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9413d07586ccc36c/"/>
    </mc:Choice>
  </mc:AlternateContent>
  <xr:revisionPtr revIDLastSave="0" documentId="8_{0F0D8C73-80A5-45DD-B2EB-3FEFCB3BB288}" xr6:coauthVersionLast="47" xr6:coauthVersionMax="47" xr10:uidLastSave="{00000000-0000-0000-0000-000000000000}"/>
  <bookViews>
    <workbookView xWindow="-108" yWindow="-108" windowWidth="23256" windowHeight="12456" firstSheet="5" activeTab="2" xr2:uid="{00000000-000D-0000-FFFF-FFFF00000000}"/>
  </bookViews>
  <sheets>
    <sheet name="Productivity Dataset" sheetId="1" r:id="rId1"/>
    <sheet name="Top 5 Productive Employees" sheetId="2" r:id="rId2"/>
    <sheet name="Depart-Wise Product Consist" sheetId="3" r:id="rId3"/>
    <sheet name="Productivity Efficiency Index " sheetId="4" r:id="rId4"/>
    <sheet name="Correlation Analysi" sheetId="5" r:id="rId5"/>
    <sheet name=" Underutilized High Performers" sheetId="6" r:id="rId6"/>
    <sheet name="Tasks per Hour Efficiency" sheetId="7" r:id="rId7"/>
  </sheets>
  <definedNames>
    <definedName name="_xlnm._FilterDatabase" localSheetId="1" hidden="1">'Top 5 Productive Employees'!$A$1:$G$26</definedName>
    <definedName name="_xlnm._FilterDatabase" localSheetId="3" hidden="1">'Productivity Efficiency Index '!$A$1:$I$26</definedName>
    <definedName name="_xlnm._FilterDatabase" localSheetId="5" hidden="1">' Underutilized High Performers'!$A$1:$G$26</definedName>
  </definedNames>
  <calcPr calcId="191028"/>
  <pivotCaches>
    <pivotCache cacheId="188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7" l="1" a="1"/>
  <c r="H2" i="7"/>
  <c r="J2" i="7" s="1"/>
  <c r="H2" i="6"/>
  <c r="A30" i="6" s="1" a="1"/>
  <c r="A30" i="6" s="1"/>
  <c r="I3" i="5"/>
  <c r="J3" i="5"/>
  <c r="H3" i="4"/>
  <c r="H7" i="4"/>
  <c r="H13" i="4"/>
  <c r="H6" i="4"/>
  <c r="H18" i="4"/>
  <c r="H2" i="4"/>
  <c r="H24" i="4"/>
  <c r="H10" i="4"/>
  <c r="H20" i="4"/>
  <c r="H12" i="4"/>
  <c r="H17" i="4"/>
  <c r="H5" i="4"/>
  <c r="H22" i="4"/>
  <c r="H15" i="4"/>
  <c r="H9" i="4"/>
  <c r="H25" i="4"/>
  <c r="H19" i="4"/>
  <c r="H4" i="4"/>
  <c r="H14" i="4"/>
  <c r="H16" i="4"/>
  <c r="H26" i="4"/>
  <c r="H21" i="4"/>
  <c r="H8" i="4"/>
  <c r="H23" i="4"/>
  <c r="H11" i="4"/>
  <c r="I11" i="4" s="1"/>
  <c r="H6" i="3" a="1"/>
  <c r="H6" i="3"/>
  <c r="H5" i="3" a="1"/>
  <c r="H5" i="3"/>
  <c r="H4" i="3" a="1"/>
  <c r="H4" i="3"/>
  <c r="H3" i="3" a="1"/>
  <c r="H3" i="3"/>
  <c r="H2" i="3" a="1"/>
  <c r="H2" i="3"/>
  <c r="I2" i="4" l="1"/>
  <c r="I3" i="4"/>
  <c r="I4" i="4"/>
  <c r="I23" i="4"/>
  <c r="I8" i="4"/>
  <c r="I21" i="4"/>
  <c r="I26" i="4"/>
  <c r="I16" i="4"/>
  <c r="I14" i="4"/>
  <c r="I19" i="4"/>
  <c r="I25" i="4"/>
  <c r="I9" i="4"/>
  <c r="I15" i="4"/>
  <c r="I22" i="4"/>
  <c r="I5" i="4"/>
  <c r="I17" i="4"/>
  <c r="I12" i="4"/>
  <c r="I20" i="4"/>
  <c r="I10" i="4"/>
  <c r="I24" i="4"/>
  <c r="I18" i="4"/>
  <c r="I6" i="4"/>
  <c r="I13" i="4"/>
  <c r="I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<sst xmlns="http://schemas.openxmlformats.org/spreadsheetml/2006/main" count="423" uniqueCount="48">
  <si>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</si>
  <si>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</si>
  <si>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</si>
  <si>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</si>
  <si>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</si>
  <si>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</si>
  <si>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</si>
  <si>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</si>
  <si>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</si>
  <si>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</si>
  <si>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</si>
  <si>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</si>
  <si>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</si>
  <si>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</si>
  <si>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</si>
  <si>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</si>
  <si>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</si>
  <si>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</si>
  <si>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</si>
  <si>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</si>
  <si>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</si>
  <si>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</si>
  <si>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</si>
  <si>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</si>
  <si>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</si>
  <si>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</si>
  <si>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</si>
  <si>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</si>
  <si>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</si>
  <si>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</si>
  <si>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</si>
  <si>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</si>
  <si>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</si>
  <si>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</si>
  <si>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</si>
  <si>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</si>
  <si>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</si>
  <si>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Standard Deviation</t>
  </si>
  <si>
    <t>Sum of Standard Deviation</t>
  </si>
  <si>
    <t>Grand Total</t>
  </si>
  <si>
    <t>Productivity Efficiency Index (PEI)</t>
  </si>
  <si>
    <t>Rank</t>
  </si>
  <si>
    <t>Correlation coefficients</t>
  </si>
  <si>
    <t>Performance Rating vs Hours_Worked</t>
  </si>
  <si>
    <t>Performance Rating vs Tasks_Completed</t>
  </si>
  <si>
    <t>Average Hour</t>
  </si>
  <si>
    <t xml:space="preserve"> Task Per_Hour</t>
  </si>
  <si>
    <t>Most task-efficient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</si>
</sst>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FFFFFF"/>
      <name val="Calibri"/>
      <charset val="1"/>
    </font>
    <font>
      <sz val="11"/>
      <color theme="1"/>
      <name val="Calibri"/>
      <charset val="1"/>
    </font>
    <font>
      <b/>
      <sz val="12"/>
      <color rgb="FF000000"/>
      <name val="Calibri"/>
    </font>
    <font>
      <sz val="11"/>
      <color theme="1"/>
      <name val="Calibri"/>
    </font>
    <font>
      <b/>
      <sz val="11"/>
      <color theme="1"/>
      <name val="Aptos Narrow"/>
      <family val="2"/>
      <scheme val="minor"/>
    </font>
    <font>
      <b/>
      <sz val="12"/>
      <color rgb="FF000000"/>
      <name val="Bookman Old Style"/>
    </font>
    <font>
      <sz val="11"/>
      <color theme="1"/>
      <name val="Bookman Old Style"/>
    </font>
  </fonts>
  <fills count="7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1" fillId="0" borderId="0" xfId="0" applyFont="1" applyFill="1" applyBorder="1" applyAlignment="1">
      <alignment horizontal="center" vertical="center" readingOrder="1"/>
    </xf>
    <xf numFmtId="0" fontId="1" fillId="2" borderId="7" xfId="0" applyFont="1" applyFill="1" applyBorder="1" applyAlignment="1">
      <alignment horizontal="center" vertical="center" readingOrder="1"/>
    </xf>
    <xf numFmtId="0" fontId="2" fillId="3" borderId="8" xfId="0" applyFont="1" applyFill="1" applyBorder="1" applyAlignment="1">
      <alignment horizontal="center" vertical="center" readingOrder="1"/>
    </xf>
    <xf numFmtId="0" fontId="0" fillId="0" borderId="0" xfId="0" applyFill="1"/>
    <xf numFmtId="0" fontId="2" fillId="0" borderId="8" xfId="0" applyFont="1" applyFill="1" applyBorder="1" applyAlignment="1">
      <alignment horizontal="center" vertical="center" readingOrder="1"/>
    </xf>
    <xf numFmtId="0" fontId="7" fillId="0" borderId="9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readingOrder="1"/>
    </xf>
  </cellXfs>
  <cellStyles count="1">
    <cellStyle name="Normal" xfId="0" builtinId="0"/>
  </cellStyles>
  <dxfs count="18"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5 Productive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'Top 5 Productive Employees'!$A$2:$C$2</c:f>
              <c:strCache>
                <c:ptCount val="3"/>
                <c:pt idx="0">
                  <c:v>107</c:v>
                </c:pt>
                <c:pt idx="1">
                  <c:v>Rahul</c:v>
                </c:pt>
                <c:pt idx="2">
                  <c:v>IT</c:v>
                </c:pt>
              </c:strCache>
            </c:strRef>
          </c:tx>
          <c:spPr>
            <a:solidFill>
              <a:srgbClr val="637CEF">
                <a:alpha val="85000"/>
              </a:srgbClr>
            </a:solidFill>
            <a:ln w="9525" cap="flat" cmpd="sng" algn="ctr">
              <a:solidFill>
                <a:srgbClr val="637CEF">
                  <a:lumMod val="75000"/>
                </a:srgbClr>
              </a:solidFill>
              <a:round/>
            </a:ln>
            <a:effectLst/>
            <a:sp3d contourW="9525">
              <a:contourClr>
                <a:srgbClr val="637CEF">
                  <a:lumMod val="75000"/>
                </a:srgb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'Top 5 Productive Employees'!$D$1:$G$1</c15:sqref>
                  </c15:fullRef>
                </c:ext>
              </c:extLst>
              <c:f>'Top 5 Productive Employees'!$F$1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 5 Productive Employees'!$D$2:$G$2</c15:sqref>
                  </c15:fullRef>
                </c:ext>
              </c:extLst>
              <c:f>'Top 5 Productive Employees'!$F$2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0-4ED6-A2FD-E2DD3F3BAEDD}"/>
            </c:ext>
          </c:extLst>
        </c:ser>
        <c:ser>
          <c:idx val="1"/>
          <c:order val="1"/>
          <c:tx>
            <c:strRef>
              <c:f>'Top 5 Productive Employees'!$A$3:$C$3</c:f>
              <c:strCache>
                <c:ptCount val="3"/>
                <c:pt idx="0">
                  <c:v>125</c:v>
                </c:pt>
                <c:pt idx="1">
                  <c:v>Tanya</c:v>
                </c:pt>
                <c:pt idx="2">
                  <c:v>IT</c:v>
                </c:pt>
              </c:strCache>
            </c:strRef>
          </c:tx>
          <c:spPr>
            <a:solidFill>
              <a:srgbClr val="E3008C">
                <a:alpha val="85000"/>
              </a:srgbClr>
            </a:solidFill>
            <a:ln w="9525" cap="flat" cmpd="sng" algn="ctr">
              <a:solidFill>
                <a:srgbClr val="E3008C">
                  <a:lumMod val="75000"/>
                </a:srgbClr>
              </a:solidFill>
              <a:round/>
            </a:ln>
            <a:effectLst/>
            <a:sp3d contourW="9525">
              <a:contourClr>
                <a:srgbClr val="E3008C">
                  <a:lumMod val="75000"/>
                </a:srgb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'Top 5 Productive Employees'!$D$1:$G$1</c15:sqref>
                  </c15:fullRef>
                </c:ext>
              </c:extLst>
              <c:f>'Top 5 Productive Employees'!$F$1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 5 Productive Employees'!$D$3:$G$3</c15:sqref>
                  </c15:fullRef>
                </c:ext>
              </c:extLst>
              <c:f>'Top 5 Productive Employees'!$F$3</c:f>
              <c:numCache>
                <c:formatCode>General</c:formatCode>
                <c:ptCount val="1"/>
                <c:pt idx="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B0-4ED6-A2FD-E2DD3F3BAEDD}"/>
            </c:ext>
          </c:extLst>
        </c:ser>
        <c:ser>
          <c:idx val="2"/>
          <c:order val="2"/>
          <c:tx>
            <c:strRef>
              <c:f>'Top 5 Productive Employees'!$A$4:$C$4</c:f>
              <c:strCache>
                <c:ptCount val="3"/>
                <c:pt idx="0">
                  <c:v>115</c:v>
                </c:pt>
                <c:pt idx="1">
                  <c:v>Rakesh</c:v>
                </c:pt>
                <c:pt idx="2">
                  <c:v>IT</c:v>
                </c:pt>
              </c:strCache>
            </c:strRef>
          </c:tx>
          <c:spPr>
            <a:solidFill>
              <a:srgbClr val="2AA0A4">
                <a:alpha val="85000"/>
              </a:srgbClr>
            </a:solidFill>
            <a:ln w="9525" cap="flat" cmpd="sng" algn="ctr">
              <a:solidFill>
                <a:srgbClr val="2AA0A4">
                  <a:lumMod val="75000"/>
                </a:srgbClr>
              </a:solidFill>
              <a:round/>
            </a:ln>
            <a:effectLst/>
            <a:sp3d contourW="9525">
              <a:contourClr>
                <a:srgbClr val="2AA0A4">
                  <a:lumMod val="75000"/>
                </a:srgb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'Top 5 Productive Employees'!$D$1:$G$1</c15:sqref>
                  </c15:fullRef>
                </c:ext>
              </c:extLst>
              <c:f>'Top 5 Productive Employees'!$F$1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 5 Productive Employees'!$D$4:$G$4</c15:sqref>
                  </c15:fullRef>
                </c:ext>
              </c:extLst>
              <c:f>'Top 5 Productive Employees'!$F$4</c:f>
              <c:numCache>
                <c:formatCode>General</c:formatCode>
                <c:ptCount val="1"/>
                <c:pt idx="0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B0-4ED6-A2FD-E2DD3F3BAEDD}"/>
            </c:ext>
          </c:extLst>
        </c:ser>
        <c:ser>
          <c:idx val="3"/>
          <c:order val="3"/>
          <c:tx>
            <c:strRef>
              <c:f>'Top 5 Productive Employees'!$A$5:$C$5</c:f>
              <c:strCache>
                <c:ptCount val="3"/>
                <c:pt idx="0">
                  <c:v>123</c:v>
                </c:pt>
                <c:pt idx="1">
                  <c:v>Neeraj</c:v>
                </c:pt>
                <c:pt idx="2">
                  <c:v>Marketing</c:v>
                </c:pt>
              </c:strCache>
            </c:strRef>
          </c:tx>
          <c:spPr>
            <a:solidFill>
              <a:srgbClr val="9373C0">
                <a:alpha val="85000"/>
              </a:srgbClr>
            </a:solidFill>
            <a:ln w="9525" cap="flat" cmpd="sng" algn="ctr">
              <a:solidFill>
                <a:srgbClr val="9373C0">
                  <a:lumMod val="75000"/>
                </a:srgbClr>
              </a:solidFill>
              <a:round/>
            </a:ln>
            <a:effectLst/>
            <a:sp3d contourW="9525">
              <a:contourClr>
                <a:srgbClr val="9373C0">
                  <a:lumMod val="75000"/>
                </a:srgb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'Top 5 Productive Employees'!$D$1:$G$1</c15:sqref>
                  </c15:fullRef>
                </c:ext>
              </c:extLst>
              <c:f>'Top 5 Productive Employees'!$F$1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 5 Productive Employees'!$D$5:$G$5</c15:sqref>
                  </c15:fullRef>
                </c:ext>
              </c:extLst>
              <c:f>'Top 5 Productive Employees'!$F$5</c:f>
              <c:numCache>
                <c:formatCode>General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B0-4ED6-A2FD-E2DD3F3BAEDD}"/>
            </c:ext>
          </c:extLst>
        </c:ser>
        <c:ser>
          <c:idx val="4"/>
          <c:order val="4"/>
          <c:tx>
            <c:strRef>
              <c:f>'Top 5 Productive Employees'!$A$6:$C$6</c:f>
              <c:strCache>
                <c:ptCount val="3"/>
                <c:pt idx="0">
                  <c:v>104</c:v>
                </c:pt>
                <c:pt idx="1">
                  <c:v>Riya</c:v>
                </c:pt>
                <c:pt idx="2">
                  <c:v>IT</c:v>
                </c:pt>
              </c:strCache>
            </c:strRef>
          </c:tx>
          <c:spPr>
            <a:solidFill>
              <a:srgbClr val="13A10E">
                <a:alpha val="85000"/>
              </a:srgbClr>
            </a:solidFill>
            <a:ln w="9525" cap="flat" cmpd="sng" algn="ctr">
              <a:solidFill>
                <a:srgbClr val="13A10E">
                  <a:lumMod val="75000"/>
                </a:srgbClr>
              </a:solidFill>
              <a:round/>
            </a:ln>
            <a:effectLst/>
            <a:sp3d contourW="9525">
              <a:contourClr>
                <a:srgbClr val="13A10E">
                  <a:lumMod val="75000"/>
                </a:srgb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'Top 5 Productive Employees'!$D$1:$G$1</c15:sqref>
                  </c15:fullRef>
                </c:ext>
              </c:extLst>
              <c:f>'Top 5 Productive Employees'!$F$1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 5 Productive Employees'!$D$6:$G$6</c15:sqref>
                  </c15:fullRef>
                </c:ext>
              </c:extLst>
              <c:f>'Top 5 Productive Employees'!$F$6</c:f>
              <c:numCache>
                <c:formatCode>General</c:formatCode>
                <c:ptCount val="1"/>
                <c:pt idx="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A-4FA0-9CA4-B4730DB2F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118254087"/>
        <c:axId val="1118256135"/>
        <c:axId val="0"/>
      </c:bar3DChart>
      <c:catAx>
        <c:axId val="1118254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256135"/>
        <c:crosses val="autoZero"/>
        <c:auto val="1"/>
        <c:lblAlgn val="ctr"/>
        <c:lblOffset val="100"/>
        <c:noMultiLvlLbl val="0"/>
      </c:catAx>
      <c:valAx>
        <c:axId val="1118256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254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30659981406718"/>
          <c:y val="0.20580501829059472"/>
          <c:w val="0.83506716712636786"/>
          <c:h val="0.491704840659541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'Correlation Analysi'!$F$1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9525" cap="rnd">
              <a:solidFill>
                <a:srgbClr val="637CEF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'Correlation Analysi'!$E$2:$E$26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'Correlation Analysi'!$F$2:$F$26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6-4242-B84B-523603488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99975"/>
        <c:axId val="169302023"/>
      </c:scatterChart>
      <c:valAx>
        <c:axId val="169299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Hours_Worked</a:t>
                </a:r>
              </a:p>
            </c:rich>
          </c:tx>
          <c:layout>
            <c:manualLayout>
              <c:xMode val="edge"/>
              <c:yMode val="edge"/>
              <c:x val="0.43174264265410356"/>
              <c:y val="0.789084442841953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02023"/>
        <c:crosses val="autoZero"/>
        <c:crossBetween val="midCat"/>
      </c:valAx>
      <c:valAx>
        <c:axId val="169302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Productivity_Score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99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27</xdr:row>
      <xdr:rowOff>9525</xdr:rowOff>
    </xdr:from>
    <xdr:to>
      <xdr:col>6</xdr:col>
      <xdr:colOff>419100</xdr:colOff>
      <xdr:row>45</xdr:row>
      <xdr:rowOff>76200</xdr:rowOff>
    </xdr:to>
    <xdr:graphicFrame macro="">
      <xdr:nvGraphicFramePr>
        <xdr:cNvPr id="49" name="Chart 2">
          <a:extLst>
            <a:ext uri="{FF2B5EF4-FFF2-40B4-BE49-F238E27FC236}">
              <a16:creationId xmlns:a16="http://schemas.microsoft.com/office/drawing/2014/main" id="{4B156CD8-EC91-C106-0F24-06A414EF7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8759</xdr:colOff>
      <xdr:row>3</xdr:row>
      <xdr:rowOff>171779</xdr:rowOff>
    </xdr:from>
    <xdr:to>
      <xdr:col>10</xdr:col>
      <xdr:colOff>17517</xdr:colOff>
      <xdr:row>16</xdr:row>
      <xdr:rowOff>26277</xdr:rowOff>
    </xdr:to>
    <xdr:graphicFrame macro="">
      <xdr:nvGraphicFramePr>
        <xdr:cNvPr id="46" name="Chart 12">
          <a:extLst>
            <a:ext uri="{FF2B5EF4-FFF2-40B4-BE49-F238E27FC236}">
              <a16:creationId xmlns:a16="http://schemas.microsoft.com/office/drawing/2014/main" id="{348DD1DD-044C-3271-BDE4-2313E8BA2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18.840746875001" createdVersion="8" refreshedVersion="8" minRefreshableVersion="3" recordCount="25" xr:uid="{A7B0179C-E900-4344-90B2-493DEB2392C1}">
  <cacheSource type="worksheet">
    <worksheetSource ref="A1:H26" sheet="Depart-Wise Product Consist"/>
  </cacheSource>
  <cacheFields count="8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  <cacheField name="Standard Deviation" numFmtId="0">
      <sharedItems containsString="0" containsBlank="1" containsNumber="1" minValue="2" maxValue="4.70744091837592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  <n v="4.3748015828022284"/>
  </r>
  <r>
    <n v="102"/>
    <s v="Meera"/>
    <x v="1"/>
    <n v="40"/>
    <n v="65"/>
    <n v="90"/>
    <n v="5"/>
    <n v="2"/>
  </r>
  <r>
    <n v="103"/>
    <s v="Suresh"/>
    <x v="2"/>
    <n v="30"/>
    <n v="40"/>
    <n v="70"/>
    <n v="3"/>
    <n v="3.54400902933387"/>
  </r>
  <r>
    <n v="104"/>
    <s v="Riya"/>
    <x v="3"/>
    <n v="45"/>
    <n v="75"/>
    <n v="95"/>
    <n v="5"/>
    <n v="4.7074409183759283"/>
  </r>
  <r>
    <n v="105"/>
    <s v="Prakash"/>
    <x v="4"/>
    <n v="25"/>
    <n v="30"/>
    <n v="60"/>
    <n v="2"/>
    <n v="2.9580398915498081"/>
  </r>
  <r>
    <n v="106"/>
    <s v="Neha"/>
    <x v="0"/>
    <n v="38"/>
    <n v="58"/>
    <n v="85"/>
    <n v="4"/>
    <m/>
  </r>
  <r>
    <n v="107"/>
    <s v="Rahul"/>
    <x v="3"/>
    <n v="50"/>
    <n v="80"/>
    <n v="100"/>
    <n v="5"/>
    <m/>
  </r>
  <r>
    <n v="108"/>
    <s v="Priya"/>
    <x v="2"/>
    <n v="28"/>
    <n v="35"/>
    <n v="65"/>
    <n v="3"/>
    <m/>
  </r>
  <r>
    <n v="109"/>
    <s v="Kunal"/>
    <x v="1"/>
    <n v="42"/>
    <n v="70"/>
    <n v="92"/>
    <n v="5"/>
    <m/>
  </r>
  <r>
    <n v="110"/>
    <s v="Sneha"/>
    <x v="0"/>
    <n v="37"/>
    <n v="55"/>
    <n v="83"/>
    <n v="4"/>
    <m/>
  </r>
  <r>
    <n v="111"/>
    <s v="Amit"/>
    <x v="4"/>
    <n v="29"/>
    <n v="38"/>
    <n v="68"/>
    <n v="3"/>
    <m/>
  </r>
  <r>
    <n v="112"/>
    <s v="Pooja"/>
    <x v="1"/>
    <n v="44"/>
    <n v="73"/>
    <n v="94"/>
    <n v="5"/>
    <m/>
  </r>
  <r>
    <n v="113"/>
    <s v="Varun"/>
    <x v="2"/>
    <n v="33"/>
    <n v="45"/>
    <n v="75"/>
    <n v="3"/>
    <m/>
  </r>
  <r>
    <n v="114"/>
    <s v="Deepak"/>
    <x v="0"/>
    <n v="41"/>
    <n v="66"/>
    <n v="89"/>
    <n v="4"/>
    <m/>
  </r>
  <r>
    <n v="115"/>
    <s v="Rakesh"/>
    <x v="3"/>
    <n v="48"/>
    <n v="78"/>
    <n v="98"/>
    <n v="5"/>
    <m/>
  </r>
  <r>
    <n v="116"/>
    <s v="Kavita"/>
    <x v="4"/>
    <n v="26"/>
    <n v="32"/>
    <n v="62"/>
    <n v="2"/>
    <m/>
  </r>
  <r>
    <n v="117"/>
    <s v="Sanjay"/>
    <x v="2"/>
    <n v="31"/>
    <n v="42"/>
    <n v="72"/>
    <n v="3"/>
    <m/>
  </r>
  <r>
    <n v="118"/>
    <s v="Arjun"/>
    <x v="1"/>
    <n v="43"/>
    <n v="75"/>
    <n v="93"/>
    <n v="5"/>
    <m/>
  </r>
  <r>
    <n v="119"/>
    <s v="Anjali"/>
    <x v="3"/>
    <n v="39"/>
    <n v="60"/>
    <n v="87"/>
    <n v="4"/>
    <m/>
  </r>
  <r>
    <n v="120"/>
    <s v="Suman"/>
    <x v="0"/>
    <n v="36"/>
    <n v="52"/>
    <n v="78"/>
    <n v="4"/>
    <m/>
  </r>
  <r>
    <n v="121"/>
    <s v="Mohan"/>
    <x v="4"/>
    <n v="27"/>
    <n v="34"/>
    <n v="64"/>
    <n v="2"/>
    <m/>
  </r>
  <r>
    <n v="122"/>
    <s v="Jyoti"/>
    <x v="2"/>
    <n v="32"/>
    <n v="44"/>
    <n v="74"/>
    <n v="3"/>
    <m/>
  </r>
  <r>
    <n v="123"/>
    <s v="Neeraj"/>
    <x v="1"/>
    <n v="46"/>
    <n v="77"/>
    <n v="96"/>
    <n v="5"/>
    <m/>
  </r>
  <r>
    <n v="124"/>
    <s v="Akash"/>
    <x v="0"/>
    <n v="34"/>
    <n v="48"/>
    <n v="76"/>
    <n v="3"/>
    <m/>
  </r>
  <r>
    <n v="125"/>
    <s v="Tanya"/>
    <x v="3"/>
    <n v="47"/>
    <n v="79"/>
    <n v="99"/>
    <n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6BDAD3-BC76-411D-8FA7-FDD81AA85BCA}" name="PivotTable5" cacheId="18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8:I14" firstHeaderRow="1" firstDataRow="1" firstDataCol="1"/>
  <pivotFields count="8">
    <pivotField compact="0" outline="0" showAll="0"/>
    <pivotField compact="0" outline="0" showAll="0"/>
    <pivotField axis="axisRow" compact="0" outline="0" showAll="0">
      <items count="6">
        <item x="4"/>
        <item x="2"/>
        <item x="3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tandard Deviation" fld="7" baseField="0" baseItem="0"/>
  </dataFields>
  <formats count="18">
    <format dxfId="0">
      <pivotArea type="all" dataOnly="0" outline="0" fieldPosition="0"/>
    </format>
    <format dxfId="1">
      <pivotArea outline="0" collapsedLevelsAreSubtotals="1" fieldPosition="0"/>
    </format>
    <format dxfId="2">
      <pivotArea field="2" type="button" dataOnly="0" labelOnly="1" outline="0" axis="axisRow" fieldPosition="0"/>
    </format>
    <format dxfId="3">
      <pivotArea dataOnly="0" labelOnly="1" outline="0" fieldPosition="0">
        <references count="1">
          <reference field="2" count="0"/>
        </references>
      </pivotArea>
    </format>
    <format dxfId="4">
      <pivotArea dataOnly="0" labelOnly="1" grandRow="1" outline="0" fieldPosition="0"/>
    </format>
    <format dxfId="5">
      <pivotArea dataOnly="0" labelOnly="1" outline="0" axis="axisValues" fieldPosition="0"/>
    </format>
    <format dxfId="6">
      <pivotArea type="all" dataOnly="0" outline="0" fieldPosition="0"/>
    </format>
    <format dxfId="7">
      <pivotArea outline="0" collapsedLevelsAreSubtotals="1" fieldPosition="0"/>
    </format>
    <format dxfId="8">
      <pivotArea field="2" type="button" dataOnly="0" labelOnly="1" outline="0" axis="axisRow" fieldPosition="0"/>
    </format>
    <format dxfId="9">
      <pivotArea dataOnly="0" labelOnly="1" outline="0" fieldPosition="0">
        <references count="1">
          <reference field="2" count="0"/>
        </references>
      </pivotArea>
    </format>
    <format dxfId="10">
      <pivotArea dataOnly="0" labelOnly="1" grandRow="1" outline="0" fieldPosition="0"/>
    </format>
    <format dxfId="11">
      <pivotArea dataOnly="0" labelOnly="1" outline="0" axis="axisValues" fieldPosition="0"/>
    </format>
    <format dxfId="12">
      <pivotArea type="all" dataOnly="0" outline="0" fieldPosition="0"/>
    </format>
    <format dxfId="13">
      <pivotArea outline="0" collapsedLevelsAreSubtotals="1" fieldPosition="0"/>
    </format>
    <format dxfId="14">
      <pivotArea field="2" type="button" dataOnly="0" labelOnly="1" outline="0" axis="axisRow" fieldPosition="0"/>
    </format>
    <format dxfId="15">
      <pivotArea dataOnly="0" labelOnly="1" outline="0" fieldPosition="0">
        <references count="1">
          <reference field="2" count="0"/>
        </references>
      </pivotArea>
    </format>
    <format dxfId="16">
      <pivotArea dataOnly="0" labelOnly="1" grandRow="1" outline="0" fieldPosition="0"/>
    </format>
    <format dxfId="17">
      <pivotArea dataOnly="0" labelOnly="1" outline="0" axis="axisValues" fieldPosition="0"/>
    </format>
  </formats>
  <pivotTableStyleInfo name="PivotStyleDark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H14" sqref="H14"/>
    </sheetView>
  </sheetViews>
  <sheetFormatPr defaultRowHeight="14.45"/>
  <cols>
    <col min="1" max="4" width="17.140625" style="7" customWidth="1"/>
    <col min="5" max="5" width="18.7109375" style="7" customWidth="1"/>
    <col min="6" max="6" width="18.42578125" style="7" customWidth="1"/>
    <col min="7" max="7" width="20.5703125" style="7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101</v>
      </c>
      <c r="B2" s="4" t="s">
        <v>7</v>
      </c>
      <c r="C2" s="4" t="s">
        <v>8</v>
      </c>
      <c r="D2" s="4">
        <v>35</v>
      </c>
      <c r="E2" s="4">
        <v>50</v>
      </c>
      <c r="F2" s="4">
        <v>80</v>
      </c>
      <c r="G2" s="4">
        <v>4</v>
      </c>
    </row>
    <row r="3" spans="1:7">
      <c r="A3" s="5">
        <v>102</v>
      </c>
      <c r="B3" s="6" t="s">
        <v>9</v>
      </c>
      <c r="C3" s="6" t="s">
        <v>10</v>
      </c>
      <c r="D3" s="6">
        <v>40</v>
      </c>
      <c r="E3" s="6">
        <v>65</v>
      </c>
      <c r="F3" s="6">
        <v>90</v>
      </c>
      <c r="G3" s="6">
        <v>5</v>
      </c>
    </row>
    <row r="4" spans="1:7">
      <c r="A4" s="3">
        <v>103</v>
      </c>
      <c r="B4" s="4" t="s">
        <v>11</v>
      </c>
      <c r="C4" s="4" t="s">
        <v>12</v>
      </c>
      <c r="D4" s="4">
        <v>30</v>
      </c>
      <c r="E4" s="4">
        <v>40</v>
      </c>
      <c r="F4" s="4">
        <v>70</v>
      </c>
      <c r="G4" s="4">
        <v>3</v>
      </c>
    </row>
    <row r="5" spans="1:7">
      <c r="A5" s="5">
        <v>104</v>
      </c>
      <c r="B5" s="6" t="s">
        <v>13</v>
      </c>
      <c r="C5" s="6" t="s">
        <v>14</v>
      </c>
      <c r="D5" s="6">
        <v>45</v>
      </c>
      <c r="E5" s="6">
        <v>75</v>
      </c>
      <c r="F5" s="6">
        <v>95</v>
      </c>
      <c r="G5" s="6">
        <v>5</v>
      </c>
    </row>
    <row r="6" spans="1:7">
      <c r="A6" s="3">
        <v>105</v>
      </c>
      <c r="B6" s="4" t="s">
        <v>15</v>
      </c>
      <c r="C6" s="4" t="s">
        <v>16</v>
      </c>
      <c r="D6" s="4">
        <v>25</v>
      </c>
      <c r="E6" s="4">
        <v>30</v>
      </c>
      <c r="F6" s="4">
        <v>60</v>
      </c>
      <c r="G6" s="4">
        <v>2</v>
      </c>
    </row>
    <row r="7" spans="1:7">
      <c r="A7" s="5">
        <v>106</v>
      </c>
      <c r="B7" s="6" t="s">
        <v>17</v>
      </c>
      <c r="C7" s="6" t="s">
        <v>8</v>
      </c>
      <c r="D7" s="6">
        <v>38</v>
      </c>
      <c r="E7" s="6">
        <v>58</v>
      </c>
      <c r="F7" s="6">
        <v>85</v>
      </c>
      <c r="G7" s="6">
        <v>4</v>
      </c>
    </row>
    <row r="8" spans="1:7">
      <c r="A8" s="3">
        <v>107</v>
      </c>
      <c r="B8" s="4" t="s">
        <v>18</v>
      </c>
      <c r="C8" s="4" t="s">
        <v>14</v>
      </c>
      <c r="D8" s="4">
        <v>50</v>
      </c>
      <c r="E8" s="4">
        <v>80</v>
      </c>
      <c r="F8" s="4">
        <v>100</v>
      </c>
      <c r="G8" s="4">
        <v>5</v>
      </c>
    </row>
    <row r="9" spans="1:7">
      <c r="A9" s="5">
        <v>108</v>
      </c>
      <c r="B9" s="6" t="s">
        <v>19</v>
      </c>
      <c r="C9" s="6" t="s">
        <v>12</v>
      </c>
      <c r="D9" s="6">
        <v>28</v>
      </c>
      <c r="E9" s="6">
        <v>35</v>
      </c>
      <c r="F9" s="6">
        <v>65</v>
      </c>
      <c r="G9" s="6">
        <v>3</v>
      </c>
    </row>
    <row r="10" spans="1:7">
      <c r="A10" s="3">
        <v>109</v>
      </c>
      <c r="B10" s="4" t="s">
        <v>20</v>
      </c>
      <c r="C10" s="4" t="s">
        <v>10</v>
      </c>
      <c r="D10" s="4">
        <v>42</v>
      </c>
      <c r="E10" s="4">
        <v>70</v>
      </c>
      <c r="F10" s="4">
        <v>92</v>
      </c>
      <c r="G10" s="4">
        <v>5</v>
      </c>
    </row>
    <row r="11" spans="1:7">
      <c r="A11" s="5">
        <v>110</v>
      </c>
      <c r="B11" s="6" t="s">
        <v>21</v>
      </c>
      <c r="C11" s="6" t="s">
        <v>8</v>
      </c>
      <c r="D11" s="6">
        <v>37</v>
      </c>
      <c r="E11" s="6">
        <v>55</v>
      </c>
      <c r="F11" s="6">
        <v>83</v>
      </c>
      <c r="G11" s="6">
        <v>4</v>
      </c>
    </row>
    <row r="12" spans="1:7">
      <c r="A12" s="3">
        <v>111</v>
      </c>
      <c r="B12" s="4" t="s">
        <v>22</v>
      </c>
      <c r="C12" s="4" t="s">
        <v>16</v>
      </c>
      <c r="D12" s="4">
        <v>29</v>
      </c>
      <c r="E12" s="4">
        <v>38</v>
      </c>
      <c r="F12" s="4">
        <v>68</v>
      </c>
      <c r="G12" s="4">
        <v>3</v>
      </c>
    </row>
    <row r="13" spans="1:7">
      <c r="A13" s="5">
        <v>112</v>
      </c>
      <c r="B13" s="6" t="s">
        <v>23</v>
      </c>
      <c r="C13" s="6" t="s">
        <v>10</v>
      </c>
      <c r="D13" s="6">
        <v>44</v>
      </c>
      <c r="E13" s="6">
        <v>73</v>
      </c>
      <c r="F13" s="6">
        <v>94</v>
      </c>
      <c r="G13" s="6">
        <v>5</v>
      </c>
    </row>
    <row r="14" spans="1:7">
      <c r="A14" s="3">
        <v>113</v>
      </c>
      <c r="B14" s="4" t="s">
        <v>24</v>
      </c>
      <c r="C14" s="4" t="s">
        <v>12</v>
      </c>
      <c r="D14" s="4">
        <v>33</v>
      </c>
      <c r="E14" s="4">
        <v>45</v>
      </c>
      <c r="F14" s="4">
        <v>75</v>
      </c>
      <c r="G14" s="4">
        <v>3</v>
      </c>
    </row>
    <row r="15" spans="1:7">
      <c r="A15" s="5">
        <v>114</v>
      </c>
      <c r="B15" s="6" t="s">
        <v>25</v>
      </c>
      <c r="C15" s="6" t="s">
        <v>8</v>
      </c>
      <c r="D15" s="6">
        <v>41</v>
      </c>
      <c r="E15" s="6">
        <v>66</v>
      </c>
      <c r="F15" s="6">
        <v>89</v>
      </c>
      <c r="G15" s="6">
        <v>4</v>
      </c>
    </row>
    <row r="16" spans="1:7">
      <c r="A16" s="3">
        <v>115</v>
      </c>
      <c r="B16" s="4" t="s">
        <v>26</v>
      </c>
      <c r="C16" s="4" t="s">
        <v>14</v>
      </c>
      <c r="D16" s="4">
        <v>48</v>
      </c>
      <c r="E16" s="4">
        <v>78</v>
      </c>
      <c r="F16" s="4">
        <v>98</v>
      </c>
      <c r="G16" s="4">
        <v>5</v>
      </c>
    </row>
    <row r="17" spans="1:7">
      <c r="A17" s="5">
        <v>116</v>
      </c>
      <c r="B17" s="6" t="s">
        <v>27</v>
      </c>
      <c r="C17" s="6" t="s">
        <v>16</v>
      </c>
      <c r="D17" s="6">
        <v>26</v>
      </c>
      <c r="E17" s="6">
        <v>32</v>
      </c>
      <c r="F17" s="6">
        <v>62</v>
      </c>
      <c r="G17" s="6">
        <v>2</v>
      </c>
    </row>
    <row r="18" spans="1:7">
      <c r="A18" s="3">
        <v>117</v>
      </c>
      <c r="B18" s="4" t="s">
        <v>28</v>
      </c>
      <c r="C18" s="4" t="s">
        <v>12</v>
      </c>
      <c r="D18" s="4">
        <v>31</v>
      </c>
      <c r="E18" s="4">
        <v>42</v>
      </c>
      <c r="F18" s="4">
        <v>72</v>
      </c>
      <c r="G18" s="4">
        <v>3</v>
      </c>
    </row>
    <row r="19" spans="1:7">
      <c r="A19" s="5">
        <v>118</v>
      </c>
      <c r="B19" s="6" t="s">
        <v>29</v>
      </c>
      <c r="C19" s="6" t="s">
        <v>10</v>
      </c>
      <c r="D19" s="6">
        <v>43</v>
      </c>
      <c r="E19" s="6">
        <v>75</v>
      </c>
      <c r="F19" s="6">
        <v>93</v>
      </c>
      <c r="G19" s="6">
        <v>5</v>
      </c>
    </row>
    <row r="20" spans="1:7">
      <c r="A20" s="3">
        <v>119</v>
      </c>
      <c r="B20" s="4" t="s">
        <v>30</v>
      </c>
      <c r="C20" s="4" t="s">
        <v>14</v>
      </c>
      <c r="D20" s="4">
        <v>39</v>
      </c>
      <c r="E20" s="4">
        <v>60</v>
      </c>
      <c r="F20" s="4">
        <v>87</v>
      </c>
      <c r="G20" s="4">
        <v>4</v>
      </c>
    </row>
    <row r="21" spans="1:7">
      <c r="A21" s="5">
        <v>120</v>
      </c>
      <c r="B21" s="6" t="s">
        <v>31</v>
      </c>
      <c r="C21" s="6" t="s">
        <v>8</v>
      </c>
      <c r="D21" s="6">
        <v>36</v>
      </c>
      <c r="E21" s="6">
        <v>52</v>
      </c>
      <c r="F21" s="6">
        <v>78</v>
      </c>
      <c r="G21" s="6">
        <v>4</v>
      </c>
    </row>
    <row r="22" spans="1:7">
      <c r="A22" s="3">
        <v>121</v>
      </c>
      <c r="B22" s="4" t="s">
        <v>32</v>
      </c>
      <c r="C22" s="4" t="s">
        <v>16</v>
      </c>
      <c r="D22" s="4">
        <v>27</v>
      </c>
      <c r="E22" s="4">
        <v>34</v>
      </c>
      <c r="F22" s="4">
        <v>64</v>
      </c>
      <c r="G22" s="4">
        <v>2</v>
      </c>
    </row>
    <row r="23" spans="1:7">
      <c r="A23" s="5">
        <v>122</v>
      </c>
      <c r="B23" s="6" t="s">
        <v>33</v>
      </c>
      <c r="C23" s="6" t="s">
        <v>12</v>
      </c>
      <c r="D23" s="6">
        <v>32</v>
      </c>
      <c r="E23" s="6">
        <v>44</v>
      </c>
      <c r="F23" s="6">
        <v>74</v>
      </c>
      <c r="G23" s="6">
        <v>3</v>
      </c>
    </row>
    <row r="24" spans="1:7">
      <c r="A24" s="3">
        <v>123</v>
      </c>
      <c r="B24" s="4" t="s">
        <v>34</v>
      </c>
      <c r="C24" s="4" t="s">
        <v>10</v>
      </c>
      <c r="D24" s="4">
        <v>46</v>
      </c>
      <c r="E24" s="4">
        <v>77</v>
      </c>
      <c r="F24" s="4">
        <v>96</v>
      </c>
      <c r="G24" s="4">
        <v>5</v>
      </c>
    </row>
    <row r="25" spans="1:7">
      <c r="A25" s="5">
        <v>124</v>
      </c>
      <c r="B25" s="6" t="s">
        <v>35</v>
      </c>
      <c r="C25" s="6" t="s">
        <v>8</v>
      </c>
      <c r="D25" s="6">
        <v>34</v>
      </c>
      <c r="E25" s="6">
        <v>48</v>
      </c>
      <c r="F25" s="6">
        <v>76</v>
      </c>
      <c r="G25" s="6">
        <v>3</v>
      </c>
    </row>
    <row r="26" spans="1:7">
      <c r="A26" s="3">
        <v>125</v>
      </c>
      <c r="B26" s="4" t="s">
        <v>36</v>
      </c>
      <c r="C26" s="4" t="s">
        <v>14</v>
      </c>
      <c r="D26" s="4">
        <v>47</v>
      </c>
      <c r="E26" s="4">
        <v>79</v>
      </c>
      <c r="F26" s="4">
        <v>99</v>
      </c>
      <c r="G26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70B5-204A-43B4-B880-0CFA66972BAA}">
  <sheetPr filterMode="1"/>
  <dimension ref="A1:G26"/>
  <sheetViews>
    <sheetView workbookViewId="0">
      <selection activeCell="H29" sqref="H29"/>
    </sheetView>
  </sheetViews>
  <sheetFormatPr defaultRowHeight="14.45"/>
  <cols>
    <col min="1" max="5" width="17.5703125" customWidth="1"/>
    <col min="6" max="6" width="18.7109375" customWidth="1"/>
    <col min="7" max="7" width="19.285156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107</v>
      </c>
      <c r="B2" s="4" t="s">
        <v>18</v>
      </c>
      <c r="C2" s="4" t="s">
        <v>14</v>
      </c>
      <c r="D2" s="4">
        <v>50</v>
      </c>
      <c r="E2" s="4">
        <v>80</v>
      </c>
      <c r="F2" s="4">
        <v>100</v>
      </c>
      <c r="G2" s="4">
        <v>5</v>
      </c>
    </row>
    <row r="3" spans="1:7">
      <c r="A3" s="3">
        <v>125</v>
      </c>
      <c r="B3" s="4" t="s">
        <v>36</v>
      </c>
      <c r="C3" s="4" t="s">
        <v>14</v>
      </c>
      <c r="D3" s="4">
        <v>47</v>
      </c>
      <c r="E3" s="4">
        <v>79</v>
      </c>
      <c r="F3" s="4">
        <v>99</v>
      </c>
      <c r="G3" s="4">
        <v>5</v>
      </c>
    </row>
    <row r="4" spans="1:7">
      <c r="A4" s="3">
        <v>115</v>
      </c>
      <c r="B4" s="4" t="s">
        <v>26</v>
      </c>
      <c r="C4" s="4" t="s">
        <v>14</v>
      </c>
      <c r="D4" s="4">
        <v>48</v>
      </c>
      <c r="E4" s="4">
        <v>78</v>
      </c>
      <c r="F4" s="4">
        <v>98</v>
      </c>
      <c r="G4" s="4">
        <v>5</v>
      </c>
    </row>
    <row r="5" spans="1:7">
      <c r="A5" s="3">
        <v>123</v>
      </c>
      <c r="B5" s="4" t="s">
        <v>34</v>
      </c>
      <c r="C5" s="4" t="s">
        <v>10</v>
      </c>
      <c r="D5" s="4">
        <v>46</v>
      </c>
      <c r="E5" s="4">
        <v>77</v>
      </c>
      <c r="F5" s="4">
        <v>96</v>
      </c>
      <c r="G5" s="4">
        <v>5</v>
      </c>
    </row>
    <row r="6" spans="1:7">
      <c r="A6" s="5">
        <v>104</v>
      </c>
      <c r="B6" s="6" t="s">
        <v>13</v>
      </c>
      <c r="C6" s="6" t="s">
        <v>14</v>
      </c>
      <c r="D6" s="6">
        <v>45</v>
      </c>
      <c r="E6" s="6">
        <v>75</v>
      </c>
      <c r="F6" s="6">
        <v>95</v>
      </c>
      <c r="G6" s="6">
        <v>5</v>
      </c>
    </row>
    <row r="7" spans="1:7" hidden="1">
      <c r="A7" s="5">
        <v>112</v>
      </c>
      <c r="B7" s="6" t="s">
        <v>23</v>
      </c>
      <c r="C7" s="6" t="s">
        <v>10</v>
      </c>
      <c r="D7" s="6">
        <v>44</v>
      </c>
      <c r="E7" s="6">
        <v>73</v>
      </c>
      <c r="F7" s="6">
        <v>94</v>
      </c>
      <c r="G7" s="6">
        <v>5</v>
      </c>
    </row>
    <row r="8" spans="1:7" hidden="1">
      <c r="A8" s="5">
        <v>118</v>
      </c>
      <c r="B8" s="6" t="s">
        <v>29</v>
      </c>
      <c r="C8" s="6" t="s">
        <v>10</v>
      </c>
      <c r="D8" s="6">
        <v>43</v>
      </c>
      <c r="E8" s="6">
        <v>75</v>
      </c>
      <c r="F8" s="6">
        <v>93</v>
      </c>
      <c r="G8" s="6">
        <v>5</v>
      </c>
    </row>
    <row r="9" spans="1:7" hidden="1">
      <c r="A9" s="3">
        <v>109</v>
      </c>
      <c r="B9" s="4" t="s">
        <v>20</v>
      </c>
      <c r="C9" s="4" t="s">
        <v>10</v>
      </c>
      <c r="D9" s="4">
        <v>42</v>
      </c>
      <c r="E9" s="4">
        <v>70</v>
      </c>
      <c r="F9" s="4">
        <v>92</v>
      </c>
      <c r="G9" s="4">
        <v>5</v>
      </c>
    </row>
    <row r="10" spans="1:7" hidden="1">
      <c r="A10" s="5">
        <v>102</v>
      </c>
      <c r="B10" s="6" t="s">
        <v>9</v>
      </c>
      <c r="C10" s="6" t="s">
        <v>10</v>
      </c>
      <c r="D10" s="6">
        <v>40</v>
      </c>
      <c r="E10" s="6">
        <v>65</v>
      </c>
      <c r="F10" s="6">
        <v>90</v>
      </c>
      <c r="G10" s="6">
        <v>5</v>
      </c>
    </row>
    <row r="11" spans="1:7" hidden="1">
      <c r="A11" s="5">
        <v>114</v>
      </c>
      <c r="B11" s="6" t="s">
        <v>25</v>
      </c>
      <c r="C11" s="6" t="s">
        <v>8</v>
      </c>
      <c r="D11" s="6">
        <v>41</v>
      </c>
      <c r="E11" s="6">
        <v>66</v>
      </c>
      <c r="F11" s="6">
        <v>89</v>
      </c>
      <c r="G11" s="6">
        <v>4</v>
      </c>
    </row>
    <row r="12" spans="1:7" hidden="1">
      <c r="A12" s="3">
        <v>119</v>
      </c>
      <c r="B12" s="4" t="s">
        <v>30</v>
      </c>
      <c r="C12" s="4" t="s">
        <v>14</v>
      </c>
      <c r="D12" s="4">
        <v>39</v>
      </c>
      <c r="E12" s="4">
        <v>60</v>
      </c>
      <c r="F12" s="4">
        <v>87</v>
      </c>
      <c r="G12" s="4">
        <v>4</v>
      </c>
    </row>
    <row r="13" spans="1:7" hidden="1">
      <c r="A13" s="5">
        <v>106</v>
      </c>
      <c r="B13" s="6" t="s">
        <v>17</v>
      </c>
      <c r="C13" s="6" t="s">
        <v>8</v>
      </c>
      <c r="D13" s="6">
        <v>38</v>
      </c>
      <c r="E13" s="6">
        <v>58</v>
      </c>
      <c r="F13" s="6">
        <v>85</v>
      </c>
      <c r="G13" s="6">
        <v>4</v>
      </c>
    </row>
    <row r="14" spans="1:7" hidden="1">
      <c r="A14" s="5">
        <v>110</v>
      </c>
      <c r="B14" s="6" t="s">
        <v>21</v>
      </c>
      <c r="C14" s="6" t="s">
        <v>8</v>
      </c>
      <c r="D14" s="6">
        <v>37</v>
      </c>
      <c r="E14" s="6">
        <v>55</v>
      </c>
      <c r="F14" s="6">
        <v>83</v>
      </c>
      <c r="G14" s="6">
        <v>4</v>
      </c>
    </row>
    <row r="15" spans="1:7" hidden="1">
      <c r="A15" s="3">
        <v>101</v>
      </c>
      <c r="B15" s="4" t="s">
        <v>7</v>
      </c>
      <c r="C15" s="4" t="s">
        <v>8</v>
      </c>
      <c r="D15" s="4">
        <v>35</v>
      </c>
      <c r="E15" s="4">
        <v>50</v>
      </c>
      <c r="F15" s="4">
        <v>80</v>
      </c>
      <c r="G15" s="4">
        <v>4</v>
      </c>
    </row>
    <row r="16" spans="1:7" hidden="1">
      <c r="A16" s="5">
        <v>120</v>
      </c>
      <c r="B16" s="6" t="s">
        <v>31</v>
      </c>
      <c r="C16" s="6" t="s">
        <v>8</v>
      </c>
      <c r="D16" s="6">
        <v>36</v>
      </c>
      <c r="E16" s="6">
        <v>52</v>
      </c>
      <c r="F16" s="6">
        <v>78</v>
      </c>
      <c r="G16" s="6">
        <v>4</v>
      </c>
    </row>
    <row r="17" spans="1:7" hidden="1">
      <c r="A17" s="5">
        <v>124</v>
      </c>
      <c r="B17" s="6" t="s">
        <v>35</v>
      </c>
      <c r="C17" s="6" t="s">
        <v>8</v>
      </c>
      <c r="D17" s="6">
        <v>34</v>
      </c>
      <c r="E17" s="6">
        <v>48</v>
      </c>
      <c r="F17" s="6">
        <v>76</v>
      </c>
      <c r="G17" s="6">
        <v>3</v>
      </c>
    </row>
    <row r="18" spans="1:7" hidden="1">
      <c r="A18" s="3">
        <v>113</v>
      </c>
      <c r="B18" s="4" t="s">
        <v>24</v>
      </c>
      <c r="C18" s="4" t="s">
        <v>12</v>
      </c>
      <c r="D18" s="4">
        <v>33</v>
      </c>
      <c r="E18" s="4">
        <v>45</v>
      </c>
      <c r="F18" s="4">
        <v>75</v>
      </c>
      <c r="G18" s="4">
        <v>3</v>
      </c>
    </row>
    <row r="19" spans="1:7" hidden="1">
      <c r="A19" s="5">
        <v>122</v>
      </c>
      <c r="B19" s="6" t="s">
        <v>33</v>
      </c>
      <c r="C19" s="6" t="s">
        <v>12</v>
      </c>
      <c r="D19" s="6">
        <v>32</v>
      </c>
      <c r="E19" s="6">
        <v>44</v>
      </c>
      <c r="F19" s="6">
        <v>74</v>
      </c>
      <c r="G19" s="6">
        <v>3</v>
      </c>
    </row>
    <row r="20" spans="1:7" hidden="1">
      <c r="A20" s="3">
        <v>117</v>
      </c>
      <c r="B20" s="4" t="s">
        <v>28</v>
      </c>
      <c r="C20" s="4" t="s">
        <v>12</v>
      </c>
      <c r="D20" s="4">
        <v>31</v>
      </c>
      <c r="E20" s="4">
        <v>42</v>
      </c>
      <c r="F20" s="4">
        <v>72</v>
      </c>
      <c r="G20" s="4">
        <v>3</v>
      </c>
    </row>
    <row r="21" spans="1:7" hidden="1">
      <c r="A21" s="3">
        <v>103</v>
      </c>
      <c r="B21" s="4" t="s">
        <v>11</v>
      </c>
      <c r="C21" s="4" t="s">
        <v>12</v>
      </c>
      <c r="D21" s="4">
        <v>30</v>
      </c>
      <c r="E21" s="4">
        <v>40</v>
      </c>
      <c r="F21" s="4">
        <v>70</v>
      </c>
      <c r="G21" s="4">
        <v>3</v>
      </c>
    </row>
    <row r="22" spans="1:7" hidden="1">
      <c r="A22" s="3">
        <v>111</v>
      </c>
      <c r="B22" s="4" t="s">
        <v>22</v>
      </c>
      <c r="C22" s="4" t="s">
        <v>16</v>
      </c>
      <c r="D22" s="4">
        <v>29</v>
      </c>
      <c r="E22" s="4">
        <v>38</v>
      </c>
      <c r="F22" s="4">
        <v>68</v>
      </c>
      <c r="G22" s="4">
        <v>3</v>
      </c>
    </row>
    <row r="23" spans="1:7" hidden="1">
      <c r="A23" s="5">
        <v>108</v>
      </c>
      <c r="B23" s="6" t="s">
        <v>19</v>
      </c>
      <c r="C23" s="6" t="s">
        <v>12</v>
      </c>
      <c r="D23" s="6">
        <v>28</v>
      </c>
      <c r="E23" s="6">
        <v>35</v>
      </c>
      <c r="F23" s="6">
        <v>65</v>
      </c>
      <c r="G23" s="6">
        <v>3</v>
      </c>
    </row>
    <row r="24" spans="1:7" hidden="1">
      <c r="A24" s="3">
        <v>121</v>
      </c>
      <c r="B24" s="4" t="s">
        <v>32</v>
      </c>
      <c r="C24" s="4" t="s">
        <v>16</v>
      </c>
      <c r="D24" s="4">
        <v>27</v>
      </c>
      <c r="E24" s="4">
        <v>34</v>
      </c>
      <c r="F24" s="4">
        <v>64</v>
      </c>
      <c r="G24" s="4">
        <v>2</v>
      </c>
    </row>
    <row r="25" spans="1:7" hidden="1">
      <c r="A25" s="5">
        <v>116</v>
      </c>
      <c r="B25" s="6" t="s">
        <v>27</v>
      </c>
      <c r="C25" s="6" t="s">
        <v>16</v>
      </c>
      <c r="D25" s="6">
        <v>26</v>
      </c>
      <c r="E25" s="6">
        <v>32</v>
      </c>
      <c r="F25" s="6">
        <v>62</v>
      </c>
      <c r="G25" s="6">
        <v>2</v>
      </c>
    </row>
    <row r="26" spans="1:7" hidden="1">
      <c r="A26" s="3">
        <v>105</v>
      </c>
      <c r="B26" s="4" t="s">
        <v>15</v>
      </c>
      <c r="C26" s="4" t="s">
        <v>16</v>
      </c>
      <c r="D26" s="4">
        <v>25</v>
      </c>
      <c r="E26" s="4">
        <v>30</v>
      </c>
      <c r="F26" s="4">
        <v>60</v>
      </c>
      <c r="G26" s="4">
        <v>2</v>
      </c>
    </row>
  </sheetData>
  <autoFilter ref="A1:G26" xr:uid="{834070B5-204A-43B4-B880-0CFA66972BAA}">
    <filterColumn colId="5">
      <filters>
        <filter val="100"/>
        <filter val="95"/>
        <filter val="96"/>
        <filter val="98"/>
        <filter val="99"/>
      </filters>
    </filterColumn>
  </autoFilter>
  <sortState xmlns:xlrd2="http://schemas.microsoft.com/office/spreadsheetml/2017/richdata2" ref="A2:G26">
    <sortCondition descending="1" ref="F2:F2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829E-2CFE-46BA-99DF-14918D2BCA51}">
  <dimension ref="A1:I34"/>
  <sheetViews>
    <sheetView tabSelected="1" topLeftCell="A7" workbookViewId="0">
      <selection activeCell="H15" sqref="H15:H26"/>
    </sheetView>
  </sheetViews>
  <sheetFormatPr defaultRowHeight="14.45"/>
  <cols>
    <col min="1" max="1" width="15" customWidth="1"/>
    <col min="2" max="2" width="13.28515625" bestFit="1" customWidth="1"/>
    <col min="3" max="3" width="23" bestFit="1" customWidth="1"/>
    <col min="4" max="4" width="15" customWidth="1"/>
    <col min="5" max="5" width="15.7109375" customWidth="1"/>
    <col min="6" max="6" width="23.28515625" bestFit="1" customWidth="1"/>
    <col min="7" max="8" width="19.7109375" customWidth="1"/>
    <col min="9" max="9" width="29.42578125" customWidth="1"/>
    <col min="10" max="26" width="3" bestFit="1" customWidth="1"/>
    <col min="27" max="27" width="4.140625" bestFit="1" customWidth="1"/>
    <col min="28" max="28" width="11.14062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37</v>
      </c>
    </row>
    <row r="2" spans="1:9">
      <c r="A2" s="3">
        <v>101</v>
      </c>
      <c r="B2" s="4" t="s">
        <v>7</v>
      </c>
      <c r="C2" s="4" t="s">
        <v>8</v>
      </c>
      <c r="D2" s="4">
        <v>35</v>
      </c>
      <c r="E2" s="4">
        <v>50</v>
      </c>
      <c r="F2" s="4">
        <v>80</v>
      </c>
      <c r="G2" s="4">
        <v>4</v>
      </c>
      <c r="H2" s="10" cm="1">
        <f t="array" ref="H2">_xlfn.STDEV.P(_xlfn._xlws.FILTER(F2:F26, C2:C26="Sales"))</f>
        <v>4.3748015828022284</v>
      </c>
    </row>
    <row r="3" spans="1:9">
      <c r="A3" s="5">
        <v>102</v>
      </c>
      <c r="B3" s="6" t="s">
        <v>9</v>
      </c>
      <c r="C3" s="6" t="s">
        <v>10</v>
      </c>
      <c r="D3" s="6">
        <v>40</v>
      </c>
      <c r="E3" s="6">
        <v>65</v>
      </c>
      <c r="F3" s="6">
        <v>90</v>
      </c>
      <c r="G3" s="6">
        <v>5</v>
      </c>
      <c r="H3" s="11" cm="1">
        <f t="array" ref="H3">_xlfn.STDEV.P(_xlfn._xlws.FILTER(F2:F26, C2:C26="Marketing"))</f>
        <v>2</v>
      </c>
    </row>
    <row r="4" spans="1:9">
      <c r="A4" s="3">
        <v>103</v>
      </c>
      <c r="B4" s="4" t="s">
        <v>11</v>
      </c>
      <c r="C4" s="4" t="s">
        <v>12</v>
      </c>
      <c r="D4" s="4">
        <v>30</v>
      </c>
      <c r="E4" s="4">
        <v>40</v>
      </c>
      <c r="F4" s="4">
        <v>70</v>
      </c>
      <c r="G4" s="4">
        <v>3</v>
      </c>
      <c r="H4" s="10" cm="1">
        <f t="array" ref="H4">_xlfn.STDEV.P(_xlfn._xlws.FILTER(F2:F26, C2:C26="HR"))</f>
        <v>3.54400902933387</v>
      </c>
    </row>
    <row r="5" spans="1:9">
      <c r="A5" s="5">
        <v>104</v>
      </c>
      <c r="B5" s="6" t="s">
        <v>13</v>
      </c>
      <c r="C5" s="6" t="s">
        <v>14</v>
      </c>
      <c r="D5" s="6">
        <v>45</v>
      </c>
      <c r="E5" s="6">
        <v>75</v>
      </c>
      <c r="F5" s="6">
        <v>95</v>
      </c>
      <c r="G5" s="6">
        <v>5</v>
      </c>
      <c r="H5" s="11" cm="1">
        <f t="array" ref="H5">_xlfn.STDEV.P(_xlfn._xlws.FILTER(F2:F26, C2:C26="IT"))</f>
        <v>4.7074409183759283</v>
      </c>
    </row>
    <row r="6" spans="1:9">
      <c r="A6" s="3">
        <v>105</v>
      </c>
      <c r="B6" s="4" t="s">
        <v>15</v>
      </c>
      <c r="C6" s="4" t="s">
        <v>16</v>
      </c>
      <c r="D6" s="4">
        <v>25</v>
      </c>
      <c r="E6" s="4">
        <v>30</v>
      </c>
      <c r="F6" s="4">
        <v>60</v>
      </c>
      <c r="G6" s="4">
        <v>2</v>
      </c>
      <c r="H6" s="10" cm="1">
        <f t="array" ref="H6">_xlfn.STDEV.P(_xlfn._xlws.FILTER(F2:F26, C2:C26="Finance"))</f>
        <v>2.9580398915498081</v>
      </c>
    </row>
    <row r="7" spans="1:9">
      <c r="A7" s="5">
        <v>106</v>
      </c>
      <c r="B7" s="6" t="s">
        <v>17</v>
      </c>
      <c r="C7" s="6" t="s">
        <v>8</v>
      </c>
      <c r="D7" s="6">
        <v>38</v>
      </c>
      <c r="E7" s="6">
        <v>58</v>
      </c>
      <c r="F7" s="6">
        <v>85</v>
      </c>
      <c r="G7" s="6">
        <v>4</v>
      </c>
      <c r="H7" s="9"/>
    </row>
    <row r="8" spans="1:9" ht="15">
      <c r="A8" s="3">
        <v>107</v>
      </c>
      <c r="B8" s="4" t="s">
        <v>18</v>
      </c>
      <c r="C8" s="4" t="s">
        <v>14</v>
      </c>
      <c r="D8" s="4">
        <v>50</v>
      </c>
      <c r="E8" s="4">
        <v>80</v>
      </c>
      <c r="F8" s="4">
        <v>100</v>
      </c>
      <c r="G8" s="4">
        <v>5</v>
      </c>
      <c r="H8" s="14" t="s">
        <v>2</v>
      </c>
      <c r="I8" s="15" t="s">
        <v>38</v>
      </c>
    </row>
    <row r="9" spans="1:9" ht="15">
      <c r="A9" s="5">
        <v>108</v>
      </c>
      <c r="B9" s="6" t="s">
        <v>19</v>
      </c>
      <c r="C9" s="6" t="s">
        <v>12</v>
      </c>
      <c r="D9" s="6">
        <v>28</v>
      </c>
      <c r="E9" s="6">
        <v>35</v>
      </c>
      <c r="F9" s="6">
        <v>65</v>
      </c>
      <c r="G9" s="6">
        <v>3</v>
      </c>
      <c r="H9" s="15" t="s">
        <v>16</v>
      </c>
      <c r="I9" s="15">
        <v>2.9580398915498081</v>
      </c>
    </row>
    <row r="10" spans="1:9" ht="15">
      <c r="A10" s="3">
        <v>109</v>
      </c>
      <c r="B10" s="4" t="s">
        <v>20</v>
      </c>
      <c r="C10" s="4" t="s">
        <v>10</v>
      </c>
      <c r="D10" s="4">
        <v>42</v>
      </c>
      <c r="E10" s="4">
        <v>70</v>
      </c>
      <c r="F10" s="4">
        <v>92</v>
      </c>
      <c r="G10" s="4">
        <v>5</v>
      </c>
      <c r="H10" s="15" t="s">
        <v>12</v>
      </c>
      <c r="I10" s="15">
        <v>3.54400902933387</v>
      </c>
    </row>
    <row r="11" spans="1:9" ht="15">
      <c r="A11" s="5">
        <v>110</v>
      </c>
      <c r="B11" s="6" t="s">
        <v>21</v>
      </c>
      <c r="C11" s="6" t="s">
        <v>8</v>
      </c>
      <c r="D11" s="6">
        <v>37</v>
      </c>
      <c r="E11" s="6">
        <v>55</v>
      </c>
      <c r="F11" s="6">
        <v>83</v>
      </c>
      <c r="G11" s="6">
        <v>4</v>
      </c>
      <c r="H11" s="15" t="s">
        <v>14</v>
      </c>
      <c r="I11" s="15">
        <v>4.7074409183759283</v>
      </c>
    </row>
    <row r="12" spans="1:9" ht="15">
      <c r="A12" s="3">
        <v>111</v>
      </c>
      <c r="B12" s="4" t="s">
        <v>22</v>
      </c>
      <c r="C12" s="4" t="s">
        <v>16</v>
      </c>
      <c r="D12" s="4">
        <v>29</v>
      </c>
      <c r="E12" s="4">
        <v>38</v>
      </c>
      <c r="F12" s="4">
        <v>68</v>
      </c>
      <c r="G12" s="4">
        <v>3</v>
      </c>
      <c r="H12" s="15" t="s">
        <v>10</v>
      </c>
      <c r="I12" s="15">
        <v>2</v>
      </c>
    </row>
    <row r="13" spans="1:9" ht="15">
      <c r="A13" s="5">
        <v>112</v>
      </c>
      <c r="B13" s="6" t="s">
        <v>23</v>
      </c>
      <c r="C13" s="6" t="s">
        <v>10</v>
      </c>
      <c r="D13" s="6">
        <v>44</v>
      </c>
      <c r="E13" s="6">
        <v>73</v>
      </c>
      <c r="F13" s="6">
        <v>94</v>
      </c>
      <c r="G13" s="6">
        <v>5</v>
      </c>
      <c r="H13" s="15" t="s">
        <v>8</v>
      </c>
      <c r="I13" s="15">
        <v>4.3748015828022284</v>
      </c>
    </row>
    <row r="14" spans="1:9" ht="15">
      <c r="A14" s="3">
        <v>113</v>
      </c>
      <c r="B14" s="4" t="s">
        <v>24</v>
      </c>
      <c r="C14" s="4" t="s">
        <v>12</v>
      </c>
      <c r="D14" s="4">
        <v>33</v>
      </c>
      <c r="E14" s="4">
        <v>45</v>
      </c>
      <c r="F14" s="4">
        <v>75</v>
      </c>
      <c r="G14" s="4">
        <v>3</v>
      </c>
      <c r="H14" s="15" t="s">
        <v>39</v>
      </c>
      <c r="I14" s="15">
        <v>17.584291422061835</v>
      </c>
    </row>
    <row r="15" spans="1:9">
      <c r="A15" s="5">
        <v>114</v>
      </c>
      <c r="B15" s="6" t="s">
        <v>25</v>
      </c>
      <c r="C15" s="6" t="s">
        <v>8</v>
      </c>
      <c r="D15" s="6">
        <v>41</v>
      </c>
      <c r="E15" s="6">
        <v>66</v>
      </c>
      <c r="F15" s="6">
        <v>89</v>
      </c>
      <c r="G15" s="6">
        <v>4</v>
      </c>
      <c r="H15" s="30"/>
    </row>
    <row r="16" spans="1:9">
      <c r="A16" s="3">
        <v>115</v>
      </c>
      <c r="B16" s="4" t="s">
        <v>26</v>
      </c>
      <c r="C16" s="4" t="s">
        <v>14</v>
      </c>
      <c r="D16" s="4">
        <v>48</v>
      </c>
      <c r="E16" s="4">
        <v>78</v>
      </c>
      <c r="F16" s="4">
        <v>98</v>
      </c>
      <c r="G16" s="4">
        <v>5</v>
      </c>
      <c r="H16" s="30"/>
    </row>
    <row r="17" spans="1:8">
      <c r="A17" s="5">
        <v>116</v>
      </c>
      <c r="B17" s="6" t="s">
        <v>27</v>
      </c>
      <c r="C17" s="6" t="s">
        <v>16</v>
      </c>
      <c r="D17" s="6">
        <v>26</v>
      </c>
      <c r="E17" s="6">
        <v>32</v>
      </c>
      <c r="F17" s="6">
        <v>62</v>
      </c>
      <c r="G17" s="6">
        <v>2</v>
      </c>
      <c r="H17" s="30"/>
    </row>
    <row r="18" spans="1:8">
      <c r="A18" s="3">
        <v>117</v>
      </c>
      <c r="B18" s="4" t="s">
        <v>28</v>
      </c>
      <c r="C18" s="4" t="s">
        <v>12</v>
      </c>
      <c r="D18" s="4">
        <v>31</v>
      </c>
      <c r="E18" s="4">
        <v>42</v>
      </c>
      <c r="F18" s="4">
        <v>72</v>
      </c>
      <c r="G18" s="4">
        <v>3</v>
      </c>
      <c r="H18" s="30"/>
    </row>
    <row r="19" spans="1:8">
      <c r="A19" s="5">
        <v>118</v>
      </c>
      <c r="B19" s="6" t="s">
        <v>29</v>
      </c>
      <c r="C19" s="6" t="s">
        <v>10</v>
      </c>
      <c r="D19" s="6">
        <v>43</v>
      </c>
      <c r="E19" s="6">
        <v>75</v>
      </c>
      <c r="F19" s="6">
        <v>93</v>
      </c>
      <c r="G19" s="6">
        <v>5</v>
      </c>
      <c r="H19" s="30"/>
    </row>
    <row r="20" spans="1:8">
      <c r="A20" s="3">
        <v>119</v>
      </c>
      <c r="B20" s="4" t="s">
        <v>30</v>
      </c>
      <c r="C20" s="4" t="s">
        <v>14</v>
      </c>
      <c r="D20" s="4">
        <v>39</v>
      </c>
      <c r="E20" s="4">
        <v>60</v>
      </c>
      <c r="F20" s="4">
        <v>87</v>
      </c>
      <c r="G20" s="4">
        <v>4</v>
      </c>
      <c r="H20" s="30"/>
    </row>
    <row r="21" spans="1:8">
      <c r="A21" s="5">
        <v>120</v>
      </c>
      <c r="B21" s="6" t="s">
        <v>31</v>
      </c>
      <c r="C21" s="6" t="s">
        <v>8</v>
      </c>
      <c r="D21" s="6">
        <v>36</v>
      </c>
      <c r="E21" s="6">
        <v>52</v>
      </c>
      <c r="F21" s="6">
        <v>78</v>
      </c>
      <c r="G21" s="6">
        <v>4</v>
      </c>
      <c r="H21" s="30"/>
    </row>
    <row r="22" spans="1:8">
      <c r="A22" s="3">
        <v>121</v>
      </c>
      <c r="B22" s="4" t="s">
        <v>32</v>
      </c>
      <c r="C22" s="4" t="s">
        <v>16</v>
      </c>
      <c r="D22" s="4">
        <v>27</v>
      </c>
      <c r="E22" s="4">
        <v>34</v>
      </c>
      <c r="F22" s="4">
        <v>64</v>
      </c>
      <c r="G22" s="4">
        <v>2</v>
      </c>
      <c r="H22" s="30"/>
    </row>
    <row r="23" spans="1:8">
      <c r="A23" s="5">
        <v>122</v>
      </c>
      <c r="B23" s="6" t="s">
        <v>33</v>
      </c>
      <c r="C23" s="6" t="s">
        <v>12</v>
      </c>
      <c r="D23" s="6">
        <v>32</v>
      </c>
      <c r="E23" s="6">
        <v>44</v>
      </c>
      <c r="F23" s="6">
        <v>74</v>
      </c>
      <c r="G23" s="6">
        <v>3</v>
      </c>
      <c r="H23" s="30"/>
    </row>
    <row r="24" spans="1:8">
      <c r="A24" s="3">
        <v>123</v>
      </c>
      <c r="B24" s="4" t="s">
        <v>34</v>
      </c>
      <c r="C24" s="4" t="s">
        <v>10</v>
      </c>
      <c r="D24" s="4">
        <v>46</v>
      </c>
      <c r="E24" s="4">
        <v>77</v>
      </c>
      <c r="F24" s="4">
        <v>96</v>
      </c>
      <c r="G24" s="4">
        <v>5</v>
      </c>
      <c r="H24" s="30"/>
    </row>
    <row r="25" spans="1:8">
      <c r="A25" s="5">
        <v>124</v>
      </c>
      <c r="B25" s="6" t="s">
        <v>35</v>
      </c>
      <c r="C25" s="6" t="s">
        <v>8</v>
      </c>
      <c r="D25" s="6">
        <v>34</v>
      </c>
      <c r="E25" s="6">
        <v>48</v>
      </c>
      <c r="F25" s="6">
        <v>76</v>
      </c>
      <c r="G25" s="6">
        <v>3</v>
      </c>
      <c r="H25" s="30"/>
    </row>
    <row r="26" spans="1:8">
      <c r="A26" s="3">
        <v>125</v>
      </c>
      <c r="B26" s="4" t="s">
        <v>36</v>
      </c>
      <c r="C26" s="4" t="s">
        <v>14</v>
      </c>
      <c r="D26" s="4">
        <v>47</v>
      </c>
      <c r="E26" s="4">
        <v>79</v>
      </c>
      <c r="F26" s="4">
        <v>99</v>
      </c>
      <c r="G26" s="4">
        <v>5</v>
      </c>
      <c r="H26" s="30"/>
    </row>
    <row r="28" spans="1:8" ht="15"/>
    <row r="29" spans="1:8" ht="15"/>
    <row r="30" spans="1:8" ht="15"/>
    <row r="31" spans="1:8" ht="15"/>
    <row r="32" spans="1:8" ht="15"/>
    <row r="33" ht="15"/>
    <row r="34" ht="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2AC1-F644-4C8E-AB3A-FA3D11B63522}">
  <sheetPr filterMode="1"/>
  <dimension ref="A1:I26"/>
  <sheetViews>
    <sheetView workbookViewId="0">
      <selection activeCell="D1" sqref="D1"/>
    </sheetView>
  </sheetViews>
  <sheetFormatPr defaultRowHeight="14.45"/>
  <cols>
    <col min="1" max="4" width="14.140625" customWidth="1"/>
    <col min="5" max="5" width="16.85546875" customWidth="1"/>
    <col min="6" max="6" width="17.42578125" customWidth="1"/>
    <col min="7" max="7" width="18.7109375" customWidth="1"/>
    <col min="8" max="9" width="29.855468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40</v>
      </c>
      <c r="I1" s="1" t="s">
        <v>41</v>
      </c>
    </row>
    <row r="2" spans="1:9">
      <c r="A2" s="5">
        <v>102</v>
      </c>
      <c r="B2" s="6" t="s">
        <v>9</v>
      </c>
      <c r="C2" s="6" t="s">
        <v>10</v>
      </c>
      <c r="D2" s="6">
        <v>40</v>
      </c>
      <c r="E2" s="6">
        <v>65</v>
      </c>
      <c r="F2" s="6">
        <v>90</v>
      </c>
      <c r="G2" s="6">
        <v>5</v>
      </c>
      <c r="H2" s="11">
        <f>F2*G2/D2</f>
        <v>11.25</v>
      </c>
      <c r="I2" s="11">
        <f>_xlfn.RANK.EQ(H2,$H$2:$H$26)</f>
        <v>1</v>
      </c>
    </row>
    <row r="3" spans="1:9">
      <c r="A3" s="3">
        <v>109</v>
      </c>
      <c r="B3" s="4" t="s">
        <v>20</v>
      </c>
      <c r="C3" s="4" t="s">
        <v>10</v>
      </c>
      <c r="D3" s="4">
        <v>42</v>
      </c>
      <c r="E3" s="4">
        <v>70</v>
      </c>
      <c r="F3" s="4">
        <v>92</v>
      </c>
      <c r="G3" s="4">
        <v>5</v>
      </c>
      <c r="H3" s="10">
        <f>F3*G3/D3</f>
        <v>10.952380952380953</v>
      </c>
      <c r="I3" s="10">
        <f>_xlfn.RANK.EQ(H3,$H$2:$H$26)</f>
        <v>2</v>
      </c>
    </row>
    <row r="4" spans="1:9">
      <c r="A4" s="5">
        <v>118</v>
      </c>
      <c r="B4" s="6" t="s">
        <v>29</v>
      </c>
      <c r="C4" s="6" t="s">
        <v>10</v>
      </c>
      <c r="D4" s="6">
        <v>43</v>
      </c>
      <c r="E4" s="6">
        <v>75</v>
      </c>
      <c r="F4" s="6">
        <v>93</v>
      </c>
      <c r="G4" s="6">
        <v>5</v>
      </c>
      <c r="H4" s="11">
        <f>F4*G4/D4</f>
        <v>10.813953488372093</v>
      </c>
      <c r="I4" s="11">
        <f>_xlfn.RANK.EQ(H4,$H$2:$H$26)</f>
        <v>3</v>
      </c>
    </row>
    <row r="5" spans="1:9" hidden="1">
      <c r="A5" s="5">
        <v>112</v>
      </c>
      <c r="B5" s="6" t="s">
        <v>23</v>
      </c>
      <c r="C5" s="6" t="s">
        <v>10</v>
      </c>
      <c r="D5" s="6">
        <v>44</v>
      </c>
      <c r="E5" s="6">
        <v>73</v>
      </c>
      <c r="F5" s="6">
        <v>94</v>
      </c>
      <c r="G5" s="6">
        <v>5</v>
      </c>
      <c r="H5" s="11">
        <f>F5*G5/D5</f>
        <v>10.681818181818182</v>
      </c>
      <c r="I5" s="8">
        <f>_xlfn.RANK.EQ(H5,$H$2:$H$26)</f>
        <v>4</v>
      </c>
    </row>
    <row r="6" spans="1:9" hidden="1">
      <c r="A6" s="5">
        <v>104</v>
      </c>
      <c r="B6" s="6" t="s">
        <v>13</v>
      </c>
      <c r="C6" s="6" t="s">
        <v>14</v>
      </c>
      <c r="D6" s="6">
        <v>45</v>
      </c>
      <c r="E6" s="6">
        <v>75</v>
      </c>
      <c r="F6" s="6">
        <v>95</v>
      </c>
      <c r="G6" s="6">
        <v>5</v>
      </c>
      <c r="H6" s="11">
        <f>F6*G6/D6</f>
        <v>10.555555555555555</v>
      </c>
      <c r="I6" s="8">
        <f>_xlfn.RANK.EQ(H6,$H$2:$H$26)</f>
        <v>5</v>
      </c>
    </row>
    <row r="7" spans="1:9" hidden="1">
      <c r="A7" s="3">
        <v>125</v>
      </c>
      <c r="B7" s="4" t="s">
        <v>36</v>
      </c>
      <c r="C7" s="4" t="s">
        <v>14</v>
      </c>
      <c r="D7" s="4">
        <v>47</v>
      </c>
      <c r="E7" s="4">
        <v>79</v>
      </c>
      <c r="F7" s="4">
        <v>99</v>
      </c>
      <c r="G7" s="4">
        <v>5</v>
      </c>
      <c r="H7" s="10">
        <f>F7*G7/D7</f>
        <v>10.531914893617021</v>
      </c>
      <c r="I7" s="8">
        <f>_xlfn.RANK.EQ(H7,$H$2:$H$26)</f>
        <v>6</v>
      </c>
    </row>
    <row r="8" spans="1:9" hidden="1">
      <c r="A8" s="3">
        <v>123</v>
      </c>
      <c r="B8" s="4" t="s">
        <v>34</v>
      </c>
      <c r="C8" s="4" t="s">
        <v>10</v>
      </c>
      <c r="D8" s="4">
        <v>46</v>
      </c>
      <c r="E8" s="4">
        <v>77</v>
      </c>
      <c r="F8" s="4">
        <v>96</v>
      </c>
      <c r="G8" s="4">
        <v>5</v>
      </c>
      <c r="H8" s="10">
        <f>F8*G8/D8</f>
        <v>10.434782608695652</v>
      </c>
      <c r="I8" s="8">
        <f>_xlfn.RANK.EQ(H8,$H$2:$H$26)</f>
        <v>7</v>
      </c>
    </row>
    <row r="9" spans="1:9" hidden="1">
      <c r="A9" s="3">
        <v>115</v>
      </c>
      <c r="B9" s="4" t="s">
        <v>26</v>
      </c>
      <c r="C9" s="4" t="s">
        <v>14</v>
      </c>
      <c r="D9" s="4">
        <v>48</v>
      </c>
      <c r="E9" s="4">
        <v>78</v>
      </c>
      <c r="F9" s="4">
        <v>98</v>
      </c>
      <c r="G9" s="4">
        <v>5</v>
      </c>
      <c r="H9" s="10">
        <f>F9*G9/D9</f>
        <v>10.208333333333334</v>
      </c>
      <c r="I9" s="8">
        <f>_xlfn.RANK.EQ(H9,$H$2:$H$26)</f>
        <v>8</v>
      </c>
    </row>
    <row r="10" spans="1:9" hidden="1">
      <c r="A10" s="3">
        <v>107</v>
      </c>
      <c r="B10" s="4" t="s">
        <v>18</v>
      </c>
      <c r="C10" s="4" t="s">
        <v>14</v>
      </c>
      <c r="D10" s="4">
        <v>50</v>
      </c>
      <c r="E10" s="4">
        <v>80</v>
      </c>
      <c r="F10" s="4">
        <v>100</v>
      </c>
      <c r="G10" s="4">
        <v>5</v>
      </c>
      <c r="H10" s="10">
        <f>F10*G10/D10</f>
        <v>10</v>
      </c>
      <c r="I10" s="8">
        <f>_xlfn.RANK.EQ(H10,$H$2:$H$26)</f>
        <v>9</v>
      </c>
    </row>
    <row r="11" spans="1:9" hidden="1">
      <c r="A11" s="3">
        <v>101</v>
      </c>
      <c r="B11" s="4" t="s">
        <v>7</v>
      </c>
      <c r="C11" s="4" t="s">
        <v>8</v>
      </c>
      <c r="D11" s="4">
        <v>35</v>
      </c>
      <c r="E11" s="4">
        <v>50</v>
      </c>
      <c r="F11" s="4">
        <v>80</v>
      </c>
      <c r="G11" s="4">
        <v>4</v>
      </c>
      <c r="H11" s="10">
        <f>F11*G11/D11</f>
        <v>9.1428571428571423</v>
      </c>
      <c r="I11" s="8">
        <f>_xlfn.RANK.EQ(H11,$H$2:$H$26)</f>
        <v>10</v>
      </c>
    </row>
    <row r="12" spans="1:9" hidden="1">
      <c r="A12" s="5">
        <v>110</v>
      </c>
      <c r="B12" s="6" t="s">
        <v>21</v>
      </c>
      <c r="C12" s="6" t="s">
        <v>8</v>
      </c>
      <c r="D12" s="6">
        <v>37</v>
      </c>
      <c r="E12" s="6">
        <v>55</v>
      </c>
      <c r="F12" s="6">
        <v>83</v>
      </c>
      <c r="G12" s="6">
        <v>4</v>
      </c>
      <c r="H12" s="11">
        <f>F12*G12/D12</f>
        <v>8.9729729729729737</v>
      </c>
      <c r="I12" s="8">
        <f>_xlfn.RANK.EQ(H12,$H$2:$H$26)</f>
        <v>11</v>
      </c>
    </row>
    <row r="13" spans="1:9" hidden="1">
      <c r="A13" s="5">
        <v>106</v>
      </c>
      <c r="B13" s="6" t="s">
        <v>17</v>
      </c>
      <c r="C13" s="6" t="s">
        <v>8</v>
      </c>
      <c r="D13" s="6">
        <v>38</v>
      </c>
      <c r="E13" s="6">
        <v>58</v>
      </c>
      <c r="F13" s="6">
        <v>85</v>
      </c>
      <c r="G13" s="6">
        <v>4</v>
      </c>
      <c r="H13" s="11">
        <f>F13*G13/D13</f>
        <v>8.9473684210526319</v>
      </c>
      <c r="I13" s="8">
        <f>_xlfn.RANK.EQ(H13,$H$2:$H$26)</f>
        <v>12</v>
      </c>
    </row>
    <row r="14" spans="1:9" hidden="1">
      <c r="A14" s="3">
        <v>119</v>
      </c>
      <c r="B14" s="4" t="s">
        <v>30</v>
      </c>
      <c r="C14" s="4" t="s">
        <v>14</v>
      </c>
      <c r="D14" s="4">
        <v>39</v>
      </c>
      <c r="E14" s="4">
        <v>60</v>
      </c>
      <c r="F14" s="4">
        <v>87</v>
      </c>
      <c r="G14" s="4">
        <v>4</v>
      </c>
      <c r="H14" s="10">
        <f>F14*G14/D14</f>
        <v>8.9230769230769234</v>
      </c>
      <c r="I14" s="8">
        <f>_xlfn.RANK.EQ(H14,$H$2:$H$26)</f>
        <v>13</v>
      </c>
    </row>
    <row r="15" spans="1:9" hidden="1">
      <c r="A15" s="5">
        <v>114</v>
      </c>
      <c r="B15" s="6" t="s">
        <v>25</v>
      </c>
      <c r="C15" s="6" t="s">
        <v>8</v>
      </c>
      <c r="D15" s="6">
        <v>41</v>
      </c>
      <c r="E15" s="6">
        <v>66</v>
      </c>
      <c r="F15" s="6">
        <v>89</v>
      </c>
      <c r="G15" s="6">
        <v>4</v>
      </c>
      <c r="H15" s="11">
        <f>F15*G15/D15</f>
        <v>8.6829268292682933</v>
      </c>
      <c r="I15" s="8">
        <f>_xlfn.RANK.EQ(H15,$H$2:$H$26)</f>
        <v>14</v>
      </c>
    </row>
    <row r="16" spans="1:9" hidden="1">
      <c r="A16" s="5">
        <v>120</v>
      </c>
      <c r="B16" s="6" t="s">
        <v>31</v>
      </c>
      <c r="C16" s="6" t="s">
        <v>8</v>
      </c>
      <c r="D16" s="6">
        <v>36</v>
      </c>
      <c r="E16" s="6">
        <v>52</v>
      </c>
      <c r="F16" s="6">
        <v>78</v>
      </c>
      <c r="G16" s="6">
        <v>4</v>
      </c>
      <c r="H16" s="11">
        <f>F16*G16/D16</f>
        <v>8.6666666666666661</v>
      </c>
      <c r="I16" s="8">
        <f>_xlfn.RANK.EQ(H16,$H$2:$H$26)</f>
        <v>15</v>
      </c>
    </row>
    <row r="17" spans="1:9" hidden="1">
      <c r="A17" s="3">
        <v>111</v>
      </c>
      <c r="B17" s="4" t="s">
        <v>22</v>
      </c>
      <c r="C17" s="4" t="s">
        <v>16</v>
      </c>
      <c r="D17" s="4">
        <v>29</v>
      </c>
      <c r="E17" s="4">
        <v>38</v>
      </c>
      <c r="F17" s="4">
        <v>68</v>
      </c>
      <c r="G17" s="4">
        <v>3</v>
      </c>
      <c r="H17" s="10">
        <f>F17*G17/D17</f>
        <v>7.0344827586206895</v>
      </c>
      <c r="I17" s="8">
        <f>_xlfn.RANK.EQ(H17,$H$2:$H$26)</f>
        <v>16</v>
      </c>
    </row>
    <row r="18" spans="1:9" hidden="1">
      <c r="A18" s="3">
        <v>103</v>
      </c>
      <c r="B18" s="4" t="s">
        <v>11</v>
      </c>
      <c r="C18" s="4" t="s">
        <v>12</v>
      </c>
      <c r="D18" s="4">
        <v>30</v>
      </c>
      <c r="E18" s="4">
        <v>40</v>
      </c>
      <c r="F18" s="4">
        <v>70</v>
      </c>
      <c r="G18" s="4">
        <v>3</v>
      </c>
      <c r="H18" s="10">
        <f>F18*G18/D18</f>
        <v>7</v>
      </c>
      <c r="I18" s="8">
        <f>_xlfn.RANK.EQ(H18,$H$2:$H$26)</f>
        <v>17</v>
      </c>
    </row>
    <row r="19" spans="1:9" hidden="1">
      <c r="A19" s="3">
        <v>117</v>
      </c>
      <c r="B19" s="4" t="s">
        <v>28</v>
      </c>
      <c r="C19" s="4" t="s">
        <v>12</v>
      </c>
      <c r="D19" s="4">
        <v>31</v>
      </c>
      <c r="E19" s="4">
        <v>42</v>
      </c>
      <c r="F19" s="4">
        <v>72</v>
      </c>
      <c r="G19" s="4">
        <v>3</v>
      </c>
      <c r="H19" s="10">
        <f>F19*G19/D19</f>
        <v>6.967741935483871</v>
      </c>
      <c r="I19" s="8">
        <f>_xlfn.RANK.EQ(H19,$H$2:$H$26)</f>
        <v>18</v>
      </c>
    </row>
    <row r="20" spans="1:9" hidden="1">
      <c r="A20" s="5">
        <v>108</v>
      </c>
      <c r="B20" s="6" t="s">
        <v>19</v>
      </c>
      <c r="C20" s="6" t="s">
        <v>12</v>
      </c>
      <c r="D20" s="6">
        <v>28</v>
      </c>
      <c r="E20" s="6">
        <v>35</v>
      </c>
      <c r="F20" s="6">
        <v>65</v>
      </c>
      <c r="G20" s="6">
        <v>3</v>
      </c>
      <c r="H20" s="11">
        <f>F20*G20/D20</f>
        <v>6.9642857142857144</v>
      </c>
      <c r="I20" s="8">
        <f>_xlfn.RANK.EQ(H20,$H$2:$H$26)</f>
        <v>19</v>
      </c>
    </row>
    <row r="21" spans="1:9" hidden="1">
      <c r="A21" s="5">
        <v>122</v>
      </c>
      <c r="B21" s="6" t="s">
        <v>33</v>
      </c>
      <c r="C21" s="6" t="s">
        <v>12</v>
      </c>
      <c r="D21" s="6">
        <v>32</v>
      </c>
      <c r="E21" s="6">
        <v>44</v>
      </c>
      <c r="F21" s="6">
        <v>74</v>
      </c>
      <c r="G21" s="6">
        <v>3</v>
      </c>
      <c r="H21" s="11">
        <f>F21*G21/D21</f>
        <v>6.9375</v>
      </c>
      <c r="I21" s="8">
        <f>_xlfn.RANK.EQ(H21,$H$2:$H$26)</f>
        <v>20</v>
      </c>
    </row>
    <row r="22" spans="1:9" hidden="1">
      <c r="A22" s="3">
        <v>113</v>
      </c>
      <c r="B22" s="4" t="s">
        <v>24</v>
      </c>
      <c r="C22" s="4" t="s">
        <v>12</v>
      </c>
      <c r="D22" s="4">
        <v>33</v>
      </c>
      <c r="E22" s="4">
        <v>45</v>
      </c>
      <c r="F22" s="4">
        <v>75</v>
      </c>
      <c r="G22" s="4">
        <v>3</v>
      </c>
      <c r="H22" s="10">
        <f>F22*G22/D22</f>
        <v>6.8181818181818183</v>
      </c>
      <c r="I22" s="8">
        <f>_xlfn.RANK.EQ(H22,$H$2:$H$26)</f>
        <v>21</v>
      </c>
    </row>
    <row r="23" spans="1:9" hidden="1">
      <c r="A23" s="5">
        <v>124</v>
      </c>
      <c r="B23" s="6" t="s">
        <v>35</v>
      </c>
      <c r="C23" s="6" t="s">
        <v>8</v>
      </c>
      <c r="D23" s="6">
        <v>34</v>
      </c>
      <c r="E23" s="6">
        <v>48</v>
      </c>
      <c r="F23" s="6">
        <v>76</v>
      </c>
      <c r="G23" s="6">
        <v>3</v>
      </c>
      <c r="H23" s="11">
        <f>F23*G23/D23</f>
        <v>6.7058823529411766</v>
      </c>
      <c r="I23" s="8">
        <f>_xlfn.RANK.EQ(H23,$H$2:$H$26)</f>
        <v>22</v>
      </c>
    </row>
    <row r="24" spans="1:9" hidden="1">
      <c r="A24" s="3">
        <v>105</v>
      </c>
      <c r="B24" s="4" t="s">
        <v>15</v>
      </c>
      <c r="C24" s="4" t="s">
        <v>16</v>
      </c>
      <c r="D24" s="4">
        <v>25</v>
      </c>
      <c r="E24" s="4">
        <v>30</v>
      </c>
      <c r="F24" s="4">
        <v>60</v>
      </c>
      <c r="G24" s="4">
        <v>2</v>
      </c>
      <c r="H24" s="10">
        <f>F24*G24/D24</f>
        <v>4.8</v>
      </c>
      <c r="I24" s="8">
        <f>_xlfn.RANK.EQ(H24,$H$2:$H$26)</f>
        <v>23</v>
      </c>
    </row>
    <row r="25" spans="1:9" hidden="1">
      <c r="A25" s="5">
        <v>116</v>
      </c>
      <c r="B25" s="6" t="s">
        <v>27</v>
      </c>
      <c r="C25" s="6" t="s">
        <v>16</v>
      </c>
      <c r="D25" s="6">
        <v>26</v>
      </c>
      <c r="E25" s="6">
        <v>32</v>
      </c>
      <c r="F25" s="6">
        <v>62</v>
      </c>
      <c r="G25" s="6">
        <v>2</v>
      </c>
      <c r="H25" s="11">
        <f>F25*G25/D25</f>
        <v>4.7692307692307692</v>
      </c>
      <c r="I25" s="8">
        <f>_xlfn.RANK.EQ(H25,$H$2:$H$26)</f>
        <v>24</v>
      </c>
    </row>
    <row r="26" spans="1:9" hidden="1">
      <c r="A26" s="3">
        <v>121</v>
      </c>
      <c r="B26" s="4" t="s">
        <v>32</v>
      </c>
      <c r="C26" s="4" t="s">
        <v>16</v>
      </c>
      <c r="D26" s="4">
        <v>27</v>
      </c>
      <c r="E26" s="4">
        <v>34</v>
      </c>
      <c r="F26" s="4">
        <v>64</v>
      </c>
      <c r="G26" s="4">
        <v>2</v>
      </c>
      <c r="H26" s="10">
        <f>F26*G26/D26</f>
        <v>4.7407407407407405</v>
      </c>
      <c r="I26" s="8">
        <f>_xlfn.RANK.EQ(H26,$H$2:$H$26)</f>
        <v>25</v>
      </c>
    </row>
  </sheetData>
  <autoFilter ref="A1:I26" xr:uid="{2E512AC1-F644-4C8E-AB3A-FA3D11B63522}">
    <filterColumn colId="8">
      <filters>
        <filter val="1"/>
        <filter val="2"/>
        <filter val="3"/>
      </filters>
    </filterColumn>
  </autoFilter>
  <sortState xmlns:xlrd2="http://schemas.microsoft.com/office/spreadsheetml/2017/richdata2" ref="A2:I26">
    <sortCondition ref="I2:I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1B13-7EAF-49BF-B17D-25F55232A7D4}">
  <dimension ref="A1:J26"/>
  <sheetViews>
    <sheetView workbookViewId="0">
      <selection activeCell="E1" sqref="E1"/>
    </sheetView>
  </sheetViews>
  <sheetFormatPr defaultRowHeight="14.45"/>
  <cols>
    <col min="1" max="3" width="14" customWidth="1"/>
    <col min="4" max="4" width="17.28515625" customWidth="1"/>
    <col min="5" max="5" width="16.28515625" customWidth="1"/>
    <col min="6" max="6" width="18.7109375" customWidth="1"/>
    <col min="7" max="7" width="20.28515625" customWidth="1"/>
    <col min="9" max="9" width="33.42578125" bestFit="1" customWidth="1"/>
    <col min="10" max="10" width="35.5703125" bestFit="1" customWidth="1"/>
    <col min="16383" max="16383" width="9.140625" bestFit="1" customWidth="1"/>
    <col min="16384" max="16384" width="9.140625" customWidth="1"/>
  </cols>
  <sheetData>
    <row r="1" spans="1:10" ht="15.6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I1" s="13" t="s">
        <v>42</v>
      </c>
      <c r="J1" s="13"/>
    </row>
    <row r="2" spans="1:10">
      <c r="A2" s="3">
        <v>101</v>
      </c>
      <c r="B2" s="4" t="s">
        <v>7</v>
      </c>
      <c r="C2" s="4" t="s">
        <v>8</v>
      </c>
      <c r="D2" s="4">
        <v>50</v>
      </c>
      <c r="E2" s="4">
        <v>35</v>
      </c>
      <c r="F2" s="4">
        <v>80</v>
      </c>
      <c r="G2" s="4">
        <v>4</v>
      </c>
      <c r="I2" s="12" t="s">
        <v>43</v>
      </c>
      <c r="J2" s="12" t="s">
        <v>44</v>
      </c>
    </row>
    <row r="3" spans="1:10">
      <c r="A3" s="5">
        <v>102</v>
      </c>
      <c r="B3" s="6" t="s">
        <v>9</v>
      </c>
      <c r="C3" s="6" t="s">
        <v>10</v>
      </c>
      <c r="D3" s="6">
        <v>65</v>
      </c>
      <c r="E3" s="6">
        <v>40</v>
      </c>
      <c r="F3" s="6">
        <v>90</v>
      </c>
      <c r="G3" s="6">
        <v>5</v>
      </c>
      <c r="I3" s="12">
        <f>CORREL(G2:G26,E2:E26)</f>
        <v>0.94623485838187704</v>
      </c>
      <c r="J3" s="12">
        <f>CORREL(G2:G26,D2:D26)</f>
        <v>0.95745537036476214</v>
      </c>
    </row>
    <row r="4" spans="1:10">
      <c r="A4" s="3">
        <v>103</v>
      </c>
      <c r="B4" s="4" t="s">
        <v>11</v>
      </c>
      <c r="C4" s="4" t="s">
        <v>12</v>
      </c>
      <c r="D4" s="4">
        <v>40</v>
      </c>
      <c r="E4" s="4">
        <v>30</v>
      </c>
      <c r="F4" s="4">
        <v>70</v>
      </c>
      <c r="G4" s="4">
        <v>3</v>
      </c>
    </row>
    <row r="5" spans="1:10">
      <c r="A5" s="5">
        <v>104</v>
      </c>
      <c r="B5" s="6" t="s">
        <v>13</v>
      </c>
      <c r="C5" s="6" t="s">
        <v>14</v>
      </c>
      <c r="D5" s="6">
        <v>75</v>
      </c>
      <c r="E5" s="6">
        <v>45</v>
      </c>
      <c r="F5" s="6">
        <v>95</v>
      </c>
      <c r="G5" s="6">
        <v>5</v>
      </c>
    </row>
    <row r="6" spans="1:10">
      <c r="A6" s="3">
        <v>105</v>
      </c>
      <c r="B6" s="4" t="s">
        <v>15</v>
      </c>
      <c r="C6" s="4" t="s">
        <v>16</v>
      </c>
      <c r="D6" s="4">
        <v>30</v>
      </c>
      <c r="E6" s="4">
        <v>25</v>
      </c>
      <c r="F6" s="4">
        <v>60</v>
      </c>
      <c r="G6" s="4">
        <v>2</v>
      </c>
    </row>
    <row r="7" spans="1:10">
      <c r="A7" s="5">
        <v>106</v>
      </c>
      <c r="B7" s="6" t="s">
        <v>17</v>
      </c>
      <c r="C7" s="6" t="s">
        <v>8</v>
      </c>
      <c r="D7" s="6">
        <v>58</v>
      </c>
      <c r="E7" s="6">
        <v>38</v>
      </c>
      <c r="F7" s="6">
        <v>85</v>
      </c>
      <c r="G7" s="6">
        <v>4</v>
      </c>
    </row>
    <row r="8" spans="1:10">
      <c r="A8" s="3">
        <v>107</v>
      </c>
      <c r="B8" s="4" t="s">
        <v>18</v>
      </c>
      <c r="C8" s="4" t="s">
        <v>14</v>
      </c>
      <c r="D8" s="4">
        <v>80</v>
      </c>
      <c r="E8" s="4">
        <v>50</v>
      </c>
      <c r="F8" s="4">
        <v>100</v>
      </c>
      <c r="G8" s="4">
        <v>5</v>
      </c>
    </row>
    <row r="9" spans="1:10">
      <c r="A9" s="5">
        <v>108</v>
      </c>
      <c r="B9" s="6" t="s">
        <v>19</v>
      </c>
      <c r="C9" s="6" t="s">
        <v>12</v>
      </c>
      <c r="D9" s="6">
        <v>35</v>
      </c>
      <c r="E9" s="6">
        <v>28</v>
      </c>
      <c r="F9" s="6">
        <v>65</v>
      </c>
      <c r="G9" s="6">
        <v>3</v>
      </c>
    </row>
    <row r="10" spans="1:10">
      <c r="A10" s="3">
        <v>109</v>
      </c>
      <c r="B10" s="4" t="s">
        <v>20</v>
      </c>
      <c r="C10" s="4" t="s">
        <v>10</v>
      </c>
      <c r="D10" s="4">
        <v>70</v>
      </c>
      <c r="E10" s="4">
        <v>42</v>
      </c>
      <c r="F10" s="4">
        <v>92</v>
      </c>
      <c r="G10" s="4">
        <v>5</v>
      </c>
    </row>
    <row r="11" spans="1:10">
      <c r="A11" s="5">
        <v>110</v>
      </c>
      <c r="B11" s="6" t="s">
        <v>21</v>
      </c>
      <c r="C11" s="6" t="s">
        <v>8</v>
      </c>
      <c r="D11" s="6">
        <v>55</v>
      </c>
      <c r="E11" s="6">
        <v>37</v>
      </c>
      <c r="F11" s="6">
        <v>83</v>
      </c>
      <c r="G11" s="6">
        <v>4</v>
      </c>
    </row>
    <row r="12" spans="1:10">
      <c r="A12" s="3">
        <v>111</v>
      </c>
      <c r="B12" s="4" t="s">
        <v>22</v>
      </c>
      <c r="C12" s="4" t="s">
        <v>16</v>
      </c>
      <c r="D12" s="4">
        <v>38</v>
      </c>
      <c r="E12" s="4">
        <v>29</v>
      </c>
      <c r="F12" s="4">
        <v>68</v>
      </c>
      <c r="G12" s="4">
        <v>3</v>
      </c>
    </row>
    <row r="13" spans="1:10">
      <c r="A13" s="5">
        <v>112</v>
      </c>
      <c r="B13" s="6" t="s">
        <v>23</v>
      </c>
      <c r="C13" s="6" t="s">
        <v>10</v>
      </c>
      <c r="D13" s="6">
        <v>73</v>
      </c>
      <c r="E13" s="6">
        <v>44</v>
      </c>
      <c r="F13" s="6">
        <v>94</v>
      </c>
      <c r="G13" s="6">
        <v>5</v>
      </c>
    </row>
    <row r="14" spans="1:10">
      <c r="A14" s="3">
        <v>113</v>
      </c>
      <c r="B14" s="4" t="s">
        <v>24</v>
      </c>
      <c r="C14" s="4" t="s">
        <v>12</v>
      </c>
      <c r="D14" s="4">
        <v>45</v>
      </c>
      <c r="E14" s="4">
        <v>33</v>
      </c>
      <c r="F14" s="4">
        <v>75</v>
      </c>
      <c r="G14" s="4">
        <v>3</v>
      </c>
    </row>
    <row r="15" spans="1:10">
      <c r="A15" s="5">
        <v>114</v>
      </c>
      <c r="B15" s="6" t="s">
        <v>25</v>
      </c>
      <c r="C15" s="6" t="s">
        <v>8</v>
      </c>
      <c r="D15" s="6">
        <v>66</v>
      </c>
      <c r="E15" s="6">
        <v>41</v>
      </c>
      <c r="F15" s="6">
        <v>89</v>
      </c>
      <c r="G15" s="6">
        <v>4</v>
      </c>
    </row>
    <row r="16" spans="1:10">
      <c r="A16" s="3">
        <v>115</v>
      </c>
      <c r="B16" s="4" t="s">
        <v>26</v>
      </c>
      <c r="C16" s="4" t="s">
        <v>14</v>
      </c>
      <c r="D16" s="4">
        <v>78</v>
      </c>
      <c r="E16" s="4">
        <v>48</v>
      </c>
      <c r="F16" s="4">
        <v>98</v>
      </c>
      <c r="G16" s="4">
        <v>5</v>
      </c>
    </row>
    <row r="17" spans="1:7">
      <c r="A17" s="5">
        <v>116</v>
      </c>
      <c r="B17" s="6" t="s">
        <v>27</v>
      </c>
      <c r="C17" s="6" t="s">
        <v>16</v>
      </c>
      <c r="D17" s="6">
        <v>32</v>
      </c>
      <c r="E17" s="6">
        <v>26</v>
      </c>
      <c r="F17" s="6">
        <v>62</v>
      </c>
      <c r="G17" s="6">
        <v>2</v>
      </c>
    </row>
    <row r="18" spans="1:7">
      <c r="A18" s="3">
        <v>117</v>
      </c>
      <c r="B18" s="4" t="s">
        <v>28</v>
      </c>
      <c r="C18" s="4" t="s">
        <v>12</v>
      </c>
      <c r="D18" s="4">
        <v>42</v>
      </c>
      <c r="E18" s="4">
        <v>31</v>
      </c>
      <c r="F18" s="4">
        <v>72</v>
      </c>
      <c r="G18" s="4">
        <v>3</v>
      </c>
    </row>
    <row r="19" spans="1:7">
      <c r="A19" s="5">
        <v>118</v>
      </c>
      <c r="B19" s="6" t="s">
        <v>29</v>
      </c>
      <c r="C19" s="6" t="s">
        <v>10</v>
      </c>
      <c r="D19" s="6">
        <v>75</v>
      </c>
      <c r="E19" s="6">
        <v>43</v>
      </c>
      <c r="F19" s="6">
        <v>93</v>
      </c>
      <c r="G19" s="6">
        <v>5</v>
      </c>
    </row>
    <row r="20" spans="1:7">
      <c r="A20" s="3">
        <v>119</v>
      </c>
      <c r="B20" s="4" t="s">
        <v>30</v>
      </c>
      <c r="C20" s="4" t="s">
        <v>14</v>
      </c>
      <c r="D20" s="4">
        <v>60</v>
      </c>
      <c r="E20" s="4">
        <v>39</v>
      </c>
      <c r="F20" s="4">
        <v>87</v>
      </c>
      <c r="G20" s="4">
        <v>4</v>
      </c>
    </row>
    <row r="21" spans="1:7">
      <c r="A21" s="5">
        <v>120</v>
      </c>
      <c r="B21" s="6" t="s">
        <v>31</v>
      </c>
      <c r="C21" s="6" t="s">
        <v>8</v>
      </c>
      <c r="D21" s="6">
        <v>52</v>
      </c>
      <c r="E21" s="6">
        <v>36</v>
      </c>
      <c r="F21" s="6">
        <v>78</v>
      </c>
      <c r="G21" s="6">
        <v>4</v>
      </c>
    </row>
    <row r="22" spans="1:7">
      <c r="A22" s="3">
        <v>121</v>
      </c>
      <c r="B22" s="4" t="s">
        <v>32</v>
      </c>
      <c r="C22" s="4" t="s">
        <v>16</v>
      </c>
      <c r="D22" s="4">
        <v>34</v>
      </c>
      <c r="E22" s="4">
        <v>27</v>
      </c>
      <c r="F22" s="4">
        <v>64</v>
      </c>
      <c r="G22" s="4">
        <v>2</v>
      </c>
    </row>
    <row r="23" spans="1:7">
      <c r="A23" s="5">
        <v>122</v>
      </c>
      <c r="B23" s="6" t="s">
        <v>33</v>
      </c>
      <c r="C23" s="6" t="s">
        <v>12</v>
      </c>
      <c r="D23" s="6">
        <v>44</v>
      </c>
      <c r="E23" s="6">
        <v>32</v>
      </c>
      <c r="F23" s="6">
        <v>74</v>
      </c>
      <c r="G23" s="6">
        <v>3</v>
      </c>
    </row>
    <row r="24" spans="1:7">
      <c r="A24" s="3">
        <v>123</v>
      </c>
      <c r="B24" s="4" t="s">
        <v>34</v>
      </c>
      <c r="C24" s="4" t="s">
        <v>10</v>
      </c>
      <c r="D24" s="4">
        <v>77</v>
      </c>
      <c r="E24" s="4">
        <v>46</v>
      </c>
      <c r="F24" s="4">
        <v>96</v>
      </c>
      <c r="G24" s="4">
        <v>5</v>
      </c>
    </row>
    <row r="25" spans="1:7">
      <c r="A25" s="5">
        <v>124</v>
      </c>
      <c r="B25" s="6" t="s">
        <v>35</v>
      </c>
      <c r="C25" s="6" t="s">
        <v>8</v>
      </c>
      <c r="D25" s="6">
        <v>48</v>
      </c>
      <c r="E25" s="6">
        <v>34</v>
      </c>
      <c r="F25" s="6">
        <v>76</v>
      </c>
      <c r="G25" s="6">
        <v>3</v>
      </c>
    </row>
    <row r="26" spans="1:7">
      <c r="A26" s="3">
        <v>125</v>
      </c>
      <c r="B26" s="4" t="s">
        <v>36</v>
      </c>
      <c r="C26" s="4" t="s">
        <v>14</v>
      </c>
      <c r="D26" s="4">
        <v>79</v>
      </c>
      <c r="E26" s="4">
        <v>47</v>
      </c>
      <c r="F26" s="4">
        <v>99</v>
      </c>
      <c r="G26" s="4">
        <v>5</v>
      </c>
    </row>
  </sheetData>
  <mergeCells count="1">
    <mergeCell ref="I1:J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0536-B059-45BF-8B01-21EDC013C9E4}">
  <dimension ref="A1:J33"/>
  <sheetViews>
    <sheetView workbookViewId="0">
      <selection activeCell="I11" sqref="I11"/>
    </sheetView>
  </sheetViews>
  <sheetFormatPr defaultRowHeight="15"/>
  <cols>
    <col min="1" max="4" width="14.140625" customWidth="1"/>
    <col min="5" max="5" width="16.5703125" customWidth="1"/>
    <col min="6" max="6" width="16.7109375" customWidth="1"/>
    <col min="7" max="9" width="19" customWidth="1"/>
    <col min="10" max="10" width="17.85546875" customWidth="1"/>
    <col min="11" max="11" width="15.140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0" t="s">
        <v>6</v>
      </c>
      <c r="H1" s="24" t="s">
        <v>45</v>
      </c>
      <c r="J1" s="7"/>
    </row>
    <row r="2" spans="1:10">
      <c r="A2" s="3">
        <v>101</v>
      </c>
      <c r="B2" s="4" t="s">
        <v>7</v>
      </c>
      <c r="C2" s="4" t="s">
        <v>8</v>
      </c>
      <c r="D2" s="4">
        <v>35</v>
      </c>
      <c r="E2" s="4">
        <v>50</v>
      </c>
      <c r="F2" s="4">
        <v>80</v>
      </c>
      <c r="G2" s="21">
        <v>4</v>
      </c>
      <c r="H2" s="25">
        <f>AVERAGE(D2:D26)</f>
        <v>37.04</v>
      </c>
      <c r="J2" s="7"/>
    </row>
    <row r="3" spans="1:10">
      <c r="A3" s="5">
        <v>102</v>
      </c>
      <c r="B3" s="6" t="s">
        <v>9</v>
      </c>
      <c r="C3" s="6" t="s">
        <v>10</v>
      </c>
      <c r="D3" s="6">
        <v>40</v>
      </c>
      <c r="E3" s="6">
        <v>65</v>
      </c>
      <c r="F3" s="6">
        <v>90</v>
      </c>
      <c r="G3" s="22">
        <v>5</v>
      </c>
      <c r="H3" s="26"/>
    </row>
    <row r="4" spans="1:10">
      <c r="A4" s="3">
        <v>103</v>
      </c>
      <c r="B4" s="4" t="s">
        <v>11</v>
      </c>
      <c r="C4" s="4" t="s">
        <v>12</v>
      </c>
      <c r="D4" s="4">
        <v>30</v>
      </c>
      <c r="E4" s="4">
        <v>40</v>
      </c>
      <c r="F4" s="4">
        <v>70</v>
      </c>
      <c r="G4" s="21">
        <v>3</v>
      </c>
      <c r="H4" s="27"/>
    </row>
    <row r="5" spans="1:10">
      <c r="A5" s="5">
        <v>104</v>
      </c>
      <c r="B5" s="6" t="s">
        <v>13</v>
      </c>
      <c r="C5" s="6" t="s">
        <v>14</v>
      </c>
      <c r="D5" s="6">
        <v>45</v>
      </c>
      <c r="E5" s="6">
        <v>75</v>
      </c>
      <c r="F5" s="6">
        <v>95</v>
      </c>
      <c r="G5" s="22">
        <v>5</v>
      </c>
      <c r="H5" s="27"/>
    </row>
    <row r="6" spans="1:10">
      <c r="A6" s="3">
        <v>105</v>
      </c>
      <c r="B6" s="4" t="s">
        <v>15</v>
      </c>
      <c r="C6" s="4" t="s">
        <v>16</v>
      </c>
      <c r="D6" s="4">
        <v>25</v>
      </c>
      <c r="E6" s="4">
        <v>30</v>
      </c>
      <c r="F6" s="4">
        <v>60</v>
      </c>
      <c r="G6" s="21">
        <v>2</v>
      </c>
      <c r="H6" s="27"/>
    </row>
    <row r="7" spans="1:10">
      <c r="A7" s="5">
        <v>106</v>
      </c>
      <c r="B7" s="6" t="s">
        <v>17</v>
      </c>
      <c r="C7" s="6" t="s">
        <v>8</v>
      </c>
      <c r="D7" s="6">
        <v>38</v>
      </c>
      <c r="E7" s="6">
        <v>58</v>
      </c>
      <c r="F7" s="6">
        <v>85</v>
      </c>
      <c r="G7" s="22">
        <v>4</v>
      </c>
      <c r="H7" s="27"/>
    </row>
    <row r="8" spans="1:10">
      <c r="A8" s="3">
        <v>107</v>
      </c>
      <c r="B8" s="4" t="s">
        <v>18</v>
      </c>
      <c r="C8" s="4" t="s">
        <v>14</v>
      </c>
      <c r="D8" s="4">
        <v>50</v>
      </c>
      <c r="E8" s="4">
        <v>80</v>
      </c>
      <c r="F8" s="4">
        <v>100</v>
      </c>
      <c r="G8" s="21">
        <v>5</v>
      </c>
      <c r="H8" s="27"/>
    </row>
    <row r="9" spans="1:10">
      <c r="A9" s="5">
        <v>108</v>
      </c>
      <c r="B9" s="6" t="s">
        <v>19</v>
      </c>
      <c r="C9" s="6" t="s">
        <v>12</v>
      </c>
      <c r="D9" s="6">
        <v>28</v>
      </c>
      <c r="E9" s="6">
        <v>35</v>
      </c>
      <c r="F9" s="6">
        <v>65</v>
      </c>
      <c r="G9" s="22">
        <v>3</v>
      </c>
      <c r="H9" s="27"/>
    </row>
    <row r="10" spans="1:10">
      <c r="A10" s="3">
        <v>109</v>
      </c>
      <c r="B10" s="4" t="s">
        <v>20</v>
      </c>
      <c r="C10" s="4" t="s">
        <v>10</v>
      </c>
      <c r="D10" s="4">
        <v>42</v>
      </c>
      <c r="E10" s="4">
        <v>70</v>
      </c>
      <c r="F10" s="4">
        <v>92</v>
      </c>
      <c r="G10" s="21">
        <v>5</v>
      </c>
      <c r="H10" s="27"/>
    </row>
    <row r="11" spans="1:10">
      <c r="A11" s="5">
        <v>110</v>
      </c>
      <c r="B11" s="6" t="s">
        <v>21</v>
      </c>
      <c r="C11" s="6" t="s">
        <v>8</v>
      </c>
      <c r="D11" s="6">
        <v>37</v>
      </c>
      <c r="E11" s="6">
        <v>55</v>
      </c>
      <c r="F11" s="6">
        <v>83</v>
      </c>
      <c r="G11" s="22">
        <v>4</v>
      </c>
      <c r="H11" s="27"/>
    </row>
    <row r="12" spans="1:10">
      <c r="A12" s="3">
        <v>111</v>
      </c>
      <c r="B12" s="4" t="s">
        <v>22</v>
      </c>
      <c r="C12" s="4" t="s">
        <v>16</v>
      </c>
      <c r="D12" s="4">
        <v>29</v>
      </c>
      <c r="E12" s="4">
        <v>38</v>
      </c>
      <c r="F12" s="4">
        <v>68</v>
      </c>
      <c r="G12" s="21">
        <v>3</v>
      </c>
      <c r="H12" s="27"/>
    </row>
    <row r="13" spans="1:10">
      <c r="A13" s="5">
        <v>112</v>
      </c>
      <c r="B13" s="6" t="s">
        <v>23</v>
      </c>
      <c r="C13" s="6" t="s">
        <v>10</v>
      </c>
      <c r="D13" s="6">
        <v>44</v>
      </c>
      <c r="E13" s="6">
        <v>73</v>
      </c>
      <c r="F13" s="6">
        <v>94</v>
      </c>
      <c r="G13" s="22">
        <v>5</v>
      </c>
      <c r="H13" s="27"/>
    </row>
    <row r="14" spans="1:10">
      <c r="A14" s="3">
        <v>113</v>
      </c>
      <c r="B14" s="4" t="s">
        <v>24</v>
      </c>
      <c r="C14" s="4" t="s">
        <v>12</v>
      </c>
      <c r="D14" s="4">
        <v>33</v>
      </c>
      <c r="E14" s="4">
        <v>45</v>
      </c>
      <c r="F14" s="4">
        <v>75</v>
      </c>
      <c r="G14" s="21">
        <v>3</v>
      </c>
      <c r="H14" s="27"/>
    </row>
    <row r="15" spans="1:10">
      <c r="A15" s="5">
        <v>114</v>
      </c>
      <c r="B15" s="6" t="s">
        <v>25</v>
      </c>
      <c r="C15" s="6" t="s">
        <v>8</v>
      </c>
      <c r="D15" s="6">
        <v>41</v>
      </c>
      <c r="E15" s="6">
        <v>66</v>
      </c>
      <c r="F15" s="6">
        <v>89</v>
      </c>
      <c r="G15" s="22">
        <v>4</v>
      </c>
      <c r="H15" s="27"/>
    </row>
    <row r="16" spans="1:10">
      <c r="A16" s="3">
        <v>115</v>
      </c>
      <c r="B16" s="4" t="s">
        <v>26</v>
      </c>
      <c r="C16" s="4" t="s">
        <v>14</v>
      </c>
      <c r="D16" s="4">
        <v>48</v>
      </c>
      <c r="E16" s="4">
        <v>78</v>
      </c>
      <c r="F16" s="4">
        <v>98</v>
      </c>
      <c r="G16" s="21">
        <v>5</v>
      </c>
      <c r="H16" s="27"/>
    </row>
    <row r="17" spans="1:9">
      <c r="A17" s="5">
        <v>116</v>
      </c>
      <c r="B17" s="6" t="s">
        <v>27</v>
      </c>
      <c r="C17" s="6" t="s">
        <v>16</v>
      </c>
      <c r="D17" s="6">
        <v>26</v>
      </c>
      <c r="E17" s="6">
        <v>32</v>
      </c>
      <c r="F17" s="6">
        <v>62</v>
      </c>
      <c r="G17" s="22">
        <v>2</v>
      </c>
      <c r="H17" s="27"/>
    </row>
    <row r="18" spans="1:9">
      <c r="A18" s="3">
        <v>117</v>
      </c>
      <c r="B18" s="4" t="s">
        <v>28</v>
      </c>
      <c r="C18" s="4" t="s">
        <v>12</v>
      </c>
      <c r="D18" s="4">
        <v>31</v>
      </c>
      <c r="E18" s="4">
        <v>42</v>
      </c>
      <c r="F18" s="4">
        <v>72</v>
      </c>
      <c r="G18" s="21">
        <v>3</v>
      </c>
      <c r="H18" s="27"/>
    </row>
    <row r="19" spans="1:9">
      <c r="A19" s="5">
        <v>118</v>
      </c>
      <c r="B19" s="6" t="s">
        <v>29</v>
      </c>
      <c r="C19" s="6" t="s">
        <v>10</v>
      </c>
      <c r="D19" s="6">
        <v>43</v>
      </c>
      <c r="E19" s="6">
        <v>75</v>
      </c>
      <c r="F19" s="6">
        <v>93</v>
      </c>
      <c r="G19" s="22">
        <v>5</v>
      </c>
      <c r="H19" s="27"/>
    </row>
    <row r="20" spans="1:9">
      <c r="A20" s="3">
        <v>119</v>
      </c>
      <c r="B20" s="4" t="s">
        <v>30</v>
      </c>
      <c r="C20" s="4" t="s">
        <v>14</v>
      </c>
      <c r="D20" s="4">
        <v>39</v>
      </c>
      <c r="E20" s="4">
        <v>60</v>
      </c>
      <c r="F20" s="4">
        <v>87</v>
      </c>
      <c r="G20" s="21">
        <v>4</v>
      </c>
      <c r="H20" s="27"/>
    </row>
    <row r="21" spans="1:9">
      <c r="A21" s="5">
        <v>120</v>
      </c>
      <c r="B21" s="6" t="s">
        <v>31</v>
      </c>
      <c r="C21" s="6" t="s">
        <v>8</v>
      </c>
      <c r="D21" s="6">
        <v>36</v>
      </c>
      <c r="E21" s="6">
        <v>52</v>
      </c>
      <c r="F21" s="6">
        <v>78</v>
      </c>
      <c r="G21" s="22">
        <v>4</v>
      </c>
      <c r="H21" s="27"/>
    </row>
    <row r="22" spans="1:9">
      <c r="A22" s="3">
        <v>121</v>
      </c>
      <c r="B22" s="4" t="s">
        <v>32</v>
      </c>
      <c r="C22" s="4" t="s">
        <v>16</v>
      </c>
      <c r="D22" s="4">
        <v>27</v>
      </c>
      <c r="E22" s="4">
        <v>34</v>
      </c>
      <c r="F22" s="4">
        <v>64</v>
      </c>
      <c r="G22" s="21">
        <v>2</v>
      </c>
      <c r="H22" s="27"/>
    </row>
    <row r="23" spans="1:9">
      <c r="A23" s="5">
        <v>122</v>
      </c>
      <c r="B23" s="6" t="s">
        <v>33</v>
      </c>
      <c r="C23" s="6" t="s">
        <v>12</v>
      </c>
      <c r="D23" s="6">
        <v>32</v>
      </c>
      <c r="E23" s="6">
        <v>44</v>
      </c>
      <c r="F23" s="6">
        <v>74</v>
      </c>
      <c r="G23" s="22">
        <v>3</v>
      </c>
      <c r="H23" s="27"/>
    </row>
    <row r="24" spans="1:9">
      <c r="A24" s="3">
        <v>123</v>
      </c>
      <c r="B24" s="4" t="s">
        <v>34</v>
      </c>
      <c r="C24" s="4" t="s">
        <v>10</v>
      </c>
      <c r="D24" s="4">
        <v>46</v>
      </c>
      <c r="E24" s="4">
        <v>77</v>
      </c>
      <c r="F24" s="4">
        <v>96</v>
      </c>
      <c r="G24" s="21">
        <v>5</v>
      </c>
      <c r="H24" s="27"/>
    </row>
    <row r="25" spans="1:9">
      <c r="A25" s="5">
        <v>124</v>
      </c>
      <c r="B25" s="6" t="s">
        <v>35</v>
      </c>
      <c r="C25" s="6" t="s">
        <v>8</v>
      </c>
      <c r="D25" s="6">
        <v>34</v>
      </c>
      <c r="E25" s="6">
        <v>48</v>
      </c>
      <c r="F25" s="6">
        <v>76</v>
      </c>
      <c r="G25" s="22">
        <v>3</v>
      </c>
      <c r="H25" s="27"/>
    </row>
    <row r="26" spans="1:9">
      <c r="A26" s="3">
        <v>125</v>
      </c>
      <c r="B26" s="4" t="s">
        <v>36</v>
      </c>
      <c r="C26" s="4" t="s">
        <v>14</v>
      </c>
      <c r="D26" s="4">
        <v>47</v>
      </c>
      <c r="E26" s="4">
        <v>79</v>
      </c>
      <c r="F26" s="4">
        <v>99</v>
      </c>
      <c r="G26" s="21">
        <v>5</v>
      </c>
      <c r="H26" s="27"/>
    </row>
    <row r="27" spans="1:9">
      <c r="D27" s="16"/>
      <c r="H27" s="26"/>
    </row>
    <row r="28" spans="1:9">
      <c r="H28" s="26"/>
    </row>
    <row r="29" spans="1:9">
      <c r="A29" s="1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3"/>
    </row>
    <row r="30" spans="1:9">
      <c r="A30" s="17" cm="1">
        <f t="array" ref="A30:G32">_xlfn._xlws.FILTER(A2:G26, (G2:G26&gt;=4)*(D2:D26&lt;$H$2))</f>
        <v>101</v>
      </c>
      <c r="B30" s="17" t="str">
        <v>Aakash</v>
      </c>
      <c r="C30" s="17" t="str">
        <v>Sales</v>
      </c>
      <c r="D30" s="17">
        <v>35</v>
      </c>
      <c r="E30" s="17">
        <v>50</v>
      </c>
      <c r="F30" s="17">
        <v>80</v>
      </c>
      <c r="G30" s="17">
        <v>4</v>
      </c>
      <c r="H30" s="19"/>
      <c r="I30" s="19"/>
    </row>
    <row r="31" spans="1:9">
      <c r="A31" s="18">
        <v>110</v>
      </c>
      <c r="B31" s="18" t="str">
        <v>Sneha</v>
      </c>
      <c r="C31" s="18" t="str">
        <v>Sales</v>
      </c>
      <c r="D31" s="18">
        <v>37</v>
      </c>
      <c r="E31" s="18">
        <v>55</v>
      </c>
      <c r="F31" s="18">
        <v>83</v>
      </c>
      <c r="G31" s="18">
        <v>4</v>
      </c>
      <c r="H31" s="19"/>
      <c r="I31" s="23"/>
    </row>
    <row r="32" spans="1:9">
      <c r="A32" s="17">
        <v>120</v>
      </c>
      <c r="B32" s="17" t="str">
        <v>Suman</v>
      </c>
      <c r="C32" s="17" t="str">
        <v>Sales</v>
      </c>
      <c r="D32" s="17">
        <v>36</v>
      </c>
      <c r="E32" s="17">
        <v>52</v>
      </c>
      <c r="F32" s="17">
        <v>78</v>
      </c>
      <c r="G32" s="17">
        <v>4</v>
      </c>
      <c r="H32" s="19"/>
      <c r="I32" s="19"/>
    </row>
    <row r="33" spans="8:8">
      <c r="H33" s="26"/>
    </row>
  </sheetData>
  <sortState xmlns:xlrd2="http://schemas.microsoft.com/office/spreadsheetml/2017/richdata2" ref="A2:G26">
    <sortCondition ref="A2:A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7139-DC4D-4E38-9176-2E49E0FDD578}">
  <dimension ref="A1:J26"/>
  <sheetViews>
    <sheetView workbookViewId="0">
      <selection activeCell="J4" sqref="J4"/>
    </sheetView>
  </sheetViews>
  <sheetFormatPr defaultRowHeight="15"/>
  <cols>
    <col min="1" max="5" width="16.5703125" customWidth="1"/>
    <col min="6" max="6" width="18.140625" customWidth="1"/>
    <col min="7" max="7" width="19.5703125" customWidth="1"/>
    <col min="8" max="8" width="17.140625" customWidth="1"/>
    <col min="10" max="10" width="34.28515625" customWidth="1"/>
  </cols>
  <sheetData>
    <row r="1" spans="1:10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46</v>
      </c>
      <c r="J1" s="29" t="s">
        <v>47</v>
      </c>
    </row>
    <row r="2" spans="1:10">
      <c r="A2" s="3">
        <v>101</v>
      </c>
      <c r="B2" s="4" t="s">
        <v>7</v>
      </c>
      <c r="C2" s="4" t="s">
        <v>8</v>
      </c>
      <c r="D2" s="4">
        <v>35</v>
      </c>
      <c r="E2" s="4">
        <v>50</v>
      </c>
      <c r="F2" s="4">
        <v>80</v>
      </c>
      <c r="G2" s="4">
        <v>4</v>
      </c>
      <c r="H2" s="10" cm="1">
        <f t="array" ref="H2:H26">' Underutilized High Performers'!E2:E26/' Underutilized High Performers'!D2:D26</f>
        <v>1.4285714285714286</v>
      </c>
      <c r="J2" s="28" t="str">
        <f>INDEX(B2:B100, MATCH(MAX(H2:H100), H2:H100, 0))</f>
        <v>Arjun</v>
      </c>
    </row>
    <row r="3" spans="1:10">
      <c r="A3" s="5">
        <v>102</v>
      </c>
      <c r="B3" s="6" t="s">
        <v>9</v>
      </c>
      <c r="C3" s="6" t="s">
        <v>10</v>
      </c>
      <c r="D3" s="6">
        <v>40</v>
      </c>
      <c r="E3" s="6">
        <v>65</v>
      </c>
      <c r="F3" s="6">
        <v>90</v>
      </c>
      <c r="G3" s="6">
        <v>5</v>
      </c>
      <c r="H3" s="11">
        <v>1.625</v>
      </c>
    </row>
    <row r="4" spans="1:10">
      <c r="A4" s="3">
        <v>103</v>
      </c>
      <c r="B4" s="4" t="s">
        <v>11</v>
      </c>
      <c r="C4" s="4" t="s">
        <v>12</v>
      </c>
      <c r="D4" s="4">
        <v>30</v>
      </c>
      <c r="E4" s="4">
        <v>40</v>
      </c>
      <c r="F4" s="4">
        <v>70</v>
      </c>
      <c r="G4" s="4">
        <v>3</v>
      </c>
      <c r="H4" s="10">
        <v>1.3333333333333333</v>
      </c>
    </row>
    <row r="5" spans="1:10">
      <c r="A5" s="5">
        <v>104</v>
      </c>
      <c r="B5" s="6" t="s">
        <v>13</v>
      </c>
      <c r="C5" s="6" t="s">
        <v>14</v>
      </c>
      <c r="D5" s="6">
        <v>45</v>
      </c>
      <c r="E5" s="6">
        <v>75</v>
      </c>
      <c r="F5" s="6">
        <v>95</v>
      </c>
      <c r="G5" s="6">
        <v>5</v>
      </c>
      <c r="H5" s="11">
        <v>1.6666666666666667</v>
      </c>
    </row>
    <row r="6" spans="1:10">
      <c r="A6" s="3">
        <v>105</v>
      </c>
      <c r="B6" s="4" t="s">
        <v>15</v>
      </c>
      <c r="C6" s="4" t="s">
        <v>16</v>
      </c>
      <c r="D6" s="4">
        <v>25</v>
      </c>
      <c r="E6" s="4">
        <v>30</v>
      </c>
      <c r="F6" s="4">
        <v>60</v>
      </c>
      <c r="G6" s="4">
        <v>2</v>
      </c>
      <c r="H6" s="10">
        <v>1.2</v>
      </c>
    </row>
    <row r="7" spans="1:10">
      <c r="A7" s="5">
        <v>106</v>
      </c>
      <c r="B7" s="6" t="s">
        <v>17</v>
      </c>
      <c r="C7" s="6" t="s">
        <v>8</v>
      </c>
      <c r="D7" s="6">
        <v>38</v>
      </c>
      <c r="E7" s="6">
        <v>58</v>
      </c>
      <c r="F7" s="6">
        <v>85</v>
      </c>
      <c r="G7" s="6">
        <v>4</v>
      </c>
      <c r="H7" s="11">
        <v>1.5263157894736843</v>
      </c>
    </row>
    <row r="8" spans="1:10">
      <c r="A8" s="3">
        <v>107</v>
      </c>
      <c r="B8" s="4" t="s">
        <v>18</v>
      </c>
      <c r="C8" s="4" t="s">
        <v>14</v>
      </c>
      <c r="D8" s="4">
        <v>50</v>
      </c>
      <c r="E8" s="4">
        <v>80</v>
      </c>
      <c r="F8" s="4">
        <v>100</v>
      </c>
      <c r="G8" s="4">
        <v>5</v>
      </c>
      <c r="H8" s="10">
        <v>1.6</v>
      </c>
    </row>
    <row r="9" spans="1:10">
      <c r="A9" s="5">
        <v>108</v>
      </c>
      <c r="B9" s="6" t="s">
        <v>19</v>
      </c>
      <c r="C9" s="6" t="s">
        <v>12</v>
      </c>
      <c r="D9" s="6">
        <v>28</v>
      </c>
      <c r="E9" s="6">
        <v>35</v>
      </c>
      <c r="F9" s="6">
        <v>65</v>
      </c>
      <c r="G9" s="6">
        <v>3</v>
      </c>
      <c r="H9" s="11">
        <v>1.25</v>
      </c>
    </row>
    <row r="10" spans="1:10">
      <c r="A10" s="3">
        <v>109</v>
      </c>
      <c r="B10" s="4" t="s">
        <v>20</v>
      </c>
      <c r="C10" s="4" t="s">
        <v>10</v>
      </c>
      <c r="D10" s="4">
        <v>42</v>
      </c>
      <c r="E10" s="4">
        <v>70</v>
      </c>
      <c r="F10" s="4">
        <v>92</v>
      </c>
      <c r="G10" s="4">
        <v>5</v>
      </c>
      <c r="H10" s="10">
        <v>1.6666666666666667</v>
      </c>
    </row>
    <row r="11" spans="1:10">
      <c r="A11" s="5">
        <v>110</v>
      </c>
      <c r="B11" s="6" t="s">
        <v>21</v>
      </c>
      <c r="C11" s="6" t="s">
        <v>8</v>
      </c>
      <c r="D11" s="6">
        <v>37</v>
      </c>
      <c r="E11" s="6">
        <v>55</v>
      </c>
      <c r="F11" s="6">
        <v>83</v>
      </c>
      <c r="G11" s="6">
        <v>4</v>
      </c>
      <c r="H11" s="11">
        <v>1.4864864864864864</v>
      </c>
    </row>
    <row r="12" spans="1:10">
      <c r="A12" s="3">
        <v>111</v>
      </c>
      <c r="B12" s="4" t="s">
        <v>22</v>
      </c>
      <c r="C12" s="4" t="s">
        <v>16</v>
      </c>
      <c r="D12" s="4">
        <v>29</v>
      </c>
      <c r="E12" s="4">
        <v>38</v>
      </c>
      <c r="F12" s="4">
        <v>68</v>
      </c>
      <c r="G12" s="4">
        <v>3</v>
      </c>
      <c r="H12" s="10">
        <v>1.3103448275862069</v>
      </c>
    </row>
    <row r="13" spans="1:10">
      <c r="A13" s="5">
        <v>112</v>
      </c>
      <c r="B13" s="6" t="s">
        <v>23</v>
      </c>
      <c r="C13" s="6" t="s">
        <v>10</v>
      </c>
      <c r="D13" s="6">
        <v>44</v>
      </c>
      <c r="E13" s="6">
        <v>73</v>
      </c>
      <c r="F13" s="6">
        <v>94</v>
      </c>
      <c r="G13" s="6">
        <v>5</v>
      </c>
      <c r="H13" s="11">
        <v>1.6590909090909092</v>
      </c>
    </row>
    <row r="14" spans="1:10">
      <c r="A14" s="3">
        <v>113</v>
      </c>
      <c r="B14" s="4" t="s">
        <v>24</v>
      </c>
      <c r="C14" s="4" t="s">
        <v>12</v>
      </c>
      <c r="D14" s="4">
        <v>33</v>
      </c>
      <c r="E14" s="4">
        <v>45</v>
      </c>
      <c r="F14" s="4">
        <v>75</v>
      </c>
      <c r="G14" s="4">
        <v>3</v>
      </c>
      <c r="H14" s="10">
        <v>1.3636363636363635</v>
      </c>
    </row>
    <row r="15" spans="1:10">
      <c r="A15" s="5">
        <v>114</v>
      </c>
      <c r="B15" s="6" t="s">
        <v>25</v>
      </c>
      <c r="C15" s="6" t="s">
        <v>8</v>
      </c>
      <c r="D15" s="6">
        <v>41</v>
      </c>
      <c r="E15" s="6">
        <v>66</v>
      </c>
      <c r="F15" s="6">
        <v>89</v>
      </c>
      <c r="G15" s="6">
        <v>4</v>
      </c>
      <c r="H15" s="11">
        <v>1.6097560975609757</v>
      </c>
    </row>
    <row r="16" spans="1:10">
      <c r="A16" s="3">
        <v>115</v>
      </c>
      <c r="B16" s="4" t="s">
        <v>26</v>
      </c>
      <c r="C16" s="4" t="s">
        <v>14</v>
      </c>
      <c r="D16" s="4">
        <v>48</v>
      </c>
      <c r="E16" s="4">
        <v>78</v>
      </c>
      <c r="F16" s="4">
        <v>98</v>
      </c>
      <c r="G16" s="4">
        <v>5</v>
      </c>
      <c r="H16" s="10">
        <v>1.625</v>
      </c>
    </row>
    <row r="17" spans="1:8">
      <c r="A17" s="5">
        <v>116</v>
      </c>
      <c r="B17" s="6" t="s">
        <v>27</v>
      </c>
      <c r="C17" s="6" t="s">
        <v>16</v>
      </c>
      <c r="D17" s="6">
        <v>26</v>
      </c>
      <c r="E17" s="6">
        <v>32</v>
      </c>
      <c r="F17" s="6">
        <v>62</v>
      </c>
      <c r="G17" s="6">
        <v>2</v>
      </c>
      <c r="H17" s="11">
        <v>1.2307692307692308</v>
      </c>
    </row>
    <row r="18" spans="1:8">
      <c r="A18" s="3">
        <v>117</v>
      </c>
      <c r="B18" s="4" t="s">
        <v>28</v>
      </c>
      <c r="C18" s="4" t="s">
        <v>12</v>
      </c>
      <c r="D18" s="4">
        <v>31</v>
      </c>
      <c r="E18" s="4">
        <v>42</v>
      </c>
      <c r="F18" s="4">
        <v>72</v>
      </c>
      <c r="G18" s="4">
        <v>3</v>
      </c>
      <c r="H18" s="10">
        <v>1.3548387096774193</v>
      </c>
    </row>
    <row r="19" spans="1:8">
      <c r="A19" s="5">
        <v>118</v>
      </c>
      <c r="B19" s="6" t="s">
        <v>29</v>
      </c>
      <c r="C19" s="6" t="s">
        <v>10</v>
      </c>
      <c r="D19" s="6">
        <v>43</v>
      </c>
      <c r="E19" s="6">
        <v>75</v>
      </c>
      <c r="F19" s="6">
        <v>93</v>
      </c>
      <c r="G19" s="6">
        <v>5</v>
      </c>
      <c r="H19" s="11">
        <v>1.7441860465116279</v>
      </c>
    </row>
    <row r="20" spans="1:8">
      <c r="A20" s="3">
        <v>119</v>
      </c>
      <c r="B20" s="4" t="s">
        <v>30</v>
      </c>
      <c r="C20" s="4" t="s">
        <v>14</v>
      </c>
      <c r="D20" s="4">
        <v>39</v>
      </c>
      <c r="E20" s="4">
        <v>60</v>
      </c>
      <c r="F20" s="4">
        <v>87</v>
      </c>
      <c r="G20" s="4">
        <v>4</v>
      </c>
      <c r="H20" s="10">
        <v>1.5384615384615385</v>
      </c>
    </row>
    <row r="21" spans="1:8">
      <c r="A21" s="5">
        <v>120</v>
      </c>
      <c r="B21" s="6" t="s">
        <v>31</v>
      </c>
      <c r="C21" s="6" t="s">
        <v>8</v>
      </c>
      <c r="D21" s="6">
        <v>36</v>
      </c>
      <c r="E21" s="6">
        <v>52</v>
      </c>
      <c r="F21" s="6">
        <v>78</v>
      </c>
      <c r="G21" s="6">
        <v>4</v>
      </c>
      <c r="H21" s="11">
        <v>1.4444444444444444</v>
      </c>
    </row>
    <row r="22" spans="1:8">
      <c r="A22" s="3">
        <v>121</v>
      </c>
      <c r="B22" s="4" t="s">
        <v>32</v>
      </c>
      <c r="C22" s="4" t="s">
        <v>16</v>
      </c>
      <c r="D22" s="4">
        <v>27</v>
      </c>
      <c r="E22" s="4">
        <v>34</v>
      </c>
      <c r="F22" s="4">
        <v>64</v>
      </c>
      <c r="G22" s="4">
        <v>2</v>
      </c>
      <c r="H22" s="10">
        <v>1.2592592592592593</v>
      </c>
    </row>
    <row r="23" spans="1:8">
      <c r="A23" s="5">
        <v>122</v>
      </c>
      <c r="B23" s="6" t="s">
        <v>33</v>
      </c>
      <c r="C23" s="6" t="s">
        <v>12</v>
      </c>
      <c r="D23" s="6">
        <v>32</v>
      </c>
      <c r="E23" s="6">
        <v>44</v>
      </c>
      <c r="F23" s="6">
        <v>74</v>
      </c>
      <c r="G23" s="6">
        <v>3</v>
      </c>
      <c r="H23" s="11">
        <v>1.375</v>
      </c>
    </row>
    <row r="24" spans="1:8">
      <c r="A24" s="3">
        <v>123</v>
      </c>
      <c r="B24" s="4" t="s">
        <v>34</v>
      </c>
      <c r="C24" s="4" t="s">
        <v>10</v>
      </c>
      <c r="D24" s="4">
        <v>46</v>
      </c>
      <c r="E24" s="4">
        <v>77</v>
      </c>
      <c r="F24" s="4">
        <v>96</v>
      </c>
      <c r="G24" s="4">
        <v>5</v>
      </c>
      <c r="H24" s="10">
        <v>1.673913043478261</v>
      </c>
    </row>
    <row r="25" spans="1:8">
      <c r="A25" s="5">
        <v>124</v>
      </c>
      <c r="B25" s="6" t="s">
        <v>35</v>
      </c>
      <c r="C25" s="6" t="s">
        <v>8</v>
      </c>
      <c r="D25" s="6">
        <v>34</v>
      </c>
      <c r="E25" s="6">
        <v>48</v>
      </c>
      <c r="F25" s="6">
        <v>76</v>
      </c>
      <c r="G25" s="6">
        <v>3</v>
      </c>
      <c r="H25" s="11">
        <v>1.411764705882353</v>
      </c>
    </row>
    <row r="26" spans="1:8">
      <c r="A26" s="3">
        <v>125</v>
      </c>
      <c r="B26" s="4" t="s">
        <v>36</v>
      </c>
      <c r="C26" s="4" t="s">
        <v>14</v>
      </c>
      <c r="D26" s="4">
        <v>47</v>
      </c>
      <c r="E26" s="4">
        <v>79</v>
      </c>
      <c r="F26" s="4">
        <v>99</v>
      </c>
      <c r="G26" s="4">
        <v>5</v>
      </c>
      <c r="H26" s="10">
        <v>1.6808510638297873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2025-09-17T16:07:32Z</dcterms:created>
  <dcterms:modified xsi:type="dcterms:W3CDTF">2025-09-21T15:20:56Z</dcterms:modified>
  <cp:category/>
  <cp:contentStatus/>
</cp:coreProperties>
</file>