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ISPS2024\"/>
    </mc:Choice>
  </mc:AlternateContent>
  <xr:revisionPtr revIDLastSave="0" documentId="13_ncr:1_{934D5387-5285-43DA-B3F1-0E9E84AB5238}" xr6:coauthVersionLast="47" xr6:coauthVersionMax="47" xr10:uidLastSave="{00000000-0000-0000-0000-000000000000}"/>
  <bookViews>
    <workbookView minimized="1" xWindow="2475" yWindow="2475" windowWidth="15375" windowHeight="7875" activeTab="1" xr2:uid="{8838C9BE-8A84-4600-BD78-9EF4E0424EE0}"/>
  </bookViews>
  <sheets>
    <sheet name="GEV" sheetId="1" r:id="rId1"/>
    <sheet name="GP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H18" i="1"/>
  <c r="G18" i="1"/>
  <c r="I17" i="1"/>
  <c r="E17" i="1"/>
  <c r="D17" i="1"/>
  <c r="J16" i="1"/>
  <c r="I16" i="1"/>
  <c r="H16" i="1"/>
  <c r="G16" i="1"/>
  <c r="E16" i="1"/>
  <c r="D16" i="1"/>
  <c r="I15" i="1"/>
  <c r="E15" i="1"/>
  <c r="D15" i="1"/>
  <c r="J14" i="1"/>
  <c r="I14" i="1"/>
  <c r="H14" i="1"/>
  <c r="G14" i="1"/>
  <c r="E14" i="1"/>
  <c r="D14" i="1"/>
  <c r="C9" i="2"/>
  <c r="C7" i="2"/>
</calcChain>
</file>

<file path=xl/sharedStrings.xml><?xml version="1.0" encoding="utf-8"?>
<sst xmlns="http://schemas.openxmlformats.org/spreadsheetml/2006/main" count="151" uniqueCount="37">
  <si>
    <t>Parameter Estimates</t>
  </si>
  <si>
    <t>ξ</t>
  </si>
  <si>
    <t>μ</t>
  </si>
  <si>
    <t>σ</t>
  </si>
  <si>
    <r>
      <t>μ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</si>
  <si>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μ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</si>
  <si>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μ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</si>
  <si>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</si>
  <si>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</si>
  <si>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σ</t>
    </r>
    <r>
      <rPr>
        <vertAlign val="subscript"/>
        <sz val="11"/>
        <color theme="1"/>
        <rFont val="Aptos Narrow"/>
        <family val="2"/>
        <scheme val="minor"/>
      </rPr>
      <t>2</t>
    </r>
  </si>
  <si>
    <t>AIC</t>
  </si>
  <si>
    <t>BIC</t>
  </si>
  <si>
    <t>*</t>
  </si>
  <si>
    <t>NNLH</t>
  </si>
  <si>
    <t>SE(ξ)</t>
  </si>
  <si>
    <t>SE(μ)</t>
  </si>
  <si>
    <t>SE(σ)</t>
  </si>
  <si>
    <r>
      <t>SE(μ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</t>
    </r>
  </si>
  <si>
    <r>
      <t>SE(μ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</si>
  <si>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SE(μ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</si>
  <si>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</si>
  <si>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</si>
  <si>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SE(σ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</si>
  <si>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GP1</t>
  </si>
  <si>
    <t>Threshold</t>
  </si>
  <si>
    <t>NSGP1</t>
  </si>
  <si>
    <t>BM00</t>
  </si>
  <si>
    <t>BM10</t>
  </si>
  <si>
    <t>BM01</t>
  </si>
  <si>
    <t>BM11</t>
  </si>
  <si>
    <t>BM20</t>
  </si>
  <si>
    <t>BM02</t>
  </si>
  <si>
    <t>BM12</t>
  </si>
  <si>
    <t>BM21</t>
  </si>
  <si>
    <t>BM22</t>
  </si>
  <si>
    <t>-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</si>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</sst>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9"/>
      <name val="Lucida Console"/>
      <family val="3"/>
    </font>
    <font>
      <sz val="8"/>
      <name val="Lucida Console"/>
      <family val="3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3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48E3-A14A-4842-88F9-68E3333B7EED}">
  <dimension ref="A1:P32"/>
  <sheetViews>
    <sheetView zoomScale="78" zoomScaleNormal="100" workbookViewId="0">
      <selection sqref="A1:J23"/>
    </sheetView>
  </sheetViews>
  <sheetFormatPr defaultRowHeight="15" x14ac:dyDescent="0.25"/>
  <cols>
    <col min="1" max="1" width="18" style="1" bestFit="1" customWidth="1"/>
    <col min="2" max="3" width="12" style="1" bestFit="1" customWidth="1"/>
    <col min="4" max="4" width="10" style="1" bestFit="1" customWidth="1"/>
    <col min="5" max="5" width="11" style="1" bestFit="1" customWidth="1"/>
    <col min="6" max="6" width="12" style="1" bestFit="1" customWidth="1"/>
    <col min="7" max="7" width="10" style="1" bestFit="1" customWidth="1"/>
    <col min="8" max="8" width="10" bestFit="1" customWidth="1"/>
    <col min="9" max="9" width="12" style="1" bestFit="1" customWidth="1"/>
    <col min="10" max="10" width="9.5703125" customWidth="1"/>
    <col min="15" max="15" width="12" bestFit="1" customWidth="1"/>
  </cols>
  <sheetData>
    <row r="1" spans="1:14" x14ac:dyDescent="0.2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4" x14ac:dyDescent="0.25">
      <c r="A2" s="1" t="s">
        <v>1</v>
      </c>
      <c r="B2" s="4">
        <v>0.34160000000000001</v>
      </c>
      <c r="C2" s="4">
        <v>0.30525999999999998</v>
      </c>
      <c r="D2" s="5">
        <v>0.32813999999999999</v>
      </c>
      <c r="E2" s="5">
        <v>0.31872</v>
      </c>
      <c r="F2" s="5">
        <v>0.29871999999999999</v>
      </c>
      <c r="G2" s="5">
        <v>0.39269999999999999</v>
      </c>
      <c r="H2" s="4">
        <v>0.31833499999999998</v>
      </c>
      <c r="I2" s="4">
        <v>0.33250000000000002</v>
      </c>
      <c r="J2" s="4">
        <v>0.36243999999999998</v>
      </c>
    </row>
    <row r="3" spans="1:14" x14ac:dyDescent="0.25">
      <c r="A3" s="1" t="s">
        <v>14</v>
      </c>
      <c r="B3" s="4">
        <v>0.12509999999999999</v>
      </c>
      <c r="C3" s="4">
        <v>0.1196</v>
      </c>
      <c r="D3" s="4">
        <v>0.12534999999999999</v>
      </c>
      <c r="E3" s="5">
        <v>0.11799999999999999</v>
      </c>
      <c r="F3" s="5">
        <v>0.12831999999999999</v>
      </c>
      <c r="G3" s="5" t="s">
        <v>35</v>
      </c>
      <c r="H3" s="4" t="s">
        <v>35</v>
      </c>
      <c r="I3" s="4">
        <v>0.1192</v>
      </c>
      <c r="J3" s="4" t="s">
        <v>35</v>
      </c>
    </row>
    <row r="4" spans="1:14" x14ac:dyDescent="0.25">
      <c r="A4" s="1" t="s">
        <v>2</v>
      </c>
      <c r="B4" s="4">
        <v>60.21</v>
      </c>
      <c r="C4" s="5" t="s">
        <v>35</v>
      </c>
      <c r="D4" s="5">
        <v>59.634700000000002</v>
      </c>
      <c r="E4" s="5" t="s">
        <v>35</v>
      </c>
      <c r="F4" s="5" t="s">
        <v>35</v>
      </c>
      <c r="G4" s="5">
        <v>59.673999999999999</v>
      </c>
      <c r="H4" s="5" t="s">
        <v>35</v>
      </c>
      <c r="I4" s="5" t="s">
        <v>35</v>
      </c>
      <c r="J4" s="5" t="s">
        <v>35</v>
      </c>
    </row>
    <row r="5" spans="1:14" x14ac:dyDescent="0.25">
      <c r="A5" s="1" t="s">
        <v>15</v>
      </c>
      <c r="B5" s="4">
        <v>3.194</v>
      </c>
      <c r="C5" s="5" t="s">
        <v>35</v>
      </c>
      <c r="D5" s="4">
        <v>3.2942</v>
      </c>
      <c r="E5" s="5" t="s">
        <v>35</v>
      </c>
      <c r="F5" s="5" t="s">
        <v>35</v>
      </c>
      <c r="G5" s="5" t="s">
        <v>35</v>
      </c>
      <c r="H5" s="5" t="s">
        <v>35</v>
      </c>
      <c r="I5" s="5" t="s">
        <v>35</v>
      </c>
      <c r="J5" s="5" t="s">
        <v>35</v>
      </c>
    </row>
    <row r="6" spans="1:14" x14ac:dyDescent="0.25">
      <c r="A6" s="1" t="s">
        <v>3</v>
      </c>
      <c r="B6" s="4">
        <v>23.056899999999999</v>
      </c>
      <c r="C6" s="4">
        <v>23.145499999999998</v>
      </c>
      <c r="D6" s="5" t="s">
        <v>35</v>
      </c>
      <c r="E6" s="5" t="s">
        <v>35</v>
      </c>
      <c r="F6" s="5">
        <v>23.2087</v>
      </c>
      <c r="G6" s="5" t="s">
        <v>35</v>
      </c>
      <c r="H6" s="5" t="s">
        <v>35</v>
      </c>
      <c r="I6" s="5" t="s">
        <v>35</v>
      </c>
      <c r="J6" s="5" t="s">
        <v>35</v>
      </c>
    </row>
    <row r="7" spans="1:14" x14ac:dyDescent="0.25">
      <c r="A7" s="1" t="s">
        <v>16</v>
      </c>
      <c r="B7" s="4">
        <v>2.7690999999999999</v>
      </c>
      <c r="C7" s="4">
        <v>2.7046999999999999</v>
      </c>
      <c r="D7" s="5" t="s">
        <v>35</v>
      </c>
      <c r="E7" s="5" t="s">
        <v>35</v>
      </c>
      <c r="F7" s="5">
        <v>2.7837999999999998</v>
      </c>
      <c r="G7" s="5" t="s">
        <v>35</v>
      </c>
      <c r="H7" s="5" t="s">
        <v>35</v>
      </c>
      <c r="I7" s="5" t="s">
        <v>35</v>
      </c>
      <c r="J7" s="5" t="s">
        <v>35</v>
      </c>
    </row>
    <row r="8" spans="1:14" ht="18" x14ac:dyDescent="0.35">
      <c r="A8" s="1" t="s">
        <v>4</v>
      </c>
      <c r="B8" s="5" t="s">
        <v>35</v>
      </c>
      <c r="C8" s="4">
        <v>54.982900000000001</v>
      </c>
      <c r="D8" s="5" t="s">
        <v>35</v>
      </c>
      <c r="E8" s="5">
        <v>50.0608</v>
      </c>
      <c r="F8" s="5">
        <v>57.436799999999998</v>
      </c>
      <c r="G8" s="5" t="s">
        <v>35</v>
      </c>
      <c r="H8" s="4">
        <v>50.044699999999999</v>
      </c>
      <c r="I8" s="4">
        <v>56.92</v>
      </c>
      <c r="J8" s="4">
        <v>59.1997</v>
      </c>
    </row>
    <row r="9" spans="1:14" ht="18" x14ac:dyDescent="0.35">
      <c r="A9" s="1" t="s">
        <v>17</v>
      </c>
      <c r="B9" s="5" t="s">
        <v>35</v>
      </c>
      <c r="C9" s="4">
        <v>4.7530000000000001</v>
      </c>
      <c r="D9" s="5" t="s">
        <v>35</v>
      </c>
      <c r="E9" s="5">
        <v>5.08</v>
      </c>
      <c r="F9" s="5">
        <v>8.5104000000000006</v>
      </c>
      <c r="G9" s="5" t="s">
        <v>35</v>
      </c>
      <c r="H9" s="1" t="s">
        <v>35</v>
      </c>
      <c r="I9" s="4">
        <v>5.8962000000000003</v>
      </c>
      <c r="J9" s="4" t="s">
        <v>35</v>
      </c>
    </row>
    <row r="10" spans="1:14" ht="18" x14ac:dyDescent="0.35">
      <c r="A10" s="1" t="s">
        <v>5</v>
      </c>
      <c r="B10" s="5" t="s">
        <v>35</v>
      </c>
      <c r="C10" s="4">
        <v>0.16420000000000001</v>
      </c>
      <c r="D10" s="5" t="s">
        <v>35</v>
      </c>
      <c r="E10" s="5">
        <v>0.2949</v>
      </c>
      <c r="F10" s="5">
        <v>5.0600000000000003E-3</v>
      </c>
      <c r="G10" s="5" t="s">
        <v>35</v>
      </c>
      <c r="H10" s="4">
        <v>0.29525000000000001</v>
      </c>
      <c r="I10" s="4">
        <v>-0.36007</v>
      </c>
      <c r="J10" s="4">
        <v>-0.63090000000000002</v>
      </c>
    </row>
    <row r="11" spans="1:14" ht="18" x14ac:dyDescent="0.35">
      <c r="A11" s="1" t="s">
        <v>18</v>
      </c>
      <c r="B11" s="5" t="s">
        <v>35</v>
      </c>
      <c r="C11" s="4">
        <v>0.1171</v>
      </c>
      <c r="D11" s="5" t="s">
        <v>35</v>
      </c>
      <c r="E11" s="5">
        <v>0.13833000000000001</v>
      </c>
      <c r="F11" s="5">
        <v>0.45960000000000001</v>
      </c>
      <c r="G11" s="5" t="s">
        <v>35</v>
      </c>
      <c r="H11" s="4" t="s">
        <v>35</v>
      </c>
      <c r="I11" s="4">
        <v>0.43609999999999999</v>
      </c>
      <c r="J11" s="4" t="s">
        <v>35</v>
      </c>
    </row>
    <row r="12" spans="1:14" ht="18" x14ac:dyDescent="0.35">
      <c r="A12" s="1" t="s">
        <v>6</v>
      </c>
      <c r="B12" s="5" t="s">
        <v>35</v>
      </c>
      <c r="C12" s="5" t="s">
        <v>35</v>
      </c>
      <c r="D12" s="5" t="s">
        <v>35</v>
      </c>
      <c r="E12" s="5" t="s">
        <v>35</v>
      </c>
      <c r="F12" s="5">
        <v>1.964E-3</v>
      </c>
      <c r="G12" s="5" t="s">
        <v>35</v>
      </c>
      <c r="H12" s="5" t="s">
        <v>35</v>
      </c>
      <c r="I12" s="4">
        <v>9.7800000000000005E-3</v>
      </c>
      <c r="J12" s="4">
        <v>1.41E-2</v>
      </c>
      <c r="M12" s="3"/>
    </row>
    <row r="13" spans="1:14" ht="18" x14ac:dyDescent="0.35">
      <c r="A13" s="1" t="s">
        <v>19</v>
      </c>
      <c r="B13" s="5" t="s">
        <v>35</v>
      </c>
      <c r="C13" s="5" t="s">
        <v>35</v>
      </c>
      <c r="D13" s="5" t="s">
        <v>35</v>
      </c>
      <c r="E13" s="5" t="s">
        <v>35</v>
      </c>
      <c r="F13" s="5">
        <v>5.4999999999999997E-3</v>
      </c>
      <c r="G13" s="5" t="s">
        <v>35</v>
      </c>
      <c r="H13" s="5" t="s">
        <v>35</v>
      </c>
      <c r="I13" s="4">
        <v>6.7099999999999998E-3</v>
      </c>
      <c r="J13" s="4" t="s">
        <v>35</v>
      </c>
      <c r="M13" s="3"/>
    </row>
    <row r="14" spans="1:14" ht="18" x14ac:dyDescent="0.35">
      <c r="A14" s="1" t="s">
        <v>7</v>
      </c>
      <c r="B14" s="5" t="s">
        <v>35</v>
      </c>
      <c r="C14" s="5" t="s">
        <v>35</v>
      </c>
      <c r="D14" s="1">
        <f>EXP(3.0249)</f>
        <v>20.591945413691505</v>
      </c>
      <c r="E14" s="5">
        <f>EXP(2.8048)</f>
        <v>16.52377082140093</v>
      </c>
      <c r="F14" s="5" t="s">
        <v>35</v>
      </c>
      <c r="G14" s="5">
        <f>EXP(2.945)</f>
        <v>19.010662386468439</v>
      </c>
      <c r="H14" s="4">
        <f>EXP(2.809)</f>
        <v>16.593316602759398</v>
      </c>
      <c r="I14" s="4">
        <f>EXP(2.59711)</f>
        <v>13.424884003199214</v>
      </c>
      <c r="J14" s="4">
        <f>EXP(2.8154)</f>
        <v>16.699854386275586</v>
      </c>
      <c r="L14" s="3"/>
      <c r="N14" s="3"/>
    </row>
    <row r="15" spans="1:14" ht="18" x14ac:dyDescent="0.35">
      <c r="A15" s="1" t="s">
        <v>20</v>
      </c>
      <c r="B15" s="5" t="s">
        <v>35</v>
      </c>
      <c r="C15" s="5" t="s">
        <v>35</v>
      </c>
      <c r="D15" s="4">
        <f>EXP(0.227)</f>
        <v>1.2548298679402794</v>
      </c>
      <c r="E15" s="5">
        <f>EXP(0.222)</f>
        <v>1.2485713778642835</v>
      </c>
      <c r="F15" s="5" t="s">
        <v>35</v>
      </c>
      <c r="G15" s="5" t="s">
        <v>35</v>
      </c>
      <c r="H15" s="4" t="s">
        <v>35</v>
      </c>
      <c r="I15" s="4">
        <f>EXP(0.2861)</f>
        <v>1.331225571153501</v>
      </c>
      <c r="J15" s="4" t="s">
        <v>35</v>
      </c>
      <c r="L15" s="3"/>
      <c r="M15" t="s">
        <v>36</v>
      </c>
      <c r="N15" s="3"/>
    </row>
    <row r="16" spans="1:14" ht="18" x14ac:dyDescent="0.35">
      <c r="A16" s="1" t="s">
        <v>8</v>
      </c>
      <c r="B16" s="5" t="s">
        <v>35</v>
      </c>
      <c r="C16" s="5" t="s">
        <v>35</v>
      </c>
      <c r="D16" s="5">
        <f>EXP(0.0029)</f>
        <v>1.002904209067782</v>
      </c>
      <c r="E16" s="5">
        <f>EXP(0.00835)</f>
        <v>1.0083849584833691</v>
      </c>
      <c r="F16" s="5" t="s">
        <v>35</v>
      </c>
      <c r="G16" s="5">
        <f>EXP(0.00857)</f>
        <v>1.008606827578941</v>
      </c>
      <c r="H16" s="4">
        <f>EXP(0.00818)</f>
        <v>1.0082135476107639</v>
      </c>
      <c r="I16">
        <f>EXP(0.01336)</f>
        <v>1.0134496435678366</v>
      </c>
      <c r="J16" s="4">
        <f>EXP(-0.005)</f>
        <v>0.99501247919268232</v>
      </c>
    </row>
    <row r="17" spans="1:16" ht="18" x14ac:dyDescent="0.35">
      <c r="A17" s="1" t="s">
        <v>21</v>
      </c>
      <c r="B17" s="5" t="s">
        <v>35</v>
      </c>
      <c r="C17" s="5" t="s">
        <v>35</v>
      </c>
      <c r="D17" s="5">
        <f>EXP(0.0051)</f>
        <v>1.005113027136717</v>
      </c>
      <c r="E17" s="5">
        <f>EXP(0.00487)</f>
        <v>1.0048818777236772</v>
      </c>
      <c r="F17" s="5" t="s">
        <v>35</v>
      </c>
      <c r="G17" s="5" t="s">
        <v>35</v>
      </c>
      <c r="H17" s="4" t="s">
        <v>35</v>
      </c>
      <c r="I17" s="4">
        <f>EXP(0.0065)</f>
        <v>1.0065211708453077</v>
      </c>
      <c r="J17" s="4" t="s">
        <v>35</v>
      </c>
    </row>
    <row r="18" spans="1:16" ht="18" x14ac:dyDescent="0.35">
      <c r="A18" s="1" t="s">
        <v>9</v>
      </c>
      <c r="B18" s="5" t="s">
        <v>35</v>
      </c>
      <c r="C18" s="5" t="s">
        <v>35</v>
      </c>
      <c r="D18" s="5" t="s">
        <v>35</v>
      </c>
      <c r="E18" s="5" t="s">
        <v>35</v>
      </c>
      <c r="F18" s="5" t="s">
        <v>35</v>
      </c>
      <c r="G18" s="5">
        <f>EXP(-0.0000714)</f>
        <v>0.99992860254891935</v>
      </c>
      <c r="H18" s="4">
        <f>EXP(0.0000013)</f>
        <v>1.000001300000845</v>
      </c>
      <c r="I18" s="6" t="s">
        <v>35</v>
      </c>
      <c r="J18" s="4">
        <f>EXP(0.000249)</f>
        <v>1.0002490310030732</v>
      </c>
    </row>
    <row r="19" spans="1:16" ht="18" x14ac:dyDescent="0.35">
      <c r="A19" s="1" t="s">
        <v>22</v>
      </c>
      <c r="B19" s="5" t="s">
        <v>35</v>
      </c>
      <c r="C19" s="5" t="s">
        <v>35</v>
      </c>
      <c r="D19" s="5" t="s">
        <v>35</v>
      </c>
      <c r="E19" s="5" t="s">
        <v>35</v>
      </c>
      <c r="F19" s="5" t="s">
        <v>35</v>
      </c>
      <c r="G19" s="5" t="s">
        <v>35</v>
      </c>
      <c r="H19" s="4" t="s">
        <v>35</v>
      </c>
      <c r="I19" s="6" t="s">
        <v>35</v>
      </c>
      <c r="J19" s="4" t="s">
        <v>35</v>
      </c>
    </row>
    <row r="20" spans="1:16" x14ac:dyDescent="0.25">
      <c r="B20" s="5"/>
      <c r="C20" s="5"/>
      <c r="D20" s="5"/>
      <c r="E20" s="5"/>
      <c r="F20" s="5"/>
      <c r="G20" s="5"/>
      <c r="H20" s="4"/>
      <c r="I20" s="6"/>
      <c r="J20" s="4"/>
    </row>
    <row r="21" spans="1:16" x14ac:dyDescent="0.25">
      <c r="A21" s="1" t="s">
        <v>13</v>
      </c>
      <c r="B21" s="4">
        <v>358.35899999999998</v>
      </c>
      <c r="C21" s="4">
        <v>357.30779999999999</v>
      </c>
      <c r="D21" s="4">
        <v>358.18389999999999</v>
      </c>
      <c r="E21" s="4">
        <v>355.86360000000002</v>
      </c>
      <c r="F21" s="4">
        <v>357.24369999999999</v>
      </c>
      <c r="G21" s="4">
        <v>358.14940000000001</v>
      </c>
      <c r="H21" s="4">
        <v>355.8639</v>
      </c>
      <c r="I21" s="4">
        <v>354.80180000000001</v>
      </c>
      <c r="J21" s="4">
        <v>354.38330000000002</v>
      </c>
      <c r="N21" s="3"/>
    </row>
    <row r="22" spans="1:16" x14ac:dyDescent="0.25">
      <c r="A22" s="1" t="s">
        <v>10</v>
      </c>
      <c r="B22" s="4">
        <v>722.71799999999996</v>
      </c>
      <c r="C22" s="4">
        <v>722.6155</v>
      </c>
      <c r="D22" s="4">
        <v>724.36770000000001</v>
      </c>
      <c r="E22" s="4">
        <v>721.72720000000004</v>
      </c>
      <c r="F22" s="4">
        <v>724.48739999999998</v>
      </c>
      <c r="G22" s="4">
        <v>726.29880000000003</v>
      </c>
      <c r="H22" s="4">
        <v>723.72770000000003</v>
      </c>
      <c r="I22" s="4">
        <v>721.6037</v>
      </c>
      <c r="J22" s="4">
        <v>722.76660000000004</v>
      </c>
      <c r="M22" s="3"/>
      <c r="N22" s="3"/>
    </row>
    <row r="23" spans="1:16" x14ac:dyDescent="0.25">
      <c r="A23" s="1" t="s">
        <v>11</v>
      </c>
      <c r="B23" s="4">
        <v>729.58939999999996</v>
      </c>
      <c r="C23" s="4">
        <v>731.77739999999994</v>
      </c>
      <c r="D23" s="4">
        <v>733.52949999999998</v>
      </c>
      <c r="E23" s="4">
        <v>733.17949999999996</v>
      </c>
      <c r="F23" s="4">
        <v>735.93970000000002</v>
      </c>
      <c r="G23" s="4">
        <v>737.75109999999995</v>
      </c>
      <c r="H23" s="4">
        <v>737.47050000000002</v>
      </c>
      <c r="I23" s="4">
        <v>735.34640000000002</v>
      </c>
      <c r="J23" s="4">
        <v>738.7998</v>
      </c>
      <c r="M23" s="3"/>
      <c r="N23" s="2"/>
      <c r="O23" s="3"/>
    </row>
    <row r="26" spans="1:16" x14ac:dyDescent="0.25">
      <c r="L26" s="3"/>
    </row>
    <row r="27" spans="1:16" x14ac:dyDescent="0.25">
      <c r="O27" s="3"/>
    </row>
    <row r="32" spans="1:16" x14ac:dyDescent="0.25">
      <c r="P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F631-450F-4F54-8752-A6508D610A2B}">
  <dimension ref="A1:D15"/>
  <sheetViews>
    <sheetView tabSelected="1" workbookViewId="0">
      <selection activeCell="J14" sqref="J14"/>
    </sheetView>
  </sheetViews>
  <sheetFormatPr defaultRowHeight="15" x14ac:dyDescent="0.25"/>
  <cols>
    <col min="1" max="1" width="18" bestFit="1" customWidth="1"/>
    <col min="2" max="3" width="8.85546875" style="1"/>
  </cols>
  <sheetData>
    <row r="1" spans="1:4" x14ac:dyDescent="0.25">
      <c r="A1" s="1"/>
      <c r="B1" s="1" t="s">
        <v>23</v>
      </c>
      <c r="C1" s="1" t="s">
        <v>25</v>
      </c>
      <c r="D1" s="1"/>
    </row>
    <row r="2" spans="1:4" x14ac:dyDescent="0.25">
      <c r="A2" s="1" t="s">
        <v>24</v>
      </c>
      <c r="B2" s="1">
        <v>115.6</v>
      </c>
      <c r="C2" s="1">
        <v>115.6</v>
      </c>
    </row>
    <row r="3" spans="1:4" x14ac:dyDescent="0.25">
      <c r="A3" s="1" t="s">
        <v>1</v>
      </c>
      <c r="B3" s="1">
        <v>43.22</v>
      </c>
      <c r="C3" s="1">
        <v>5.4300000000000001E-2</v>
      </c>
    </row>
    <row r="4" spans="1:4" x14ac:dyDescent="0.25">
      <c r="A4" s="1" t="s">
        <v>14</v>
      </c>
      <c r="B4" s="1">
        <v>12.110099999999999</v>
      </c>
      <c r="C4" s="1" t="s">
        <v>12</v>
      </c>
    </row>
    <row r="5" spans="1:4" x14ac:dyDescent="0.25">
      <c r="A5" s="1" t="s">
        <v>3</v>
      </c>
      <c r="B5" s="1">
        <v>0.12590000000000001</v>
      </c>
      <c r="C5" s="1" t="s">
        <v>12</v>
      </c>
    </row>
    <row r="6" spans="1:4" x14ac:dyDescent="0.25">
      <c r="A6" s="1" t="s">
        <v>16</v>
      </c>
      <c r="B6" s="1">
        <v>0.22109999999999999</v>
      </c>
      <c r="C6" s="1" t="s">
        <v>12</v>
      </c>
    </row>
    <row r="7" spans="1:4" ht="18" x14ac:dyDescent="0.35">
      <c r="A7" s="1" t="s">
        <v>7</v>
      </c>
      <c r="B7" s="1" t="s">
        <v>12</v>
      </c>
      <c r="C7" s="1">
        <f>EXP(2.722)</f>
        <v>15.210713270338847</v>
      </c>
    </row>
    <row r="8" spans="1:4" ht="18" x14ac:dyDescent="0.35">
      <c r="A8" s="1" t="s">
        <v>20</v>
      </c>
      <c r="B8" s="1" t="s">
        <v>12</v>
      </c>
      <c r="C8" s="1" t="s">
        <v>12</v>
      </c>
    </row>
    <row r="9" spans="1:4" ht="18" x14ac:dyDescent="0.35">
      <c r="A9" s="1" t="s">
        <v>8</v>
      </c>
      <c r="B9" s="1" t="s">
        <v>12</v>
      </c>
      <c r="C9" s="1">
        <f>EXP(0.0000595)</f>
        <v>1.0000595017701601</v>
      </c>
    </row>
    <row r="10" spans="1:4" ht="18" x14ac:dyDescent="0.35">
      <c r="A10" s="1" t="s">
        <v>21</v>
      </c>
      <c r="B10" s="1" t="s">
        <v>12</v>
      </c>
      <c r="C10" s="1" t="s">
        <v>12</v>
      </c>
    </row>
    <row r="11" spans="1:4" ht="18" x14ac:dyDescent="0.35">
      <c r="A11" s="1" t="s">
        <v>9</v>
      </c>
      <c r="B11" s="1" t="s">
        <v>12</v>
      </c>
      <c r="C11" s="1" t="s">
        <v>12</v>
      </c>
    </row>
    <row r="12" spans="1:4" ht="18" x14ac:dyDescent="0.35">
      <c r="A12" s="1" t="s">
        <v>22</v>
      </c>
      <c r="B12" s="1" t="s">
        <v>12</v>
      </c>
      <c r="C12" s="1" t="s">
        <v>12</v>
      </c>
    </row>
    <row r="13" spans="1:4" x14ac:dyDescent="0.25">
      <c r="A13" s="1" t="s">
        <v>13</v>
      </c>
      <c r="B13" s="1">
        <v>161.49639999999999</v>
      </c>
      <c r="C13" s="1">
        <v>160.3931</v>
      </c>
    </row>
    <row r="14" spans="1:4" x14ac:dyDescent="0.25">
      <c r="A14" s="1" t="s">
        <v>10</v>
      </c>
      <c r="B14" s="1">
        <v>326.99290000000002</v>
      </c>
      <c r="C14" s="1">
        <v>326.78629999999998</v>
      </c>
    </row>
    <row r="15" spans="1:4" x14ac:dyDescent="0.25">
      <c r="A15" s="1" t="s">
        <v>11</v>
      </c>
      <c r="B15" s="1">
        <v>329.98590000000002</v>
      </c>
      <c r="C15" s="1">
        <v>331.2758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GEV</vt:lpstr>
      <vt:lpstr>GPD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Shrirang Ajit Pund  (Student)</dc:creator>
  <cp:lastModifiedBy>Admin</cp:lastModifiedBy>
  <dcterms:created xsi:type="dcterms:W3CDTF">2024-08-02T15:16:42Z</dcterms:created>
  <dcterms:modified xsi:type="dcterms:W3CDTF">2024-09-04T11:34:57Z</dcterms:modified>
</cp:coreProperties>
</file>