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imyerssmith/TeamShrubHub/scripts/common_garden/"/>
    </mc:Choice>
  </mc:AlternateContent>
  <xr:revisionPtr revIDLastSave="0" documentId="13_ncr:1_{05781FD4-C0EA-0848-9BE6-1E47006A0CB2}" xr6:coauthVersionLast="47" xr6:coauthVersionMax="47" xr10:uidLastSave="{00000000-0000-0000-0000-000000000000}"/>
  <bookViews>
    <workbookView xWindow="1680" yWindow="2460" windowWidth="23840" windowHeight="12820" xr2:uid="{E4849EAA-0BC2-3449-BBEB-77963229B2E0}"/>
  </bookViews>
  <sheets>
    <sheet name="Data" sheetId="1" r:id="rId1"/>
    <sheet name="Pivot1" sheetId="3" r:id="rId2"/>
    <sheet name="Pivot2" sheetId="4" r:id="rId3"/>
  </sheets>
  <calcPr calcId="181029"/>
  <pivotCaches>
    <pivotCache cacheId="33"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4" l="1"/>
  <c r="E24" i="4"/>
  <c r="E23" i="4"/>
  <c r="E22" i="4"/>
  <c r="E21" i="4"/>
  <c r="E20" i="4"/>
  <c r="E18" i="4"/>
  <c r="E17" i="4"/>
  <c r="E16" i="4"/>
  <c r="E15" i="4"/>
  <c r="E14" i="4"/>
  <c r="E13" i="4"/>
  <c r="E11" i="4"/>
  <c r="E10" i="4"/>
  <c r="E9" i="4"/>
  <c r="E8" i="4"/>
  <c r="E13" i="3"/>
  <c r="E10" i="3"/>
  <c r="E7" i="3"/>
</calcChain>
</file>

<file path=xl/sharedStrings.xml><?xml version="1.0" encoding="utf-8"?>
<sst xmlns="http://schemas.openxmlformats.org/spreadsheetml/2006/main" count="17780" uniqueCount="1431">
  <si>
    <t>Sample_ID</t>
  </si>
  <si>
    <t>Match</t>
  </si>
  <si>
    <t>Species</t>
  </si>
  <si>
    <t>Sample_location</t>
  </si>
  <si>
    <t>Date_sampled</t>
  </si>
  <si>
    <t>Date_propagated</t>
  </si>
  <si>
    <t>Date_planted</t>
  </si>
  <si>
    <t>Year_planted</t>
  </si>
  <si>
    <t>Mother_height</t>
  </si>
  <si>
    <t>Mother_CW_1</t>
  </si>
  <si>
    <t>Mother_CW_2</t>
  </si>
  <si>
    <t>Mother_LS</t>
  </si>
  <si>
    <t>Mother_LL1</t>
  </si>
  <si>
    <t>Mother_LL2</t>
  </si>
  <si>
    <t>Mother_LL3</t>
  </si>
  <si>
    <t>Mother_SE1</t>
  </si>
  <si>
    <t>Mother_SE2</t>
  </si>
  <si>
    <t>Mother_SE3</t>
  </si>
  <si>
    <t>Mother_Sex</t>
  </si>
  <si>
    <t>Cutting_length</t>
  </si>
  <si>
    <t>Cutting_diameter</t>
  </si>
  <si>
    <t>Cutting_age</t>
  </si>
  <si>
    <t>Year_dead</t>
  </si>
  <si>
    <t>Survived_2014</t>
  </si>
  <si>
    <t>Survived_2015</t>
  </si>
  <si>
    <t>Survived_2016</t>
  </si>
  <si>
    <t>Survived_2017</t>
  </si>
  <si>
    <t>Survived_2018</t>
  </si>
  <si>
    <t>Survived_2019</t>
  </si>
  <si>
    <t>Survived_2020</t>
  </si>
  <si>
    <t>Survived_2021</t>
  </si>
  <si>
    <t>Bed</t>
  </si>
  <si>
    <t>Row</t>
  </si>
  <si>
    <t>Column</t>
  </si>
  <si>
    <t>Notes</t>
  </si>
  <si>
    <t>Field_notes</t>
  </si>
  <si>
    <t>Data_notes</t>
  </si>
  <si>
    <t>HESp10</t>
  </si>
  <si>
    <t>Salix pulchra</t>
  </si>
  <si>
    <t>QHI</t>
  </si>
  <si>
    <t>NA</t>
  </si>
  <si>
    <t>Unknown</t>
  </si>
  <si>
    <t>HESp11</t>
  </si>
  <si>
    <t>HESp13</t>
  </si>
  <si>
    <t>HESp15</t>
  </si>
  <si>
    <t>HESp16</t>
  </si>
  <si>
    <t>HESp21</t>
  </si>
  <si>
    <t>HESp22</t>
  </si>
  <si>
    <t>HESp24</t>
  </si>
  <si>
    <t>HESp25</t>
  </si>
  <si>
    <t>HESp26</t>
  </si>
  <si>
    <t>HESp28</t>
  </si>
  <si>
    <t>HESp29</t>
  </si>
  <si>
    <t>HESp3</t>
  </si>
  <si>
    <t>HESp5</t>
  </si>
  <si>
    <t>HESp7</t>
  </si>
  <si>
    <t>HESp8</t>
  </si>
  <si>
    <t>HESp9</t>
  </si>
  <si>
    <t>HESr1</t>
  </si>
  <si>
    <t>Salix richardsonii</t>
  </si>
  <si>
    <t>HESr10</t>
  </si>
  <si>
    <t>HESr11</t>
  </si>
  <si>
    <t>HESr12</t>
  </si>
  <si>
    <t>HESr14</t>
  </si>
  <si>
    <t>HESr15</t>
  </si>
  <si>
    <t>HESr18</t>
  </si>
  <si>
    <t>HESr19</t>
  </si>
  <si>
    <t>HESr22</t>
  </si>
  <si>
    <t>HESr25</t>
  </si>
  <si>
    <t>HESr28</t>
  </si>
  <si>
    <t>HESr30</t>
  </si>
  <si>
    <t>HESr5</t>
  </si>
  <si>
    <t>HESr9</t>
  </si>
  <si>
    <t>KLSpC11</t>
  </si>
  <si>
    <t>Pika Camp</t>
  </si>
  <si>
    <t>KLSpC14</t>
  </si>
  <si>
    <t>KLSpC15</t>
  </si>
  <si>
    <t>500+</t>
  </si>
  <si>
    <t>KLSpC4</t>
  </si>
  <si>
    <t>KLSpC5</t>
  </si>
  <si>
    <t>KLSpC6</t>
  </si>
  <si>
    <t>KLSpC7</t>
  </si>
  <si>
    <t>KLSrC1</t>
  </si>
  <si>
    <t>KL-SRC 1</t>
  </si>
  <si>
    <t>KLSrC12</t>
  </si>
  <si>
    <t>KLSrC14</t>
  </si>
  <si>
    <t>KLSrC15</t>
  </si>
  <si>
    <t>KLSrC3</t>
  </si>
  <si>
    <t>KLSrC4</t>
  </si>
  <si>
    <t>KLSrC5</t>
  </si>
  <si>
    <t>KLSrC8</t>
  </si>
  <si>
    <t>KLSrC9</t>
  </si>
  <si>
    <t>KLSrE1</t>
  </si>
  <si>
    <t>KLSrE2</t>
  </si>
  <si>
    <t>KLSrE3</t>
  </si>
  <si>
    <t>KLSrE5</t>
  </si>
  <si>
    <t>KLSrE8</t>
  </si>
  <si>
    <t>HESp1</t>
  </si>
  <si>
    <t>HE-SP 1</t>
  </si>
  <si>
    <t>HESp14</t>
  </si>
  <si>
    <t>HESp19</t>
  </si>
  <si>
    <t>HE-SP 19</t>
  </si>
  <si>
    <t>HESp27</t>
  </si>
  <si>
    <t>HESp30</t>
  </si>
  <si>
    <t>HE-SP 30</t>
  </si>
  <si>
    <t>HESr16</t>
  </si>
  <si>
    <t>HE-SR 16</t>
  </si>
  <si>
    <t>HESr20</t>
  </si>
  <si>
    <t>HE-SR 20</t>
  </si>
  <si>
    <t>HESr24</t>
  </si>
  <si>
    <t>HE-SR 24</t>
  </si>
  <si>
    <t>HESr29</t>
  </si>
  <si>
    <t>HE-SR 29</t>
  </si>
  <si>
    <t>HESr4</t>
  </si>
  <si>
    <t>HE-SR 4</t>
  </si>
  <si>
    <t>KLSpC12</t>
  </si>
  <si>
    <t>KL-SPC 12</t>
  </si>
  <si>
    <t>KLSpE13</t>
  </si>
  <si>
    <t>KL-SPE 13</t>
  </si>
  <si>
    <t>KLSrE12</t>
  </si>
  <si>
    <t>KLSpE3</t>
  </si>
  <si>
    <t>KL-SPE 3</t>
  </si>
  <si>
    <t>Alive</t>
  </si>
  <si>
    <t>HESp12</t>
  </si>
  <si>
    <t>HE-SP 12</t>
  </si>
  <si>
    <t>HESp17</t>
  </si>
  <si>
    <t>HE-SP 17</t>
  </si>
  <si>
    <t>HESp2</t>
  </si>
  <si>
    <t>HE-SP 2</t>
  </si>
  <si>
    <t>HESp20</t>
  </si>
  <si>
    <t>HE-SP 20</t>
  </si>
  <si>
    <t>HESp4</t>
  </si>
  <si>
    <t>HE-SP 4</t>
  </si>
  <si>
    <t>HESr13</t>
  </si>
  <si>
    <t>HE-SR 13</t>
  </si>
  <si>
    <t>HESr2</t>
  </si>
  <si>
    <t>HE-SR 2</t>
  </si>
  <si>
    <t>HESr23</t>
  </si>
  <si>
    <t>HE-SR 23</t>
  </si>
  <si>
    <t>HESr3</t>
  </si>
  <si>
    <t>HE-SR 3</t>
  </si>
  <si>
    <t>HESr7</t>
  </si>
  <si>
    <t>HE-SR 7</t>
  </si>
  <si>
    <t>HESr8</t>
  </si>
  <si>
    <t>HE-SR 8</t>
  </si>
  <si>
    <t>KLSpC13</t>
  </si>
  <si>
    <t>KL-SPC 13</t>
  </si>
  <si>
    <t>KLSpC2</t>
  </si>
  <si>
    <t>KL-SPC 2</t>
  </si>
  <si>
    <t>KLSpC3</t>
  </si>
  <si>
    <t>KL-SPC 3</t>
  </si>
  <si>
    <t>KLSpC8</t>
  </si>
  <si>
    <t>KL-SPC 8</t>
  </si>
  <si>
    <t>KLSpC9</t>
  </si>
  <si>
    <t>KL-SPC 9</t>
  </si>
  <si>
    <t>KLSpE1</t>
  </si>
  <si>
    <t>KL-SPE 1</t>
  </si>
  <si>
    <t>KLSpE11</t>
  </si>
  <si>
    <t>KL-SPE 11</t>
  </si>
  <si>
    <t>KLSpE12</t>
  </si>
  <si>
    <t>KL-SPE 12</t>
  </si>
  <si>
    <t>KLSpE14</t>
  </si>
  <si>
    <t>KL-SPE 14</t>
  </si>
  <si>
    <t>KLSpE15</t>
  </si>
  <si>
    <t>KL-SPE 15</t>
  </si>
  <si>
    <t>KLSpE2</t>
  </si>
  <si>
    <t>KL-SPE 2</t>
  </si>
  <si>
    <t>KLSpE4</t>
  </si>
  <si>
    <t>KL-SPE 4</t>
  </si>
  <si>
    <t>KLSpE5</t>
  </si>
  <si>
    <t>KL-SPE 5</t>
  </si>
  <si>
    <t>KLSpE6</t>
  </si>
  <si>
    <t>KL-SPE 6</t>
  </si>
  <si>
    <t>KLSpE7</t>
  </si>
  <si>
    <t>KL-SPE 7</t>
  </si>
  <si>
    <t>KLSpE8</t>
  </si>
  <si>
    <t>KL-SPE 8</t>
  </si>
  <si>
    <t>KLSpE9</t>
  </si>
  <si>
    <t>KL-SPE 9</t>
  </si>
  <si>
    <t>KLSrC10</t>
  </si>
  <si>
    <t>KL-SRC 10</t>
  </si>
  <si>
    <t>KLSrC2</t>
  </si>
  <si>
    <t>KL-SRC 2</t>
  </si>
  <si>
    <t>KLSrC6</t>
  </si>
  <si>
    <t>KL-SRC 6</t>
  </si>
  <si>
    <t>KLSrE10</t>
  </si>
  <si>
    <t>KL-SRE 10</t>
  </si>
  <si>
    <t>KLSrE11</t>
  </si>
  <si>
    <t>KL-SRE 11</t>
  </si>
  <si>
    <t>KLSrE13</t>
  </si>
  <si>
    <t>KL-SRE 13</t>
  </si>
  <si>
    <t>KLSrE14</t>
  </si>
  <si>
    <t>KL-SRE 14</t>
  </si>
  <si>
    <t>KLSrE15</t>
  </si>
  <si>
    <t>KL-SRE 15</t>
  </si>
  <si>
    <t>KLSrE4</t>
  </si>
  <si>
    <t>KL-SRE 4</t>
  </si>
  <si>
    <t>KLSrE6</t>
  </si>
  <si>
    <t>KL-SRE 6</t>
  </si>
  <si>
    <t>KLSrE7</t>
  </si>
  <si>
    <t>KL-SRE 7</t>
  </si>
  <si>
    <t>KLSrE9</t>
  </si>
  <si>
    <t>KL-SRE 9</t>
  </si>
  <si>
    <t>KLSpC1</t>
  </si>
  <si>
    <t>KL-SPC 1</t>
  </si>
  <si>
    <t>HESp6</t>
  </si>
  <si>
    <t>HE-SP 6</t>
  </si>
  <si>
    <t>HESr21</t>
  </si>
  <si>
    <t>HE-SR 21</t>
  </si>
  <si>
    <t>KLSpE10</t>
  </si>
  <si>
    <t>KL-SPE 10</t>
  </si>
  <si>
    <t>HESr6</t>
  </si>
  <si>
    <t>HE-SR 6</t>
  </si>
  <si>
    <t>KLSpC10</t>
  </si>
  <si>
    <t>KL-SPC 10</t>
  </si>
  <si>
    <t>KLSrC7</t>
  </si>
  <si>
    <t>KL-SRC 7</t>
  </si>
  <si>
    <t>HESp18</t>
  </si>
  <si>
    <t>HE-SP 18</t>
  </si>
  <si>
    <t>HESp23</t>
  </si>
  <si>
    <t>HE-SP 23</t>
  </si>
  <si>
    <t>Dead or gone in garden in 2021</t>
  </si>
  <si>
    <t>HESr26</t>
  </si>
  <si>
    <t>HE-SR 26</t>
  </si>
  <si>
    <t>Came back to life? Alive in garden in 2021.</t>
  </si>
  <si>
    <t>Potentially could have been confused as dead, alive with growth data in 2020, 2019, 2018, but marked as "dead" in 2017.</t>
  </si>
  <si>
    <t>KLSrC13</t>
  </si>
  <si>
    <t>KL-SRC 13</t>
  </si>
  <si>
    <t>Very much alive, really big. Lable confusion? Alive with growth data in 2020.</t>
  </si>
  <si>
    <t>HESr17</t>
  </si>
  <si>
    <t>HE-SR 17</t>
  </si>
  <si>
    <t>HESr27</t>
  </si>
  <si>
    <t>HE-SR 27</t>
  </si>
  <si>
    <t>KLSrC11</t>
  </si>
  <si>
    <t>KL-SRC 11</t>
  </si>
  <si>
    <t>HEFSr1</t>
  </si>
  <si>
    <t>Female</t>
  </si>
  <si>
    <t>HEFSr10</t>
  </si>
  <si>
    <t>HEFSr11</t>
  </si>
  <si>
    <t>HEFSr12</t>
  </si>
  <si>
    <t>HEFSr13</t>
  </si>
  <si>
    <t>HEFSr14</t>
  </si>
  <si>
    <t>Male</t>
  </si>
  <si>
    <t>HEFSr15</t>
  </si>
  <si>
    <t>HEFSr16</t>
  </si>
  <si>
    <t>HEFSr17</t>
  </si>
  <si>
    <t>HEFSr18</t>
  </si>
  <si>
    <t>HEFSr19</t>
  </si>
  <si>
    <t>HEFSr2</t>
  </si>
  <si>
    <t>HEFSr20</t>
  </si>
  <si>
    <t>HEFSr21</t>
  </si>
  <si>
    <t>HEFSr22</t>
  </si>
  <si>
    <t>HEFSr24</t>
  </si>
  <si>
    <t>HEFSr25</t>
  </si>
  <si>
    <t>HEFSr26</t>
  </si>
  <si>
    <t>HEFSr27</t>
  </si>
  <si>
    <t>HEFSr28</t>
  </si>
  <si>
    <t>HEFSr29</t>
  </si>
  <si>
    <t>HEFSr3</t>
  </si>
  <si>
    <t>HEFSr30</t>
  </si>
  <si>
    <t>HEFSr5</t>
  </si>
  <si>
    <t>HEFSr6</t>
  </si>
  <si>
    <t>HEFSr7</t>
  </si>
  <si>
    <t>HEFSr8</t>
  </si>
  <si>
    <t>HEFSr9</t>
  </si>
  <si>
    <t>HERSp1</t>
  </si>
  <si>
    <t>HERSp10</t>
  </si>
  <si>
    <t>HERSp13</t>
  </si>
  <si>
    <t>272/1</t>
  </si>
  <si>
    <t>HERSp15</t>
  </si>
  <si>
    <t>HERSp16</t>
  </si>
  <si>
    <t>HERSp17</t>
  </si>
  <si>
    <t>HERSp18</t>
  </si>
  <si>
    <t>HERSp19</t>
  </si>
  <si>
    <t>HERSp2</t>
  </si>
  <si>
    <t>HERSp20</t>
  </si>
  <si>
    <t>HERSp21</t>
  </si>
  <si>
    <t>HERSp22</t>
  </si>
  <si>
    <t>HERSp23</t>
  </si>
  <si>
    <t>HERSp25</t>
  </si>
  <si>
    <t>HERSp27</t>
  </si>
  <si>
    <t>HERSp28</t>
  </si>
  <si>
    <t>HERSp6</t>
  </si>
  <si>
    <t>HERSp7</t>
  </si>
  <si>
    <t>HERSp8</t>
  </si>
  <si>
    <t>HERSp9</t>
  </si>
  <si>
    <t>HER-SP 9</t>
  </si>
  <si>
    <t>KLSpS1</t>
  </si>
  <si>
    <t>KLSpS10</t>
  </si>
  <si>
    <t>KLSpS11</t>
  </si>
  <si>
    <t>KLSpS12</t>
  </si>
  <si>
    <t>KLSpS13</t>
  </si>
  <si>
    <t>KLSpS14</t>
  </si>
  <si>
    <t>KLSpS15</t>
  </si>
  <si>
    <t>KLSpS16</t>
  </si>
  <si>
    <t>KLSpS17</t>
  </si>
  <si>
    <t>KLSpS18</t>
  </si>
  <si>
    <t>KLSpS19</t>
  </si>
  <si>
    <t>KLSpS2</t>
  </si>
  <si>
    <t>KLSpS20</t>
  </si>
  <si>
    <t>KLSpS3</t>
  </si>
  <si>
    <t>KLSpS4</t>
  </si>
  <si>
    <t>KLSpS5</t>
  </si>
  <si>
    <t>KLSpS6</t>
  </si>
  <si>
    <t>KLSpS7</t>
  </si>
  <si>
    <t>KLSpS8</t>
  </si>
  <si>
    <t>KLSpS9</t>
  </si>
  <si>
    <t>KLSrS1</t>
  </si>
  <si>
    <t>KLSrS10</t>
  </si>
  <si>
    <t>KLSrS11</t>
  </si>
  <si>
    <t>KLSrS12</t>
  </si>
  <si>
    <t>KLSrS13</t>
  </si>
  <si>
    <t>KLSrS14</t>
  </si>
  <si>
    <t>KLSrS15</t>
  </si>
  <si>
    <t>KLSrS16</t>
  </si>
  <si>
    <t>KLSrS17</t>
  </si>
  <si>
    <t>KLSrS18</t>
  </si>
  <si>
    <t>KLSrS19</t>
  </si>
  <si>
    <t>KLSrS2</t>
  </si>
  <si>
    <t>KLSrS20</t>
  </si>
  <si>
    <t>KLSrS3</t>
  </si>
  <si>
    <t>KLSrS4</t>
  </si>
  <si>
    <t>KLSrS5</t>
  </si>
  <si>
    <t>KLSrS6</t>
  </si>
  <si>
    <t>KLSrS7</t>
  </si>
  <si>
    <t>KLSrS8</t>
  </si>
  <si>
    <t>KLSrS9</t>
  </si>
  <si>
    <t>KPSr1</t>
  </si>
  <si>
    <t>Kluane Plateau</t>
  </si>
  <si>
    <t>KPSr10</t>
  </si>
  <si>
    <t>KPSr2</t>
  </si>
  <si>
    <t>KPSr3</t>
  </si>
  <si>
    <t>KPSr4</t>
  </si>
  <si>
    <t>KPSr6</t>
  </si>
  <si>
    <t>KPSr7</t>
  </si>
  <si>
    <t>KPSr8</t>
  </si>
  <si>
    <t>KPSr9</t>
  </si>
  <si>
    <t>HERSp26</t>
  </si>
  <si>
    <t>HER-SP 26</t>
  </si>
  <si>
    <t>HEFSr4</t>
  </si>
  <si>
    <t>HEF-SR 4</t>
  </si>
  <si>
    <t>Label could have been spelled differently in different years HEF_SR_4.</t>
  </si>
  <si>
    <t>HERSp11</t>
  </si>
  <si>
    <t>HER-SP 11</t>
  </si>
  <si>
    <t>Label could have been spelled differently in different years HER_SP_11.</t>
  </si>
  <si>
    <t>HERSp12</t>
  </si>
  <si>
    <t>HER-SP 12</t>
  </si>
  <si>
    <t>HERSp14</t>
  </si>
  <si>
    <t>HER-SP 14</t>
  </si>
  <si>
    <t>Label could have been spelled differently in different years HER_SP_14.</t>
  </si>
  <si>
    <t>HERSp24</t>
  </si>
  <si>
    <t>HER-SP 24</t>
  </si>
  <si>
    <t>Label could have been spelled differently in different years HER_SP_24.</t>
  </si>
  <si>
    <t>HERSp29</t>
  </si>
  <si>
    <t>HER-SP 29</t>
  </si>
  <si>
    <t>HERSp3</t>
  </si>
  <si>
    <t>HER-SP 3</t>
  </si>
  <si>
    <t>Alive in garden in 2021</t>
  </si>
  <si>
    <t>Name spelled differently in different years HER_Sp_3 vs HER-Sp 3, etc.</t>
  </si>
  <si>
    <t>HERSp4</t>
  </si>
  <si>
    <t>HER-SP 4</t>
  </si>
  <si>
    <t>KPSr5</t>
  </si>
  <si>
    <t>KP-SR 5</t>
  </si>
  <si>
    <t>Very much alive, really big. Lable confusion? Not listed in 2020 data. Alive with measurements in 2019 and 2020 data. Label might have been spelled differently in data among years KP_Sr_5, KP-Sr-5, etc.</t>
  </si>
  <si>
    <t>HEFSr4B_clone</t>
  </si>
  <si>
    <t>HEF-SR 4B</t>
  </si>
  <si>
    <t>HERSp30</t>
  </si>
  <si>
    <t>HER-SP 30</t>
  </si>
  <si>
    <t>Dead or gone in garden in 2021, marked as "no signs of life" in 2019.</t>
  </si>
  <si>
    <t>HERSp5</t>
  </si>
  <si>
    <t>HER-SP 5</t>
  </si>
  <si>
    <t>K15PSa6</t>
  </si>
  <si>
    <t>Salix arctica</t>
  </si>
  <si>
    <t>K15PSa8</t>
  </si>
  <si>
    <t>H15Sa13</t>
  </si>
  <si>
    <t>Not in garden in 2021</t>
  </si>
  <si>
    <t>Absent from datasheets from 2018 onwards, presumably dead by 2018.</t>
  </si>
  <si>
    <t>K15PSr13</t>
  </si>
  <si>
    <t>K15PSR13</t>
  </si>
  <si>
    <t>H15BN1</t>
  </si>
  <si>
    <t>Betula nana</t>
  </si>
  <si>
    <t>&gt;500</t>
  </si>
  <si>
    <t>H15BN10</t>
  </si>
  <si>
    <t>H15BN11</t>
  </si>
  <si>
    <t>H15Bn11</t>
  </si>
  <si>
    <t>H15BN12</t>
  </si>
  <si>
    <t>H15BN13</t>
  </si>
  <si>
    <t>H15BN14</t>
  </si>
  <si>
    <t>H15BN15</t>
  </si>
  <si>
    <t>H15BN16</t>
  </si>
  <si>
    <t>H15BN17</t>
  </si>
  <si>
    <t>H15BN18</t>
  </si>
  <si>
    <t>H15BN19</t>
  </si>
  <si>
    <t>H15BN2</t>
  </si>
  <si>
    <t>H15Bn2</t>
  </si>
  <si>
    <t>H15BN20</t>
  </si>
  <si>
    <t>H15BN21</t>
  </si>
  <si>
    <t>H15BN22</t>
  </si>
  <si>
    <t>H15BN23</t>
  </si>
  <si>
    <t>H15BN24</t>
  </si>
  <si>
    <t>H15BN25</t>
  </si>
  <si>
    <t>H15BN26</t>
  </si>
  <si>
    <t>H15BN27</t>
  </si>
  <si>
    <t>H15BN28</t>
  </si>
  <si>
    <t>H15BN29</t>
  </si>
  <si>
    <t>H15BN3</t>
  </si>
  <si>
    <t>H15BN30</t>
  </si>
  <si>
    <t>H15Bn30</t>
  </si>
  <si>
    <t>H15BN4</t>
  </si>
  <si>
    <t>H15BN5</t>
  </si>
  <si>
    <t>H15BN6</t>
  </si>
  <si>
    <t>H15BN7</t>
  </si>
  <si>
    <t>H15BN8</t>
  </si>
  <si>
    <t>H15BN9</t>
  </si>
  <si>
    <t>H15Sa1</t>
  </si>
  <si>
    <t>H15Sa16</t>
  </si>
  <si>
    <t>H15Sa17</t>
  </si>
  <si>
    <t>H15Sa2</t>
  </si>
  <si>
    <t>H15Sa4</t>
  </si>
  <si>
    <t>H15Sa6</t>
  </si>
  <si>
    <t>H15Sa8</t>
  </si>
  <si>
    <t>H15Sp21</t>
  </si>
  <si>
    <t>H15Sp22</t>
  </si>
  <si>
    <t>H15Sp28</t>
  </si>
  <si>
    <t>H15SP28</t>
  </si>
  <si>
    <t>H15Sr1</t>
  </si>
  <si>
    <t>H15Sr10</t>
  </si>
  <si>
    <t>H15Sr14</t>
  </si>
  <si>
    <t>H15Sr15</t>
  </si>
  <si>
    <t>H15Sr17</t>
  </si>
  <si>
    <t>H15Sr18</t>
  </si>
  <si>
    <t>H15Sr2</t>
  </si>
  <si>
    <t>H15Sr21</t>
  </si>
  <si>
    <t>H15Sr22</t>
  </si>
  <si>
    <t>H15Sr23</t>
  </si>
  <si>
    <t>H15Sr25</t>
  </si>
  <si>
    <t>H15Sr26</t>
  </si>
  <si>
    <t>H15Sr27</t>
  </si>
  <si>
    <t>H15Sr28</t>
  </si>
  <si>
    <t>H15Sr4</t>
  </si>
  <si>
    <t>H15Sr6</t>
  </si>
  <si>
    <t>H15Sr7</t>
  </si>
  <si>
    <t>H15Sr8</t>
  </si>
  <si>
    <t>H15Sr9</t>
  </si>
  <si>
    <t>K15CBG1</t>
  </si>
  <si>
    <t>K15CBG10</t>
  </si>
  <si>
    <t>K15CBG2</t>
  </si>
  <si>
    <t>K15CBG3</t>
  </si>
  <si>
    <t>K15CBG4</t>
  </si>
  <si>
    <t>K15CBG5</t>
  </si>
  <si>
    <t>K15CBG6</t>
  </si>
  <si>
    <t>K15CBG7</t>
  </si>
  <si>
    <t>K15CBG8</t>
  </si>
  <si>
    <t>K15CBG9</t>
  </si>
  <si>
    <t>K15CSp1</t>
  </si>
  <si>
    <t>K15CSp2</t>
  </si>
  <si>
    <t>K15CSp3</t>
  </si>
  <si>
    <t>K15CSp4</t>
  </si>
  <si>
    <t>K15CSp5</t>
  </si>
  <si>
    <t>K15CSp6</t>
  </si>
  <si>
    <t>K15CSp7</t>
  </si>
  <si>
    <t>K15CSp8</t>
  </si>
  <si>
    <t>K15CSp9</t>
  </si>
  <si>
    <t>K15CSr1</t>
  </si>
  <si>
    <t>K15CSr3</t>
  </si>
  <si>
    <t>K15CSr4</t>
  </si>
  <si>
    <t>K15CSr5</t>
  </si>
  <si>
    <t>K15CSr6</t>
  </si>
  <si>
    <t>K15CSr7</t>
  </si>
  <si>
    <t>K15CSr8</t>
  </si>
  <si>
    <t>K15CSr9</t>
  </si>
  <si>
    <t>K15EBG1</t>
  </si>
  <si>
    <t>K15ESp1</t>
  </si>
  <si>
    <t>K15ESp10</t>
  </si>
  <si>
    <t>K15ESp2</t>
  </si>
  <si>
    <t>K15ESp3</t>
  </si>
  <si>
    <t>K15ESp4</t>
  </si>
  <si>
    <t>K15ESp5</t>
  </si>
  <si>
    <t>K15ESp6</t>
  </si>
  <si>
    <t>K15ESp7</t>
  </si>
  <si>
    <t>K15ESp8</t>
  </si>
  <si>
    <t>K15ESp9</t>
  </si>
  <si>
    <t>K15ESr1</t>
  </si>
  <si>
    <t>K15PBG1</t>
  </si>
  <si>
    <t>K15PBG10</t>
  </si>
  <si>
    <t>K15PBG11</t>
  </si>
  <si>
    <t>K15PBG12</t>
  </si>
  <si>
    <t>K15PBg12</t>
  </si>
  <si>
    <t>K15PBG13</t>
  </si>
  <si>
    <t>K15PBG14</t>
  </si>
  <si>
    <t>K15PBG15</t>
  </si>
  <si>
    <t>K15PBG16</t>
  </si>
  <si>
    <t>K15PBG17</t>
  </si>
  <si>
    <t>K15PBG18</t>
  </si>
  <si>
    <t>K15PBG2</t>
  </si>
  <si>
    <t>K15PBG3</t>
  </si>
  <si>
    <t>K15PBG4</t>
  </si>
  <si>
    <t>K15PBg4</t>
  </si>
  <si>
    <t>K15PBG5</t>
  </si>
  <si>
    <t>K15PBG6</t>
  </si>
  <si>
    <t>K15PBG7</t>
  </si>
  <si>
    <t>K15PBG8</t>
  </si>
  <si>
    <t>K15PBG9</t>
  </si>
  <si>
    <t>K15PRBG1</t>
  </si>
  <si>
    <t>K15PRBG10</t>
  </si>
  <si>
    <t>K15PRBG2</t>
  </si>
  <si>
    <t>K15PRBG3</t>
  </si>
  <si>
    <t>K15PRBG4</t>
  </si>
  <si>
    <t>K15PRBG5</t>
  </si>
  <si>
    <t>K15PRBG6</t>
  </si>
  <si>
    <t>K15PRBG7</t>
  </si>
  <si>
    <t>K15PRBG8</t>
  </si>
  <si>
    <t>K15PRBG9</t>
  </si>
  <si>
    <t>K15PSa1</t>
  </si>
  <si>
    <t>K15PSa4</t>
  </si>
  <si>
    <t>K15PSa5</t>
  </si>
  <si>
    <t>K15PSp1</t>
  </si>
  <si>
    <t>K15PSp10</t>
  </si>
  <si>
    <t>K15PSp2</t>
  </si>
  <si>
    <t>K15PSp3</t>
  </si>
  <si>
    <t>K15PSp4</t>
  </si>
  <si>
    <t>K15PSp5</t>
  </si>
  <si>
    <t>K15PSp6</t>
  </si>
  <si>
    <t>K15PSp7</t>
  </si>
  <si>
    <t>K15PSp8</t>
  </si>
  <si>
    <t>K15PSp9</t>
  </si>
  <si>
    <t>K15PSr1</t>
  </si>
  <si>
    <t>K15PSr10</t>
  </si>
  <si>
    <t>K15PSr11</t>
  </si>
  <si>
    <t>K15PSr12</t>
  </si>
  <si>
    <t>K15PSr14</t>
  </si>
  <si>
    <t>K15PSR14</t>
  </si>
  <si>
    <t>K15PSr15</t>
  </si>
  <si>
    <t>K15PSR15</t>
  </si>
  <si>
    <t>K15PSr2</t>
  </si>
  <si>
    <t>K15PSr3</t>
  </si>
  <si>
    <t>K15PSr4</t>
  </si>
  <si>
    <t>K15PSr5</t>
  </si>
  <si>
    <t>K15PSr6</t>
  </si>
  <si>
    <t>K15PSr7</t>
  </si>
  <si>
    <t>K15PSr8</t>
  </si>
  <si>
    <t>K15PSr9</t>
  </si>
  <si>
    <t>K15SBG1</t>
  </si>
  <si>
    <t>K15SSr1</t>
  </si>
  <si>
    <t>K15SSr10</t>
  </si>
  <si>
    <t>K15Ssr10</t>
  </si>
  <si>
    <t>K15SSr2</t>
  </si>
  <si>
    <t>K15SSr3</t>
  </si>
  <si>
    <t>K15SSr4</t>
  </si>
  <si>
    <t>K15SSr5</t>
  </si>
  <si>
    <t>K15SSr6</t>
  </si>
  <si>
    <t>K15SSr7</t>
  </si>
  <si>
    <t>K15SSr9</t>
  </si>
  <si>
    <t>KPSp11</t>
  </si>
  <si>
    <t>KPSp12</t>
  </si>
  <si>
    <t>KPSP12</t>
  </si>
  <si>
    <t>KPSp13</t>
  </si>
  <si>
    <t>KPSP13</t>
  </si>
  <si>
    <t>KPSp14</t>
  </si>
  <si>
    <t>KPSP14</t>
  </si>
  <si>
    <t>KPSp15</t>
  </si>
  <si>
    <t>KPSP15</t>
  </si>
  <si>
    <t>H15Sa10</t>
  </si>
  <si>
    <t>H15Sa11</t>
  </si>
  <si>
    <t>H15Sa12</t>
  </si>
  <si>
    <t>H15Sa15</t>
  </si>
  <si>
    <t>H15Sa18</t>
  </si>
  <si>
    <t>H15Sa19</t>
  </si>
  <si>
    <t>H15Sa3</t>
  </si>
  <si>
    <t>H15Sa7</t>
  </si>
  <si>
    <t>H15Sa9</t>
  </si>
  <si>
    <t>H15Sp1</t>
  </si>
  <si>
    <t>H15Sp10</t>
  </si>
  <si>
    <t>H15Sp13</t>
  </si>
  <si>
    <t>H15Sp15</t>
  </si>
  <si>
    <t>H15Sp19</t>
  </si>
  <si>
    <t>H15Sp2</t>
  </si>
  <si>
    <t>H15Sp20</t>
  </si>
  <si>
    <t>H15Sp24</t>
  </si>
  <si>
    <t>H15Sp25</t>
  </si>
  <si>
    <t>H15SP25</t>
  </si>
  <si>
    <t>H15Sp27</t>
  </si>
  <si>
    <t>H15Sp29</t>
  </si>
  <si>
    <t>H15Sp5</t>
  </si>
  <si>
    <t>H15Sp6</t>
  </si>
  <si>
    <t>H15Sp8</t>
  </si>
  <si>
    <t>H15Sp9</t>
  </si>
  <si>
    <t>H15Sr19</t>
  </si>
  <si>
    <t>H15Sr20</t>
  </si>
  <si>
    <t>H15Sr5</t>
  </si>
  <si>
    <t>K15PSa10</t>
  </si>
  <si>
    <t>K15PSa11</t>
  </si>
  <si>
    <t>K15PSa12</t>
  </si>
  <si>
    <t>K15PSa15</t>
  </si>
  <si>
    <t>K15PSa2</t>
  </si>
  <si>
    <t>K15PSa7</t>
  </si>
  <si>
    <t>K15PSa9</t>
  </si>
  <si>
    <t>K15SSr8</t>
  </si>
  <si>
    <t>H15Sp17</t>
  </si>
  <si>
    <t>H15Sp14</t>
  </si>
  <si>
    <t>H15Sp18</t>
  </si>
  <si>
    <t>K15PSa13</t>
  </si>
  <si>
    <t>H15Sr29</t>
  </si>
  <si>
    <t>H15SR29</t>
  </si>
  <si>
    <t>Potentially could have been confused as dead, marked as "dead" in 2020.</t>
  </si>
  <si>
    <t>H15Sa20</t>
  </si>
  <si>
    <t>Potentially could have been confused as dead, marked as "gone" in 2020.</t>
  </si>
  <si>
    <t>H15Sp23</t>
  </si>
  <si>
    <t>Potentially could have been confused as dead, marked as "dead" in 2020, marked as "dead" in 2019.</t>
  </si>
  <si>
    <t>H15Sa5</t>
  </si>
  <si>
    <t>H15Sp11</t>
  </si>
  <si>
    <t>H15Sp12</t>
  </si>
  <si>
    <t>H15Sp3</t>
  </si>
  <si>
    <t>H15Sr13</t>
  </si>
  <si>
    <t>H15Sp26</t>
  </si>
  <si>
    <t>H15sp26</t>
  </si>
  <si>
    <t>H15Sr12</t>
  </si>
  <si>
    <t>H15Sr3</t>
  </si>
  <si>
    <t>K15CSr2</t>
  </si>
  <si>
    <t>H15Sa14</t>
  </si>
  <si>
    <t>Potentially could have been confused as dead, marked as "alive" in 2020, some data from 2019, data from 2018, marked as "dead" in 2017.</t>
  </si>
  <si>
    <t>H15Sp16</t>
  </si>
  <si>
    <t>H15Sp30</t>
  </si>
  <si>
    <t>H15Sp4</t>
  </si>
  <si>
    <t>H15Sp7</t>
  </si>
  <si>
    <t>H15Sr11</t>
  </si>
  <si>
    <t>H15Sr16</t>
  </si>
  <si>
    <t>H15Sr24</t>
  </si>
  <si>
    <t>H15Sr30</t>
  </si>
  <si>
    <t>K15PSa14</t>
  </si>
  <si>
    <t>K15PSa3</t>
  </si>
  <si>
    <t>HE16Sa8</t>
  </si>
  <si>
    <t>HE16SA8</t>
  </si>
  <si>
    <t>Qikiqtaruk</t>
  </si>
  <si>
    <t>Not Salix arctica in 2021, removed.</t>
  </si>
  <si>
    <t>Marked as "not dead" in 2018.</t>
  </si>
  <si>
    <t>HE16Sa14</t>
  </si>
  <si>
    <t>HE16SA14</t>
  </si>
  <si>
    <t>HE16Sa3</t>
  </si>
  <si>
    <t>HE16Sa6</t>
  </si>
  <si>
    <t>HE16SA6</t>
  </si>
  <si>
    <t>HE16Sa7</t>
  </si>
  <si>
    <t>HE16SA7</t>
  </si>
  <si>
    <t>HE16Sp15</t>
  </si>
  <si>
    <t>HE16SP15</t>
  </si>
  <si>
    <t>HE16Sp17</t>
  </si>
  <si>
    <t>HE16SP17</t>
  </si>
  <si>
    <t>KP16Sa6</t>
  </si>
  <si>
    <t>KP16Sp24</t>
  </si>
  <si>
    <t>KP16Sp33</t>
  </si>
  <si>
    <t>KP16Sp43</t>
  </si>
  <si>
    <t>KP16SP43</t>
  </si>
  <si>
    <t>KP16Sp46</t>
  </si>
  <si>
    <t>KP16SP46</t>
  </si>
  <si>
    <t>KP16Sp51</t>
  </si>
  <si>
    <t>KP16SP51</t>
  </si>
  <si>
    <t>KP16Sp52</t>
  </si>
  <si>
    <t>KP16SP52</t>
  </si>
  <si>
    <t>KP16Sp55</t>
  </si>
  <si>
    <t>KP16SP55</t>
  </si>
  <si>
    <t>KP16Sp56</t>
  </si>
  <si>
    <t>KP16SP56</t>
  </si>
  <si>
    <t>KP16Sp59</t>
  </si>
  <si>
    <t>KP16SP59</t>
  </si>
  <si>
    <t>KP16Sp60</t>
  </si>
  <si>
    <t>KP16SP60</t>
  </si>
  <si>
    <t>KP16Sr26</t>
  </si>
  <si>
    <t>KP16Sr27</t>
  </si>
  <si>
    <t>KP16Sr36</t>
  </si>
  <si>
    <t>KP16Sr37</t>
  </si>
  <si>
    <t>KP16Sr41</t>
  </si>
  <si>
    <t>KP16SR41</t>
  </si>
  <si>
    <t>KP16Sr51</t>
  </si>
  <si>
    <t>KP16SR51</t>
  </si>
  <si>
    <t>KP16Sr52</t>
  </si>
  <si>
    <t>KP16SR52</t>
  </si>
  <si>
    <t>KP16Sr53</t>
  </si>
  <si>
    <t>KP16SR53</t>
  </si>
  <si>
    <t>KP16Sr57</t>
  </si>
  <si>
    <t>KP16SR57</t>
  </si>
  <si>
    <t>KP16Sr58</t>
  </si>
  <si>
    <t>KP16SR58</t>
  </si>
  <si>
    <t>KP16Sr60</t>
  </si>
  <si>
    <t>KP16SR60</t>
  </si>
  <si>
    <t>PC16CESa2</t>
  </si>
  <si>
    <t>PC16CESp7</t>
  </si>
  <si>
    <t>PC16CWSp7</t>
  </si>
  <si>
    <t>PC16CWSp9</t>
  </si>
  <si>
    <t>PP16MSa1</t>
  </si>
  <si>
    <t>Printers Pass</t>
  </si>
  <si>
    <t>PP16MSa5</t>
  </si>
  <si>
    <t>KP16Sp34</t>
  </si>
  <si>
    <t>KP16Sp41</t>
  </si>
  <si>
    <t>KP16SP41</t>
  </si>
  <si>
    <t>PC16CWSp6</t>
  </si>
  <si>
    <t>KP16Sa5</t>
  </si>
  <si>
    <t>Not marked as dead in 2020, but no leaf or stem measurements.</t>
  </si>
  <si>
    <t>PP16TSp7</t>
  </si>
  <si>
    <t>Marked as "not dead" in 2018 and "dead?" in 2019.</t>
  </si>
  <si>
    <t>HE16Sa10</t>
  </si>
  <si>
    <t>HE16SA10</t>
  </si>
  <si>
    <t>Not in data in 2019 or 2020, presumably died before 2019.</t>
  </si>
  <si>
    <t>HE16Sp16</t>
  </si>
  <si>
    <t>HE16SP16</t>
  </si>
  <si>
    <t>Marked as "not dead" in 2018 and "no signs of life" in 2019.</t>
  </si>
  <si>
    <t>HE16Sp19</t>
  </si>
  <si>
    <t>HE16SP19</t>
  </si>
  <si>
    <t>Marked as "not dead" in 2018, marked as "empty" in 2019.</t>
  </si>
  <si>
    <t>KP16Sp45</t>
  </si>
  <si>
    <t>KP16SP45</t>
  </si>
  <si>
    <t>KP16Sp57</t>
  </si>
  <si>
    <t>KP16SP57</t>
  </si>
  <si>
    <t>Marked as "not dead" in 2018, not in data in 2019.</t>
  </si>
  <si>
    <t>PC16PVSp8</t>
  </si>
  <si>
    <t>No measurements from 2019 onwards, presumably died before 2019?</t>
  </si>
  <si>
    <t>H17Sp16</t>
  </si>
  <si>
    <t>Alive in 2017</t>
  </si>
  <si>
    <t>HE16Sp11</t>
  </si>
  <si>
    <t>HE16SP11</t>
  </si>
  <si>
    <t>HE16Sp25</t>
  </si>
  <si>
    <t>HE16SP25</t>
  </si>
  <si>
    <t>HE16Sr23</t>
  </si>
  <si>
    <t>HE16SR23</t>
  </si>
  <si>
    <t>KP16Sr19</t>
  </si>
  <si>
    <t>KP16SR19</t>
  </si>
  <si>
    <t>KP16Sr55</t>
  </si>
  <si>
    <t>KP16SR55</t>
  </si>
  <si>
    <t>PC16CWSp1</t>
  </si>
  <si>
    <t>KP16Sp39</t>
  </si>
  <si>
    <t>HE16Sa1</t>
  </si>
  <si>
    <t>HE16Sa11</t>
  </si>
  <si>
    <t>HE16SA11</t>
  </si>
  <si>
    <t>HE16Sa12</t>
  </si>
  <si>
    <t>HE16SA12</t>
  </si>
  <si>
    <t>HE16Sa13</t>
  </si>
  <si>
    <t>HE16SA13</t>
  </si>
  <si>
    <t>HE16Sa15</t>
  </si>
  <si>
    <t>HE16SA15</t>
  </si>
  <si>
    <t>HE16Sa16</t>
  </si>
  <si>
    <t>HE16SA16</t>
  </si>
  <si>
    <t>HE16Sa17</t>
  </si>
  <si>
    <t>HE16SA17</t>
  </si>
  <si>
    <t>HE16Sa18</t>
  </si>
  <si>
    <t>HE16SA18</t>
  </si>
  <si>
    <t>HE16Sa19</t>
  </si>
  <si>
    <t>HE16SA19</t>
  </si>
  <si>
    <t>HE16Sa2</t>
  </si>
  <si>
    <t>HE16Sa20</t>
  </si>
  <si>
    <t>HE16SA20</t>
  </si>
  <si>
    <t>HE16Sa4</t>
  </si>
  <si>
    <t>HE16Sa5</t>
  </si>
  <si>
    <t>HE16Sa9</t>
  </si>
  <si>
    <t>HE16SA9</t>
  </si>
  <si>
    <t>HE16Sp1</t>
  </si>
  <si>
    <t>HE16SP1</t>
  </si>
  <si>
    <t>HE16Sp10</t>
  </si>
  <si>
    <t>HE16SP10</t>
  </si>
  <si>
    <t>HE16Sp12</t>
  </si>
  <si>
    <t>HE16SP12</t>
  </si>
  <si>
    <t>HE16Sp13</t>
  </si>
  <si>
    <t>HE16SP13</t>
  </si>
  <si>
    <t>HE16Sp14</t>
  </si>
  <si>
    <t>HE16SP14</t>
  </si>
  <si>
    <t>HE16Sp18</t>
  </si>
  <si>
    <t>HE16SP18</t>
  </si>
  <si>
    <t>HE16Sp2</t>
  </si>
  <si>
    <t>HE16SP2</t>
  </si>
  <si>
    <t>HE16Sp20</t>
  </si>
  <si>
    <t>HE16SP20</t>
  </si>
  <si>
    <t>HE16Sp21</t>
  </si>
  <si>
    <t>HE16SP21</t>
  </si>
  <si>
    <t>HE16Sp22</t>
  </si>
  <si>
    <t>HE16SP22</t>
  </si>
  <si>
    <t>HE16Sp23</t>
  </si>
  <si>
    <t>HE16SP23</t>
  </si>
  <si>
    <t>HE16Sp24</t>
  </si>
  <si>
    <t>HE16SP24</t>
  </si>
  <si>
    <t>HE16Sp26</t>
  </si>
  <si>
    <t>HE16SP26</t>
  </si>
  <si>
    <t>HE16Sp27</t>
  </si>
  <si>
    <t>HE16SP27</t>
  </si>
  <si>
    <t>HE16Sp28</t>
  </si>
  <si>
    <t>HE16SP28</t>
  </si>
  <si>
    <t>HE16Sp29</t>
  </si>
  <si>
    <t>HE16SP29</t>
  </si>
  <si>
    <t>HE16Sp3</t>
  </si>
  <si>
    <t>HE16SP3</t>
  </si>
  <si>
    <t>HE16Sp30</t>
  </si>
  <si>
    <t>HE16SP30</t>
  </si>
  <si>
    <t>HE16Sp4</t>
  </si>
  <si>
    <t>HE16SP4</t>
  </si>
  <si>
    <t>HE16Sp5</t>
  </si>
  <si>
    <t>HE16SP5</t>
  </si>
  <si>
    <t>HE16Sp6</t>
  </si>
  <si>
    <t>HE16SP6</t>
  </si>
  <si>
    <t>HE16Sp7</t>
  </si>
  <si>
    <t>HE16SP7</t>
  </si>
  <si>
    <t>HE16Sp8</t>
  </si>
  <si>
    <t>HE16SP8</t>
  </si>
  <si>
    <t>HE16Sp9</t>
  </si>
  <si>
    <t>HE16SP9</t>
  </si>
  <si>
    <t>HE16Sr1</t>
  </si>
  <si>
    <t>HE16SR1</t>
  </si>
  <si>
    <t>HE16Sr10</t>
  </si>
  <si>
    <t>HE16SR10</t>
  </si>
  <si>
    <t>HE16Sr11</t>
  </si>
  <si>
    <t>HE16Sr12</t>
  </si>
  <si>
    <t>HE16Sr13</t>
  </si>
  <si>
    <t>HE16Sr14</t>
  </si>
  <si>
    <t>HE16Sr15</t>
  </si>
  <si>
    <t>HE16Sr16</t>
  </si>
  <si>
    <t>HE16SR16</t>
  </si>
  <si>
    <t>HE16Sr17</t>
  </si>
  <si>
    <t>HE16SR17</t>
  </si>
  <si>
    <t>HE16Sr18</t>
  </si>
  <si>
    <t>HE16SR18</t>
  </si>
  <si>
    <t>HE16Sr19</t>
  </si>
  <si>
    <t>HE16SR19</t>
  </si>
  <si>
    <t>HE16Sr2</t>
  </si>
  <si>
    <t>HE16SR2</t>
  </si>
  <si>
    <t>HE16Sr20</t>
  </si>
  <si>
    <t>HE16SR20</t>
  </si>
  <si>
    <t>HE16Sr21</t>
  </si>
  <si>
    <t>HE16SR21</t>
  </si>
  <si>
    <t>HE16Sr22</t>
  </si>
  <si>
    <t>HE16SR22</t>
  </si>
  <si>
    <t>HE16Sr24</t>
  </si>
  <si>
    <t>HE16SR24</t>
  </si>
  <si>
    <t>HE16Sr25</t>
  </si>
  <si>
    <t>HE16SR25</t>
  </si>
  <si>
    <t>HE16Sr26</t>
  </si>
  <si>
    <t>HE16Sr27</t>
  </si>
  <si>
    <t>HE16Sr28</t>
  </si>
  <si>
    <t>HE16Sr29</t>
  </si>
  <si>
    <t>HE16Sr3</t>
  </si>
  <si>
    <t>HE16SR3</t>
  </si>
  <si>
    <t>HE16Sr30</t>
  </si>
  <si>
    <t>HE16Sr4</t>
  </si>
  <si>
    <t>HE16SR4</t>
  </si>
  <si>
    <t>HE16Sr5</t>
  </si>
  <si>
    <t>HE16SR5</t>
  </si>
  <si>
    <t>HE16Sr6</t>
  </si>
  <si>
    <t>HE16SR6</t>
  </si>
  <si>
    <t>HE16Sr7</t>
  </si>
  <si>
    <t>HE16SR7</t>
  </si>
  <si>
    <t>HE16Sr8</t>
  </si>
  <si>
    <t>HE16SR8</t>
  </si>
  <si>
    <t>HE16Sr9</t>
  </si>
  <si>
    <t>HE16SR9</t>
  </si>
  <si>
    <t>KP16BN1</t>
  </si>
  <si>
    <t>KP16BN2</t>
  </si>
  <si>
    <t>KP16BN3</t>
  </si>
  <si>
    <t>KP16Sa1</t>
  </si>
  <si>
    <t>KP16Sa10</t>
  </si>
  <si>
    <t>KP16Sa11</t>
  </si>
  <si>
    <t>KP16Sa12</t>
  </si>
  <si>
    <t>KP16Sa13</t>
  </si>
  <si>
    <t>KP16Sa14</t>
  </si>
  <si>
    <t>KP16Sa15</t>
  </si>
  <si>
    <t>KP16Sa16</t>
  </si>
  <si>
    <t>KP16Sa17</t>
  </si>
  <si>
    <t>KP16Sa18</t>
  </si>
  <si>
    <t>KP16Sa19</t>
  </si>
  <si>
    <t>KP16Sa2</t>
  </si>
  <si>
    <t>KP16Sa20</t>
  </si>
  <si>
    <t>KP16Sa3</t>
  </si>
  <si>
    <t>KP16Sa4</t>
  </si>
  <si>
    <t>KP16Sa7</t>
  </si>
  <si>
    <t>KP16Sa8</t>
  </si>
  <si>
    <t>KP16Sa9</t>
  </si>
  <si>
    <t>KP16Sp1</t>
  </si>
  <si>
    <t>KP16SP1</t>
  </si>
  <si>
    <t>KP16Sp10</t>
  </si>
  <si>
    <t>KP16SP10</t>
  </si>
  <si>
    <t>KP16Sp11</t>
  </si>
  <si>
    <t>KP16SP11</t>
  </si>
  <si>
    <t>KP16Sp12</t>
  </si>
  <si>
    <t>KP16SP12</t>
  </si>
  <si>
    <t>KP16Sp13</t>
  </si>
  <si>
    <t>KP16SP13</t>
  </si>
  <si>
    <t>KP16Sp14</t>
  </si>
  <si>
    <t>KP16SP14</t>
  </si>
  <si>
    <t>KP16Sp15</t>
  </si>
  <si>
    <t>KP16SP15</t>
  </si>
  <si>
    <t>KP16Sp16</t>
  </si>
  <si>
    <t>KP16SP16</t>
  </si>
  <si>
    <t>KP16Sp17</t>
  </si>
  <si>
    <t>KP16SP17</t>
  </si>
  <si>
    <t>KP16Sp18</t>
  </si>
  <si>
    <t>KP16SP18</t>
  </si>
  <si>
    <t>KP16Sp19</t>
  </si>
  <si>
    <t>KP16SP19</t>
  </si>
  <si>
    <t>KP16Sp2</t>
  </si>
  <si>
    <t>KP16SP2</t>
  </si>
  <si>
    <t>KP16Sp20</t>
  </si>
  <si>
    <t>KP16SP20</t>
  </si>
  <si>
    <t>KP16Sp21</t>
  </si>
  <si>
    <t>KP16Sp22</t>
  </si>
  <si>
    <t>KP16Sp23</t>
  </si>
  <si>
    <t>KP16Sp25</t>
  </si>
  <si>
    <t>KP16Sp26</t>
  </si>
  <si>
    <t>KP16Sp27</t>
  </si>
  <si>
    <t>KP16Sp28</t>
  </si>
  <si>
    <t>KP16Sp29</t>
  </si>
  <si>
    <t>KP16Sp3</t>
  </si>
  <si>
    <t>KP16SP3</t>
  </si>
  <si>
    <t>KP16Sp30</t>
  </si>
  <si>
    <t>KP16Sp31</t>
  </si>
  <si>
    <t>KP16Sp32</t>
  </si>
  <si>
    <t>KP16Sp35</t>
  </si>
  <si>
    <t>KP16Sp36</t>
  </si>
  <si>
    <t>KP16Sp37</t>
  </si>
  <si>
    <t>KP16Sp38</t>
  </si>
  <si>
    <t>KP16Sp4</t>
  </si>
  <si>
    <t>KP16SP4</t>
  </si>
  <si>
    <t>KP16Sp40</t>
  </si>
  <si>
    <t>KP16Sp42</t>
  </si>
  <si>
    <t>KP16SP42</t>
  </si>
  <si>
    <t>KP16Sp44</t>
  </si>
  <si>
    <t>KP16SP44</t>
  </si>
  <si>
    <t>KP16Sp47</t>
  </si>
  <si>
    <t>KP16SP47</t>
  </si>
  <si>
    <t>KP16Sp48</t>
  </si>
  <si>
    <t>KP16SP48</t>
  </si>
  <si>
    <t>KP16Sp49</t>
  </si>
  <si>
    <t>KP16SP49</t>
  </si>
  <si>
    <t>KP16Sp5</t>
  </si>
  <si>
    <t>KP16SP5</t>
  </si>
  <si>
    <t>KP16Sp50</t>
  </si>
  <si>
    <t>KP16SP50</t>
  </si>
  <si>
    <t>KP16Sp53</t>
  </si>
  <si>
    <t>KP16SP53</t>
  </si>
  <si>
    <t>KP16Sp54</t>
  </si>
  <si>
    <t>KP16SP54</t>
  </si>
  <si>
    <t>KP16Sp58</t>
  </si>
  <si>
    <t>KP16SP58</t>
  </si>
  <si>
    <t>KP16Sp6</t>
  </si>
  <si>
    <t>KP16SP6</t>
  </si>
  <si>
    <t>KP16Sp7</t>
  </si>
  <si>
    <t>KP16SP7</t>
  </si>
  <si>
    <t>KP16Sp8</t>
  </si>
  <si>
    <t>KP16SP8</t>
  </si>
  <si>
    <t>KP16Sp9</t>
  </si>
  <si>
    <t>KP16SP9</t>
  </si>
  <si>
    <t>KP16Sr1</t>
  </si>
  <si>
    <t>KP16SR1</t>
  </si>
  <si>
    <t>KP16Sr10</t>
  </si>
  <si>
    <t>KP16SR10</t>
  </si>
  <si>
    <t>KP16Sr11</t>
  </si>
  <si>
    <t>KP16SR11</t>
  </si>
  <si>
    <t>KP16Sr12</t>
  </si>
  <si>
    <t>KP16SR12</t>
  </si>
  <si>
    <t>KP16Sr13</t>
  </si>
  <si>
    <t>KP16SR13</t>
  </si>
  <si>
    <t>KP16Sr14</t>
  </si>
  <si>
    <t>KP16SR14</t>
  </si>
  <si>
    <t>KP16Sr15</t>
  </si>
  <si>
    <t>KP16SR15</t>
  </si>
  <si>
    <t>KP16Sr16</t>
  </si>
  <si>
    <t>KP16SR16</t>
  </si>
  <si>
    <t>KP16Sr17</t>
  </si>
  <si>
    <t>KP16SR17</t>
  </si>
  <si>
    <t>KP16Sr18</t>
  </si>
  <si>
    <t>KP16SR18</t>
  </si>
  <si>
    <t>KP16Sr2</t>
  </si>
  <si>
    <t>KP16SR2</t>
  </si>
  <si>
    <t>KP16Sr20</t>
  </si>
  <si>
    <t>KP16SR20</t>
  </si>
  <si>
    <t>KP16Sr21</t>
  </si>
  <si>
    <t>KP16Sr22</t>
  </si>
  <si>
    <t>KP16Sr23</t>
  </si>
  <si>
    <t>KP16Sr24</t>
  </si>
  <si>
    <t>KP16Sr25</t>
  </si>
  <si>
    <t>KP16Sr28</t>
  </si>
  <si>
    <t>KP16Sr29</t>
  </si>
  <si>
    <t>KP16Sr3</t>
  </si>
  <si>
    <t>KP16SR3</t>
  </si>
  <si>
    <t>KP16Sr30</t>
  </si>
  <si>
    <t>KP16Sr31</t>
  </si>
  <si>
    <t>KP16Sr32</t>
  </si>
  <si>
    <t>KP16Sr33</t>
  </si>
  <si>
    <t>KP16Sr34</t>
  </si>
  <si>
    <t>KP16Sr35</t>
  </si>
  <si>
    <t>KP16Sr38</t>
  </si>
  <si>
    <t>KP16Sr39</t>
  </si>
  <si>
    <t>KP16Sr4</t>
  </si>
  <si>
    <t>KP16SR4</t>
  </si>
  <si>
    <t>KP16Sr40</t>
  </si>
  <si>
    <t>KP16Sr42</t>
  </si>
  <si>
    <t>KP16SR42</t>
  </si>
  <si>
    <t>KP16Sr43</t>
  </si>
  <si>
    <t>KP16SR43</t>
  </si>
  <si>
    <t>KP16Sr44</t>
  </si>
  <si>
    <t>KP16SR44</t>
  </si>
  <si>
    <t>KP16Sr45</t>
  </si>
  <si>
    <t>KP16SR45</t>
  </si>
  <si>
    <t>KP16Sr46</t>
  </si>
  <si>
    <t>KP16SR46</t>
  </si>
  <si>
    <t>KP16Sr47</t>
  </si>
  <si>
    <t>KP16SR47</t>
  </si>
  <si>
    <t>KP16Sr48</t>
  </si>
  <si>
    <t>KP16SR48</t>
  </si>
  <si>
    <t>KP16Sr49</t>
  </si>
  <si>
    <t>KP16SR49</t>
  </si>
  <si>
    <t>KP16Sr5</t>
  </si>
  <si>
    <t>KP16SR5</t>
  </si>
  <si>
    <t>KP16Sr50</t>
  </si>
  <si>
    <t>KP16SR50</t>
  </si>
  <si>
    <t>KP16Sr54</t>
  </si>
  <si>
    <t>KP16SR54</t>
  </si>
  <si>
    <t>KP16Sr56</t>
  </si>
  <si>
    <t>KP16SR56</t>
  </si>
  <si>
    <t>KP16Sr59</t>
  </si>
  <si>
    <t>KP16SR59</t>
  </si>
  <si>
    <t>KP16Sr6</t>
  </si>
  <si>
    <t>KP16SR6</t>
  </si>
  <si>
    <t>KP16Sr7</t>
  </si>
  <si>
    <t>KP16SR7</t>
  </si>
  <si>
    <t>KP16Sr8</t>
  </si>
  <si>
    <t>KP16SR8</t>
  </si>
  <si>
    <t>KP16Sr9</t>
  </si>
  <si>
    <t>KP16SR9</t>
  </si>
  <si>
    <t>PC16CESa1</t>
  </si>
  <si>
    <t>PC16CESa3</t>
  </si>
  <si>
    <t>PC16CESa4</t>
  </si>
  <si>
    <t>PC16CESa5</t>
  </si>
  <si>
    <t>PC16CESp1</t>
  </si>
  <si>
    <t>PC16CESp10</t>
  </si>
  <si>
    <t>PC16CESp2</t>
  </si>
  <si>
    <t>PC16CESp3</t>
  </si>
  <si>
    <t>PC16CESp4</t>
  </si>
  <si>
    <t>PC16CESp5</t>
  </si>
  <si>
    <t>PC16CESp6</t>
  </si>
  <si>
    <t>PC16CESp8</t>
  </si>
  <si>
    <t>PC16CESp9</t>
  </si>
  <si>
    <t>PC16CESr1</t>
  </si>
  <si>
    <t>PC16CESr10</t>
  </si>
  <si>
    <t>PC16CESr2</t>
  </si>
  <si>
    <t>PC16CESr3</t>
  </si>
  <si>
    <t>PC16CESr4</t>
  </si>
  <si>
    <t>PC16CESr5</t>
  </si>
  <si>
    <t>PC16CESr6</t>
  </si>
  <si>
    <t>PC16CESr7</t>
  </si>
  <si>
    <t>PC16CESr8</t>
  </si>
  <si>
    <t>PC16CESr9</t>
  </si>
  <si>
    <t>PC16CWSa1</t>
  </si>
  <si>
    <t>PC16CWSa2</t>
  </si>
  <si>
    <t>PC16CWSa3</t>
  </si>
  <si>
    <t>PC16CWSa4</t>
  </si>
  <si>
    <t>PC16CWSa5</t>
  </si>
  <si>
    <t>PC16CWSp10</t>
  </si>
  <si>
    <t>PC16CWSp2</t>
  </si>
  <si>
    <t>PC16CWSp3</t>
  </si>
  <si>
    <t>PC16CWSp4</t>
  </si>
  <si>
    <t>PC16CWSp5</t>
  </si>
  <si>
    <t>PC16CWSp8</t>
  </si>
  <si>
    <t>PC16CWSr1</t>
  </si>
  <si>
    <t>PC16CWSr10</t>
  </si>
  <si>
    <t>PC16CWSr2</t>
  </si>
  <si>
    <t>PC16CWSr3</t>
  </si>
  <si>
    <t>PC16CWSr4</t>
  </si>
  <si>
    <t>PC16CWSr5</t>
  </si>
  <si>
    <t>PC16CWSr6</t>
  </si>
  <si>
    <t>PC16CWSr7</t>
  </si>
  <si>
    <t>PC16CWSr8</t>
  </si>
  <si>
    <t>PC16CWSr9</t>
  </si>
  <si>
    <t>PC16PVSa1</t>
  </si>
  <si>
    <t>PC16PVSa2</t>
  </si>
  <si>
    <t>PC16PVSa3</t>
  </si>
  <si>
    <t>PC16PVSa4</t>
  </si>
  <si>
    <t>PC16PVSa5</t>
  </si>
  <si>
    <t>PC16PVSp1</t>
  </si>
  <si>
    <t>PC16PVSp10</t>
  </si>
  <si>
    <t>PC16PVSp2</t>
  </si>
  <si>
    <t>PC16PVSp3</t>
  </si>
  <si>
    <t>PC16PVSp4</t>
  </si>
  <si>
    <t>PC16PVSp5</t>
  </si>
  <si>
    <t>PC16PVSp6</t>
  </si>
  <si>
    <t>PC16PVSp7</t>
  </si>
  <si>
    <t>PC16PVSp9</t>
  </si>
  <si>
    <t>PC16PVSr1</t>
  </si>
  <si>
    <t>PC16PVSr10</t>
  </si>
  <si>
    <t>PC16PVSr2</t>
  </si>
  <si>
    <t>PC16PVSr3</t>
  </si>
  <si>
    <t>PC16PVSr4</t>
  </si>
  <si>
    <t>PC16PVSr5</t>
  </si>
  <si>
    <t>PC16PVSr6</t>
  </si>
  <si>
    <t>PC16PVSr7</t>
  </si>
  <si>
    <t>PC16PVSr8</t>
  </si>
  <si>
    <t>PC16PVSr9</t>
  </si>
  <si>
    <t>PP16MSa2</t>
  </si>
  <si>
    <t>PP16MSa3</t>
  </si>
  <si>
    <t>PP16MSa4</t>
  </si>
  <si>
    <t>PP16TSp1</t>
  </si>
  <si>
    <t>PP16TSP1</t>
  </si>
  <si>
    <t>PP16TSp10</t>
  </si>
  <si>
    <t>PP16TSp2</t>
  </si>
  <si>
    <t>PP16TSP2</t>
  </si>
  <si>
    <t>PP16TSp3</t>
  </si>
  <si>
    <t>PP16TSP3</t>
  </si>
  <si>
    <t>PP16TSp4</t>
  </si>
  <si>
    <t>PP16TSP4</t>
  </si>
  <si>
    <t>PP16TSp5</t>
  </si>
  <si>
    <t>PP16TSP5</t>
  </si>
  <si>
    <t>PP16TSp6</t>
  </si>
  <si>
    <t>PP16TSp8</t>
  </si>
  <si>
    <t>PP16TSp9</t>
  </si>
  <si>
    <t>PP16TSr1</t>
  </si>
  <si>
    <t>PP16TSR1</t>
  </si>
  <si>
    <t>PP16TSr10</t>
  </si>
  <si>
    <t>PP16TSr2</t>
  </si>
  <si>
    <t>PP16TSR2</t>
  </si>
  <si>
    <t>PP16TSr3</t>
  </si>
  <si>
    <t>PP16TSR3</t>
  </si>
  <si>
    <t>PP16TSr4</t>
  </si>
  <si>
    <t>PP16TSR4</t>
  </si>
  <si>
    <t>PP16TSr5</t>
  </si>
  <si>
    <t>PP16TSR5</t>
  </si>
  <si>
    <t>PP16TSr6</t>
  </si>
  <si>
    <t>PP16TSr7</t>
  </si>
  <si>
    <t>PP16TSr8</t>
  </si>
  <si>
    <t>PP16TSr9</t>
  </si>
  <si>
    <t>H17Sa13</t>
  </si>
  <si>
    <t>Not Salix arctica, removed</t>
  </si>
  <si>
    <t>H17Sa10</t>
  </si>
  <si>
    <t>H17Sa12</t>
  </si>
  <si>
    <t>H17Sa15</t>
  </si>
  <si>
    <t>H17Sa17</t>
  </si>
  <si>
    <t>H17Sa18</t>
  </si>
  <si>
    <t>H17Sa20</t>
  </si>
  <si>
    <t>H17Sa6</t>
  </si>
  <si>
    <t>H17Sa8</t>
  </si>
  <si>
    <t>H17Sa9</t>
  </si>
  <si>
    <t>H17Sp10</t>
  </si>
  <si>
    <t>H17Sp12</t>
  </si>
  <si>
    <t>H17Sp13</t>
  </si>
  <si>
    <t>H17Sp14</t>
  </si>
  <si>
    <t>H17Sp15</t>
  </si>
  <si>
    <t>H17Sp18</t>
  </si>
  <si>
    <t>H17Sp3</t>
  </si>
  <si>
    <t>H17Sp6</t>
  </si>
  <si>
    <t>H17Sp7</t>
  </si>
  <si>
    <t>H17Sp9</t>
  </si>
  <si>
    <t>H17Sr1</t>
  </si>
  <si>
    <t>H17Sr10</t>
  </si>
  <si>
    <t>H17Sr12</t>
  </si>
  <si>
    <t>H17Sr13</t>
  </si>
  <si>
    <t>H17Sr15</t>
  </si>
  <si>
    <t>H17Sr18</t>
  </si>
  <si>
    <t>H17Sr19</t>
  </si>
  <si>
    <t>H17Sr24</t>
  </si>
  <si>
    <t>H17Sr25</t>
  </si>
  <si>
    <t>H17Sr30</t>
  </si>
  <si>
    <t>H17Sr35</t>
  </si>
  <si>
    <t>H17Sr37</t>
  </si>
  <si>
    <t>H17Sr4</t>
  </si>
  <si>
    <t>H17Sr5</t>
  </si>
  <si>
    <t>H17Sr7</t>
  </si>
  <si>
    <t>H17Sr9</t>
  </si>
  <si>
    <t>KP17Sa2</t>
  </si>
  <si>
    <t>KP17Sa4</t>
  </si>
  <si>
    <t>KP17Sa5</t>
  </si>
  <si>
    <t>K17Sa5 alive with measurements in 2018, 2019 and "alive" without measurements in 2020.</t>
  </si>
  <si>
    <t>KP17Sa6</t>
  </si>
  <si>
    <t>KP17Sa9</t>
  </si>
  <si>
    <t>KP17Sp1</t>
  </si>
  <si>
    <t>KP17Sp12</t>
  </si>
  <si>
    <t>KP17Sp2</t>
  </si>
  <si>
    <t>KP17Sp5</t>
  </si>
  <si>
    <t>KP17Sp9</t>
  </si>
  <si>
    <t>KP17Sr1</t>
  </si>
  <si>
    <t>KP17Sr2</t>
  </si>
  <si>
    <t>KP17Sr3</t>
  </si>
  <si>
    <t>KP17Sr4</t>
  </si>
  <si>
    <t>KP17Sr6</t>
  </si>
  <si>
    <t>K17Sr6 alive with measurements in 2018, 2019 and 2020.</t>
  </si>
  <si>
    <t>PC17Sa1</t>
  </si>
  <si>
    <t>PC17Sa6</t>
  </si>
  <si>
    <t>PC17Sa7</t>
  </si>
  <si>
    <t>PC17Sa9</t>
  </si>
  <si>
    <t>PC17Sp1</t>
  </si>
  <si>
    <t>PC17Sp10</t>
  </si>
  <si>
    <t>PC17Sp3</t>
  </si>
  <si>
    <t>PC17Sp5</t>
  </si>
  <si>
    <t>PC17Sp6</t>
  </si>
  <si>
    <t>PC17Sp7</t>
  </si>
  <si>
    <t>PC17Sp8</t>
  </si>
  <si>
    <t>PC17Sp9</t>
  </si>
  <si>
    <t>PC17Sr1</t>
  </si>
  <si>
    <t>PC17Sr10</t>
  </si>
  <si>
    <t>PC17Sr12</t>
  </si>
  <si>
    <t>PC17Sr13</t>
  </si>
  <si>
    <t>PC17Sr2</t>
  </si>
  <si>
    <t>PC17Sr4</t>
  </si>
  <si>
    <t>PC17Sr5</t>
  </si>
  <si>
    <t>PC17Sr6</t>
  </si>
  <si>
    <t>PC17Sr9</t>
  </si>
  <si>
    <t>PP17Sp12</t>
  </si>
  <si>
    <t>PP17Sp15</t>
  </si>
  <si>
    <t>PP17Sr16</t>
  </si>
  <si>
    <t>PP17Sr19</t>
  </si>
  <si>
    <t>PP17Sr20</t>
  </si>
  <si>
    <t>H17Sr36</t>
  </si>
  <si>
    <t>PP17Sp13</t>
  </si>
  <si>
    <t>H17Sa14</t>
  </si>
  <si>
    <t>H17Sa3</t>
  </si>
  <si>
    <t>H17Sr3</t>
  </si>
  <si>
    <t>KP17Sa1</t>
  </si>
  <si>
    <t>KP17Sa10</t>
  </si>
  <si>
    <t>KP17Sp14</t>
  </si>
  <si>
    <t>PC17Sp4</t>
  </si>
  <si>
    <t>PC17Sp2</t>
  </si>
  <si>
    <t>PC17Sr15</t>
  </si>
  <si>
    <t>H17Sa1</t>
  </si>
  <si>
    <t>N/A</t>
  </si>
  <si>
    <t>H17Sa19</t>
  </si>
  <si>
    <t>H17Sa7</t>
  </si>
  <si>
    <t>H17Sp11</t>
  </si>
  <si>
    <t>H17Sp2</t>
  </si>
  <si>
    <t>H17Sp20</t>
  </si>
  <si>
    <t>Marked as "no signs of life" in 2019</t>
  </si>
  <si>
    <t>H17Sp4</t>
  </si>
  <si>
    <t>H17Sp5</t>
  </si>
  <si>
    <t>H17Sp8</t>
  </si>
  <si>
    <t>Marked as "not dead" in 2018, not in data from 2019 onwards.</t>
  </si>
  <si>
    <t>H17Sr20</t>
  </si>
  <si>
    <t>H17Sr22</t>
  </si>
  <si>
    <t>H17Sr23</t>
  </si>
  <si>
    <t>H17Sr28</t>
  </si>
  <si>
    <t>H17Sr31</t>
  </si>
  <si>
    <t>H17Sr32</t>
  </si>
  <si>
    <t>Marked as "alive" with some measurements in 2018, gone from data in 2019.</t>
  </si>
  <si>
    <t>H17Sr34</t>
  </si>
  <si>
    <t>Marked as "alive" with some measurements in 2018, marked as "no signs of life" in 2019.</t>
  </si>
  <si>
    <t>H17Sr39</t>
  </si>
  <si>
    <t>H17Sr40</t>
  </si>
  <si>
    <t>KP17Sa7</t>
  </si>
  <si>
    <t>Marked as "not dead" in 2018, gone from data in 2019.</t>
  </si>
  <si>
    <t>KP17Sa8</t>
  </si>
  <si>
    <t>KP17Sp3</t>
  </si>
  <si>
    <t>KP17Sp4</t>
  </si>
  <si>
    <t>KP17Sr9</t>
  </si>
  <si>
    <t>KP17Sr9 alive with measurements in 2018, marked as "gone" in 2019.</t>
  </si>
  <si>
    <t>PC17Sa10</t>
  </si>
  <si>
    <t>PC17Sa2</t>
  </si>
  <si>
    <t>PC17Sa5</t>
  </si>
  <si>
    <t>PC17Sa8</t>
  </si>
  <si>
    <t>PC17Sr11</t>
  </si>
  <si>
    <t>Marked as empty in 2019</t>
  </si>
  <si>
    <t>PC17Sr3</t>
  </si>
  <si>
    <t>PP17Sp11</t>
  </si>
  <si>
    <t>PP17Sr17</t>
  </si>
  <si>
    <t>PP17Sr18</t>
  </si>
  <si>
    <t>KP17Sr10</t>
  </si>
  <si>
    <t>K17Sr10 marked as "maybe still alive" in 2018</t>
  </si>
  <si>
    <t>KP17Sr13</t>
  </si>
  <si>
    <t>K17Sr13 marked as "maybe still alive" in 2018</t>
  </si>
  <si>
    <t>KP17Sr15</t>
  </si>
  <si>
    <t>K17Sr15 marked as "maybe still alive" in 2018</t>
  </si>
  <si>
    <t>H17Sa11</t>
  </si>
  <si>
    <t>H17Sa16</t>
  </si>
  <si>
    <t>H17Sa2</t>
  </si>
  <si>
    <t>H17Sa4</t>
  </si>
  <si>
    <t>H17Sa5</t>
  </si>
  <si>
    <t>H17Sp1</t>
  </si>
  <si>
    <t>H17Sp17</t>
  </si>
  <si>
    <t>H17Sp19</t>
  </si>
  <si>
    <t>H17Sr11</t>
  </si>
  <si>
    <t>H17Sr14</t>
  </si>
  <si>
    <t>H17Sr16</t>
  </si>
  <si>
    <t>H17Sr17</t>
  </si>
  <si>
    <t>H17Sr2</t>
  </si>
  <si>
    <t>H17Sr21</t>
  </si>
  <si>
    <t>H17Sr26</t>
  </si>
  <si>
    <t>H17Sr27</t>
  </si>
  <si>
    <t>H17Sr29</t>
  </si>
  <si>
    <t>H17Sr33</t>
  </si>
  <si>
    <t>H17Sr38</t>
  </si>
  <si>
    <t>H17Sr6</t>
  </si>
  <si>
    <t>H17Sr8</t>
  </si>
  <si>
    <t>KP17Sa3</t>
  </si>
  <si>
    <t>Marked as "dead" in 2018</t>
  </si>
  <si>
    <t>KP17Sp10</t>
  </si>
  <si>
    <t>KP17Sp11</t>
  </si>
  <si>
    <t>KP17Sp13</t>
  </si>
  <si>
    <t>KP17Sp15</t>
  </si>
  <si>
    <t>KP17Sp6</t>
  </si>
  <si>
    <t>KP17Sp7</t>
  </si>
  <si>
    <t>No measurements in 2018, gone from data in 2019.</t>
  </si>
  <si>
    <t>KP17Sp8</t>
  </si>
  <si>
    <t>KP17Sr11</t>
  </si>
  <si>
    <t>K17Sr11 marked as "dead" in 2018</t>
  </si>
  <si>
    <t>KP17Sr12</t>
  </si>
  <si>
    <t>K17Sr12 marked as "dead" in 2018</t>
  </si>
  <si>
    <t>KP17Sr14</t>
  </si>
  <si>
    <t>K17Sr14 marked as "dead" in 2018</t>
  </si>
  <si>
    <t>KP17Sr5</t>
  </si>
  <si>
    <t>KP17Sr7</t>
  </si>
  <si>
    <t>KP17Sr7 marked as "dead" in 2018</t>
  </si>
  <si>
    <t>KP17Sr8</t>
  </si>
  <si>
    <t>KP17Sr8 marked as "dead" in 2018</t>
  </si>
  <si>
    <t>PC17Sa3</t>
  </si>
  <si>
    <t>PC17Sa4</t>
  </si>
  <si>
    <t>PC17Sr14</t>
  </si>
  <si>
    <t>PC17Sr7</t>
  </si>
  <si>
    <t>PC17Sr8</t>
  </si>
  <si>
    <t>PP17Sp14</t>
  </si>
  <si>
    <t>KP18Sp NO LABEL, IN BED AT TOP RIGHT CORNER AS YOU'RE FACING THE LAKE</t>
  </si>
  <si>
    <t>No lable, not sure which individual</t>
  </si>
  <si>
    <t>H18Sa1</t>
  </si>
  <si>
    <t>H18Sa8</t>
  </si>
  <si>
    <t>H18Sp1</t>
  </si>
  <si>
    <t>H18Sp11</t>
  </si>
  <si>
    <t>H18Sp15</t>
  </si>
  <si>
    <t>H18Sp16</t>
  </si>
  <si>
    <t>H18Sp18</t>
  </si>
  <si>
    <t>H18Sp2</t>
  </si>
  <si>
    <t>H18Sp24</t>
  </si>
  <si>
    <t>H18Sp4</t>
  </si>
  <si>
    <t>H18Sp5</t>
  </si>
  <si>
    <t>H18Sp9</t>
  </si>
  <si>
    <t>H18Sr10</t>
  </si>
  <si>
    <t>H18Sr2</t>
  </si>
  <si>
    <t>H18Sr27</t>
  </si>
  <si>
    <t>H18Sr29</t>
  </si>
  <si>
    <t>H18Sr30</t>
  </si>
  <si>
    <t>H18Sr6</t>
  </si>
  <si>
    <t>H18Sr8</t>
  </si>
  <si>
    <t>KP18Sa10</t>
  </si>
  <si>
    <t>KP18Sa2</t>
  </si>
  <si>
    <t>KP18Sa4</t>
  </si>
  <si>
    <t>Pretty alive. Confusion? Multiyear growth. Marked as "alive" in 2020 without growth measurements.</t>
  </si>
  <si>
    <t>KP18Sa8</t>
  </si>
  <si>
    <t>KP18Sa9</t>
  </si>
  <si>
    <t>KP18Sp1</t>
  </si>
  <si>
    <t>KP18Sp2</t>
  </si>
  <si>
    <t>KP18Sp3</t>
  </si>
  <si>
    <t>KP18Sp4</t>
  </si>
  <si>
    <t>H18Sp7</t>
  </si>
  <si>
    <t>H18Sr3</t>
  </si>
  <si>
    <t>H18Sp8</t>
  </si>
  <si>
    <t>H18Sa13</t>
  </si>
  <si>
    <t>H18Sp12</t>
  </si>
  <si>
    <t>H18Sp13</t>
  </si>
  <si>
    <t>H18Sp19</t>
  </si>
  <si>
    <t>H18Sp30</t>
  </si>
  <si>
    <t>H18Sr12</t>
  </si>
  <si>
    <t>H18Sr24</t>
  </si>
  <si>
    <t>KP18Sa1</t>
  </si>
  <si>
    <t>KP18Sa3</t>
  </si>
  <si>
    <t>H18Sa10</t>
  </si>
  <si>
    <t>Marked as no signs of life in 2019</t>
  </si>
  <si>
    <t>H18Sa11</t>
  </si>
  <si>
    <t>H18Sa12</t>
  </si>
  <si>
    <t>H18Sa14</t>
  </si>
  <si>
    <t>H18Sa15</t>
  </si>
  <si>
    <t>H18Sa16</t>
  </si>
  <si>
    <t>H18Sa17</t>
  </si>
  <si>
    <t>H18Sa18</t>
  </si>
  <si>
    <t>H18Sa19</t>
  </si>
  <si>
    <t>Red spot viral disease</t>
  </si>
  <si>
    <t>H18Sa2</t>
  </si>
  <si>
    <t>H18Sa20</t>
  </si>
  <si>
    <t>H18Sa3</t>
  </si>
  <si>
    <t>H18Sa4</t>
  </si>
  <si>
    <t>H18Sa5</t>
  </si>
  <si>
    <t>H18Sa6</t>
  </si>
  <si>
    <t>H18Sa7</t>
  </si>
  <si>
    <t>H18Sa9</t>
  </si>
  <si>
    <t>H18Sp10</t>
  </si>
  <si>
    <t>H18Sp14</t>
  </si>
  <si>
    <t>H18Sp17</t>
  </si>
  <si>
    <t>H18Sp20</t>
  </si>
  <si>
    <t>H18Sp21</t>
  </si>
  <si>
    <t>H18Sp22</t>
  </si>
  <si>
    <t>No measurements in 2019</t>
  </si>
  <si>
    <t>H18Sp23</t>
  </si>
  <si>
    <t>H18Sp25</t>
  </si>
  <si>
    <t>H18Sp26</t>
  </si>
  <si>
    <t>H18Sp27</t>
  </si>
  <si>
    <t>H18Sp28</t>
  </si>
  <si>
    <t>H18Sp29</t>
  </si>
  <si>
    <t>H18Sp3</t>
  </si>
  <si>
    <t>H18Sp6</t>
  </si>
  <si>
    <t xml:space="preserve">Maybe the wrong species </t>
  </si>
  <si>
    <t>H18Sr1</t>
  </si>
  <si>
    <t>Rodent nibble</t>
  </si>
  <si>
    <t>H18Sr11</t>
  </si>
  <si>
    <t>H18Sr13</t>
  </si>
  <si>
    <t>H18Sr14</t>
  </si>
  <si>
    <t>H18Sr15</t>
  </si>
  <si>
    <t>H18Sr16</t>
  </si>
  <si>
    <t>H18Sr17</t>
  </si>
  <si>
    <t>H18Sr18</t>
  </si>
  <si>
    <t>Stems munched on by rodents</t>
  </si>
  <si>
    <t>H18Sr19</t>
  </si>
  <si>
    <t>Individual has red dot virus.</t>
  </si>
  <si>
    <t>Not in data in 2019</t>
  </si>
  <si>
    <t>H18Sr20</t>
  </si>
  <si>
    <t>H18Sr21</t>
  </si>
  <si>
    <t>H18Sr22</t>
  </si>
  <si>
    <t>H18Sr23</t>
  </si>
  <si>
    <t>H18Sr25</t>
  </si>
  <si>
    <t>H18Sr26</t>
  </si>
  <si>
    <t>H18Sr28</t>
  </si>
  <si>
    <t>H18Sr4</t>
  </si>
  <si>
    <t>H18Sr5</t>
  </si>
  <si>
    <t>H18Sr7</t>
  </si>
  <si>
    <t>Female?</t>
  </si>
  <si>
    <t>H18Sr9</t>
  </si>
  <si>
    <t>KP18Sa5</t>
  </si>
  <si>
    <t>KP18Sa6</t>
  </si>
  <si>
    <t>KP18Sa7</t>
  </si>
  <si>
    <t>KP18Sp5</t>
  </si>
  <si>
    <t>Individual girdled</t>
  </si>
  <si>
    <t>KP18Sp6</t>
  </si>
  <si>
    <t>Marked as "dead" in 2019</t>
  </si>
  <si>
    <t>Row Labels</t>
  </si>
  <si>
    <t>Grand Total</t>
  </si>
  <si>
    <t>Sum of Survived_2021</t>
  </si>
  <si>
    <t>Sample_location_full</t>
  </si>
  <si>
    <t>Kluane</t>
  </si>
  <si>
    <t>Count of Sample_ID</t>
  </si>
  <si>
    <t>S. arctica</t>
  </si>
  <si>
    <t>S. pulchra</t>
  </si>
  <si>
    <t>S. richardsonii</t>
  </si>
  <si>
    <t>high</t>
  </si>
  <si>
    <t>low</t>
  </si>
  <si>
    <t>variable</t>
  </si>
  <si>
    <t>mid</t>
  </si>
  <si>
    <t>Potentially could have been confused as dead, marked as "empty" in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</si>
</sst>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la Myers-Smith" refreshedDate="44428.633660416664" createdVersion="7" refreshedVersion="7" minRefreshableVersion="3" recordCount="1051" xr:uid="{C610C171-09B8-2647-90C7-2D105DB76B0B}">
  <cacheSource type="worksheet">
    <worksheetSource ref="A1:AL1052" sheet="Data"/>
  </cacheSource>
  <cacheFields count="38">
    <cacheField name="Sample_ID" numFmtId="0">
      <sharedItems/>
    </cacheField>
    <cacheField name="Match" numFmtId="0">
      <sharedItems/>
    </cacheField>
    <cacheField name="Species" numFmtId="0">
      <sharedItems count="4">
        <s v="Salix arctica"/>
        <s v="Salix pulchra"/>
        <s v="Salix richardsonii"/>
        <s v="Betula nana"/>
      </sharedItems>
    </cacheField>
    <cacheField name="Sample_location" numFmtId="0">
      <sharedItems count="6">
        <s v="Qikiqtaruk"/>
        <s v="Kluane"/>
        <s v="Pika Camp" u="1"/>
        <s v="Printers Pass" u="1"/>
        <s v="Kluane Plateau" u="1"/>
        <s v="QHI" u="1"/>
      </sharedItems>
    </cacheField>
    <cacheField name="Sample_location_full" numFmtId="0">
      <sharedItems/>
    </cacheField>
    <cacheField name="Date_sampled" numFmtId="14">
      <sharedItems containsSemiMixedTypes="0" containsNonDate="0" containsDate="1" containsString="0" minDate="1930-06-16T00:00:00" maxDate="2029-06-17T00:00:00"/>
    </cacheField>
    <cacheField name="Date_propagated" numFmtId="0">
      <sharedItems containsDate="1" containsMixedTypes="1" minDate="2002-07-16T00:00:00" maxDate="2028-06-16T00:00:00"/>
    </cacheField>
    <cacheField name="Date_planted" numFmtId="14">
      <sharedItems containsSemiMixedTypes="0" containsNonDate="0" containsDate="1" containsString="0" minDate="2002-07-16T00:00:00" maxDate="2027-08-15T00:00:00"/>
    </cacheField>
    <cacheField name="Year_planted" numFmtId="0">
      <sharedItems containsSemiMixedTypes="0" containsString="0" containsNumber="1" containsInteger="1" minValue="2013" maxValue="2018" count="6">
        <n v="2016"/>
        <n v="2017"/>
        <n v="2018"/>
        <n v="2013"/>
        <n v="2014"/>
        <n v="2015"/>
      </sharedItems>
    </cacheField>
    <cacheField name="Mother_height" numFmtId="0">
      <sharedItems containsMixedTypes="1" containsNumber="1" minValue="3" maxValue="672.1"/>
    </cacheField>
    <cacheField name="Mother_CW_1" numFmtId="0">
      <sharedItems containsMixedTypes="1" containsNumber="1" minValue="7.2" maxValue="1981"/>
    </cacheField>
    <cacheField name="Mother_CW_2" numFmtId="0">
      <sharedItems containsMixedTypes="1" containsNumber="1" containsInteger="1" minValue="11" maxValue="764"/>
    </cacheField>
    <cacheField name="Mother_LS" numFmtId="0">
      <sharedItems containsMixedTypes="1" containsNumber="1" minValue="0.3" maxValue="128"/>
    </cacheField>
    <cacheField name="Mother_LL1" numFmtId="0">
      <sharedItems containsMixedTypes="1" containsNumber="1" minValue="3.1" maxValue="104"/>
    </cacheField>
    <cacheField name="Mother_LL2" numFmtId="0">
      <sharedItems containsMixedTypes="1" containsNumber="1" minValue="3.4" maxValue="89"/>
    </cacheField>
    <cacheField name="Mother_LL3" numFmtId="0">
      <sharedItems containsMixedTypes="1" containsNumber="1" minValue="4.2" maxValue="84"/>
    </cacheField>
    <cacheField name="Mother_SE1" numFmtId="0">
      <sharedItems containsMixedTypes="1" containsNumber="1" minValue="3.6" maxValue="270"/>
    </cacheField>
    <cacheField name="Mother_SE2" numFmtId="0">
      <sharedItems containsMixedTypes="1" containsNumber="1" minValue="3.1" maxValue="277"/>
    </cacheField>
    <cacheField name="Mother_SE3" numFmtId="0">
      <sharedItems containsMixedTypes="1" containsNumber="1" minValue="4.3" maxValue="163"/>
    </cacheField>
    <cacheField name="Mother_Sex" numFmtId="0">
      <sharedItems/>
    </cacheField>
    <cacheField name="Cutting_length" numFmtId="0">
      <sharedItems containsMixedTypes="1" containsNumber="1" minValue="4" maxValue="490"/>
    </cacheField>
    <cacheField name="Cutting_diameter" numFmtId="0">
      <sharedItems containsMixedTypes="1" containsNumber="1" minValue="2.06" maxValue="24.1"/>
    </cacheField>
    <cacheField name="Cutting_age" numFmtId="0">
      <sharedItems containsMixedTypes="1" containsNumber="1" containsInteger="1" minValue="3" maxValue="29"/>
    </cacheField>
    <cacheField name="Year_dead" numFmtId="0">
      <sharedItems containsMixedTypes="1" containsNumber="1" containsInteger="1" minValue="2013" maxValue="2020"/>
    </cacheField>
    <cacheField name="Survived_2014" numFmtId="0">
      <sharedItems containsMixedTypes="1" containsNumber="1" containsInteger="1" minValue="0" maxValue="1"/>
    </cacheField>
    <cacheField name="Survived_2015" numFmtId="0">
      <sharedItems containsMixedTypes="1" containsNumber="1" containsInteger="1" minValue="0" maxValue="1"/>
    </cacheField>
    <cacheField name="Survived_2016" numFmtId="0">
      <sharedItems containsMixedTypes="1" containsNumber="1" containsInteger="1" minValue="0" maxValue="1"/>
    </cacheField>
    <cacheField name="Survived_2017" numFmtId="0">
      <sharedItems containsMixedTypes="1" containsNumber="1" containsInteger="1" minValue="0" maxValue="1"/>
    </cacheField>
    <cacheField name="Survived_2018" numFmtId="0">
      <sharedItems containsMixedTypes="1" containsNumber="1" minValue="0" maxValue="1"/>
    </cacheField>
    <cacheField name="Survived_2019" numFmtId="0">
      <sharedItems containsMixedTypes="1" containsNumber="1" minValue="0" maxValue="1"/>
    </cacheField>
    <cacheField name="Survived_2020" numFmtId="0">
      <sharedItems containsMixedTypes="1" containsNumber="1" minValue="0" maxValue="1"/>
    </cacheField>
    <cacheField name="Survived_2021" numFmtId="0">
      <sharedItems containsMixedTypes="1" containsNumber="1" minValue="0" maxValue="1"/>
    </cacheField>
    <cacheField name="Bed" numFmtId="0">
      <sharedItems containsMixedTypes="1" containsNumber="1" containsInteger="1" minValue="1" maxValue="16"/>
    </cacheField>
    <cacheField name="Row" numFmtId="0">
      <sharedItems containsMixedTypes="1" containsNumber="1" containsInteger="1" minValue="1" maxValue="6"/>
    </cacheField>
    <cacheField name="Column" numFmtId="0">
      <sharedItems containsMixedTypes="1" containsNumber="1" containsInteger="1" minValue="1" maxValue="7"/>
    </cacheField>
    <cacheField name="Notes" numFmtId="0">
      <sharedItems/>
    </cacheField>
    <cacheField name="Field_notes" numFmtId="0">
      <sharedItems containsBlank="1"/>
    </cacheField>
    <cacheField name="Data_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1">
  <r>
    <s v="HE16Sa8"/>
    <s v="HE16SA8"/>
    <x v="0"/>
    <x v="0"/>
    <s v="Qikiqtaruk"/>
    <d v="2023-07-16T00:00:00"/>
    <d v="2024-07-16T00:00:00"/>
    <d v="2006-08-16T00:00:00"/>
    <x v="0"/>
    <n v="7"/>
    <n v="86"/>
    <n v="41"/>
    <n v="6.8"/>
    <s v="NA"/>
    <s v="NA"/>
    <s v="NA"/>
    <s v="NA"/>
    <s v="NA"/>
    <s v="NA"/>
    <s v="Unknown"/>
    <n v="26.3"/>
    <n v="7"/>
    <s v="NA"/>
    <n v="2018"/>
    <s v="NA"/>
    <s v="NA"/>
    <s v="NA"/>
    <n v="1"/>
    <n v="1"/>
    <s v="NA"/>
    <s v="NA"/>
    <s v="NA"/>
    <n v="15"/>
    <n v="3"/>
    <n v="2"/>
    <s v="NA"/>
    <s v="Not Salix arctica in 2021, removed."/>
    <s v="Marked as &quot;not dead&quot; in 2018."/>
  </r>
  <r>
    <s v="H17Sa13"/>
    <e v="#N/A"/>
    <x v="0"/>
    <x v="0"/>
    <s v="Qikiqtaruk"/>
    <d v="2014-08-17T00:00:00"/>
    <s v="NA"/>
    <d v="2019-08-17T00:00:00"/>
    <x v="1"/>
    <n v="10.5"/>
    <s v="NA"/>
    <s v="NA"/>
    <s v="NA"/>
    <n v="46.7"/>
    <n v="49.5"/>
    <n v="41.4"/>
    <n v="76"/>
    <n v="25.8"/>
    <n v="4.4000000000000004"/>
    <s v="Female"/>
    <n v="32.4"/>
    <n v="6.5"/>
    <n v="5"/>
    <n v="2018"/>
    <s v="NA"/>
    <s v="NA"/>
    <s v="NA"/>
    <s v="NA"/>
    <n v="1"/>
    <s v="NA"/>
    <s v="NA"/>
    <s v="NA"/>
    <n v="15"/>
    <n v="5"/>
    <n v="4"/>
    <s v="NA"/>
    <s v="Not Salix arctica, removed"/>
    <m/>
  </r>
  <r>
    <s v="KP18Sp NO LABEL, IN BED AT TOP RIGHT CORNER AS YOU'RE FACING THE LAKE"/>
    <s v="NA"/>
    <x v="0"/>
    <x v="1"/>
    <s v="Kluane Plateau"/>
    <d v="2018-08-22T00:00:00"/>
    <s v="NA"/>
    <d v="2018-08-23T00:00:00"/>
    <x v="2"/>
    <n v="9.9"/>
    <s v="NA"/>
    <s v="NA"/>
    <s v="NA"/>
    <n v="68"/>
    <n v="51"/>
    <n v="57"/>
    <n v="32"/>
    <n v="31"/>
    <n v="22"/>
    <s v="Male"/>
    <n v="27.3"/>
    <n v="4.32"/>
    <n v="5"/>
    <s v="NA"/>
    <s v="NA"/>
    <s v="NA"/>
    <s v="NA"/>
    <s v="NA"/>
    <s v="NA"/>
    <s v="NA"/>
    <s v="NA"/>
    <s v="NA"/>
    <s v="NA"/>
    <s v="NA"/>
    <s v="NA"/>
    <s v="NA"/>
    <s v="No lable, not sure which individual"/>
    <m/>
  </r>
  <r>
    <s v="KLSpE3"/>
    <s v="KL-SPE 3"/>
    <x v="1"/>
    <x v="1"/>
    <s v="Pika Camp"/>
    <d v="2010-08-13T00:00:00"/>
    <s v="NA"/>
    <d v="2013-08-13T00:00:00"/>
    <x v="3"/>
    <n v="44"/>
    <n v="118"/>
    <n v="111"/>
    <n v="2.1"/>
    <s v="NA"/>
    <s v="NA"/>
    <s v="NA"/>
    <s v="NA"/>
    <s v="NA"/>
    <s v="NA"/>
    <s v="Unknown"/>
    <s v="NA"/>
    <s v="NA"/>
    <s v="NA"/>
    <s v="Alive"/>
    <n v="1"/>
    <n v="0"/>
    <n v="1"/>
    <n v="1"/>
    <n v="1"/>
    <n v="1"/>
    <n v="1"/>
    <n v="1"/>
    <n v="1"/>
    <n v="3"/>
    <n v="4"/>
    <s v="NA"/>
    <m/>
    <m/>
  </r>
  <r>
    <s v="HESp12"/>
    <s v="HE-SP 12"/>
    <x v="1"/>
    <x v="0"/>
    <s v="QHI"/>
    <d v="2026-07-13T00:00:00"/>
    <s v="NA"/>
    <d v="2013-08-13T00:00:00"/>
    <x v="3"/>
    <n v="14.2"/>
    <s v="NA"/>
    <s v="NA"/>
    <s v="NA"/>
    <s v="NA"/>
    <s v="NA"/>
    <s v="NA"/>
    <s v="NA"/>
    <s v="NA"/>
    <s v="NA"/>
    <s v="Unknown"/>
    <s v="NA"/>
    <s v="NA"/>
    <s v="NA"/>
    <s v="Alive"/>
    <n v="1"/>
    <n v="1"/>
    <n v="1"/>
    <n v="1"/>
    <n v="1"/>
    <n v="1"/>
    <n v="1"/>
    <n v="1"/>
    <n v="6"/>
    <n v="4"/>
    <n v="3"/>
    <s v="NA"/>
    <m/>
    <m/>
  </r>
  <r>
    <s v="HESp17"/>
    <s v="HE-SP 17"/>
    <x v="1"/>
    <x v="0"/>
    <s v="QHI"/>
    <d v="2026-07-13T00:00:00"/>
    <s v="NA"/>
    <d v="2013-08-13T00:00:00"/>
    <x v="3"/>
    <n v="14.9"/>
    <s v="NA"/>
    <s v="NA"/>
    <s v="NA"/>
    <s v="NA"/>
    <s v="NA"/>
    <s v="NA"/>
    <s v="NA"/>
    <s v="NA"/>
    <s v="NA"/>
    <s v="Unknown"/>
    <s v="NA"/>
    <s v="NA"/>
    <s v="NA"/>
    <s v="Alive"/>
    <n v="1"/>
    <n v="1"/>
    <n v="1"/>
    <n v="1"/>
    <n v="1"/>
    <n v="1"/>
    <n v="1"/>
    <n v="1"/>
    <n v="3"/>
    <n v="4"/>
    <n v="4"/>
    <s v="NA"/>
    <m/>
    <m/>
  </r>
  <r>
    <s v="HESp2"/>
    <s v="HE-SP 2"/>
    <x v="1"/>
    <x v="0"/>
    <s v="QHI"/>
    <d v="2026-07-13T00:00:00"/>
    <s v="NA"/>
    <d v="2013-08-13T00:00:00"/>
    <x v="3"/>
    <n v="21.5"/>
    <s v="NA"/>
    <s v="NA"/>
    <s v="NA"/>
    <s v="NA"/>
    <s v="NA"/>
    <s v="NA"/>
    <s v="NA"/>
    <s v="NA"/>
    <s v="NA"/>
    <s v="Unknown"/>
    <s v="NA"/>
    <s v="NA"/>
    <s v="NA"/>
    <s v="Alive"/>
    <n v="1"/>
    <n v="1"/>
    <n v="1"/>
    <n v="1"/>
    <n v="1"/>
    <n v="1"/>
    <n v="1"/>
    <n v="1"/>
    <n v="1"/>
    <n v="4"/>
    <n v="3"/>
    <s v="NA"/>
    <m/>
    <m/>
  </r>
  <r>
    <s v="HESp20"/>
    <s v="HE-SP 20"/>
    <x v="1"/>
    <x v="0"/>
    <s v="QHI"/>
    <d v="2026-07-13T00:00:00"/>
    <s v="NA"/>
    <d v="2013-08-13T00:00:00"/>
    <x v="3"/>
    <n v="13.3"/>
    <s v="NA"/>
    <s v="NA"/>
    <s v="NA"/>
    <s v="NA"/>
    <s v="NA"/>
    <s v="NA"/>
    <s v="NA"/>
    <s v="NA"/>
    <s v="NA"/>
    <s v="Unknown"/>
    <s v="NA"/>
    <s v="NA"/>
    <s v="NA"/>
    <s v="Alive"/>
    <n v="1"/>
    <n v="1"/>
    <n v="1"/>
    <n v="1"/>
    <n v="1"/>
    <n v="1"/>
    <n v="1"/>
    <n v="1"/>
    <n v="3"/>
    <n v="4"/>
    <n v="7"/>
    <s v="NA"/>
    <m/>
    <m/>
  </r>
  <r>
    <s v="HESp4"/>
    <s v="HE-SP 4"/>
    <x v="1"/>
    <x v="0"/>
    <s v="QHI"/>
    <d v="2026-07-13T00:00:00"/>
    <s v="NA"/>
    <d v="2013-08-13T00:00:00"/>
    <x v="3"/>
    <n v="11.3"/>
    <s v="NA"/>
    <s v="NA"/>
    <s v="NA"/>
    <s v="NA"/>
    <s v="NA"/>
    <s v="NA"/>
    <s v="NA"/>
    <s v="NA"/>
    <s v="NA"/>
    <s v="Unknown"/>
    <s v="NA"/>
    <s v="NA"/>
    <s v="NA"/>
    <s v="Alive"/>
    <n v="1"/>
    <n v="1"/>
    <n v="1"/>
    <n v="1"/>
    <n v="1"/>
    <n v="1"/>
    <n v="1"/>
    <n v="1"/>
    <n v="1"/>
    <n v="4"/>
    <n v="5"/>
    <s v="NA"/>
    <m/>
    <m/>
  </r>
  <r>
    <s v="HESr13"/>
    <s v="HE-SR 13"/>
    <x v="2"/>
    <x v="0"/>
    <s v="QHI"/>
    <d v="2026-07-13T00:00:00"/>
    <s v="NA"/>
    <d v="2013-08-13T00:00:00"/>
    <x v="3"/>
    <n v="20.6"/>
    <s v="NA"/>
    <s v="NA"/>
    <s v="NA"/>
    <s v="NA"/>
    <s v="NA"/>
    <s v="NA"/>
    <s v="NA"/>
    <s v="NA"/>
    <s v="NA"/>
    <s v="Unknown"/>
    <s v="NA"/>
    <s v="NA"/>
    <s v="NA"/>
    <s v="Alive"/>
    <n v="1"/>
    <n v="1"/>
    <n v="1"/>
    <n v="1"/>
    <n v="1"/>
    <n v="1"/>
    <n v="1"/>
    <n v="1"/>
    <n v="2"/>
    <n v="3"/>
    <n v="5"/>
    <s v="NA"/>
    <m/>
    <m/>
  </r>
  <r>
    <s v="HESr2"/>
    <s v="HE-SR 2"/>
    <x v="2"/>
    <x v="0"/>
    <s v="QHI"/>
    <d v="2026-07-13T00:00:00"/>
    <s v="NA"/>
    <d v="2013-08-13T00:00:00"/>
    <x v="3"/>
    <n v="33.200000000000003"/>
    <s v="NA"/>
    <s v="NA"/>
    <s v="NA"/>
    <s v="NA"/>
    <s v="NA"/>
    <s v="NA"/>
    <s v="NA"/>
    <s v="NA"/>
    <s v="NA"/>
    <s v="Unknown"/>
    <s v="NA"/>
    <s v="NA"/>
    <s v="NA"/>
    <s v="Alive"/>
    <n v="1"/>
    <n v="1"/>
    <n v="1"/>
    <n v="1"/>
    <n v="1"/>
    <n v="1"/>
    <n v="1"/>
    <n v="1"/>
    <n v="5"/>
    <n v="5"/>
    <n v="4"/>
    <s v="NA"/>
    <m/>
    <m/>
  </r>
  <r>
    <s v="HESr23"/>
    <s v="HE-SR 23"/>
    <x v="2"/>
    <x v="0"/>
    <s v="QHI"/>
    <d v="2026-07-13T00:00:00"/>
    <s v="NA"/>
    <d v="2013-08-13T00:00:00"/>
    <x v="3"/>
    <n v="26.4"/>
    <s v="NA"/>
    <s v="NA"/>
    <s v="NA"/>
    <s v="NA"/>
    <s v="NA"/>
    <s v="NA"/>
    <s v="NA"/>
    <s v="NA"/>
    <s v="NA"/>
    <s v="Unknown"/>
    <s v="NA"/>
    <s v="NA"/>
    <s v="NA"/>
    <s v="Alive"/>
    <n v="1"/>
    <n v="1"/>
    <n v="1"/>
    <n v="1"/>
    <n v="1"/>
    <n v="1"/>
    <n v="1"/>
    <n v="1"/>
    <n v="4"/>
    <n v="4"/>
    <n v="5"/>
    <s v="NA"/>
    <m/>
    <m/>
  </r>
  <r>
    <s v="HESr3"/>
    <s v="HE-SR 3"/>
    <x v="2"/>
    <x v="0"/>
    <s v="QHI"/>
    <d v="2026-07-13T00:00:00"/>
    <s v="NA"/>
    <d v="2013-08-13T00:00:00"/>
    <x v="3"/>
    <n v="36.5"/>
    <s v="NA"/>
    <s v="NA"/>
    <s v="NA"/>
    <s v="NA"/>
    <s v="NA"/>
    <s v="NA"/>
    <s v="NA"/>
    <s v="NA"/>
    <s v="NA"/>
    <s v="Unknown"/>
    <s v="NA"/>
    <s v="NA"/>
    <s v="NA"/>
    <s v="Alive"/>
    <n v="1"/>
    <n v="1"/>
    <n v="1"/>
    <n v="1"/>
    <n v="1"/>
    <n v="1"/>
    <n v="1"/>
    <n v="1"/>
    <n v="5"/>
    <n v="5"/>
    <n v="5"/>
    <s v="NA"/>
    <m/>
    <m/>
  </r>
  <r>
    <s v="HESr7"/>
    <s v="HE-SR 7"/>
    <x v="2"/>
    <x v="0"/>
    <s v="QHI"/>
    <d v="2026-07-13T00:00:00"/>
    <s v="NA"/>
    <d v="2013-08-13T00:00:00"/>
    <x v="3"/>
    <n v="44"/>
    <s v="NA"/>
    <s v="NA"/>
    <s v="NA"/>
    <s v="NA"/>
    <s v="NA"/>
    <s v="NA"/>
    <s v="NA"/>
    <s v="NA"/>
    <s v="NA"/>
    <s v="Unknown"/>
    <s v="NA"/>
    <s v="NA"/>
    <s v="NA"/>
    <s v="Alive"/>
    <n v="1"/>
    <n v="1"/>
    <n v="1"/>
    <n v="1"/>
    <n v="1"/>
    <n v="1"/>
    <n v="1"/>
    <n v="1"/>
    <n v="2"/>
    <n v="4"/>
    <n v="3"/>
    <s v="NA"/>
    <m/>
    <m/>
  </r>
  <r>
    <s v="HESr8"/>
    <s v="HE-SR 8"/>
    <x v="2"/>
    <x v="0"/>
    <s v="QHI"/>
    <d v="2026-07-13T00:00:00"/>
    <s v="NA"/>
    <d v="2013-08-13T00:00:00"/>
    <x v="3"/>
    <n v="35.6"/>
    <s v="NA"/>
    <s v="NA"/>
    <s v="NA"/>
    <s v="NA"/>
    <s v="NA"/>
    <s v="NA"/>
    <s v="NA"/>
    <s v="NA"/>
    <s v="NA"/>
    <s v="Unknown"/>
    <s v="NA"/>
    <s v="NA"/>
    <s v="NA"/>
    <s v="Alive"/>
    <n v="1"/>
    <n v="1"/>
    <n v="1"/>
    <n v="1"/>
    <n v="1"/>
    <n v="1"/>
    <n v="1"/>
    <n v="1"/>
    <n v="2"/>
    <n v="4"/>
    <n v="4"/>
    <s v="NA"/>
    <m/>
    <m/>
  </r>
  <r>
    <s v="KLSpC13"/>
    <s v="KL-SPC 13"/>
    <x v="1"/>
    <x v="1"/>
    <s v="Pika Camp"/>
    <d v="2011-08-13T00:00:00"/>
    <s v="NA"/>
    <d v="2013-08-13T00:00:00"/>
    <x v="3"/>
    <n v="102"/>
    <n v="128"/>
    <n v="126"/>
    <n v="2"/>
    <s v="NA"/>
    <s v="NA"/>
    <s v="NA"/>
    <s v="NA"/>
    <s v="NA"/>
    <s v="NA"/>
    <s v="Unknown"/>
    <s v="NA"/>
    <s v="NA"/>
    <s v="NA"/>
    <s v="Alive"/>
    <n v="1"/>
    <n v="1"/>
    <n v="1"/>
    <n v="1"/>
    <n v="1"/>
    <n v="1"/>
    <n v="1"/>
    <n v="1"/>
    <n v="8"/>
    <n v="3"/>
    <n v="5"/>
    <s v="NA"/>
    <m/>
    <m/>
  </r>
  <r>
    <s v="KLSpC2"/>
    <s v="KL-SPC 2"/>
    <x v="1"/>
    <x v="1"/>
    <s v="Pika Camp"/>
    <d v="2011-08-13T00:00:00"/>
    <s v="NA"/>
    <d v="2013-08-13T00:00:00"/>
    <x v="3"/>
    <n v="77"/>
    <n v="453"/>
    <n v="223"/>
    <n v="3"/>
    <s v="NA"/>
    <s v="NA"/>
    <s v="NA"/>
    <s v="NA"/>
    <s v="NA"/>
    <s v="NA"/>
    <s v="Unknown"/>
    <s v="NA"/>
    <s v="NA"/>
    <s v="NA"/>
    <s v="Alive"/>
    <n v="1"/>
    <n v="1"/>
    <n v="1"/>
    <n v="1"/>
    <n v="1"/>
    <n v="1"/>
    <n v="1"/>
    <n v="1"/>
    <n v="1"/>
    <n v="2"/>
    <n v="3"/>
    <s v="NA"/>
    <m/>
    <m/>
  </r>
  <r>
    <s v="KLSpC3"/>
    <s v="KL-SPC 3"/>
    <x v="1"/>
    <x v="1"/>
    <s v="Pika Camp"/>
    <d v="2011-08-13T00:00:00"/>
    <s v="NA"/>
    <d v="2013-08-13T00:00:00"/>
    <x v="3"/>
    <n v="118"/>
    <n v="447"/>
    <n v="339"/>
    <n v="5.9"/>
    <s v="NA"/>
    <s v="NA"/>
    <s v="NA"/>
    <s v="NA"/>
    <s v="NA"/>
    <s v="NA"/>
    <s v="Unknown"/>
    <s v="NA"/>
    <s v="NA"/>
    <s v="NA"/>
    <s v="Alive"/>
    <n v="1"/>
    <n v="1"/>
    <n v="1"/>
    <n v="1"/>
    <n v="1"/>
    <n v="1"/>
    <n v="1"/>
    <n v="1"/>
    <n v="1"/>
    <n v="2"/>
    <n v="4"/>
    <s v="NA"/>
    <m/>
    <m/>
  </r>
  <r>
    <s v="KLSpC8"/>
    <s v="KL-SPC 8"/>
    <x v="1"/>
    <x v="1"/>
    <s v="Pika Camp"/>
    <d v="2011-08-13T00:00:00"/>
    <s v="NA"/>
    <d v="2013-08-13T00:00:00"/>
    <x v="3"/>
    <n v="62"/>
    <n v="466"/>
    <n v="282"/>
    <n v="2.5"/>
    <s v="NA"/>
    <s v="NA"/>
    <s v="NA"/>
    <s v="NA"/>
    <s v="NA"/>
    <s v="NA"/>
    <s v="Unknown"/>
    <s v="NA"/>
    <s v="NA"/>
    <s v="NA"/>
    <s v="Alive"/>
    <n v="1"/>
    <n v="1"/>
    <n v="1"/>
    <n v="1"/>
    <n v="1"/>
    <n v="1"/>
    <n v="1"/>
    <n v="1"/>
    <n v="3"/>
    <n v="2"/>
    <n v="5"/>
    <s v="NA"/>
    <m/>
    <m/>
  </r>
  <r>
    <s v="KLSpC9"/>
    <s v="KL-SPC 9"/>
    <x v="1"/>
    <x v="1"/>
    <s v="Pika Camp"/>
    <d v="2011-08-13T00:00:00"/>
    <s v="NA"/>
    <d v="2013-08-13T00:00:00"/>
    <x v="3"/>
    <n v="48"/>
    <n v="374"/>
    <n v="354"/>
    <n v="1"/>
    <s v="NA"/>
    <s v="NA"/>
    <s v="NA"/>
    <s v="NA"/>
    <s v="NA"/>
    <s v="NA"/>
    <s v="Unknown"/>
    <s v="NA"/>
    <s v="NA"/>
    <s v="NA"/>
    <s v="Alive"/>
    <n v="1"/>
    <n v="1"/>
    <n v="1"/>
    <n v="1"/>
    <n v="1"/>
    <n v="1"/>
    <n v="1"/>
    <n v="1"/>
    <n v="3"/>
    <n v="2"/>
    <n v="6"/>
    <s v="NA"/>
    <m/>
    <m/>
  </r>
  <r>
    <s v="KLSpE1"/>
    <s v="KL-SPE 1"/>
    <x v="1"/>
    <x v="1"/>
    <s v="Pika Camp"/>
    <d v="2010-08-13T00:00:00"/>
    <s v="NA"/>
    <d v="2013-08-13T00:00:00"/>
    <x v="3"/>
    <n v="50"/>
    <n v="77"/>
    <n v="46"/>
    <s v="NA"/>
    <s v="NA"/>
    <s v="NA"/>
    <s v="NA"/>
    <s v="NA"/>
    <s v="NA"/>
    <s v="NA"/>
    <s v="Unknown"/>
    <s v="NA"/>
    <s v="NA"/>
    <s v="NA"/>
    <s v="Alive"/>
    <n v="1"/>
    <n v="1"/>
    <n v="1"/>
    <n v="1"/>
    <n v="1"/>
    <n v="1"/>
    <n v="1"/>
    <n v="1"/>
    <n v="1"/>
    <n v="3"/>
    <n v="2"/>
    <s v="NA"/>
    <m/>
    <m/>
  </r>
  <r>
    <s v="KLSpE11"/>
    <s v="KL-SPE 11"/>
    <x v="1"/>
    <x v="1"/>
    <s v="Pika Camp"/>
    <d v="2010-08-13T00:00:00"/>
    <s v="NA"/>
    <d v="2013-08-13T00:00:00"/>
    <x v="3"/>
    <n v="58"/>
    <n v="128"/>
    <n v="99"/>
    <n v="1.6"/>
    <s v="NA"/>
    <s v="NA"/>
    <s v="NA"/>
    <s v="NA"/>
    <s v="NA"/>
    <s v="NA"/>
    <s v="Unknown"/>
    <s v="NA"/>
    <s v="NA"/>
    <s v="NA"/>
    <s v="Alive"/>
    <n v="1"/>
    <n v="1"/>
    <n v="1"/>
    <n v="1"/>
    <n v="1"/>
    <n v="1"/>
    <n v="1"/>
    <n v="1"/>
    <n v="3"/>
    <n v="3"/>
    <n v="3"/>
    <s v="NA"/>
    <m/>
    <m/>
  </r>
  <r>
    <s v="KLSpE12"/>
    <s v="KL-SPE 12"/>
    <x v="1"/>
    <x v="1"/>
    <s v="Pika Camp"/>
    <d v="2010-08-13T00:00:00"/>
    <s v="NA"/>
    <d v="2013-08-13T00:00:00"/>
    <x v="3"/>
    <n v="41"/>
    <n v="37"/>
    <n v="82"/>
    <n v="1.9"/>
    <s v="NA"/>
    <s v="NA"/>
    <s v="NA"/>
    <s v="NA"/>
    <s v="NA"/>
    <s v="NA"/>
    <s v="Unknown"/>
    <s v="NA"/>
    <s v="NA"/>
    <s v="NA"/>
    <s v="Alive"/>
    <n v="1"/>
    <n v="1"/>
    <n v="1"/>
    <n v="1"/>
    <n v="1"/>
    <n v="1"/>
    <n v="1"/>
    <n v="1"/>
    <n v="3"/>
    <n v="3"/>
    <n v="4"/>
    <s v="NA"/>
    <m/>
    <m/>
  </r>
  <r>
    <s v="KLSpE14"/>
    <s v="KL-SPE 14"/>
    <x v="1"/>
    <x v="1"/>
    <s v="Pika Camp"/>
    <d v="2010-08-13T00:00:00"/>
    <s v="NA"/>
    <d v="2013-08-13T00:00:00"/>
    <x v="3"/>
    <n v="72"/>
    <n v="184"/>
    <n v="140"/>
    <n v="2.4"/>
    <s v="NA"/>
    <s v="NA"/>
    <s v="NA"/>
    <s v="NA"/>
    <s v="NA"/>
    <s v="NA"/>
    <s v="Unknown"/>
    <s v="NA"/>
    <s v="NA"/>
    <s v="NA"/>
    <s v="Alive"/>
    <n v="1"/>
    <n v="1"/>
    <n v="1"/>
    <n v="1"/>
    <n v="1"/>
    <n v="1"/>
    <n v="1"/>
    <n v="1"/>
    <n v="3"/>
    <n v="3"/>
    <n v="6"/>
    <s v="NA"/>
    <m/>
    <m/>
  </r>
  <r>
    <s v="KLSpE15"/>
    <s v="KL-SPE 15"/>
    <x v="1"/>
    <x v="1"/>
    <s v="Pika Camp"/>
    <d v="2010-08-13T00:00:00"/>
    <s v="NA"/>
    <d v="2013-08-13T00:00:00"/>
    <x v="3"/>
    <n v="27"/>
    <n v="136"/>
    <n v="103"/>
    <n v="1.3"/>
    <s v="NA"/>
    <s v="NA"/>
    <s v="NA"/>
    <s v="NA"/>
    <s v="NA"/>
    <s v="NA"/>
    <s v="Unknown"/>
    <s v="NA"/>
    <s v="NA"/>
    <s v="NA"/>
    <s v="Alive"/>
    <n v="1"/>
    <n v="1"/>
    <n v="1"/>
    <n v="1"/>
    <n v="1"/>
    <n v="1"/>
    <n v="1"/>
    <n v="1"/>
    <n v="3"/>
    <n v="3"/>
    <n v="7"/>
    <s v="NA"/>
    <m/>
    <m/>
  </r>
  <r>
    <s v="KLSpE2"/>
    <s v="KL-SPE 2"/>
    <x v="1"/>
    <x v="1"/>
    <s v="Pika Camp"/>
    <d v="2010-08-13T00:00:00"/>
    <s v="NA"/>
    <d v="2013-08-13T00:00:00"/>
    <x v="3"/>
    <n v="46"/>
    <n v="227"/>
    <n v="170"/>
    <n v="2.8"/>
    <s v="NA"/>
    <s v="NA"/>
    <s v="NA"/>
    <s v="NA"/>
    <s v="NA"/>
    <s v="NA"/>
    <s v="Unknown"/>
    <s v="NA"/>
    <s v="NA"/>
    <s v="NA"/>
    <s v="Alive"/>
    <n v="1"/>
    <n v="1"/>
    <n v="1"/>
    <n v="1"/>
    <n v="1"/>
    <n v="1"/>
    <n v="1"/>
    <n v="1"/>
    <n v="1"/>
    <n v="3"/>
    <n v="3"/>
    <s v="NA"/>
    <m/>
    <m/>
  </r>
  <r>
    <s v="KLSpE4"/>
    <s v="KL-SPE 4"/>
    <x v="1"/>
    <x v="1"/>
    <s v="Pika Camp"/>
    <d v="2010-08-13T00:00:00"/>
    <s v="NA"/>
    <d v="2013-08-13T00:00:00"/>
    <x v="3"/>
    <n v="52"/>
    <n v="218"/>
    <n v="173"/>
    <n v="2.4"/>
    <s v="NA"/>
    <s v="NA"/>
    <s v="NA"/>
    <s v="NA"/>
    <s v="NA"/>
    <s v="NA"/>
    <s v="Unknown"/>
    <s v="NA"/>
    <s v="NA"/>
    <s v="NA"/>
    <s v="Alive"/>
    <n v="1"/>
    <n v="1"/>
    <n v="1"/>
    <n v="1"/>
    <n v="1"/>
    <n v="1"/>
    <n v="1"/>
    <n v="1"/>
    <n v="1"/>
    <n v="3"/>
    <n v="5"/>
    <s v="NA"/>
    <m/>
    <m/>
  </r>
  <r>
    <s v="KLSpE5"/>
    <s v="KL-SPE 5"/>
    <x v="1"/>
    <x v="1"/>
    <s v="Pika Camp"/>
    <d v="2010-08-13T00:00:00"/>
    <s v="NA"/>
    <d v="2013-08-13T00:00:00"/>
    <x v="3"/>
    <n v="35"/>
    <n v="108"/>
    <n v="567"/>
    <n v="0.9"/>
    <s v="NA"/>
    <s v="NA"/>
    <s v="NA"/>
    <s v="NA"/>
    <s v="NA"/>
    <s v="NA"/>
    <s v="Unknown"/>
    <s v="NA"/>
    <s v="NA"/>
    <s v="NA"/>
    <s v="Alive"/>
    <n v="1"/>
    <n v="1"/>
    <n v="1"/>
    <n v="1"/>
    <n v="1"/>
    <n v="1"/>
    <n v="1"/>
    <n v="1"/>
    <n v="1"/>
    <n v="3"/>
    <n v="6"/>
    <s v="NA"/>
    <m/>
    <m/>
  </r>
  <r>
    <s v="KLSpE6"/>
    <s v="KL-SPE 6"/>
    <x v="1"/>
    <x v="1"/>
    <s v="Pika Camp"/>
    <d v="2010-08-13T00:00:00"/>
    <s v="NA"/>
    <d v="2013-08-13T00:00:00"/>
    <x v="3"/>
    <n v="37"/>
    <n v="54"/>
    <n v="40"/>
    <n v="0.5"/>
    <s v="NA"/>
    <s v="NA"/>
    <s v="NA"/>
    <s v="NA"/>
    <s v="NA"/>
    <s v="NA"/>
    <s v="Unknown"/>
    <s v="NA"/>
    <s v="NA"/>
    <s v="NA"/>
    <s v="Alive"/>
    <n v="1"/>
    <n v="1"/>
    <n v="1"/>
    <n v="1"/>
    <n v="1"/>
    <n v="1"/>
    <n v="1"/>
    <n v="1"/>
    <n v="6"/>
    <n v="3"/>
    <n v="2"/>
    <s v="NA"/>
    <m/>
    <m/>
  </r>
  <r>
    <s v="KLSpE7"/>
    <s v="KL-SPE 7"/>
    <x v="1"/>
    <x v="1"/>
    <s v="Pika Camp"/>
    <d v="2010-08-13T00:00:00"/>
    <s v="NA"/>
    <d v="2013-08-13T00:00:00"/>
    <x v="3"/>
    <n v="66"/>
    <n v="274"/>
    <n v="174"/>
    <n v="1.7"/>
    <s v="NA"/>
    <s v="NA"/>
    <s v="NA"/>
    <s v="NA"/>
    <s v="NA"/>
    <s v="NA"/>
    <s v="Unknown"/>
    <s v="NA"/>
    <s v="NA"/>
    <s v="NA"/>
    <s v="Alive"/>
    <n v="1"/>
    <n v="1"/>
    <n v="1"/>
    <n v="1"/>
    <n v="1"/>
    <n v="1"/>
    <n v="1"/>
    <n v="1"/>
    <n v="6"/>
    <n v="3"/>
    <n v="3"/>
    <s v="NA"/>
    <m/>
    <m/>
  </r>
  <r>
    <s v="KLSpE8"/>
    <s v="KL-SPE 8"/>
    <x v="1"/>
    <x v="1"/>
    <s v="Pika Camp"/>
    <d v="2010-08-13T00:00:00"/>
    <s v="NA"/>
    <d v="2013-08-13T00:00:00"/>
    <x v="3"/>
    <n v="47"/>
    <n v="262"/>
    <n v="148"/>
    <n v="1.3"/>
    <s v="NA"/>
    <s v="NA"/>
    <s v="NA"/>
    <s v="NA"/>
    <s v="NA"/>
    <s v="NA"/>
    <s v="Unknown"/>
    <s v="NA"/>
    <s v="NA"/>
    <s v="NA"/>
    <s v="Alive"/>
    <n v="1"/>
    <n v="1"/>
    <n v="1"/>
    <n v="1"/>
    <n v="1"/>
    <n v="1"/>
    <n v="1"/>
    <n v="1"/>
    <n v="6"/>
    <n v="3"/>
    <n v="4"/>
    <s v="NA"/>
    <m/>
    <m/>
  </r>
  <r>
    <s v="KLSpE9"/>
    <s v="KL-SPE 9"/>
    <x v="1"/>
    <x v="1"/>
    <s v="Pika Camp"/>
    <d v="2010-08-13T00:00:00"/>
    <s v="NA"/>
    <d v="2013-08-13T00:00:00"/>
    <x v="3"/>
    <n v="58"/>
    <n v="259"/>
    <n v="251"/>
    <n v="2.4"/>
    <s v="NA"/>
    <s v="NA"/>
    <s v="NA"/>
    <s v="NA"/>
    <s v="NA"/>
    <s v="NA"/>
    <s v="Unknown"/>
    <s v="NA"/>
    <s v="NA"/>
    <s v="NA"/>
    <s v="Alive"/>
    <n v="1"/>
    <n v="1"/>
    <n v="1"/>
    <n v="1"/>
    <n v="1"/>
    <n v="1"/>
    <n v="1"/>
    <n v="1"/>
    <n v="6"/>
    <n v="3"/>
    <n v="5"/>
    <s v="NA"/>
    <m/>
    <m/>
  </r>
  <r>
    <s v="KLSrC10"/>
    <s v="KL-SRC 10"/>
    <x v="2"/>
    <x v="1"/>
    <s v="Pika Camp"/>
    <d v="2011-08-13T00:00:00"/>
    <s v="NA"/>
    <d v="2013-08-13T00:00:00"/>
    <x v="3"/>
    <n v="69"/>
    <n v="178"/>
    <n v="237"/>
    <n v="2.7"/>
    <s v="NA"/>
    <s v="NA"/>
    <s v="NA"/>
    <s v="NA"/>
    <s v="NA"/>
    <s v="NA"/>
    <s v="Unknown"/>
    <s v="NA"/>
    <s v="NA"/>
    <s v="NA"/>
    <s v="Alive"/>
    <n v="1"/>
    <n v="1"/>
    <n v="1"/>
    <n v="1"/>
    <n v="1"/>
    <n v="1"/>
    <n v="1"/>
    <n v="1"/>
    <n v="7"/>
    <n v="3"/>
    <n v="7"/>
    <s v="NA"/>
    <m/>
    <m/>
  </r>
  <r>
    <s v="KLSrC2"/>
    <s v="KL-SRC 2"/>
    <x v="2"/>
    <x v="1"/>
    <s v="Pika Camp"/>
    <d v="2011-08-13T00:00:00"/>
    <s v="NA"/>
    <d v="2013-08-13T00:00:00"/>
    <x v="3"/>
    <n v="90"/>
    <n v="77"/>
    <n v="60"/>
    <n v="2.4"/>
    <s v="NA"/>
    <s v="NA"/>
    <s v="NA"/>
    <s v="NA"/>
    <s v="NA"/>
    <s v="NA"/>
    <s v="Unknown"/>
    <s v="NA"/>
    <s v="NA"/>
    <s v="NA"/>
    <s v="Alive"/>
    <n v="1"/>
    <n v="1"/>
    <n v="1"/>
    <n v="1"/>
    <n v="1"/>
    <n v="1"/>
    <n v="1"/>
    <n v="1"/>
    <n v="5"/>
    <n v="3"/>
    <n v="4"/>
    <s v="NA"/>
    <m/>
    <m/>
  </r>
  <r>
    <s v="KLSrC6"/>
    <s v="KL-SRC 6"/>
    <x v="2"/>
    <x v="1"/>
    <s v="Pika Camp"/>
    <d v="2011-08-13T00:00:00"/>
    <s v="NA"/>
    <d v="2013-08-13T00:00:00"/>
    <x v="3"/>
    <n v="86"/>
    <n v="88"/>
    <n v="74"/>
    <n v="2"/>
    <s v="NA"/>
    <s v="NA"/>
    <s v="NA"/>
    <s v="NA"/>
    <s v="NA"/>
    <s v="NA"/>
    <s v="Unknown"/>
    <s v="NA"/>
    <s v="NA"/>
    <s v="NA"/>
    <s v="Alive"/>
    <n v="1"/>
    <n v="1"/>
    <n v="1"/>
    <n v="1"/>
    <n v="1"/>
    <n v="1"/>
    <n v="1"/>
    <n v="1"/>
    <n v="7"/>
    <n v="3"/>
    <n v="3"/>
    <s v="NA"/>
    <m/>
    <m/>
  </r>
  <r>
    <s v="KLSrE10"/>
    <s v="KL-SRE 10"/>
    <x v="2"/>
    <x v="1"/>
    <s v="Pika Camp"/>
    <d v="2010-08-13T00:00:00"/>
    <s v="NA"/>
    <d v="2013-08-13T00:00:00"/>
    <x v="3"/>
    <n v="42"/>
    <n v="84"/>
    <n v="38"/>
    <n v="1.3"/>
    <s v="NA"/>
    <s v="NA"/>
    <s v="NA"/>
    <s v="NA"/>
    <s v="NA"/>
    <s v="NA"/>
    <s v="Unknown"/>
    <s v="NA"/>
    <s v="NA"/>
    <s v="NA"/>
    <s v="Alive"/>
    <n v="1"/>
    <n v="1"/>
    <n v="1"/>
    <n v="1"/>
    <n v="1"/>
    <n v="1"/>
    <n v="1"/>
    <n v="1"/>
    <n v="2"/>
    <n v="2"/>
    <n v="6"/>
    <s v="NA"/>
    <m/>
    <m/>
  </r>
  <r>
    <s v="KLSrE11"/>
    <s v="KL-SRE 11"/>
    <x v="2"/>
    <x v="1"/>
    <s v="Pika Camp"/>
    <d v="2010-08-13T00:00:00"/>
    <s v="NA"/>
    <d v="2013-08-13T00:00:00"/>
    <x v="3"/>
    <n v="34"/>
    <n v="62"/>
    <n v="56"/>
    <n v="1.1000000000000001"/>
    <s v="NA"/>
    <s v="NA"/>
    <s v="NA"/>
    <s v="NA"/>
    <s v="NA"/>
    <s v="NA"/>
    <s v="Unknown"/>
    <s v="NA"/>
    <s v="NA"/>
    <s v="NA"/>
    <s v="Alive"/>
    <n v="1"/>
    <n v="1"/>
    <n v="1"/>
    <n v="1"/>
    <n v="1"/>
    <n v="1"/>
    <n v="1"/>
    <n v="1"/>
    <n v="7"/>
    <n v="4"/>
    <n v="3"/>
    <s v="NA"/>
    <m/>
    <m/>
  </r>
  <r>
    <s v="KLSrE13"/>
    <s v="KL-SRE 13"/>
    <x v="2"/>
    <x v="1"/>
    <s v="Pika Camp"/>
    <d v="2010-08-13T00:00:00"/>
    <s v="NA"/>
    <d v="2013-08-13T00:00:00"/>
    <x v="3"/>
    <n v="43"/>
    <n v="130"/>
    <n v="89"/>
    <n v="1.4"/>
    <s v="NA"/>
    <s v="NA"/>
    <s v="NA"/>
    <s v="NA"/>
    <s v="NA"/>
    <s v="NA"/>
    <s v="Unknown"/>
    <s v="NA"/>
    <s v="NA"/>
    <s v="NA"/>
    <s v="Alive"/>
    <n v="1"/>
    <n v="1"/>
    <n v="1"/>
    <n v="1"/>
    <n v="1"/>
    <n v="1"/>
    <n v="1"/>
    <n v="1"/>
    <n v="7"/>
    <n v="4"/>
    <n v="5"/>
    <s v="NA"/>
    <m/>
    <m/>
  </r>
  <r>
    <s v="KLSrE14"/>
    <s v="KL-SRE 14"/>
    <x v="2"/>
    <x v="1"/>
    <s v="Pika Camp"/>
    <d v="2010-08-13T00:00:00"/>
    <s v="NA"/>
    <d v="2013-08-13T00:00:00"/>
    <x v="3"/>
    <n v="35"/>
    <n v="62"/>
    <n v="142"/>
    <n v="1.7"/>
    <s v="NA"/>
    <s v="NA"/>
    <s v="NA"/>
    <s v="NA"/>
    <s v="NA"/>
    <s v="NA"/>
    <s v="Unknown"/>
    <s v="NA"/>
    <s v="NA"/>
    <s v="NA"/>
    <s v="Alive"/>
    <n v="1"/>
    <n v="1"/>
    <n v="1"/>
    <n v="1"/>
    <n v="1"/>
    <n v="1"/>
    <n v="1"/>
    <n v="1"/>
    <n v="7"/>
    <n v="4"/>
    <n v="6"/>
    <s v="NA"/>
    <m/>
    <m/>
  </r>
  <r>
    <s v="KLSrE15"/>
    <s v="KL-SRE 15"/>
    <x v="2"/>
    <x v="1"/>
    <s v="Pika Camp"/>
    <d v="2010-08-13T00:00:00"/>
    <s v="NA"/>
    <d v="2013-08-13T00:00:00"/>
    <x v="3"/>
    <n v="48"/>
    <n v="119"/>
    <n v="69"/>
    <n v="1.9"/>
    <s v="NA"/>
    <s v="NA"/>
    <s v="NA"/>
    <s v="NA"/>
    <s v="NA"/>
    <s v="NA"/>
    <s v="Unknown"/>
    <s v="NA"/>
    <s v="NA"/>
    <s v="NA"/>
    <s v="Alive"/>
    <n v="1"/>
    <n v="1"/>
    <n v="1"/>
    <n v="1"/>
    <n v="1"/>
    <n v="1"/>
    <n v="1"/>
    <n v="1"/>
    <n v="7"/>
    <n v="4"/>
    <n v="7"/>
    <s v="NA"/>
    <m/>
    <m/>
  </r>
  <r>
    <s v="KLSrE4"/>
    <s v="KL-SRE 4"/>
    <x v="2"/>
    <x v="1"/>
    <s v="Pika Camp"/>
    <d v="2010-08-13T00:00:00"/>
    <s v="NA"/>
    <d v="2013-08-13T00:00:00"/>
    <x v="3"/>
    <n v="48"/>
    <n v="96"/>
    <n v="71"/>
    <n v="1.3"/>
    <s v="NA"/>
    <s v="NA"/>
    <s v="NA"/>
    <s v="NA"/>
    <s v="NA"/>
    <s v="NA"/>
    <s v="Unknown"/>
    <s v="NA"/>
    <s v="NA"/>
    <s v="NA"/>
    <s v="Alive"/>
    <n v="1"/>
    <n v="1"/>
    <n v="1"/>
    <n v="1"/>
    <n v="1"/>
    <n v="1"/>
    <n v="1"/>
    <n v="1"/>
    <n v="5"/>
    <n v="4"/>
    <n v="6"/>
    <s v="NA"/>
    <m/>
    <m/>
  </r>
  <r>
    <s v="KLSrE6"/>
    <s v="KL-SRE 6"/>
    <x v="2"/>
    <x v="1"/>
    <s v="Pika Camp"/>
    <d v="2010-08-13T00:00:00"/>
    <s v="NA"/>
    <d v="2013-08-13T00:00:00"/>
    <x v="3"/>
    <n v="35"/>
    <n v="72"/>
    <n v="59"/>
    <n v="1.6"/>
    <s v="NA"/>
    <s v="NA"/>
    <s v="NA"/>
    <s v="NA"/>
    <s v="NA"/>
    <s v="NA"/>
    <s v="Unknown"/>
    <s v="NA"/>
    <s v="NA"/>
    <s v="NA"/>
    <s v="Alive"/>
    <n v="1"/>
    <n v="1"/>
    <n v="1"/>
    <n v="1"/>
    <n v="1"/>
    <n v="1"/>
    <n v="1"/>
    <n v="1"/>
    <n v="2"/>
    <n v="2"/>
    <n v="2"/>
    <s v="NA"/>
    <m/>
    <m/>
  </r>
  <r>
    <s v="KLSrE7"/>
    <s v="KL-SRE 7"/>
    <x v="2"/>
    <x v="1"/>
    <s v="Pika Camp"/>
    <d v="2010-08-13T00:00:00"/>
    <s v="NA"/>
    <d v="2013-08-13T00:00:00"/>
    <x v="3"/>
    <n v="32"/>
    <n v="79"/>
    <n v="42"/>
    <n v="1.5"/>
    <s v="NA"/>
    <s v="NA"/>
    <s v="NA"/>
    <s v="NA"/>
    <s v="NA"/>
    <s v="NA"/>
    <s v="Unknown"/>
    <s v="NA"/>
    <s v="NA"/>
    <s v="NA"/>
    <s v="Alive"/>
    <n v="1"/>
    <n v="1"/>
    <n v="1"/>
    <n v="1"/>
    <n v="1"/>
    <n v="1"/>
    <n v="1"/>
    <n v="1"/>
    <n v="2"/>
    <n v="2"/>
    <n v="3"/>
    <s v="NA"/>
    <m/>
    <m/>
  </r>
  <r>
    <s v="KLSrE9"/>
    <s v="KL-SRE 9"/>
    <x v="2"/>
    <x v="1"/>
    <s v="Pika Camp"/>
    <d v="2010-08-13T00:00:00"/>
    <s v="NA"/>
    <d v="2013-08-13T00:00:00"/>
    <x v="3"/>
    <n v="49"/>
    <n v="71"/>
    <n v="74"/>
    <n v="1.6"/>
    <s v="NA"/>
    <s v="NA"/>
    <s v="NA"/>
    <s v="NA"/>
    <s v="NA"/>
    <s v="NA"/>
    <s v="Unknown"/>
    <s v="NA"/>
    <s v="NA"/>
    <s v="NA"/>
    <s v="Alive"/>
    <n v="1"/>
    <n v="1"/>
    <n v="1"/>
    <n v="1"/>
    <n v="1"/>
    <n v="1"/>
    <n v="1"/>
    <n v="1"/>
    <n v="2"/>
    <n v="2"/>
    <n v="5"/>
    <s v="NA"/>
    <m/>
    <m/>
  </r>
  <r>
    <s v="HESr26"/>
    <s v="HE-SR 26"/>
    <x v="2"/>
    <x v="0"/>
    <s v="QHI"/>
    <d v="2026-07-13T00:00:00"/>
    <s v="NA"/>
    <d v="2013-08-13T00:00:00"/>
    <x v="3"/>
    <n v="28.2"/>
    <s v="NA"/>
    <s v="NA"/>
    <s v="NA"/>
    <s v="NA"/>
    <s v="NA"/>
    <s v="NA"/>
    <s v="NA"/>
    <s v="NA"/>
    <s v="NA"/>
    <s v="Unknown"/>
    <s v="NA"/>
    <s v="NA"/>
    <s v="NA"/>
    <s v="Alive"/>
    <n v="1"/>
    <n v="1"/>
    <n v="1"/>
    <n v="0"/>
    <n v="1"/>
    <n v="1"/>
    <n v="1"/>
    <n v="1"/>
    <n v="4"/>
    <n v="3"/>
    <n v="3"/>
    <s v="NA"/>
    <s v="Came back to life? Alive in garden in 2021."/>
    <s v="Potentially could have been confused as dead, alive with growth data in 2020, 2019, 2018, but marked as &quot;dead&quot; in 2017."/>
  </r>
  <r>
    <s v="KLSrC13"/>
    <s v="KL-SRC 13"/>
    <x v="2"/>
    <x v="1"/>
    <s v="Pika Camp"/>
    <d v="2011-08-13T00:00:00"/>
    <s v="NA"/>
    <d v="2013-08-13T00:00:00"/>
    <x v="3"/>
    <n v="138"/>
    <n v="202"/>
    <n v="134"/>
    <n v="2.6"/>
    <s v="NA"/>
    <s v="NA"/>
    <s v="NA"/>
    <s v="NA"/>
    <s v="NA"/>
    <s v="NA"/>
    <s v="Unknown"/>
    <s v="NA"/>
    <s v="NA"/>
    <s v="NA"/>
    <s v="Alive"/>
    <n v="1"/>
    <n v="1"/>
    <n v="1"/>
    <n v="0"/>
    <n v="0"/>
    <n v="0"/>
    <n v="1"/>
    <n v="1"/>
    <n v="4"/>
    <n v="2"/>
    <n v="5"/>
    <s v="NA"/>
    <s v="Came back to life? Alive in garden in 2021."/>
    <s v="Very much alive, really big. Lable confusion? Alive with growth data in 2020."/>
  </r>
  <r>
    <s v="HEFSr4"/>
    <s v="HEF-SR 4"/>
    <x v="2"/>
    <x v="0"/>
    <s v="QHI"/>
    <d v="2015-08-14T00:00:00"/>
    <s v="NA"/>
    <d v="2024-08-14T00:00:00"/>
    <x v="4"/>
    <n v="67.2"/>
    <s v="NA"/>
    <s v="NA"/>
    <n v="2.8"/>
    <s v="NA"/>
    <s v="NA"/>
    <s v="NA"/>
    <s v="NA"/>
    <s v="NA"/>
    <s v="NA"/>
    <s v="Female"/>
    <n v="46.4"/>
    <s v="NA"/>
    <n v="15"/>
    <s v="Alive"/>
    <n v="1"/>
    <n v="1"/>
    <n v="1"/>
    <n v="1"/>
    <n v="1"/>
    <n v="1"/>
    <n v="1"/>
    <n v="1"/>
    <n v="5"/>
    <n v="2"/>
    <n v="6"/>
    <s v="NA"/>
    <m/>
    <s v="Label could have been spelled differently in different years HEF_SR_4."/>
  </r>
  <r>
    <s v="HERSp11"/>
    <s v="HER-SP 11"/>
    <x v="1"/>
    <x v="0"/>
    <s v="QHI"/>
    <d v="2015-08-14T00:00:00"/>
    <s v="NA"/>
    <d v="2024-08-14T00:00:00"/>
    <x v="4"/>
    <n v="34.1"/>
    <n v="213.6"/>
    <s v="NA"/>
    <n v="1.2"/>
    <s v="NA"/>
    <s v="NA"/>
    <s v="NA"/>
    <s v="NA"/>
    <s v="NA"/>
    <s v="NA"/>
    <s v="Unknown"/>
    <n v="54.3"/>
    <s v="NA"/>
    <n v="9"/>
    <s v="Alive"/>
    <n v="1"/>
    <n v="1"/>
    <n v="1"/>
    <n v="1"/>
    <n v="1"/>
    <n v="1"/>
    <n v="1"/>
    <n v="1"/>
    <n v="3"/>
    <n v="1"/>
    <n v="3"/>
    <s v="NA"/>
    <m/>
    <s v="Label could have been spelled differently in different years HER_SP_11."/>
  </r>
  <r>
    <s v="HERSp12"/>
    <s v="HER-SP 12"/>
    <x v="1"/>
    <x v="0"/>
    <s v="QHI"/>
    <d v="2015-08-14T00:00:00"/>
    <s v="NA"/>
    <d v="2024-08-14T00:00:00"/>
    <x v="4"/>
    <n v="37.5"/>
    <n v="270.39999999999998"/>
    <s v="NA"/>
    <n v="1"/>
    <s v="NA"/>
    <s v="NA"/>
    <s v="NA"/>
    <s v="NA"/>
    <s v="NA"/>
    <s v="NA"/>
    <s v="Female"/>
    <n v="57.8"/>
    <s v="NA"/>
    <n v="15"/>
    <s v="Alive"/>
    <n v="1"/>
    <n v="1"/>
    <n v="1"/>
    <n v="1"/>
    <n v="1"/>
    <n v="1"/>
    <n v="1"/>
    <n v="1"/>
    <n v="3"/>
    <n v="1"/>
    <n v="4"/>
    <s v="NA"/>
    <m/>
    <m/>
  </r>
  <r>
    <s v="HERSp14"/>
    <s v="HER-SP 14"/>
    <x v="1"/>
    <x v="0"/>
    <s v="QHI"/>
    <d v="2015-08-14T00:00:00"/>
    <s v="NA"/>
    <d v="2024-08-14T00:00:00"/>
    <x v="4"/>
    <n v="44.9"/>
    <s v="500+"/>
    <s v="NA"/>
    <n v="1.2"/>
    <s v="NA"/>
    <s v="NA"/>
    <s v="NA"/>
    <s v="NA"/>
    <s v="NA"/>
    <s v="NA"/>
    <s v="Female"/>
    <n v="72.5"/>
    <s v="NA"/>
    <n v="16"/>
    <s v="Alive"/>
    <n v="1"/>
    <n v="1"/>
    <n v="1"/>
    <n v="1"/>
    <n v="1"/>
    <n v="1"/>
    <n v="1"/>
    <n v="1"/>
    <n v="3"/>
    <n v="1"/>
    <n v="6"/>
    <s v="NA"/>
    <m/>
    <s v="Label could have been spelled differently in different years HER_SP_14."/>
  </r>
  <r>
    <s v="HERSp24"/>
    <s v="HER-SP 24"/>
    <x v="1"/>
    <x v="0"/>
    <s v="QHI"/>
    <d v="2015-08-14T00:00:00"/>
    <s v="NA"/>
    <d v="2024-08-14T00:00:00"/>
    <x v="4"/>
    <n v="37.200000000000003"/>
    <n v="226"/>
    <s v="NA"/>
    <n v="0.8"/>
    <s v="NA"/>
    <s v="NA"/>
    <s v="NA"/>
    <s v="NA"/>
    <s v="NA"/>
    <s v="NA"/>
    <s v="Unknown"/>
    <n v="54.5"/>
    <s v="NA"/>
    <n v="12"/>
    <s v="Alive"/>
    <n v="1"/>
    <n v="1"/>
    <n v="1"/>
    <n v="1"/>
    <n v="1"/>
    <n v="1"/>
    <n v="1"/>
    <n v="1"/>
    <n v="1"/>
    <n v="2"/>
    <n v="1"/>
    <s v="NA"/>
    <m/>
    <s v="Label could have been spelled differently in different years HER_SP_24."/>
  </r>
  <r>
    <s v="HERSp29"/>
    <s v="HER-SP 29"/>
    <x v="1"/>
    <x v="0"/>
    <s v="QHI"/>
    <d v="2015-08-14T00:00:00"/>
    <s v="NA"/>
    <d v="2024-08-14T00:00:00"/>
    <x v="4"/>
    <n v="27.7"/>
    <n v="441.3"/>
    <s v="NA"/>
    <n v="1.3"/>
    <s v="NA"/>
    <s v="NA"/>
    <s v="NA"/>
    <s v="NA"/>
    <s v="NA"/>
    <s v="NA"/>
    <s v="Male"/>
    <n v="45.9"/>
    <s v="NA"/>
    <n v="13"/>
    <s v="Alive"/>
    <n v="1"/>
    <n v="1"/>
    <n v="1"/>
    <n v="1"/>
    <n v="1"/>
    <n v="1"/>
    <n v="1"/>
    <n v="1"/>
    <n v="8"/>
    <n v="5"/>
    <n v="2"/>
    <s v="NA"/>
    <m/>
    <m/>
  </r>
  <r>
    <s v="HERSp3"/>
    <s v="HER-SP 3"/>
    <x v="1"/>
    <x v="0"/>
    <s v="QHI"/>
    <d v="2015-08-14T00:00:00"/>
    <s v="NA"/>
    <d v="2024-08-14T00:00:00"/>
    <x v="4"/>
    <n v="32.299999999999997"/>
    <n v="268"/>
    <s v="NA"/>
    <n v="1.3"/>
    <s v="NA"/>
    <s v="NA"/>
    <s v="NA"/>
    <s v="NA"/>
    <s v="NA"/>
    <s v="NA"/>
    <s v="Female"/>
    <n v="68.3"/>
    <s v="NA"/>
    <n v="14"/>
    <s v="Alive"/>
    <n v="1"/>
    <n v="1"/>
    <n v="1"/>
    <n v="1"/>
    <n v="1"/>
    <n v="1"/>
    <n v="1"/>
    <n v="1"/>
    <n v="1"/>
    <n v="1"/>
    <n v="4"/>
    <s v="NA"/>
    <s v="Alive in garden in 2021"/>
    <s v="Name spelled differently in different years HER_Sp_3 vs HER-Sp 3, etc."/>
  </r>
  <r>
    <s v="HERSp4"/>
    <s v="HER-SP 4"/>
    <x v="1"/>
    <x v="0"/>
    <s v="QHI"/>
    <d v="2015-08-14T00:00:00"/>
    <s v="NA"/>
    <d v="2024-08-14T00:00:00"/>
    <x v="4"/>
    <n v="31.8"/>
    <n v="263"/>
    <s v="NA"/>
    <n v="1.4"/>
    <s v="NA"/>
    <s v="NA"/>
    <s v="NA"/>
    <s v="NA"/>
    <s v="NA"/>
    <s v="NA"/>
    <s v="Male"/>
    <n v="55.9"/>
    <s v="NA"/>
    <n v="17"/>
    <s v="Alive"/>
    <n v="1"/>
    <n v="1"/>
    <n v="1"/>
    <n v="1"/>
    <n v="1"/>
    <n v="1"/>
    <n v="1"/>
    <n v="1"/>
    <n v="1"/>
    <n v="1"/>
    <n v="5"/>
    <s v="NA"/>
    <m/>
    <m/>
  </r>
  <r>
    <s v="KPSr5"/>
    <s v="KP-SR 5"/>
    <x v="2"/>
    <x v="1"/>
    <s v="Kluane Plateau"/>
    <d v="2027-08-14T00:00:00"/>
    <s v="NA"/>
    <d v="2027-08-14T00:00:00"/>
    <x v="4"/>
    <n v="98.2"/>
    <n v="146.6"/>
    <s v="NA"/>
    <n v="2.5"/>
    <s v="NA"/>
    <s v="NA"/>
    <s v="NA"/>
    <s v="NA"/>
    <s v="NA"/>
    <s v="NA"/>
    <s v="Female"/>
    <n v="62.3"/>
    <s v="NA"/>
    <n v="15"/>
    <s v="Alive"/>
    <n v="1"/>
    <n v="1"/>
    <n v="1"/>
    <n v="1"/>
    <n v="1"/>
    <n v="1"/>
    <n v="1"/>
    <n v="1"/>
    <n v="2"/>
    <n v="5"/>
    <n v="1"/>
    <s v="NA"/>
    <s v="Came back to life? Alive in garden in 2021."/>
    <s v="Very much alive, really big. Lable confusion? Not listed in 2020 data. Alive with measurements in 2019 and 2020 data. Label might have been spelled differently in data among years KP_Sr_5, KP-Sr-5, etc."/>
  </r>
  <r>
    <s v="K15PSa6"/>
    <s v="K15PSa6"/>
    <x v="0"/>
    <x v="1"/>
    <s v="Kluane Plateau"/>
    <d v="2018-08-15T00:00:00"/>
    <d v="2018-08-15T00:00:00"/>
    <d v="2020-08-15T00:00:00"/>
    <x v="5"/>
    <n v="28.1"/>
    <n v="38.4"/>
    <s v="NA"/>
    <n v="1.1000000000000001"/>
    <s v="NA"/>
    <s v="NA"/>
    <s v="NA"/>
    <s v="NA"/>
    <s v="NA"/>
    <s v="NA"/>
    <s v="NA"/>
    <n v="29"/>
    <n v="10"/>
    <s v="NA"/>
    <s v="Alive"/>
    <s v="NA"/>
    <s v="NA"/>
    <n v="0"/>
    <n v="1"/>
    <n v="1"/>
    <n v="1"/>
    <n v="1"/>
    <n v="1"/>
    <n v="12"/>
    <n v="5"/>
    <n v="4"/>
    <s v="NA"/>
    <m/>
    <m/>
  </r>
  <r>
    <s v="K15PSa8"/>
    <s v="K15PSa8"/>
    <x v="0"/>
    <x v="1"/>
    <s v="Kluane Plateau"/>
    <d v="2018-08-15T00:00:00"/>
    <d v="2018-08-15T00:00:00"/>
    <d v="2020-08-15T00:00:00"/>
    <x v="5"/>
    <n v="34"/>
    <n v="94"/>
    <s v="NA"/>
    <n v="0.6"/>
    <s v="NA"/>
    <s v="NA"/>
    <s v="NA"/>
    <s v="NA"/>
    <s v="NA"/>
    <s v="NA"/>
    <s v="NA"/>
    <n v="38"/>
    <n v="6"/>
    <s v="NA"/>
    <s v="Alive"/>
    <s v="NA"/>
    <s v="NA"/>
    <n v="0"/>
    <n v="1"/>
    <n v="1"/>
    <n v="1"/>
    <n v="1"/>
    <n v="1"/>
    <n v="12"/>
    <n v="3"/>
    <n v="4"/>
    <s v="NA"/>
    <m/>
    <m/>
  </r>
  <r>
    <s v="H15Sa10"/>
    <s v="H15Sa10"/>
    <x v="0"/>
    <x v="0"/>
    <s v="QHI"/>
    <d v="2022-07-15T00:00:00"/>
    <d v="2022-07-15T00:00:00"/>
    <d v="2020-08-15T00:00:00"/>
    <x v="5"/>
    <n v="7"/>
    <s v="NA"/>
    <s v="NA"/>
    <n v="1.1000000000000001"/>
    <s v="NA"/>
    <s v="NA"/>
    <s v="NA"/>
    <s v="NA"/>
    <s v="NA"/>
    <s v="NA"/>
    <s v="NA"/>
    <n v="42"/>
    <n v="11"/>
    <s v="NA"/>
    <s v="Alive"/>
    <s v="NA"/>
    <s v="NA"/>
    <n v="1"/>
    <n v="1"/>
    <n v="1"/>
    <n v="1"/>
    <n v="1"/>
    <n v="1"/>
    <n v="12"/>
    <n v="1"/>
    <n v="3"/>
    <s v="NA"/>
    <m/>
    <m/>
  </r>
  <r>
    <s v="H15Sa11"/>
    <s v="H15Sa11"/>
    <x v="0"/>
    <x v="0"/>
    <s v="QHI"/>
    <d v="2024-07-15T00:00:00"/>
    <d v="2024-07-15T00:00:00"/>
    <d v="2020-08-15T00:00:00"/>
    <x v="5"/>
    <n v="6.1"/>
    <s v="NA"/>
    <s v="NA"/>
    <n v="0.4"/>
    <s v="NA"/>
    <s v="NA"/>
    <s v="NA"/>
    <s v="NA"/>
    <s v="NA"/>
    <s v="NA"/>
    <s v="NA"/>
    <n v="37"/>
    <n v="4"/>
    <s v="NA"/>
    <s v="Alive"/>
    <s v="NA"/>
    <s v="NA"/>
    <n v="1"/>
    <n v="1"/>
    <n v="1"/>
    <n v="1"/>
    <n v="1"/>
    <n v="1"/>
    <n v="12"/>
    <n v="5"/>
    <n v="5"/>
    <s v="NA"/>
    <m/>
    <m/>
  </r>
  <r>
    <s v="H15Sa12"/>
    <s v="H15Sa12"/>
    <x v="0"/>
    <x v="0"/>
    <s v="QHI"/>
    <d v="2024-07-15T00:00:00"/>
    <d v="2024-07-15T00:00:00"/>
    <d v="2020-08-15T00:00:00"/>
    <x v="5"/>
    <n v="5.5"/>
    <s v="NA"/>
    <s v="NA"/>
    <n v="0.6"/>
    <s v="NA"/>
    <s v="NA"/>
    <s v="NA"/>
    <s v="NA"/>
    <s v="NA"/>
    <s v="NA"/>
    <s v="NA"/>
    <n v="28"/>
    <n v="6"/>
    <s v="NA"/>
    <s v="Alive"/>
    <s v="NA"/>
    <s v="NA"/>
    <n v="1"/>
    <n v="1"/>
    <n v="1"/>
    <n v="1"/>
    <n v="1"/>
    <n v="1"/>
    <n v="12"/>
    <n v="4"/>
    <n v="5"/>
    <s v="NA"/>
    <m/>
    <m/>
  </r>
  <r>
    <s v="H15Sa15"/>
    <s v="H15Sa15"/>
    <x v="0"/>
    <x v="0"/>
    <s v="QHI"/>
    <d v="2024-07-15T00:00:00"/>
    <d v="2024-07-15T00:00:00"/>
    <d v="2020-08-15T00:00:00"/>
    <x v="5"/>
    <n v="7.3"/>
    <s v="NA"/>
    <s v="NA"/>
    <n v="1.2"/>
    <s v="NA"/>
    <s v="NA"/>
    <s v="NA"/>
    <s v="NA"/>
    <s v="NA"/>
    <s v="NA"/>
    <s v="NA"/>
    <n v="33"/>
    <n v="8"/>
    <s v="NA"/>
    <s v="Alive"/>
    <s v="NA"/>
    <s v="NA"/>
    <n v="1"/>
    <n v="1"/>
    <n v="1"/>
    <n v="1"/>
    <n v="1"/>
    <n v="1"/>
    <n v="12"/>
    <n v="1"/>
    <n v="5"/>
    <s v="NA"/>
    <m/>
    <m/>
  </r>
  <r>
    <s v="H15Sa18"/>
    <s v="H15Sa18"/>
    <x v="0"/>
    <x v="0"/>
    <s v="QHI"/>
    <d v="2025-07-15T00:00:00"/>
    <d v="2025-07-15T00:00:00"/>
    <d v="2020-08-15T00:00:00"/>
    <x v="5"/>
    <n v="39"/>
    <s v="NA"/>
    <s v="NA"/>
    <n v="0.5"/>
    <s v="NA"/>
    <s v="NA"/>
    <s v="NA"/>
    <s v="NA"/>
    <s v="NA"/>
    <s v="NA"/>
    <s v="NA"/>
    <n v="33"/>
    <n v="5"/>
    <s v="NA"/>
    <s v="Alive"/>
    <s v="NA"/>
    <s v="NA"/>
    <n v="1"/>
    <n v="1"/>
    <n v="1"/>
    <n v="1"/>
    <n v="1"/>
    <n v="1"/>
    <n v="12"/>
    <n v="3"/>
    <n v="7"/>
    <s v="NA"/>
    <m/>
    <m/>
  </r>
  <r>
    <s v="H15Sa19"/>
    <s v="H15Sa19"/>
    <x v="0"/>
    <x v="0"/>
    <s v="QHI"/>
    <d v="2025-07-15T00:00:00"/>
    <d v="2025-07-15T00:00:00"/>
    <d v="2020-08-15T00:00:00"/>
    <x v="5"/>
    <n v="13.2"/>
    <s v="NA"/>
    <s v="NA"/>
    <n v="0.7"/>
    <s v="NA"/>
    <s v="NA"/>
    <s v="NA"/>
    <s v="NA"/>
    <s v="NA"/>
    <s v="NA"/>
    <s v="NA"/>
    <n v="29"/>
    <n v="7"/>
    <s v="NA"/>
    <s v="Alive"/>
    <s v="NA"/>
    <s v="NA"/>
    <n v="1"/>
    <n v="1"/>
    <n v="1"/>
    <n v="1"/>
    <n v="1"/>
    <n v="1"/>
    <n v="12"/>
    <n v="2"/>
    <n v="7"/>
    <s v="NA"/>
    <m/>
    <m/>
  </r>
  <r>
    <s v="H15Sa3"/>
    <s v="H15Sa3"/>
    <x v="0"/>
    <x v="0"/>
    <s v="QHI"/>
    <d v="2021-07-15T00:00:00"/>
    <d v="2021-07-15T00:00:00"/>
    <d v="2020-08-15T00:00:00"/>
    <x v="5"/>
    <n v="7"/>
    <s v="NA"/>
    <s v="NA"/>
    <n v="0.7"/>
    <s v="NA"/>
    <s v="NA"/>
    <s v="NA"/>
    <s v="NA"/>
    <s v="NA"/>
    <s v="NA"/>
    <s v="NA"/>
    <n v="44"/>
    <n v="9"/>
    <s v="NA"/>
    <s v="Alive"/>
    <s v="NA"/>
    <s v="NA"/>
    <n v="1"/>
    <n v="1"/>
    <n v="1"/>
    <n v="1"/>
    <n v="1"/>
    <n v="1"/>
    <n v="12"/>
    <n v="3"/>
    <n v="1"/>
    <s v="NA"/>
    <m/>
    <m/>
  </r>
  <r>
    <s v="H15Sa7"/>
    <s v="H15Sa7"/>
    <x v="0"/>
    <x v="0"/>
    <s v="QHI"/>
    <d v="2022-07-15T00:00:00"/>
    <d v="2022-07-15T00:00:00"/>
    <d v="2020-08-15T00:00:00"/>
    <x v="5"/>
    <n v="8.5"/>
    <s v="NA"/>
    <s v="NA"/>
    <n v="0.7"/>
    <s v="NA"/>
    <s v="NA"/>
    <s v="NA"/>
    <s v="NA"/>
    <s v="NA"/>
    <s v="NA"/>
    <s v="NA"/>
    <n v="42"/>
    <n v="4"/>
    <s v="NA"/>
    <s v="Alive"/>
    <s v="NA"/>
    <s v="NA"/>
    <n v="1"/>
    <n v="1"/>
    <n v="1"/>
    <n v="1"/>
    <n v="1"/>
    <n v="1"/>
    <n v="12"/>
    <n v="4"/>
    <n v="3"/>
    <s v="NA"/>
    <m/>
    <m/>
  </r>
  <r>
    <s v="H15Sa9"/>
    <s v="H15Sa9"/>
    <x v="0"/>
    <x v="0"/>
    <s v="QHI"/>
    <d v="2022-07-15T00:00:00"/>
    <d v="2022-07-15T00:00:00"/>
    <d v="2020-08-15T00:00:00"/>
    <x v="5"/>
    <n v="6"/>
    <s v="NA"/>
    <s v="NA"/>
    <n v="1"/>
    <s v="NA"/>
    <s v="NA"/>
    <s v="NA"/>
    <s v="NA"/>
    <s v="NA"/>
    <s v="NA"/>
    <s v="NA"/>
    <n v="31"/>
    <n v="6"/>
    <s v="NA"/>
    <s v="Alive"/>
    <s v="NA"/>
    <s v="NA"/>
    <n v="1"/>
    <n v="1"/>
    <n v="1"/>
    <n v="1"/>
    <n v="1"/>
    <n v="1"/>
    <n v="12"/>
    <n v="2"/>
    <n v="3"/>
    <s v="NA"/>
    <m/>
    <m/>
  </r>
  <r>
    <s v="H15Sp1"/>
    <s v="H15Sp1"/>
    <x v="1"/>
    <x v="0"/>
    <s v="QHI"/>
    <d v="2018-07-15T00:00:00"/>
    <d v="2018-07-15T00:00:00"/>
    <d v="2018-08-15T00:00:00"/>
    <x v="5"/>
    <n v="16"/>
    <s v="NA"/>
    <s v="NA"/>
    <n v="0.9"/>
    <s v="NA"/>
    <s v="NA"/>
    <s v="NA"/>
    <s v="NA"/>
    <s v="NA"/>
    <s v="NA"/>
    <s v="Female"/>
    <n v="46.7"/>
    <n v="9"/>
    <n v="14"/>
    <s v="Alive"/>
    <s v="NA"/>
    <s v="NA"/>
    <n v="1"/>
    <n v="1"/>
    <n v="1"/>
    <n v="1"/>
    <n v="1"/>
    <n v="1"/>
    <n v="1"/>
    <n v="5"/>
    <n v="1"/>
    <s v="NA"/>
    <m/>
    <m/>
  </r>
  <r>
    <s v="H15Sp10"/>
    <s v="H15Sp10"/>
    <x v="1"/>
    <x v="0"/>
    <s v="QHI"/>
    <d v="2018-07-15T00:00:00"/>
    <d v="2018-07-15T00:00:00"/>
    <d v="2018-08-15T00:00:00"/>
    <x v="5"/>
    <n v="35"/>
    <s v="NA"/>
    <s v="NA"/>
    <n v="1.2"/>
    <s v="NA"/>
    <s v="NA"/>
    <s v="NA"/>
    <s v="NA"/>
    <s v="NA"/>
    <s v="NA"/>
    <s v="Female"/>
    <n v="83.1"/>
    <n v="9"/>
    <n v="12"/>
    <s v="Alive"/>
    <s v="NA"/>
    <s v="NA"/>
    <n v="1"/>
    <n v="1"/>
    <n v="1"/>
    <n v="1"/>
    <n v="1"/>
    <n v="1"/>
    <n v="6"/>
    <n v="6"/>
    <n v="3"/>
    <s v="NA"/>
    <m/>
    <m/>
  </r>
  <r>
    <s v="H15Sp13"/>
    <s v="H15Sp13"/>
    <x v="1"/>
    <x v="0"/>
    <s v="QHI"/>
    <d v="2018-07-15T00:00:00"/>
    <d v="2018-07-15T00:00:00"/>
    <d v="2018-08-15T00:00:00"/>
    <x v="5"/>
    <n v="33"/>
    <s v="NA"/>
    <s v="NA"/>
    <n v="1.7"/>
    <s v="NA"/>
    <s v="NA"/>
    <s v="NA"/>
    <s v="NA"/>
    <s v="NA"/>
    <s v="NA"/>
    <s v="Female"/>
    <n v="61"/>
    <n v="11"/>
    <n v="13"/>
    <s v="Alive"/>
    <s v="NA"/>
    <s v="NA"/>
    <n v="1"/>
    <n v="1"/>
    <n v="1"/>
    <n v="1"/>
    <n v="1"/>
    <n v="1"/>
    <n v="6"/>
    <n v="5"/>
    <n v="3"/>
    <s v="NA"/>
    <m/>
    <m/>
  </r>
  <r>
    <s v="H15Sp15"/>
    <s v="H15Sp15"/>
    <x v="1"/>
    <x v="0"/>
    <s v="QHI"/>
    <d v="2018-07-15T00:00:00"/>
    <d v="2018-07-15T00:00:00"/>
    <d v="2018-08-15T00:00:00"/>
    <x v="5"/>
    <n v="28"/>
    <s v="NA"/>
    <s v="NA"/>
    <n v="0.9"/>
    <s v="NA"/>
    <s v="NA"/>
    <s v="NA"/>
    <s v="NA"/>
    <s v="NA"/>
    <s v="NA"/>
    <s v="Female"/>
    <n v="35"/>
    <n v="9"/>
    <n v="11"/>
    <s v="Alive"/>
    <s v="NA"/>
    <s v="NA"/>
    <n v="1"/>
    <n v="1"/>
    <n v="1"/>
    <n v="1"/>
    <n v="1"/>
    <n v="1"/>
    <n v="6"/>
    <n v="5"/>
    <n v="5"/>
    <s v="NA"/>
    <m/>
    <m/>
  </r>
  <r>
    <s v="H15Sp19"/>
    <s v="H15Sp19"/>
    <x v="1"/>
    <x v="0"/>
    <s v="QHI"/>
    <d v="2018-07-15T00:00:00"/>
    <d v="2018-07-15T00:00:00"/>
    <d v="2018-08-15T00:00:00"/>
    <x v="5"/>
    <n v="47"/>
    <s v="NA"/>
    <s v="NA"/>
    <n v="1.2"/>
    <s v="NA"/>
    <s v="NA"/>
    <s v="NA"/>
    <s v="NA"/>
    <s v="NA"/>
    <s v="NA"/>
    <s v="Female"/>
    <n v="52"/>
    <n v="9"/>
    <n v="8"/>
    <s v="Alive"/>
    <s v="NA"/>
    <s v="NA"/>
    <n v="1"/>
    <n v="1"/>
    <n v="1"/>
    <n v="1"/>
    <n v="1"/>
    <n v="1"/>
    <n v="6"/>
    <n v="4"/>
    <n v="5"/>
    <s v="NA"/>
    <m/>
    <m/>
  </r>
  <r>
    <s v="H15Sp2"/>
    <s v="H15Sp2"/>
    <x v="1"/>
    <x v="0"/>
    <s v="QHI"/>
    <d v="2018-07-15T00:00:00"/>
    <d v="2018-07-15T00:00:00"/>
    <d v="2018-08-15T00:00:00"/>
    <x v="5"/>
    <n v="21"/>
    <s v="NA"/>
    <s v="NA"/>
    <n v="0.9"/>
    <s v="NA"/>
    <s v="NA"/>
    <s v="NA"/>
    <s v="NA"/>
    <s v="NA"/>
    <s v="NA"/>
    <s v="Male"/>
    <n v="50.7"/>
    <n v="9"/>
    <n v="13"/>
    <s v="Alive"/>
    <s v="NA"/>
    <s v="NA"/>
    <n v="1"/>
    <n v="1"/>
    <n v="1"/>
    <n v="1"/>
    <n v="1"/>
    <n v="1"/>
    <n v="1"/>
    <n v="4"/>
    <n v="1"/>
    <s v="NA"/>
    <m/>
    <m/>
  </r>
  <r>
    <s v="H15Sp20"/>
    <s v="H15Sp20"/>
    <x v="1"/>
    <x v="0"/>
    <s v="QHI"/>
    <d v="2018-07-15T00:00:00"/>
    <d v="2018-07-15T00:00:00"/>
    <d v="2018-08-15T00:00:00"/>
    <x v="5"/>
    <n v="25"/>
    <s v="NA"/>
    <s v="NA"/>
    <n v="1.5"/>
    <s v="NA"/>
    <s v="NA"/>
    <s v="NA"/>
    <s v="NA"/>
    <s v="NA"/>
    <s v="NA"/>
    <s v="Female"/>
    <n v="34"/>
    <n v="17"/>
    <n v="23"/>
    <s v="Alive"/>
    <s v="NA"/>
    <s v="NA"/>
    <n v="1"/>
    <n v="1"/>
    <n v="1"/>
    <n v="1"/>
    <n v="1"/>
    <n v="1"/>
    <n v="6"/>
    <n v="4"/>
    <n v="6"/>
    <s v="NA"/>
    <m/>
    <m/>
  </r>
  <r>
    <s v="H15Sp24"/>
    <s v="H15Sp24"/>
    <x v="1"/>
    <x v="0"/>
    <s v="QHI"/>
    <d v="2018-07-15T00:00:00"/>
    <d v="2018-07-15T00:00:00"/>
    <d v="2018-08-15T00:00:00"/>
    <x v="5"/>
    <n v="24"/>
    <s v="NA"/>
    <s v="NA"/>
    <n v="0.6"/>
    <s v="NA"/>
    <s v="NA"/>
    <s v="NA"/>
    <s v="NA"/>
    <s v="NA"/>
    <s v="NA"/>
    <s v="Unknown"/>
    <n v="39.9"/>
    <n v="6"/>
    <n v="7"/>
    <s v="Alive"/>
    <s v="NA"/>
    <s v="NA"/>
    <n v="1"/>
    <n v="1"/>
    <n v="1"/>
    <n v="1"/>
    <n v="1"/>
    <n v="1"/>
    <n v="3"/>
    <n v="1"/>
    <n v="7"/>
    <s v="NA"/>
    <m/>
    <m/>
  </r>
  <r>
    <s v="H15Sp25"/>
    <s v="H15SP25"/>
    <x v="1"/>
    <x v="0"/>
    <s v="QHI"/>
    <d v="2018-07-15T00:00:00"/>
    <d v="2018-07-15T00:00:00"/>
    <d v="2018-08-15T00:00:00"/>
    <x v="5"/>
    <n v="24"/>
    <s v="NA"/>
    <s v="NA"/>
    <n v="0.7"/>
    <s v="NA"/>
    <s v="NA"/>
    <s v="NA"/>
    <s v="NA"/>
    <s v="NA"/>
    <s v="NA"/>
    <s v="Female"/>
    <n v="33.6"/>
    <n v="7"/>
    <n v="12"/>
    <s v="Alive"/>
    <s v="NA"/>
    <s v="NA"/>
    <n v="1"/>
    <n v="1"/>
    <n v="1"/>
    <n v="1"/>
    <n v="1"/>
    <n v="1"/>
    <n v="8"/>
    <n v="5"/>
    <n v="2"/>
    <s v="NA"/>
    <m/>
    <m/>
  </r>
  <r>
    <s v="H15Sp27"/>
    <s v="H15Sp27"/>
    <x v="1"/>
    <x v="0"/>
    <s v="QHI"/>
    <d v="2018-07-15T00:00:00"/>
    <d v="2018-07-15T00:00:00"/>
    <d v="2018-08-15T00:00:00"/>
    <x v="5"/>
    <n v="24"/>
    <s v="NA"/>
    <s v="NA"/>
    <n v="1"/>
    <s v="NA"/>
    <s v="NA"/>
    <s v="NA"/>
    <s v="NA"/>
    <s v="NA"/>
    <s v="NA"/>
    <s v="Female"/>
    <n v="490"/>
    <n v="10"/>
    <n v="13"/>
    <s v="Alive"/>
    <s v="NA"/>
    <s v="NA"/>
    <n v="1"/>
    <n v="1"/>
    <n v="1"/>
    <n v="1"/>
    <n v="1"/>
    <n v="1"/>
    <n v="8"/>
    <n v="5"/>
    <n v="3"/>
    <s v="NA"/>
    <m/>
    <m/>
  </r>
  <r>
    <s v="H15Sp29"/>
    <s v="H15Sp29"/>
    <x v="1"/>
    <x v="0"/>
    <s v="QHI"/>
    <d v="2018-07-15T00:00:00"/>
    <d v="2018-07-15T00:00:00"/>
    <d v="2018-08-15T00:00:00"/>
    <x v="5"/>
    <n v="32"/>
    <s v="NA"/>
    <s v="NA"/>
    <n v="0.9"/>
    <s v="NA"/>
    <s v="NA"/>
    <s v="NA"/>
    <s v="NA"/>
    <s v="NA"/>
    <s v="NA"/>
    <s v="Unknown"/>
    <n v="373"/>
    <n v="7"/>
    <n v="10"/>
    <s v="Alive"/>
    <s v="NA"/>
    <s v="NA"/>
    <n v="1"/>
    <n v="1"/>
    <n v="1"/>
    <n v="1"/>
    <n v="1"/>
    <n v="1"/>
    <n v="8"/>
    <n v="5"/>
    <n v="6"/>
    <s v="NA"/>
    <m/>
    <m/>
  </r>
  <r>
    <s v="H15Sp5"/>
    <s v="H15Sp5"/>
    <x v="1"/>
    <x v="0"/>
    <s v="QHI"/>
    <d v="2018-07-15T00:00:00"/>
    <d v="2018-07-15T00:00:00"/>
    <d v="2018-08-15T00:00:00"/>
    <x v="5"/>
    <n v="13"/>
    <s v="NA"/>
    <s v="NA"/>
    <n v="0.8"/>
    <s v="NA"/>
    <s v="NA"/>
    <s v="NA"/>
    <s v="NA"/>
    <s v="NA"/>
    <s v="NA"/>
    <s v="Female"/>
    <n v="38"/>
    <n v="8"/>
    <n v="9"/>
    <s v="Alive"/>
    <s v="NA"/>
    <s v="NA"/>
    <n v="1"/>
    <n v="1"/>
    <n v="1"/>
    <n v="1"/>
    <n v="1"/>
    <n v="1"/>
    <n v="1"/>
    <n v="4"/>
    <n v="6"/>
    <s v="NA"/>
    <m/>
    <m/>
  </r>
  <r>
    <s v="H15Sp6"/>
    <s v="H15Sp6"/>
    <x v="1"/>
    <x v="0"/>
    <s v="QHI"/>
    <d v="2018-07-15T00:00:00"/>
    <d v="2018-07-15T00:00:00"/>
    <d v="2018-08-15T00:00:00"/>
    <x v="5"/>
    <n v="22"/>
    <s v="NA"/>
    <s v="NA"/>
    <n v="0.9"/>
    <s v="NA"/>
    <s v="NA"/>
    <s v="NA"/>
    <s v="NA"/>
    <s v="NA"/>
    <s v="NA"/>
    <s v="Unknown"/>
    <n v="47"/>
    <n v="11"/>
    <n v="14"/>
    <s v="Alive"/>
    <s v="NA"/>
    <s v="NA"/>
    <n v="1"/>
    <n v="1"/>
    <n v="1"/>
    <n v="1"/>
    <n v="1"/>
    <n v="1"/>
    <n v="1"/>
    <n v="3"/>
    <n v="1"/>
    <s v="NA"/>
    <m/>
    <m/>
  </r>
  <r>
    <s v="H15Sp8"/>
    <s v="H15Sp8"/>
    <x v="1"/>
    <x v="0"/>
    <s v="QHI"/>
    <d v="2018-07-15T00:00:00"/>
    <d v="2018-07-15T00:00:00"/>
    <d v="2018-08-15T00:00:00"/>
    <x v="5"/>
    <n v="21"/>
    <s v="NA"/>
    <s v="NA"/>
    <n v="1"/>
    <s v="NA"/>
    <s v="NA"/>
    <s v="NA"/>
    <s v="NA"/>
    <s v="NA"/>
    <s v="NA"/>
    <s v="Female"/>
    <n v="47.8"/>
    <n v="10"/>
    <n v="13"/>
    <s v="Alive"/>
    <s v="NA"/>
    <s v="NA"/>
    <n v="1"/>
    <n v="1"/>
    <n v="1"/>
    <n v="1"/>
    <n v="1"/>
    <n v="1"/>
    <n v="1"/>
    <n v="1"/>
    <n v="3"/>
    <s v="NA"/>
    <m/>
    <m/>
  </r>
  <r>
    <s v="H15Sp9"/>
    <s v="H15Sp9"/>
    <x v="1"/>
    <x v="0"/>
    <s v="QHI"/>
    <d v="2018-07-15T00:00:00"/>
    <d v="2018-07-15T00:00:00"/>
    <d v="2018-08-15T00:00:00"/>
    <x v="5"/>
    <n v="22"/>
    <s v="NA"/>
    <s v="NA"/>
    <n v="0.9"/>
    <s v="NA"/>
    <s v="NA"/>
    <s v="NA"/>
    <s v="NA"/>
    <s v="NA"/>
    <s v="NA"/>
    <s v="Female"/>
    <n v="58.1"/>
    <n v="8"/>
    <n v="9"/>
    <s v="Alive"/>
    <s v="NA"/>
    <s v="NA"/>
    <n v="1"/>
    <n v="1"/>
    <n v="1"/>
    <n v="1"/>
    <n v="1"/>
    <n v="1"/>
    <n v="6"/>
    <n v="6"/>
    <n v="2"/>
    <s v="NA"/>
    <m/>
    <m/>
  </r>
  <r>
    <s v="H15Sr19"/>
    <s v="H15Sr19"/>
    <x v="2"/>
    <x v="0"/>
    <s v="QHI"/>
    <d v="2018-07-15T00:00:00"/>
    <d v="2018-07-15T00:00:00"/>
    <d v="2018-08-15T00:00:00"/>
    <x v="5"/>
    <n v="38"/>
    <n v="181"/>
    <s v="NA"/>
    <n v="1.9"/>
    <s v="NA"/>
    <s v="NA"/>
    <s v="NA"/>
    <s v="NA"/>
    <s v="NA"/>
    <s v="NA"/>
    <s v="Female"/>
    <n v="35"/>
    <n v="8"/>
    <n v="7"/>
    <s v="Alive"/>
    <s v="NA"/>
    <s v="NA"/>
    <n v="1"/>
    <n v="1"/>
    <n v="1"/>
    <n v="1"/>
    <n v="1"/>
    <n v="1"/>
    <n v="2"/>
    <n v="3"/>
    <n v="4"/>
    <s v="NA"/>
    <m/>
    <m/>
  </r>
  <r>
    <s v="H15Sr20"/>
    <s v="H15Sr20"/>
    <x v="2"/>
    <x v="0"/>
    <s v="QHI"/>
    <d v="2018-07-15T00:00:00"/>
    <d v="2018-07-15T00:00:00"/>
    <d v="2018-08-15T00:00:00"/>
    <x v="5"/>
    <n v="36"/>
    <n v="201"/>
    <s v="NA"/>
    <n v="1.6"/>
    <s v="NA"/>
    <s v="NA"/>
    <s v="NA"/>
    <s v="NA"/>
    <s v="NA"/>
    <s v="NA"/>
    <s v="Male"/>
    <n v="40.5"/>
    <n v="9"/>
    <n v="11"/>
    <s v="Alive"/>
    <s v="NA"/>
    <s v="NA"/>
    <n v="1"/>
    <n v="1"/>
    <n v="1"/>
    <n v="1"/>
    <n v="1"/>
    <n v="1"/>
    <n v="2"/>
    <n v="3"/>
    <n v="5"/>
    <s v="NA"/>
    <m/>
    <m/>
  </r>
  <r>
    <s v="H15Sr5"/>
    <s v="H15Sr5"/>
    <x v="2"/>
    <x v="0"/>
    <s v="QHI"/>
    <d v="2018-07-15T00:00:00"/>
    <d v="2018-07-15T00:00:00"/>
    <d v="2018-08-15T00:00:00"/>
    <x v="5"/>
    <n v="44"/>
    <n v="366"/>
    <s v="NA"/>
    <n v="2.1"/>
    <s v="NA"/>
    <s v="NA"/>
    <s v="NA"/>
    <s v="NA"/>
    <s v="NA"/>
    <s v="NA"/>
    <s v="Male"/>
    <n v="41.7"/>
    <n v="8"/>
    <n v="14"/>
    <s v="Alive"/>
    <s v="NA"/>
    <s v="NA"/>
    <n v="1"/>
    <n v="1"/>
    <n v="1"/>
    <n v="1"/>
    <n v="1"/>
    <n v="1"/>
    <n v="6"/>
    <n v="5"/>
    <n v="2"/>
    <s v="NA"/>
    <m/>
    <m/>
  </r>
  <r>
    <s v="K15PSa10"/>
    <s v="K15PSa10"/>
    <x v="0"/>
    <x v="1"/>
    <s v="Kluane Plateau"/>
    <d v="2018-08-15T00:00:00"/>
    <d v="2018-08-15T00:00:00"/>
    <d v="2020-08-15T00:00:00"/>
    <x v="5"/>
    <n v="23"/>
    <n v="63"/>
    <s v="NA"/>
    <n v="0.7"/>
    <s v="NA"/>
    <s v="NA"/>
    <s v="NA"/>
    <s v="NA"/>
    <s v="NA"/>
    <s v="NA"/>
    <s v="NA"/>
    <n v="23"/>
    <n v="6"/>
    <s v="NA"/>
    <s v="Alive"/>
    <s v="NA"/>
    <s v="NA"/>
    <n v="1"/>
    <n v="1"/>
    <n v="1"/>
    <n v="1"/>
    <n v="1"/>
    <n v="1"/>
    <n v="12"/>
    <n v="1"/>
    <n v="4"/>
    <s v="NA"/>
    <m/>
    <m/>
  </r>
  <r>
    <s v="K15PSa11"/>
    <s v="K15PSa11"/>
    <x v="0"/>
    <x v="1"/>
    <s v="Kluane Plateau"/>
    <d v="2018-08-15T00:00:00"/>
    <d v="2018-08-15T00:00:00"/>
    <d v="2020-08-15T00:00:00"/>
    <x v="5"/>
    <n v="30"/>
    <n v="144"/>
    <s v="NA"/>
    <n v="0.8"/>
    <s v="NA"/>
    <s v="NA"/>
    <s v="NA"/>
    <s v="NA"/>
    <s v="NA"/>
    <s v="NA"/>
    <s v="NA"/>
    <n v="38"/>
    <n v="9"/>
    <s v="NA"/>
    <s v="Alive"/>
    <s v="NA"/>
    <s v="NA"/>
    <n v="1"/>
    <n v="1"/>
    <n v="1"/>
    <n v="1"/>
    <n v="1"/>
    <n v="1"/>
    <n v="12"/>
    <n v="5"/>
    <n v="6"/>
    <s v="NA"/>
    <m/>
    <m/>
  </r>
  <r>
    <s v="K15PSa12"/>
    <s v="K15PSa12"/>
    <x v="0"/>
    <x v="1"/>
    <s v="Kluane Plateau"/>
    <d v="2018-08-15T00:00:00"/>
    <d v="2018-08-15T00:00:00"/>
    <d v="2020-08-15T00:00:00"/>
    <x v="5"/>
    <n v="34"/>
    <n v="112"/>
    <s v="NA"/>
    <n v="1.2"/>
    <s v="NA"/>
    <s v="NA"/>
    <s v="NA"/>
    <s v="NA"/>
    <s v="NA"/>
    <s v="NA"/>
    <s v="NA"/>
    <n v="30"/>
    <n v="6"/>
    <s v="NA"/>
    <s v="Alive"/>
    <s v="NA"/>
    <s v="NA"/>
    <n v="1"/>
    <n v="1"/>
    <n v="1"/>
    <n v="1"/>
    <n v="1"/>
    <n v="1"/>
    <n v="12"/>
    <n v="4"/>
    <n v="6"/>
    <s v="NA"/>
    <m/>
    <m/>
  </r>
  <r>
    <s v="K15PSa15"/>
    <s v="K15PSa15"/>
    <x v="0"/>
    <x v="1"/>
    <s v="Kluane Plateau"/>
    <d v="2018-08-15T00:00:00"/>
    <d v="2018-08-15T00:00:00"/>
    <d v="2020-08-15T00:00:00"/>
    <x v="5"/>
    <n v="23"/>
    <n v="137"/>
    <s v="NA"/>
    <n v="1.4"/>
    <s v="NA"/>
    <s v="NA"/>
    <s v="NA"/>
    <s v="NA"/>
    <s v="NA"/>
    <s v="NA"/>
    <s v="NA"/>
    <n v="26"/>
    <n v="11"/>
    <s v="NA"/>
    <s v="Alive"/>
    <s v="NA"/>
    <s v="NA"/>
    <n v="1"/>
    <n v="1"/>
    <n v="1"/>
    <n v="1"/>
    <n v="1"/>
    <n v="1"/>
    <n v="12"/>
    <n v="1"/>
    <n v="6"/>
    <s v="NA"/>
    <m/>
    <m/>
  </r>
  <r>
    <s v="K15PSa2"/>
    <s v="K15PSa2"/>
    <x v="0"/>
    <x v="1"/>
    <s v="Kluane Plateau"/>
    <d v="2018-08-15T00:00:00"/>
    <d v="2018-08-15T00:00:00"/>
    <d v="2020-08-15T00:00:00"/>
    <x v="5"/>
    <n v="28"/>
    <n v="75"/>
    <s v="NA"/>
    <n v="0.9"/>
    <s v="NA"/>
    <s v="NA"/>
    <s v="NA"/>
    <s v="NA"/>
    <s v="NA"/>
    <s v="NA"/>
    <s v="NA"/>
    <n v="25"/>
    <n v="7"/>
    <s v="NA"/>
    <s v="Alive"/>
    <s v="NA"/>
    <s v="NA"/>
    <n v="1"/>
    <n v="1"/>
    <n v="1"/>
    <n v="1"/>
    <n v="1"/>
    <n v="1"/>
    <n v="12"/>
    <n v="4"/>
    <n v="2"/>
    <s v="NA"/>
    <m/>
    <m/>
  </r>
  <r>
    <s v="K15PSa7"/>
    <s v="K15PSa7"/>
    <x v="0"/>
    <x v="1"/>
    <s v="Kluane Plateau"/>
    <d v="2018-08-15T00:00:00"/>
    <d v="2018-08-15T00:00:00"/>
    <d v="2020-08-15T00:00:00"/>
    <x v="5"/>
    <n v="20.5"/>
    <n v="46"/>
    <s v="NA"/>
    <n v="0.7"/>
    <s v="NA"/>
    <s v="NA"/>
    <s v="NA"/>
    <s v="NA"/>
    <s v="NA"/>
    <s v="NA"/>
    <s v="NA"/>
    <n v="23"/>
    <n v="6"/>
    <s v="NA"/>
    <s v="Alive"/>
    <s v="NA"/>
    <s v="NA"/>
    <n v="1"/>
    <n v="1"/>
    <n v="1"/>
    <n v="1"/>
    <n v="1"/>
    <n v="1"/>
    <n v="12"/>
    <n v="4"/>
    <n v="4"/>
    <s v="NA"/>
    <m/>
    <m/>
  </r>
  <r>
    <s v="K15PSa9"/>
    <s v="K15PSa9"/>
    <x v="0"/>
    <x v="1"/>
    <s v="Kluane Plateau"/>
    <d v="2018-08-15T00:00:00"/>
    <d v="2018-08-15T00:00:00"/>
    <d v="2020-08-15T00:00:00"/>
    <x v="5"/>
    <n v="26"/>
    <n v="162"/>
    <s v="NA"/>
    <n v="0.8"/>
    <s v="NA"/>
    <s v="NA"/>
    <s v="NA"/>
    <s v="NA"/>
    <s v="NA"/>
    <s v="NA"/>
    <s v="NA"/>
    <n v="28"/>
    <n v="7"/>
    <s v="NA"/>
    <s v="Alive"/>
    <s v="NA"/>
    <s v="NA"/>
    <n v="1"/>
    <n v="1"/>
    <n v="1"/>
    <n v="1"/>
    <n v="1"/>
    <n v="1"/>
    <n v="12"/>
    <n v="2"/>
    <n v="4"/>
    <s v="NA"/>
    <m/>
    <m/>
  </r>
  <r>
    <s v="K15SSr8"/>
    <s v="K15SSr8"/>
    <x v="2"/>
    <x v="1"/>
    <s v="Pika Camp"/>
    <d v="2028-06-15T00:00:00"/>
    <d v="2028-06-15T00:00:00"/>
    <d v="2018-08-15T00:00:00"/>
    <x v="5"/>
    <n v="64"/>
    <n v="84"/>
    <s v="NA"/>
    <n v="1.4"/>
    <s v="NA"/>
    <s v="NA"/>
    <s v="NA"/>
    <s v="NA"/>
    <s v="NA"/>
    <s v="NA"/>
    <s v="NA"/>
    <n v="59.8"/>
    <n v="10.3"/>
    <s v="NA"/>
    <s v="Alive"/>
    <s v="NA"/>
    <s v="NA"/>
    <n v="1"/>
    <n v="1"/>
    <n v="1"/>
    <n v="1"/>
    <n v="1"/>
    <n v="1"/>
    <n v="2"/>
    <n v="1"/>
    <n v="3"/>
    <s v="NA"/>
    <m/>
    <m/>
  </r>
  <r>
    <s v="H15Sr29"/>
    <s v="H15SR29"/>
    <x v="2"/>
    <x v="0"/>
    <s v="QHI"/>
    <d v="2018-07-15T00:00:00"/>
    <d v="2018-07-15T00:00:00"/>
    <d v="2018-08-15T00:00:00"/>
    <x v="5"/>
    <n v="51"/>
    <n v="400"/>
    <s v="NA"/>
    <n v="1.2"/>
    <s v="NA"/>
    <s v="NA"/>
    <s v="NA"/>
    <s v="NA"/>
    <s v="NA"/>
    <s v="NA"/>
    <s v="Female"/>
    <n v="52.6"/>
    <n v="9"/>
    <n v="13"/>
    <s v="Alive"/>
    <s v="NA"/>
    <s v="NA"/>
    <n v="1"/>
    <n v="1"/>
    <n v="1"/>
    <n v="1"/>
    <n v="0"/>
    <n v="1"/>
    <n v="4"/>
    <n v="3"/>
    <n v="6"/>
    <s v="NA"/>
    <s v="Came back to life? Alive in garden in 2021."/>
    <s v="Potentially could have been confused as dead, marked as &quot;dead&quot; in 2020."/>
  </r>
  <r>
    <s v="H15Sa20"/>
    <s v="H15Sa20"/>
    <x v="0"/>
    <x v="0"/>
    <s v="QHI"/>
    <d v="2025-07-15T00:00:00"/>
    <d v="2025-07-15T00:00:00"/>
    <d v="2020-08-15T00:00:00"/>
    <x v="5"/>
    <n v="29.5"/>
    <s v="NA"/>
    <s v="NA"/>
    <n v="0.5"/>
    <s v="NA"/>
    <s v="NA"/>
    <s v="NA"/>
    <s v="NA"/>
    <s v="NA"/>
    <s v="NA"/>
    <s v="NA"/>
    <n v="40"/>
    <n v="6"/>
    <s v="NA"/>
    <s v="Alive"/>
    <s v="NA"/>
    <s v="NA"/>
    <n v="1"/>
    <n v="1"/>
    <n v="1"/>
    <n v="0"/>
    <n v="0"/>
    <n v="1"/>
    <n v="12"/>
    <n v="1"/>
    <n v="7"/>
    <s v="NA"/>
    <s v="Came back to life? Alive in garden in 2021."/>
    <s v="Potentially could have been confused as dead, marked as &quot;gone&quot; in 2020."/>
  </r>
  <r>
    <s v="H15Sp23"/>
    <s v="H15Sp23"/>
    <x v="1"/>
    <x v="0"/>
    <s v="QHI"/>
    <d v="2018-07-15T00:00:00"/>
    <d v="2018-07-15T00:00:00"/>
    <d v="2018-08-15T00:00:00"/>
    <x v="5"/>
    <n v="26"/>
    <s v="NA"/>
    <s v="NA"/>
    <n v="0.8"/>
    <s v="NA"/>
    <s v="NA"/>
    <s v="NA"/>
    <s v="NA"/>
    <s v="NA"/>
    <s v="NA"/>
    <s v="Female"/>
    <n v="38.9"/>
    <n v="5"/>
    <n v="8"/>
    <s v="Alive"/>
    <s v="NA"/>
    <s v="NA"/>
    <n v="1"/>
    <n v="1"/>
    <n v="1"/>
    <n v="0"/>
    <n v="0"/>
    <n v="1"/>
    <n v="3"/>
    <n v="1"/>
    <n v="5"/>
    <s v="NA"/>
    <s v="Came back to life? Alive in garden in 2021."/>
    <s v="Potentially could have been confused as dead, marked as &quot;dead&quot; in 2020, marked as &quot;dead&quot; in 2019."/>
  </r>
  <r>
    <s v="H15Sa14"/>
    <s v="H15Sa14"/>
    <x v="0"/>
    <x v="0"/>
    <s v="QHI"/>
    <d v="2024-07-15T00:00:00"/>
    <d v="2024-07-15T00:00:00"/>
    <d v="2020-08-15T00:00:00"/>
    <x v="5"/>
    <n v="5.6"/>
    <s v="NA"/>
    <s v="NA"/>
    <n v="0.5"/>
    <s v="NA"/>
    <s v="NA"/>
    <s v="NA"/>
    <s v="NA"/>
    <s v="NA"/>
    <s v="NA"/>
    <s v="NA"/>
    <n v="36"/>
    <n v="5"/>
    <s v="NA"/>
    <s v="Alive"/>
    <s v="NA"/>
    <s v="NA"/>
    <n v="1"/>
    <n v="0"/>
    <n v="1"/>
    <n v="1"/>
    <n v="1"/>
    <n v="1"/>
    <n v="12"/>
    <n v="2"/>
    <n v="5"/>
    <s v="NA"/>
    <s v="Came back to life? Alive in garden in 2021."/>
    <s v="Potentially could have been confused as dead, marked as &quot;alive&quot; in 2020, some data from 2019, data from 2018, marked as &quot;dead&quot; in 2017."/>
  </r>
  <r>
    <s v="HE16Sa14"/>
    <s v="HE16SA14"/>
    <x v="0"/>
    <x v="0"/>
    <s v="Qikiqtaruk"/>
    <d v="2024-07-16T00:00:00"/>
    <d v="2025-07-16T00:00:00"/>
    <d v="2006-08-16T00:00:00"/>
    <x v="0"/>
    <n v="12"/>
    <n v="39"/>
    <n v="35"/>
    <n v="5.0999999999999996"/>
    <s v="NA"/>
    <s v="NA"/>
    <s v="NA"/>
    <s v="NA"/>
    <s v="NA"/>
    <s v="NA"/>
    <s v="Unknown"/>
    <n v="19.100000000000001"/>
    <n v="5.7"/>
    <s v="NA"/>
    <s v="Alive"/>
    <s v="NA"/>
    <s v="NA"/>
    <s v="NA"/>
    <n v="1"/>
    <n v="1"/>
    <n v="1"/>
    <n v="1"/>
    <n v="1"/>
    <n v="15"/>
    <n v="2"/>
    <n v="4"/>
    <s v="NA"/>
    <m/>
    <m/>
  </r>
  <r>
    <s v="HE16Sa3"/>
    <s v="HE16Sa3"/>
    <x v="0"/>
    <x v="0"/>
    <s v="Qikiqtaruk"/>
    <d v="2023-07-16T00:00:00"/>
    <d v="2024-07-16T00:00:00"/>
    <d v="2006-08-16T00:00:00"/>
    <x v="0"/>
    <n v="8"/>
    <n v="172"/>
    <n v="83"/>
    <n v="10"/>
    <s v="NA"/>
    <s v="NA"/>
    <s v="NA"/>
    <s v="NA"/>
    <s v="NA"/>
    <s v="NA"/>
    <s v="Female"/>
    <n v="18.100000000000001"/>
    <n v="7"/>
    <s v="NA"/>
    <s v="Alive"/>
    <s v="NA"/>
    <s v="NA"/>
    <s v="NA"/>
    <n v="1"/>
    <n v="1"/>
    <n v="1"/>
    <n v="1"/>
    <n v="1"/>
    <n v="10"/>
    <n v="3"/>
    <n v="2"/>
    <s v="NA"/>
    <m/>
    <m/>
  </r>
  <r>
    <s v="HE16Sa6"/>
    <s v="HE16SA6"/>
    <x v="0"/>
    <x v="0"/>
    <s v="Qikiqtaruk"/>
    <d v="2023-07-16T00:00:00"/>
    <d v="2024-07-16T00:00:00"/>
    <d v="2006-08-16T00:00:00"/>
    <x v="0"/>
    <n v="8"/>
    <n v="60"/>
    <n v="19"/>
    <n v="8"/>
    <s v="NA"/>
    <s v="NA"/>
    <s v="NA"/>
    <s v="NA"/>
    <s v="NA"/>
    <s v="NA"/>
    <s v="Unknown"/>
    <n v="20.2"/>
    <n v="7.7"/>
    <s v="NA"/>
    <s v="Alive"/>
    <s v="NA"/>
    <s v="NA"/>
    <s v="NA"/>
    <n v="1"/>
    <n v="1"/>
    <n v="1"/>
    <n v="1"/>
    <n v="1"/>
    <n v="15"/>
    <n v="5"/>
    <n v="2"/>
    <s v="NA"/>
    <m/>
    <m/>
  </r>
  <r>
    <s v="HE16Sa7"/>
    <s v="HE16SA7"/>
    <x v="0"/>
    <x v="0"/>
    <s v="Qikiqtaruk"/>
    <d v="2023-07-16T00:00:00"/>
    <d v="2024-07-16T00:00:00"/>
    <d v="2006-08-16T00:00:00"/>
    <x v="0"/>
    <n v="11"/>
    <n v="56"/>
    <n v="27"/>
    <n v="6"/>
    <s v="NA"/>
    <s v="NA"/>
    <s v="NA"/>
    <s v="NA"/>
    <s v="NA"/>
    <s v="NA"/>
    <s v="Unknown"/>
    <n v="27.6"/>
    <n v="6.1"/>
    <s v="NA"/>
    <s v="Alive"/>
    <s v="NA"/>
    <s v="NA"/>
    <s v="NA"/>
    <n v="1"/>
    <n v="1"/>
    <n v="1"/>
    <n v="1"/>
    <n v="1"/>
    <n v="15"/>
    <n v="4"/>
    <n v="2"/>
    <s v="NA"/>
    <m/>
    <m/>
  </r>
  <r>
    <s v="HE16Sp15"/>
    <s v="HE16SP15"/>
    <x v="1"/>
    <x v="0"/>
    <s v="Qikiqtaruk"/>
    <d v="2023-07-16T00:00:00"/>
    <d v="2024-07-16T00:00:00"/>
    <d v="2006-08-16T00:00:00"/>
    <x v="0"/>
    <n v="19"/>
    <n v="111"/>
    <n v="72"/>
    <n v="7"/>
    <n v="43"/>
    <n v="41"/>
    <s v="NA"/>
    <n v="35"/>
    <n v="15"/>
    <s v="NA"/>
    <s v="Female"/>
    <n v="19.899999999999999"/>
    <n v="6.6"/>
    <s v="NA"/>
    <s v="Alive"/>
    <s v="NA"/>
    <s v="NA"/>
    <s v="NA"/>
    <n v="1"/>
    <n v="1"/>
    <n v="1"/>
    <n v="1"/>
    <n v="1"/>
    <n v="9"/>
    <n v="1"/>
    <n v="7"/>
    <s v="NA"/>
    <m/>
    <m/>
  </r>
  <r>
    <s v="HE16Sp17"/>
    <s v="HE16SP17"/>
    <x v="1"/>
    <x v="0"/>
    <s v="Qikiqtaruk"/>
    <d v="2023-07-16T00:00:00"/>
    <d v="2024-07-16T00:00:00"/>
    <d v="2006-08-16T00:00:00"/>
    <x v="0"/>
    <n v="28.5"/>
    <n v="188"/>
    <n v="155"/>
    <n v="7.3"/>
    <n v="33"/>
    <n v="33"/>
    <s v="NA"/>
    <n v="40"/>
    <n v="42"/>
    <s v="NA"/>
    <s v="Female"/>
    <n v="30.4"/>
    <n v="7.4"/>
    <s v="NA"/>
    <s v="Alive"/>
    <s v="NA"/>
    <s v="NA"/>
    <s v="NA"/>
    <n v="1"/>
    <n v="1"/>
    <n v="1"/>
    <n v="1"/>
    <n v="1"/>
    <n v="14"/>
    <n v="4"/>
    <n v="1"/>
    <s v="NA"/>
    <m/>
    <m/>
  </r>
  <r>
    <s v="KP16Sa6"/>
    <s v="KP16Sa6"/>
    <x v="0"/>
    <x v="1"/>
    <s v="Kluane Plateau"/>
    <d v="2008-07-16T00:00:00"/>
    <s v="NA"/>
    <d v="2009-07-16T00:00:00"/>
    <x v="0"/>
    <n v="5"/>
    <n v="55"/>
    <n v="40"/>
    <n v="7"/>
    <s v="NA"/>
    <s v="NA"/>
    <s v="NA"/>
    <s v="NA"/>
    <s v="NA"/>
    <s v="NA"/>
    <s v="Male"/>
    <n v="19.899999999999999"/>
    <n v="7.8"/>
    <s v="NA"/>
    <s v="Alive"/>
    <s v="NA"/>
    <s v="NA"/>
    <s v="NA"/>
    <n v="1"/>
    <n v="1"/>
    <n v="1"/>
    <n v="1"/>
    <n v="1"/>
    <n v="15"/>
    <n v="5"/>
    <n v="6"/>
    <s v="NA"/>
    <m/>
    <m/>
  </r>
  <r>
    <s v="KP16Sp24"/>
    <s v="KP16Sp24"/>
    <x v="1"/>
    <x v="1"/>
    <s v="Kluane Plateau"/>
    <d v="2005-07-16T00:00:00"/>
    <s v="NA"/>
    <d v="2009-07-16T00:00:00"/>
    <x v="0"/>
    <n v="111"/>
    <n v="352"/>
    <n v="354"/>
    <n v="46.9"/>
    <s v="NA"/>
    <s v="NA"/>
    <s v="NA"/>
    <s v="NA"/>
    <s v="NA"/>
    <s v="NA"/>
    <s v="Female"/>
    <n v="28.8"/>
    <n v="11.1"/>
    <s v="NA"/>
    <s v="Alive"/>
    <s v="NA"/>
    <s v="NA"/>
    <s v="NA"/>
    <n v="1"/>
    <n v="1"/>
    <n v="1"/>
    <n v="1"/>
    <n v="1"/>
    <n v="9"/>
    <n v="2"/>
    <n v="1"/>
    <s v="NA"/>
    <m/>
    <m/>
  </r>
  <r>
    <s v="KP16Sp33"/>
    <s v="KP16Sp33"/>
    <x v="1"/>
    <x v="1"/>
    <s v="Kluane Plateau"/>
    <d v="2008-07-16T00:00:00"/>
    <s v="NA"/>
    <d v="2009-07-16T00:00:00"/>
    <x v="0"/>
    <n v="91"/>
    <n v="158"/>
    <n v="85"/>
    <n v="25"/>
    <s v="NA"/>
    <s v="NA"/>
    <s v="NA"/>
    <s v="NA"/>
    <s v="NA"/>
    <s v="NA"/>
    <s v="Unknown"/>
    <n v="45.4"/>
    <n v="16.600000000000001"/>
    <s v="NA"/>
    <s v="Alive"/>
    <s v="NA"/>
    <s v="NA"/>
    <s v="NA"/>
    <n v="1"/>
    <n v="1"/>
    <n v="1"/>
    <n v="1"/>
    <n v="1"/>
    <n v="8"/>
    <n v="4"/>
    <n v="5"/>
    <s v="NA"/>
    <m/>
    <m/>
  </r>
  <r>
    <s v="KP16Sp43"/>
    <s v="KP16SP43"/>
    <x v="1"/>
    <x v="1"/>
    <s v="Kluane Plateau"/>
    <d v="2007-08-16T00:00:00"/>
    <s v="NA"/>
    <d v="2008-08-16T00:00:00"/>
    <x v="0"/>
    <n v="73"/>
    <n v="251"/>
    <n v="162"/>
    <n v="17"/>
    <n v="66"/>
    <n v="62"/>
    <s v="NA"/>
    <n v="87"/>
    <n v="263"/>
    <s v="NA"/>
    <s v="Unknown"/>
    <n v="47.5"/>
    <n v="8.3000000000000007"/>
    <s v="NA"/>
    <s v="Alive"/>
    <s v="NA"/>
    <s v="NA"/>
    <s v="NA"/>
    <n v="1"/>
    <n v="1"/>
    <n v="1"/>
    <n v="1"/>
    <n v="1"/>
    <n v="6"/>
    <n v="2"/>
    <n v="3"/>
    <s v="NA"/>
    <m/>
    <m/>
  </r>
  <r>
    <s v="KP16Sp46"/>
    <s v="KP16SP46"/>
    <x v="1"/>
    <x v="1"/>
    <s v="Kluane Plateau"/>
    <d v="2007-08-16T00:00:00"/>
    <s v="NA"/>
    <d v="2008-08-16T00:00:00"/>
    <x v="0"/>
    <n v="140"/>
    <n v="276"/>
    <n v="273"/>
    <n v="37"/>
    <n v="9.4"/>
    <n v="8.6999999999999993"/>
    <s v="NA"/>
    <n v="12.6"/>
    <n v="18.7"/>
    <s v="NA"/>
    <s v="Female"/>
    <n v="42.9"/>
    <n v="10.3"/>
    <s v="NA"/>
    <s v="Alive"/>
    <s v="NA"/>
    <s v="NA"/>
    <s v="NA"/>
    <n v="1"/>
    <n v="1"/>
    <n v="1"/>
    <n v="1"/>
    <n v="1"/>
    <n v="6"/>
    <n v="2"/>
    <n v="6"/>
    <s v="NA"/>
    <m/>
    <m/>
  </r>
  <r>
    <s v="KP16Sp51"/>
    <s v="KP16SP51"/>
    <x v="1"/>
    <x v="1"/>
    <s v="Kluane Plateau"/>
    <d v="2007-08-16T00:00:00"/>
    <s v="NA"/>
    <d v="2009-08-16T00:00:00"/>
    <x v="0"/>
    <n v="150"/>
    <n v="146"/>
    <n v="121"/>
    <n v="26"/>
    <n v="75"/>
    <n v="77"/>
    <s v="NA"/>
    <n v="121"/>
    <n v="85"/>
    <s v="NA"/>
    <s v="Unknown"/>
    <n v="42.3"/>
    <n v="12.4"/>
    <s v="NA"/>
    <s v="Alive"/>
    <s v="NA"/>
    <s v="NA"/>
    <s v="NA"/>
    <n v="1"/>
    <n v="1"/>
    <n v="1"/>
    <n v="1"/>
    <n v="1"/>
    <n v="6"/>
    <n v="5"/>
    <n v="1"/>
    <s v="NA"/>
    <m/>
    <m/>
  </r>
  <r>
    <s v="KP16Sp52"/>
    <s v="KP16SP52"/>
    <x v="1"/>
    <x v="1"/>
    <s v="Kluane Plateau"/>
    <d v="2007-08-16T00:00:00"/>
    <s v="NA"/>
    <d v="2009-08-16T00:00:00"/>
    <x v="0"/>
    <n v="37"/>
    <n v="193"/>
    <n v="97"/>
    <n v="19"/>
    <n v="61"/>
    <n v="72"/>
    <s v="NA"/>
    <n v="110"/>
    <n v="140"/>
    <s v="NA"/>
    <s v="Unknown"/>
    <n v="35"/>
    <n v="8.1"/>
    <s v="NA"/>
    <s v="Alive"/>
    <s v="NA"/>
    <s v="NA"/>
    <s v="NA"/>
    <n v="1"/>
    <n v="1"/>
    <n v="1"/>
    <n v="1"/>
    <n v="1"/>
    <n v="6"/>
    <n v="4"/>
    <n v="1"/>
    <s v="NA"/>
    <m/>
    <m/>
  </r>
  <r>
    <s v="KP16Sp55"/>
    <s v="KP16SP55"/>
    <x v="1"/>
    <x v="1"/>
    <s v="Kluane Plateau"/>
    <d v="2007-08-16T00:00:00"/>
    <s v="NA"/>
    <d v="2009-08-16T00:00:00"/>
    <x v="0"/>
    <n v="40"/>
    <n v="76"/>
    <n v="65"/>
    <n v="9"/>
    <n v="45"/>
    <n v="51"/>
    <s v="NA"/>
    <n v="71"/>
    <n v="93"/>
    <s v="NA"/>
    <s v="Unknown"/>
    <n v="35.200000000000003"/>
    <n v="9.4"/>
    <s v="NA"/>
    <s v="Alive"/>
    <s v="NA"/>
    <s v="NA"/>
    <s v="NA"/>
    <n v="1"/>
    <n v="1"/>
    <n v="1"/>
    <n v="1"/>
    <n v="1"/>
    <n v="6"/>
    <n v="1"/>
    <n v="1"/>
    <s v="NA"/>
    <m/>
    <m/>
  </r>
  <r>
    <s v="KP16Sp56"/>
    <s v="KP16SP56"/>
    <x v="1"/>
    <x v="1"/>
    <s v="Kluane Plateau"/>
    <d v="2007-08-16T00:00:00"/>
    <s v="NA"/>
    <d v="2009-08-16T00:00:00"/>
    <x v="0"/>
    <n v="107"/>
    <n v="159"/>
    <n v="148"/>
    <n v="33"/>
    <n v="6.2"/>
    <n v="5.9"/>
    <s v="NA"/>
    <n v="8"/>
    <n v="3.1"/>
    <s v="NA"/>
    <s v="Unknown"/>
    <n v="41.2"/>
    <n v="10.8"/>
    <s v="NA"/>
    <s v="Alive"/>
    <s v="NA"/>
    <s v="NA"/>
    <s v="NA"/>
    <n v="1"/>
    <n v="1"/>
    <n v="1"/>
    <n v="1"/>
    <n v="1"/>
    <n v="14"/>
    <n v="5"/>
    <n v="2"/>
    <s v="NA"/>
    <m/>
    <m/>
  </r>
  <r>
    <s v="KP16Sp59"/>
    <s v="KP16SP59"/>
    <x v="1"/>
    <x v="1"/>
    <s v="Kluane Plateau"/>
    <d v="2007-08-16T00:00:00"/>
    <s v="NA"/>
    <d v="2009-08-16T00:00:00"/>
    <x v="0"/>
    <n v="41"/>
    <n v="146"/>
    <n v="102"/>
    <n v="15.2"/>
    <n v="4.9000000000000004"/>
    <n v="4.5999999999999996"/>
    <s v="NA"/>
    <n v="3.9"/>
    <n v="5.5"/>
    <s v="NA"/>
    <s v="Female"/>
    <n v="47.5"/>
    <n v="10.4"/>
    <s v="NA"/>
    <s v="Alive"/>
    <s v="NA"/>
    <s v="NA"/>
    <s v="NA"/>
    <n v="1"/>
    <n v="1"/>
    <n v="1"/>
    <n v="1"/>
    <n v="1"/>
    <n v="14"/>
    <n v="2"/>
    <n v="2"/>
    <s v="NA"/>
    <m/>
    <m/>
  </r>
  <r>
    <s v="KP16Sp60"/>
    <s v="KP16SP60"/>
    <x v="1"/>
    <x v="1"/>
    <s v="Kluane Plateau"/>
    <d v="2007-08-16T00:00:00"/>
    <s v="NA"/>
    <d v="2009-08-16T00:00:00"/>
    <x v="0"/>
    <n v="87"/>
    <n v="354"/>
    <n v="338"/>
    <n v="31.7"/>
    <n v="7.2"/>
    <n v="6.6"/>
    <s v="NA"/>
    <n v="9.8000000000000007"/>
    <n v="13.4"/>
    <s v="NA"/>
    <s v="Female"/>
    <n v="37.799999999999997"/>
    <n v="18.600000000000001"/>
    <s v="NA"/>
    <s v="Alive"/>
    <s v="NA"/>
    <s v="NA"/>
    <s v="NA"/>
    <n v="1"/>
    <n v="1"/>
    <n v="1"/>
    <n v="1"/>
    <n v="1"/>
    <n v="14"/>
    <n v="1"/>
    <n v="2"/>
    <s v="NA"/>
    <m/>
    <m/>
  </r>
  <r>
    <s v="KP16Sr26"/>
    <s v="KP16Sr26"/>
    <x v="2"/>
    <x v="1"/>
    <s v="Kluane Plateau"/>
    <d v="2005-07-16T00:00:00"/>
    <s v="NA"/>
    <d v="2006-07-16T00:00:00"/>
    <x v="0"/>
    <n v="87"/>
    <n v="124"/>
    <n v="130"/>
    <n v="40"/>
    <s v="NA"/>
    <s v="NA"/>
    <s v="NA"/>
    <s v="NA"/>
    <s v="NA"/>
    <s v="NA"/>
    <s v="Unknown"/>
    <n v="42.4"/>
    <n v="16"/>
    <s v="NA"/>
    <s v="Alive"/>
    <s v="NA"/>
    <s v="NA"/>
    <s v="NA"/>
    <n v="1"/>
    <n v="1"/>
    <n v="1"/>
    <n v="1"/>
    <n v="1"/>
    <n v="7"/>
    <n v="6"/>
    <n v="1"/>
    <s v="NA"/>
    <m/>
    <m/>
  </r>
  <r>
    <s v="KP16Sr27"/>
    <s v="KP16Sr27"/>
    <x v="2"/>
    <x v="1"/>
    <s v="Kluane Plateau"/>
    <d v="2005-07-16T00:00:00"/>
    <s v="NA"/>
    <d v="2006-07-16T00:00:00"/>
    <x v="0"/>
    <n v="102"/>
    <n v="168"/>
    <n v="125"/>
    <n v="20"/>
    <s v="NA"/>
    <s v="NA"/>
    <s v="NA"/>
    <s v="NA"/>
    <s v="NA"/>
    <s v="NA"/>
    <s v="Female"/>
    <n v="41.7"/>
    <n v="16.600000000000001"/>
    <s v="NA"/>
    <s v="Alive"/>
    <s v="NA"/>
    <s v="NA"/>
    <s v="NA"/>
    <n v="1"/>
    <n v="1"/>
    <n v="1"/>
    <n v="1"/>
    <n v="1"/>
    <n v="7"/>
    <n v="5"/>
    <n v="1"/>
    <s v="NA"/>
    <m/>
    <m/>
  </r>
  <r>
    <s v="KP16Sr36"/>
    <s v="KP16Sr36"/>
    <x v="2"/>
    <x v="1"/>
    <s v="Kluane Plateau"/>
    <d v="2005-07-16T00:00:00"/>
    <s v="NA"/>
    <d v="2007-07-16T00:00:00"/>
    <x v="0"/>
    <n v="83"/>
    <n v="130"/>
    <n v="77"/>
    <n v="32"/>
    <s v="NA"/>
    <s v="NA"/>
    <s v="NA"/>
    <s v="NA"/>
    <s v="NA"/>
    <s v="NA"/>
    <s v="Unknown"/>
    <n v="37.1"/>
    <n v="17.399999999999999"/>
    <s v="NA"/>
    <s v="Alive"/>
    <s v="NA"/>
    <s v="NA"/>
    <s v="NA"/>
    <n v="1"/>
    <n v="1"/>
    <n v="1"/>
    <n v="1"/>
    <n v="1"/>
    <n v="13"/>
    <n v="5"/>
    <n v="1"/>
    <s v="NA"/>
    <m/>
    <m/>
  </r>
  <r>
    <s v="KP16Sr37"/>
    <s v="KP16Sr37"/>
    <x v="2"/>
    <x v="1"/>
    <s v="Kluane Plateau"/>
    <d v="2005-07-16T00:00:00"/>
    <s v="NA"/>
    <d v="2007-07-16T00:00:00"/>
    <x v="0"/>
    <n v="127"/>
    <n v="157"/>
    <n v="101"/>
    <n v="33"/>
    <s v="NA"/>
    <s v="NA"/>
    <s v="NA"/>
    <s v="NA"/>
    <s v="NA"/>
    <s v="NA"/>
    <s v="Unknown"/>
    <n v="49.3"/>
    <n v="15.1"/>
    <s v="NA"/>
    <s v="Alive"/>
    <s v="NA"/>
    <s v="NA"/>
    <s v="NA"/>
    <n v="1"/>
    <n v="1"/>
    <n v="1"/>
    <n v="1"/>
    <n v="1"/>
    <n v="13"/>
    <n v="4"/>
    <n v="1"/>
    <s v="NA"/>
    <m/>
    <m/>
  </r>
  <r>
    <s v="KP16Sr41"/>
    <s v="KP16SR41"/>
    <x v="2"/>
    <x v="1"/>
    <s v="Kluane Plateau"/>
    <d v="2007-08-16T00:00:00"/>
    <s v="NA"/>
    <d v="2009-08-16T00:00:00"/>
    <x v="0"/>
    <n v="141"/>
    <n v="102"/>
    <n v="81"/>
    <n v="32"/>
    <n v="61"/>
    <n v="63"/>
    <s v="NA"/>
    <n v="131"/>
    <n v="142"/>
    <s v="NA"/>
    <s v="Unknown"/>
    <n v="43.4"/>
    <n v="9.1"/>
    <s v="NA"/>
    <s v="Alive"/>
    <s v="NA"/>
    <s v="NA"/>
    <s v="NA"/>
    <n v="1"/>
    <n v="1"/>
    <n v="1"/>
    <n v="1"/>
    <n v="1"/>
    <n v="5"/>
    <n v="1"/>
    <n v="2"/>
    <s v="NA"/>
    <m/>
    <m/>
  </r>
  <r>
    <s v="KP16Sr51"/>
    <s v="KP16SR51"/>
    <x v="2"/>
    <x v="1"/>
    <s v="Kluane Plateau"/>
    <d v="2007-08-16T00:00:00"/>
    <s v="NA"/>
    <d v="2009-08-16T00:00:00"/>
    <x v="0"/>
    <n v="67"/>
    <n v="142"/>
    <n v="115"/>
    <n v="35"/>
    <n v="56"/>
    <n v="57"/>
    <s v="NA"/>
    <n v="101"/>
    <n v="138"/>
    <s v="NA"/>
    <s v="Unknown"/>
    <n v="46.7"/>
    <n v="10.5"/>
    <s v="NA"/>
    <s v="Alive"/>
    <s v="NA"/>
    <s v="NA"/>
    <s v="NA"/>
    <n v="1"/>
    <n v="1"/>
    <n v="1"/>
    <n v="1"/>
    <n v="1"/>
    <n v="13"/>
    <n v="5"/>
    <n v="7"/>
    <s v="NA"/>
    <m/>
    <m/>
  </r>
  <r>
    <s v="KP16Sr52"/>
    <s v="KP16SR52"/>
    <x v="2"/>
    <x v="1"/>
    <s v="Kluane Plateau"/>
    <d v="2007-08-16T00:00:00"/>
    <s v="NA"/>
    <d v="2009-08-16T00:00:00"/>
    <x v="0"/>
    <n v="71"/>
    <n v="145"/>
    <n v="104"/>
    <n v="25"/>
    <n v="51"/>
    <n v="50"/>
    <s v="NA"/>
    <n v="115"/>
    <n v="133"/>
    <s v="NA"/>
    <s v="Female"/>
    <n v="34.1"/>
    <n v="9.6999999999999993"/>
    <s v="NA"/>
    <s v="Alive"/>
    <s v="NA"/>
    <s v="NA"/>
    <s v="NA"/>
    <n v="1"/>
    <n v="1"/>
    <n v="1"/>
    <n v="1"/>
    <n v="1"/>
    <n v="13"/>
    <n v="4"/>
    <n v="7"/>
    <s v="NA"/>
    <m/>
    <m/>
  </r>
  <r>
    <s v="KP16Sr53"/>
    <s v="KP16SR53"/>
    <x v="2"/>
    <x v="1"/>
    <s v="Kluane Plateau"/>
    <d v="2007-08-16T00:00:00"/>
    <s v="NA"/>
    <d v="2009-08-16T00:00:00"/>
    <x v="0"/>
    <n v="92"/>
    <n v="248"/>
    <n v="218"/>
    <n v="36"/>
    <n v="46"/>
    <n v="48"/>
    <s v="NA"/>
    <n v="71"/>
    <n v="56"/>
    <s v="NA"/>
    <s v="Female"/>
    <n v="36.299999999999997"/>
    <n v="9.1"/>
    <s v="NA"/>
    <s v="Alive"/>
    <s v="NA"/>
    <s v="NA"/>
    <s v="NA"/>
    <n v="1"/>
    <n v="1"/>
    <n v="1"/>
    <n v="1"/>
    <n v="1"/>
    <n v="13"/>
    <n v="3"/>
    <n v="7"/>
    <s v="NA"/>
    <m/>
    <m/>
  </r>
  <r>
    <s v="KP16Sr57"/>
    <s v="KP16SR57"/>
    <x v="2"/>
    <x v="1"/>
    <s v="Kluane Plateau"/>
    <d v="2007-08-16T00:00:00"/>
    <s v="NA"/>
    <d v="2009-08-16T00:00:00"/>
    <x v="0"/>
    <n v="70"/>
    <n v="122"/>
    <n v="95"/>
    <n v="22.7"/>
    <n v="6.7"/>
    <n v="6.1"/>
    <s v="NA"/>
    <n v="9.6"/>
    <n v="4"/>
    <s v="NA"/>
    <s v="Unknown"/>
    <n v="43.4"/>
    <n v="12.7"/>
    <s v="NA"/>
    <s v="Alive"/>
    <s v="NA"/>
    <s v="NA"/>
    <s v="NA"/>
    <n v="1"/>
    <n v="1"/>
    <n v="1"/>
    <n v="1"/>
    <n v="1"/>
    <n v="16"/>
    <n v="4"/>
    <n v="2"/>
    <s v="NA"/>
    <m/>
    <m/>
  </r>
  <r>
    <s v="KP16Sr58"/>
    <s v="KP16SR58"/>
    <x v="2"/>
    <x v="1"/>
    <s v="Kluane Plateau"/>
    <d v="2007-08-16T00:00:00"/>
    <s v="NA"/>
    <d v="2009-08-16T00:00:00"/>
    <x v="0"/>
    <n v="54"/>
    <n v="104"/>
    <n v="84"/>
    <n v="20.8"/>
    <n v="5.7"/>
    <n v="5.6"/>
    <s v="NA"/>
    <n v="4.4000000000000004"/>
    <n v="5.5"/>
    <s v="NA"/>
    <s v="Female"/>
    <n v="33.200000000000003"/>
    <n v="9.1999999999999993"/>
    <s v="NA"/>
    <s v="Alive"/>
    <s v="NA"/>
    <s v="NA"/>
    <s v="NA"/>
    <n v="1"/>
    <n v="1"/>
    <n v="1"/>
    <n v="1"/>
    <n v="1"/>
    <n v="16"/>
    <n v="3"/>
    <n v="2"/>
    <s v="NA"/>
    <m/>
    <m/>
  </r>
  <r>
    <s v="KP16Sr60"/>
    <s v="KP16SR60"/>
    <x v="2"/>
    <x v="1"/>
    <s v="Kluane Plateau"/>
    <d v="2007-08-16T00:00:00"/>
    <s v="NA"/>
    <d v="2009-08-16T00:00:00"/>
    <x v="0"/>
    <n v="71"/>
    <n v="175"/>
    <n v="162"/>
    <n v="26.9"/>
    <n v="6"/>
    <n v="6.6"/>
    <s v="NA"/>
    <n v="14.3"/>
    <n v="9.1999999999999993"/>
    <s v="NA"/>
    <s v="Female"/>
    <n v="45.4"/>
    <n v="12.7"/>
    <s v="NA"/>
    <s v="Alive"/>
    <s v="NA"/>
    <s v="NA"/>
    <s v="NA"/>
    <n v="1"/>
    <n v="1"/>
    <n v="1"/>
    <n v="1"/>
    <n v="1"/>
    <n v="16"/>
    <n v="1"/>
    <n v="2"/>
    <s v="NA"/>
    <m/>
    <m/>
  </r>
  <r>
    <s v="PC16CESa2"/>
    <s v="PC16CESa2"/>
    <x v="0"/>
    <x v="1"/>
    <s v="Pika Camp"/>
    <d v="1930-06-16T00:00:00"/>
    <s v="NA"/>
    <d v="2002-07-16T00:00:00"/>
    <x v="0"/>
    <n v="7"/>
    <n v="60"/>
    <n v="45"/>
    <n v="8.4"/>
    <s v="NA"/>
    <s v="NA"/>
    <s v="NA"/>
    <s v="NA"/>
    <s v="NA"/>
    <s v="NA"/>
    <s v="Female"/>
    <s v="NA"/>
    <s v="NA"/>
    <s v="NA"/>
    <s v="Alive"/>
    <s v="NA"/>
    <s v="NA"/>
    <s v="NA"/>
    <n v="1"/>
    <n v="1"/>
    <n v="1"/>
    <n v="1"/>
    <n v="1"/>
    <n v="10"/>
    <n v="4"/>
    <n v="5"/>
    <s v="NA"/>
    <m/>
    <m/>
  </r>
  <r>
    <s v="PC16CESp7"/>
    <s v="PC16CESp7"/>
    <x v="1"/>
    <x v="1"/>
    <s v="Pika Camp"/>
    <d v="1930-06-16T00:00:00"/>
    <s v="NA"/>
    <d v="2002-07-16T00:00:00"/>
    <x v="0"/>
    <n v="32"/>
    <n v="233"/>
    <n v="195"/>
    <n v="35"/>
    <s v="NA"/>
    <s v="NA"/>
    <s v="NA"/>
    <s v="NA"/>
    <s v="NA"/>
    <s v="NA"/>
    <s v="Female"/>
    <n v="28.8"/>
    <n v="9.5"/>
    <s v="NA"/>
    <s v="Alive"/>
    <s v="NA"/>
    <s v="NA"/>
    <s v="NA"/>
    <n v="1"/>
    <n v="1"/>
    <n v="1"/>
    <n v="1"/>
    <n v="1"/>
    <n v="8"/>
    <n v="6"/>
    <n v="4"/>
    <s v="NA"/>
    <m/>
    <m/>
  </r>
  <r>
    <s v="PC16CWSp7"/>
    <s v="PC16CWSp7"/>
    <x v="1"/>
    <x v="1"/>
    <s v="Pika Camp"/>
    <d v="2029-06-16T00:00:00"/>
    <s v="NA"/>
    <d v="2002-07-16T00:00:00"/>
    <x v="0"/>
    <n v="64"/>
    <n v="111"/>
    <n v="68"/>
    <n v="19"/>
    <s v="NA"/>
    <s v="NA"/>
    <s v="NA"/>
    <s v="NA"/>
    <s v="NA"/>
    <s v="NA"/>
    <s v="Unknown"/>
    <n v="34.299999999999997"/>
    <n v="15.5"/>
    <s v="NA"/>
    <s v="Alive"/>
    <s v="NA"/>
    <s v="NA"/>
    <s v="NA"/>
    <n v="1"/>
    <n v="1"/>
    <n v="1"/>
    <n v="1"/>
    <n v="1"/>
    <n v="9"/>
    <n v="4"/>
    <n v="1"/>
    <s v="NA"/>
    <m/>
    <m/>
  </r>
  <r>
    <s v="PC16CWSp9"/>
    <s v="PC16CWSp9"/>
    <x v="1"/>
    <x v="1"/>
    <s v="Pika Camp"/>
    <d v="2029-06-16T00:00:00"/>
    <s v="NA"/>
    <d v="2002-07-16T00:00:00"/>
    <x v="0"/>
    <n v="60"/>
    <n v="117"/>
    <n v="81"/>
    <n v="29"/>
    <s v="NA"/>
    <s v="NA"/>
    <s v="NA"/>
    <s v="NA"/>
    <s v="NA"/>
    <s v="NA"/>
    <s v="Female"/>
    <n v="37.799999999999997"/>
    <n v="13.4"/>
    <s v="NA"/>
    <s v="Alive"/>
    <s v="NA"/>
    <s v="NA"/>
    <s v="NA"/>
    <n v="1"/>
    <n v="1"/>
    <n v="1"/>
    <n v="1"/>
    <n v="1"/>
    <n v="9"/>
    <n v="2"/>
    <n v="1"/>
    <s v="NA"/>
    <m/>
    <m/>
  </r>
  <r>
    <s v="PP16MSa1"/>
    <s v="PP16MSa1"/>
    <x v="0"/>
    <x v="1"/>
    <s v="Printers Pass"/>
    <d v="2001-07-16T00:00:00"/>
    <s v="NA"/>
    <d v="2002-07-16T00:00:00"/>
    <x v="0"/>
    <n v="11"/>
    <s v="NA"/>
    <s v="NA"/>
    <n v="5"/>
    <s v="NA"/>
    <s v="NA"/>
    <s v="NA"/>
    <s v="NA"/>
    <s v="NA"/>
    <s v="NA"/>
    <s v="Male"/>
    <n v="18.2"/>
    <n v="4.5999999999999996"/>
    <s v="NA"/>
    <s v="Alive"/>
    <s v="NA"/>
    <s v="NA"/>
    <s v="NA"/>
    <n v="1"/>
    <n v="1"/>
    <n v="1"/>
    <n v="1"/>
    <n v="1"/>
    <n v="10"/>
    <n v="5"/>
    <n v="2"/>
    <s v="NA"/>
    <m/>
    <m/>
  </r>
  <r>
    <s v="PP16MSa5"/>
    <s v="PP16MSa5"/>
    <x v="0"/>
    <x v="1"/>
    <s v="Printers Pass"/>
    <d v="2001-07-16T00:00:00"/>
    <s v="NA"/>
    <d v="2002-07-16T00:00:00"/>
    <x v="0"/>
    <n v="7"/>
    <s v="NA"/>
    <s v="NA"/>
    <n v="4"/>
    <s v="NA"/>
    <s v="NA"/>
    <s v="NA"/>
    <s v="NA"/>
    <s v="NA"/>
    <s v="NA"/>
    <s v="Female"/>
    <n v="13.4"/>
    <n v="7.3"/>
    <s v="NA"/>
    <s v="Alive"/>
    <s v="NA"/>
    <s v="NA"/>
    <s v="NA"/>
    <n v="1"/>
    <n v="1"/>
    <n v="1"/>
    <n v="1"/>
    <n v="1"/>
    <n v="10"/>
    <n v="1"/>
    <n v="2"/>
    <s v="NA"/>
    <m/>
    <m/>
  </r>
  <r>
    <s v="KP16Sp39"/>
    <s v="KP16Sp39"/>
    <x v="1"/>
    <x v="1"/>
    <s v="Kluane Plateau"/>
    <d v="2008-07-16T00:00:00"/>
    <s v="NA"/>
    <d v="2009-07-16T00:00:00"/>
    <x v="0"/>
    <n v="32"/>
    <n v="86"/>
    <n v="84"/>
    <n v="8"/>
    <s v="NA"/>
    <s v="NA"/>
    <s v="NA"/>
    <s v="NA"/>
    <s v="NA"/>
    <s v="NA"/>
    <s v="Unknown"/>
    <n v="29.9"/>
    <n v="7.2"/>
    <s v="NA"/>
    <s v="Alive"/>
    <s v="NA"/>
    <s v="NA"/>
    <s v="NA"/>
    <n v="0"/>
    <n v="0"/>
    <n v="0"/>
    <n v="0"/>
    <n v="1"/>
    <n v="14"/>
    <n v="2"/>
    <n v="7"/>
    <s v="NA"/>
    <s v="Came back to life? Alive in garden in 2021."/>
    <s v="Potentially could have been confused as dead, marked as &quot;empty&quot; in 2020."/>
  </r>
  <r>
    <s v="H17Sa10"/>
    <e v="#N/A"/>
    <x v="0"/>
    <x v="0"/>
    <s v="Qikiqtaruk"/>
    <d v="2013-08-17T00:00:00"/>
    <s v="NA"/>
    <d v="2019-08-17T00:00:00"/>
    <x v="1"/>
    <n v="5"/>
    <s v="NA"/>
    <s v="NA"/>
    <s v="NA"/>
    <n v="48.5"/>
    <n v="25.4"/>
    <n v="36.9"/>
    <n v="42.9"/>
    <n v="22"/>
    <n v="17.2"/>
    <s v="Unknown"/>
    <n v="42.6"/>
    <n v="5.9"/>
    <n v="7"/>
    <s v="Alive"/>
    <s v="NA"/>
    <s v="NA"/>
    <s v="NA"/>
    <s v="NA"/>
    <n v="1"/>
    <n v="1"/>
    <n v="1"/>
    <n v="1"/>
    <n v="10"/>
    <n v="2"/>
    <n v="5"/>
    <s v="NA"/>
    <m/>
    <m/>
  </r>
  <r>
    <s v="H17Sa12"/>
    <e v="#N/A"/>
    <x v="0"/>
    <x v="0"/>
    <s v="Qikiqtaruk"/>
    <d v="2014-08-17T00:00:00"/>
    <s v="NA"/>
    <d v="2019-08-17T00:00:00"/>
    <x v="1"/>
    <n v="4"/>
    <s v="NA"/>
    <s v="NA"/>
    <s v="NA"/>
    <n v="44"/>
    <n v="45"/>
    <n v="38"/>
    <n v="17.600000000000001"/>
    <n v="13.4"/>
    <n v="8.5"/>
    <s v="Female"/>
    <n v="25.5"/>
    <n v="7.5"/>
    <n v="12"/>
    <s v="Alive"/>
    <s v="NA"/>
    <s v="NA"/>
    <s v="NA"/>
    <s v="NA"/>
    <n v="1"/>
    <n v="1"/>
    <n v="1"/>
    <n v="1"/>
    <n v="15"/>
    <n v="2"/>
    <n v="2"/>
    <s v="NA"/>
    <m/>
    <m/>
  </r>
  <r>
    <s v="H17Sa15"/>
    <e v="#N/A"/>
    <x v="0"/>
    <x v="0"/>
    <s v="Qikiqtaruk"/>
    <d v="2014-08-17T00:00:00"/>
    <s v="NA"/>
    <d v="2019-08-17T00:00:00"/>
    <x v="1"/>
    <n v="12.5"/>
    <s v="NA"/>
    <s v="NA"/>
    <s v="NA"/>
    <n v="65.19"/>
    <n v="55.26"/>
    <n v="58.84"/>
    <n v="38.69"/>
    <n v="48.56"/>
    <n v="31.14"/>
    <s v="Female"/>
    <n v="31.3"/>
    <n v="5.12"/>
    <n v="7"/>
    <s v="Alive"/>
    <s v="NA"/>
    <s v="NA"/>
    <s v="NA"/>
    <s v="NA"/>
    <n v="1"/>
    <n v="1"/>
    <n v="1"/>
    <n v="1"/>
    <n v="15"/>
    <n v="3"/>
    <n v="4"/>
    <s v="NA"/>
    <m/>
    <m/>
  </r>
  <r>
    <s v="H17Sa17"/>
    <e v="#N/A"/>
    <x v="0"/>
    <x v="0"/>
    <s v="Qikiqtaruk"/>
    <d v="2014-08-17T00:00:00"/>
    <s v="NA"/>
    <d v="2019-08-17T00:00:00"/>
    <x v="1"/>
    <n v="5"/>
    <s v="NA"/>
    <s v="NA"/>
    <s v="NA"/>
    <n v="35.700000000000003"/>
    <n v="45.9"/>
    <n v="52.5"/>
    <n v="4.5"/>
    <n v="14.9"/>
    <n v="4.4000000000000004"/>
    <s v="Female"/>
    <n v="29.8"/>
    <n v="8.9"/>
    <n v="7"/>
    <s v="Alive"/>
    <s v="NA"/>
    <s v="NA"/>
    <s v="NA"/>
    <s v="NA"/>
    <n v="1"/>
    <n v="1"/>
    <n v="1"/>
    <n v="1"/>
    <n v="12"/>
    <n v="5"/>
    <n v="2"/>
    <s v="NA"/>
    <m/>
    <m/>
  </r>
  <r>
    <s v="H17Sa18"/>
    <e v="#N/A"/>
    <x v="0"/>
    <x v="0"/>
    <s v="Qikiqtaruk"/>
    <d v="2014-08-17T00:00:00"/>
    <s v="NA"/>
    <d v="2019-08-17T00:00:00"/>
    <x v="1"/>
    <n v="12"/>
    <s v="NA"/>
    <s v="NA"/>
    <s v="NA"/>
    <n v="64"/>
    <n v="63"/>
    <n v="60"/>
    <n v="56"/>
    <n v="87"/>
    <n v="38"/>
    <s v="Female"/>
    <n v="52"/>
    <n v="12.5"/>
    <n v="14"/>
    <s v="Alive"/>
    <s v="NA"/>
    <s v="NA"/>
    <s v="NA"/>
    <s v="NA"/>
    <n v="1"/>
    <n v="1"/>
    <n v="1"/>
    <n v="1"/>
    <n v="12"/>
    <n v="2"/>
    <n v="2"/>
    <s v="NA"/>
    <m/>
    <m/>
  </r>
  <r>
    <s v="H17Sa20"/>
    <e v="#N/A"/>
    <x v="0"/>
    <x v="0"/>
    <s v="Qikiqtaruk"/>
    <d v="2014-08-17T00:00:00"/>
    <s v="NA"/>
    <d v="2019-08-17T00:00:00"/>
    <x v="1"/>
    <n v="7.5"/>
    <s v="NA"/>
    <s v="NA"/>
    <s v="NA"/>
    <n v="56.6"/>
    <n v="51"/>
    <n v="39.5"/>
    <n v="21.9"/>
    <n v="7.2"/>
    <n v="49.6"/>
    <s v="Unknown"/>
    <n v="51.3"/>
    <n v="11.5"/>
    <n v="16"/>
    <s v="Alive"/>
    <s v="NA"/>
    <s v="NA"/>
    <s v="NA"/>
    <s v="NA"/>
    <n v="1"/>
    <n v="1"/>
    <n v="1"/>
    <n v="1"/>
    <n v="12"/>
    <n v="3"/>
    <n v="5"/>
    <s v="NA"/>
    <m/>
    <m/>
  </r>
  <r>
    <s v="H17Sa6"/>
    <e v="#N/A"/>
    <x v="0"/>
    <x v="0"/>
    <s v="Qikiqtaruk"/>
    <d v="2013-08-17T00:00:00"/>
    <s v="NA"/>
    <d v="2019-08-17T00:00:00"/>
    <x v="1"/>
    <n v="7"/>
    <s v="NA"/>
    <s v="NA"/>
    <s v="NA"/>
    <n v="62.06"/>
    <n v="62.5"/>
    <n v="57.42"/>
    <n v="42.17"/>
    <n v="40.24"/>
    <n v="117.69"/>
    <s v="Unknown"/>
    <n v="28.6"/>
    <n v="10.27"/>
    <n v="9"/>
    <s v="Alive"/>
    <s v="NA"/>
    <s v="NA"/>
    <s v="NA"/>
    <s v="NA"/>
    <n v="1"/>
    <n v="1"/>
    <n v="1"/>
    <n v="1"/>
    <n v="10"/>
    <n v="2"/>
    <n v="4"/>
    <s v="NA"/>
    <m/>
    <m/>
  </r>
  <r>
    <s v="H17Sa8"/>
    <e v="#N/A"/>
    <x v="0"/>
    <x v="0"/>
    <s v="Qikiqtaruk"/>
    <d v="2013-08-17T00:00:00"/>
    <s v="NA"/>
    <d v="2019-08-17T00:00:00"/>
    <x v="1"/>
    <n v="5"/>
    <s v="NA"/>
    <s v="NA"/>
    <s v="NA"/>
    <n v="48.92"/>
    <n v="44.88"/>
    <n v="42.05"/>
    <n v="31.29"/>
    <n v="46.96"/>
    <n v="44.6"/>
    <s v="Unknown"/>
    <n v="42.5"/>
    <n v="7.21"/>
    <n v="5"/>
    <s v="Alive"/>
    <s v="NA"/>
    <s v="NA"/>
    <s v="NA"/>
    <s v="NA"/>
    <n v="1"/>
    <n v="1"/>
    <n v="1"/>
    <n v="1"/>
    <n v="10"/>
    <n v="5"/>
    <n v="5"/>
    <s v="NA"/>
    <m/>
    <m/>
  </r>
  <r>
    <s v="H17Sa9"/>
    <e v="#N/A"/>
    <x v="0"/>
    <x v="0"/>
    <s v="Qikiqtaruk"/>
    <d v="2013-08-17T00:00:00"/>
    <s v="NA"/>
    <d v="2019-08-17T00:00:00"/>
    <x v="1"/>
    <n v="6"/>
    <s v="NA"/>
    <s v="NA"/>
    <s v="NA"/>
    <n v="44.2"/>
    <n v="39.1"/>
    <n v="37.5"/>
    <n v="13.5"/>
    <n v="23.5"/>
    <n v="49.5"/>
    <s v="Female"/>
    <n v="40.299999999999997"/>
    <n v="6.6"/>
    <n v="9"/>
    <s v="Alive"/>
    <s v="NA"/>
    <s v="NA"/>
    <s v="NA"/>
    <s v="NA"/>
    <n v="1"/>
    <n v="1"/>
    <n v="1"/>
    <n v="1"/>
    <n v="10"/>
    <n v="3"/>
    <n v="5"/>
    <s v="NA"/>
    <m/>
    <m/>
  </r>
  <r>
    <s v="H17Sp10"/>
    <e v="#N/A"/>
    <x v="1"/>
    <x v="0"/>
    <s v="Qikiqtaruk"/>
    <d v="2013-08-17T00:00:00"/>
    <s v="NA"/>
    <d v="2020-08-17T00:00:00"/>
    <x v="1"/>
    <n v="29"/>
    <n v="225"/>
    <n v="107"/>
    <n v="10"/>
    <n v="38"/>
    <n v="35"/>
    <n v="33"/>
    <n v="18"/>
    <n v="30"/>
    <n v="30"/>
    <s v="Unknown"/>
    <n v="27"/>
    <n v="9.4"/>
    <n v="11"/>
    <s v="Alive"/>
    <s v="NA"/>
    <s v="NA"/>
    <s v="NA"/>
    <s v="NA"/>
    <n v="1"/>
    <n v="1"/>
    <n v="1"/>
    <n v="1"/>
    <n v="8"/>
    <n v="5"/>
    <n v="4"/>
    <s v="NA"/>
    <m/>
    <m/>
  </r>
  <r>
    <s v="H17Sp12"/>
    <e v="#N/A"/>
    <x v="1"/>
    <x v="0"/>
    <s v="Qikiqtaruk"/>
    <d v="2013-08-17T00:00:00"/>
    <s v="NA"/>
    <d v="2020-08-17T00:00:00"/>
    <x v="1"/>
    <n v="26.5"/>
    <n v="118"/>
    <n v="68"/>
    <n v="11"/>
    <n v="38"/>
    <n v="26"/>
    <n v="27"/>
    <n v="17"/>
    <n v="17"/>
    <n v="18"/>
    <s v="Female"/>
    <n v="29.8"/>
    <n v="6.7"/>
    <n v="8"/>
    <s v="Alive"/>
    <s v="NA"/>
    <s v="NA"/>
    <s v="NA"/>
    <s v="NA"/>
    <n v="1"/>
    <n v="1"/>
    <n v="1"/>
    <n v="1"/>
    <n v="8"/>
    <n v="3"/>
    <n v="4"/>
    <s v="NA"/>
    <m/>
    <m/>
  </r>
  <r>
    <s v="H17Sp13"/>
    <e v="#N/A"/>
    <x v="1"/>
    <x v="0"/>
    <s v="Qikiqtaruk"/>
    <d v="2013-08-17T00:00:00"/>
    <s v="NA"/>
    <d v="2020-08-17T00:00:00"/>
    <x v="1"/>
    <n v="25"/>
    <n v="138"/>
    <n v="108"/>
    <n v="8"/>
    <n v="29"/>
    <n v="32"/>
    <n v="27"/>
    <n v="30"/>
    <n v="21"/>
    <n v="19"/>
    <s v="Female"/>
    <n v="37.200000000000003"/>
    <n v="8.3000000000000007"/>
    <n v="11"/>
    <s v="Alive"/>
    <s v="NA"/>
    <s v="NA"/>
    <s v="NA"/>
    <s v="NA"/>
    <n v="1"/>
    <n v="1"/>
    <n v="1"/>
    <n v="1"/>
    <n v="8"/>
    <n v="6"/>
    <n v="5"/>
    <s v="NA"/>
    <m/>
    <m/>
  </r>
  <r>
    <s v="H17Sp14"/>
    <e v="#N/A"/>
    <x v="1"/>
    <x v="0"/>
    <s v="Qikiqtaruk"/>
    <d v="2013-08-17T00:00:00"/>
    <s v="NA"/>
    <d v="2020-08-17T00:00:00"/>
    <x v="1"/>
    <n v="30"/>
    <n v="289"/>
    <n v="185"/>
    <n v="9"/>
    <n v="35"/>
    <n v="39"/>
    <n v="34"/>
    <n v="27"/>
    <n v="27"/>
    <n v="25"/>
    <s v="Unknown"/>
    <n v="33.299999999999997"/>
    <n v="8.1"/>
    <n v="7"/>
    <s v="Alive"/>
    <s v="NA"/>
    <s v="NA"/>
    <s v="NA"/>
    <s v="NA"/>
    <n v="1"/>
    <n v="1"/>
    <n v="1"/>
    <n v="1"/>
    <n v="8"/>
    <n v="2"/>
    <n v="5"/>
    <s v="NA"/>
    <m/>
    <m/>
  </r>
  <r>
    <s v="H17Sp15"/>
    <e v="#N/A"/>
    <x v="1"/>
    <x v="0"/>
    <s v="Qikiqtaruk"/>
    <d v="2013-08-17T00:00:00"/>
    <s v="NA"/>
    <d v="2020-08-17T00:00:00"/>
    <x v="1"/>
    <n v="29"/>
    <n v="175"/>
    <n v="175"/>
    <n v="7"/>
    <n v="42"/>
    <n v="36"/>
    <n v="40"/>
    <n v="25"/>
    <n v="33"/>
    <n v="36"/>
    <s v="Unknown"/>
    <n v="26.8"/>
    <n v="8"/>
    <n v="8"/>
    <s v="Alive"/>
    <s v="NA"/>
    <s v="NA"/>
    <s v="NA"/>
    <s v="NA"/>
    <n v="1"/>
    <n v="1"/>
    <n v="1"/>
    <n v="1"/>
    <n v="8"/>
    <n v="1"/>
    <n v="5"/>
    <s v="NA"/>
    <m/>
    <m/>
  </r>
  <r>
    <s v="H17Sp18"/>
    <e v="#N/A"/>
    <x v="1"/>
    <x v="0"/>
    <s v="Qikiqtaruk"/>
    <d v="2013-08-17T00:00:00"/>
    <s v="NA"/>
    <d v="2020-08-17T00:00:00"/>
    <x v="1"/>
    <n v="23"/>
    <n v="162"/>
    <n v="128"/>
    <n v="6"/>
    <n v="38"/>
    <n v="36"/>
    <n v="34"/>
    <n v="109"/>
    <n v="53"/>
    <n v="32"/>
    <s v="Unknown"/>
    <n v="28.5"/>
    <n v="7.6"/>
    <n v="9"/>
    <s v="Alive"/>
    <s v="NA"/>
    <s v="NA"/>
    <s v="NA"/>
    <s v="NA"/>
    <n v="1"/>
    <n v="1"/>
    <n v="1"/>
    <n v="1"/>
    <n v="8"/>
    <n v="2"/>
    <n v="6"/>
    <s v="NA"/>
    <m/>
    <m/>
  </r>
  <r>
    <s v="H17Sp3"/>
    <e v="#N/A"/>
    <x v="1"/>
    <x v="0"/>
    <s v="Qikiqtaruk"/>
    <d v="2013-08-17T00:00:00"/>
    <s v="NA"/>
    <d v="2020-08-17T00:00:00"/>
    <x v="1"/>
    <n v="28"/>
    <n v="213"/>
    <n v="126"/>
    <n v="11"/>
    <n v="43"/>
    <n v="46"/>
    <n v="41"/>
    <n v="49"/>
    <n v="40"/>
    <n v="29"/>
    <s v="Unknown"/>
    <n v="25.9"/>
    <n v="11"/>
    <n v="11"/>
    <s v="Alive"/>
    <s v="NA"/>
    <s v="NA"/>
    <s v="NA"/>
    <s v="NA"/>
    <n v="1"/>
    <n v="1"/>
    <n v="1"/>
    <n v="1"/>
    <n v="1"/>
    <n v="6"/>
    <n v="3"/>
    <s v="NA"/>
    <m/>
    <m/>
  </r>
  <r>
    <s v="H17Sp6"/>
    <e v="#N/A"/>
    <x v="1"/>
    <x v="0"/>
    <s v="Qikiqtaruk"/>
    <d v="2013-08-17T00:00:00"/>
    <s v="NA"/>
    <d v="2020-08-17T00:00:00"/>
    <x v="1"/>
    <n v="26.5"/>
    <n v="283"/>
    <n v="112"/>
    <n v="11"/>
    <n v="48"/>
    <n v="42"/>
    <n v="46"/>
    <n v="26"/>
    <n v="26"/>
    <n v="27"/>
    <s v="Unknown"/>
    <n v="40.700000000000003"/>
    <n v="6.8"/>
    <n v="9"/>
    <s v="Alive"/>
    <s v="NA"/>
    <s v="NA"/>
    <s v="NA"/>
    <s v="NA"/>
    <n v="1"/>
    <n v="1"/>
    <n v="1"/>
    <n v="1"/>
    <n v="1"/>
    <n v="6"/>
    <n v="6"/>
    <s v="NA"/>
    <m/>
    <m/>
  </r>
  <r>
    <s v="H17Sp7"/>
    <e v="#N/A"/>
    <x v="1"/>
    <x v="0"/>
    <s v="Qikiqtaruk"/>
    <d v="2013-08-17T00:00:00"/>
    <s v="NA"/>
    <d v="2020-08-17T00:00:00"/>
    <x v="1"/>
    <n v="22"/>
    <n v="164"/>
    <n v="77"/>
    <n v="6"/>
    <n v="35"/>
    <n v="36"/>
    <n v="38"/>
    <n v="23"/>
    <n v="35"/>
    <n v="24"/>
    <s v="Unknown"/>
    <n v="28.5"/>
    <n v="7.4"/>
    <n v="8"/>
    <s v="Alive"/>
    <s v="NA"/>
    <s v="NA"/>
    <s v="NA"/>
    <s v="NA"/>
    <n v="1"/>
    <n v="1"/>
    <n v="1"/>
    <n v="1"/>
    <n v="1"/>
    <n v="6"/>
    <n v="7"/>
    <s v="NA"/>
    <m/>
    <m/>
  </r>
  <r>
    <s v="H17Sp9"/>
    <e v="#N/A"/>
    <x v="1"/>
    <x v="0"/>
    <s v="Qikiqtaruk"/>
    <d v="2013-08-17T00:00:00"/>
    <s v="NA"/>
    <d v="2020-08-17T00:00:00"/>
    <x v="1"/>
    <n v="29"/>
    <n v="184"/>
    <n v="143"/>
    <n v="8"/>
    <n v="51"/>
    <n v="54"/>
    <n v="53"/>
    <n v="57"/>
    <n v="31"/>
    <n v="56"/>
    <s v="Unknown"/>
    <n v="28.9"/>
    <n v="10.8"/>
    <n v="17"/>
    <s v="Alive"/>
    <s v="NA"/>
    <s v="NA"/>
    <s v="NA"/>
    <s v="NA"/>
    <n v="1"/>
    <n v="1"/>
    <n v="1"/>
    <n v="1"/>
    <n v="5"/>
    <n v="6"/>
    <n v="5"/>
    <s v="NA"/>
    <m/>
    <m/>
  </r>
  <r>
    <s v="H17Sr1"/>
    <e v="#N/A"/>
    <x v="2"/>
    <x v="0"/>
    <s v="Qikiqtaruk"/>
    <d v="2013-08-17T00:00:00"/>
    <s v="NA"/>
    <d v="2020-08-17T00:00:00"/>
    <x v="1"/>
    <n v="38"/>
    <n v="245"/>
    <n v="169"/>
    <n v="18"/>
    <n v="41"/>
    <n v="44"/>
    <n v="36"/>
    <n v="24"/>
    <n v="30"/>
    <n v="23"/>
    <s v="Unknown"/>
    <n v="35.5"/>
    <n v="11.5"/>
    <n v="13"/>
    <s v="Alive"/>
    <s v="NA"/>
    <s v="NA"/>
    <s v="NA"/>
    <s v="NA"/>
    <n v="1"/>
    <n v="1"/>
    <n v="1"/>
    <n v="1"/>
    <n v="5"/>
    <n v="1"/>
    <n v="1"/>
    <s v="NA"/>
    <m/>
    <m/>
  </r>
  <r>
    <s v="H17Sr10"/>
    <e v="#N/A"/>
    <x v="2"/>
    <x v="0"/>
    <s v="Qikiqtaruk"/>
    <d v="2013-08-17T00:00:00"/>
    <s v="NA"/>
    <d v="2020-08-17T00:00:00"/>
    <x v="1"/>
    <n v="42"/>
    <n v="186"/>
    <n v="154"/>
    <n v="13"/>
    <n v="43"/>
    <n v="39"/>
    <n v="40"/>
    <n v="22"/>
    <n v="17"/>
    <n v="36"/>
    <s v="Unknown"/>
    <n v="39.200000000000003"/>
    <n v="14"/>
    <n v="11"/>
    <s v="Alive"/>
    <s v="NA"/>
    <s v="NA"/>
    <s v="NA"/>
    <s v="NA"/>
    <n v="1"/>
    <n v="1"/>
    <n v="1"/>
    <n v="1"/>
    <n v="13"/>
    <n v="1"/>
    <n v="2"/>
    <s v="NA"/>
    <m/>
    <m/>
  </r>
  <r>
    <s v="H17Sr12"/>
    <e v="#N/A"/>
    <x v="2"/>
    <x v="0"/>
    <s v="Qikiqtaruk"/>
    <d v="2013-08-17T00:00:00"/>
    <s v="NA"/>
    <d v="2020-08-17T00:00:00"/>
    <x v="1"/>
    <n v="54"/>
    <n v="208"/>
    <n v="176"/>
    <n v="25"/>
    <n v="41"/>
    <n v="43"/>
    <n v="40"/>
    <n v="20"/>
    <n v="17"/>
    <n v="35"/>
    <s v="Male"/>
    <n v="29.3"/>
    <n v="11.5"/>
    <n v="17"/>
    <s v="Alive"/>
    <s v="NA"/>
    <s v="NA"/>
    <s v="NA"/>
    <s v="NA"/>
    <n v="1"/>
    <n v="1"/>
    <n v="1"/>
    <n v="1"/>
    <n v="13"/>
    <n v="4"/>
    <n v="4"/>
    <s v="NA"/>
    <m/>
    <m/>
  </r>
  <r>
    <s v="H17Sr13"/>
    <e v="#N/A"/>
    <x v="2"/>
    <x v="0"/>
    <s v="Qikiqtaruk"/>
    <d v="2013-08-17T00:00:00"/>
    <s v="NA"/>
    <d v="2020-08-17T00:00:00"/>
    <x v="1"/>
    <n v="35"/>
    <n v="261"/>
    <n v="174"/>
    <n v="20"/>
    <n v="43"/>
    <n v="50"/>
    <n v="46"/>
    <n v="40"/>
    <n v="29"/>
    <n v="36"/>
    <s v="Unknown"/>
    <n v="43.9"/>
    <n v="10.5"/>
    <n v="13"/>
    <s v="Alive"/>
    <s v="NA"/>
    <s v="NA"/>
    <s v="NA"/>
    <s v="NA"/>
    <n v="1"/>
    <n v="1"/>
    <n v="1"/>
    <n v="1"/>
    <n v="13"/>
    <n v="3"/>
    <n v="4"/>
    <s v="NA"/>
    <m/>
    <m/>
  </r>
  <r>
    <s v="H17Sr15"/>
    <e v="#N/A"/>
    <x v="2"/>
    <x v="0"/>
    <s v="Qikiqtaruk"/>
    <d v="2013-08-17T00:00:00"/>
    <s v="NA"/>
    <d v="2020-08-17T00:00:00"/>
    <x v="1"/>
    <n v="38"/>
    <n v="300"/>
    <n v="219"/>
    <n v="19"/>
    <n v="35"/>
    <n v="35"/>
    <n v="40"/>
    <n v="32"/>
    <n v="37"/>
    <n v="21"/>
    <s v="Unknown"/>
    <n v="30.5"/>
    <n v="11.2"/>
    <n v="14"/>
    <s v="Alive"/>
    <s v="NA"/>
    <s v="NA"/>
    <s v="NA"/>
    <s v="NA"/>
    <n v="1"/>
    <n v="1"/>
    <n v="1"/>
    <n v="1"/>
    <n v="13"/>
    <n v="2"/>
    <n v="5"/>
    <s v="NA"/>
    <m/>
    <m/>
  </r>
  <r>
    <s v="H17Sr18"/>
    <e v="#N/A"/>
    <x v="2"/>
    <x v="0"/>
    <s v="Qikiqtaruk"/>
    <d v="2013-08-17T00:00:00"/>
    <s v="NA"/>
    <d v="2020-08-17T00:00:00"/>
    <x v="1"/>
    <n v="72"/>
    <s v="500+"/>
    <s v="500+"/>
    <n v="36"/>
    <n v="43"/>
    <n v="46"/>
    <n v="41"/>
    <n v="32"/>
    <n v="26"/>
    <n v="15"/>
    <s v="Unknown"/>
    <n v="44"/>
    <n v="12.1"/>
    <n v="16"/>
    <s v="Alive"/>
    <s v="NA"/>
    <s v="NA"/>
    <s v="NA"/>
    <s v="NA"/>
    <n v="1"/>
    <n v="1"/>
    <n v="1"/>
    <n v="1"/>
    <n v="7"/>
    <n v="1"/>
    <n v="6"/>
    <s v="NA"/>
    <m/>
    <m/>
  </r>
  <r>
    <s v="H17Sr19"/>
    <e v="#N/A"/>
    <x v="2"/>
    <x v="0"/>
    <s v="Qikiqtaruk"/>
    <d v="2013-08-17T00:00:00"/>
    <s v="NA"/>
    <d v="2020-08-17T00:00:00"/>
    <x v="1"/>
    <n v="43"/>
    <n v="148"/>
    <n v="153"/>
    <n v="12"/>
    <n v="34"/>
    <n v="31"/>
    <n v="32"/>
    <n v="16"/>
    <n v="30"/>
    <n v="27"/>
    <s v="Male"/>
    <n v="23.1"/>
    <n v="15.1"/>
    <n v="20"/>
    <s v="Alive"/>
    <s v="NA"/>
    <s v="NA"/>
    <s v="NA"/>
    <s v="NA"/>
    <n v="1"/>
    <n v="1"/>
    <n v="1"/>
    <n v="1"/>
    <n v="7"/>
    <n v="1"/>
    <n v="7"/>
    <s v="NA"/>
    <m/>
    <m/>
  </r>
  <r>
    <s v="H17Sr24"/>
    <e v="#N/A"/>
    <x v="2"/>
    <x v="0"/>
    <s v="Qikiqtaruk"/>
    <d v="2014-08-17T00:00:00"/>
    <s v="NA"/>
    <d v="2020-08-17T00:00:00"/>
    <x v="1"/>
    <n v="52.5"/>
    <s v="NA"/>
    <s v="NA"/>
    <s v="NA"/>
    <n v="43"/>
    <n v="40"/>
    <n v="45"/>
    <n v="64"/>
    <n v="66"/>
    <n v="30"/>
    <s v="Unknown"/>
    <n v="30.4"/>
    <n v="10.7"/>
    <n v="15"/>
    <s v="Alive"/>
    <s v="NA"/>
    <s v="NA"/>
    <s v="NA"/>
    <s v="NA"/>
    <n v="1"/>
    <n v="1"/>
    <n v="1"/>
    <n v="1"/>
    <n v="4"/>
    <n v="6"/>
    <n v="5"/>
    <s v="NA"/>
    <m/>
    <m/>
  </r>
  <r>
    <s v="H17Sr25"/>
    <e v="#N/A"/>
    <x v="2"/>
    <x v="0"/>
    <s v="Qikiqtaruk"/>
    <d v="2014-08-17T00:00:00"/>
    <s v="NA"/>
    <d v="2020-08-17T00:00:00"/>
    <x v="1"/>
    <n v="47"/>
    <s v="NA"/>
    <s v="NA"/>
    <s v="NA"/>
    <n v="42"/>
    <n v="40"/>
    <n v="47"/>
    <n v="31"/>
    <n v="38"/>
    <n v="39"/>
    <s v="Female"/>
    <n v="32.1"/>
    <n v="9.5"/>
    <n v="11"/>
    <s v="Alive"/>
    <s v="NA"/>
    <s v="NA"/>
    <s v="NA"/>
    <s v="NA"/>
    <n v="1"/>
    <n v="1"/>
    <n v="1"/>
    <n v="1"/>
    <n v="4"/>
    <n v="6"/>
    <n v="6"/>
    <s v="NA"/>
    <m/>
    <m/>
  </r>
  <r>
    <s v="H17Sr30"/>
    <e v="#N/A"/>
    <x v="2"/>
    <x v="0"/>
    <s v="Qikiqtaruk"/>
    <d v="2014-08-17T00:00:00"/>
    <s v="NA"/>
    <d v="2020-08-17T00:00:00"/>
    <x v="1"/>
    <n v="59.5"/>
    <s v="NA"/>
    <s v="NA"/>
    <s v="NA"/>
    <n v="45"/>
    <n v="45"/>
    <n v="58"/>
    <n v="29"/>
    <n v="27"/>
    <n v="39"/>
    <s v="Unknown"/>
    <n v="41"/>
    <n v="10.4"/>
    <n v="12"/>
    <s v="Alive"/>
    <s v="NA"/>
    <s v="NA"/>
    <s v="NA"/>
    <s v="NA"/>
    <n v="1"/>
    <n v="1"/>
    <n v="1"/>
    <n v="1"/>
    <n v="16"/>
    <n v="4"/>
    <n v="1"/>
    <s v="NA"/>
    <m/>
    <m/>
  </r>
  <r>
    <s v="H17Sr35"/>
    <e v="#N/A"/>
    <x v="2"/>
    <x v="0"/>
    <s v="Qikiqtaruk"/>
    <d v="2014-08-17T00:00:00"/>
    <s v="NA"/>
    <d v="2020-08-17T00:00:00"/>
    <x v="1"/>
    <n v="46.5"/>
    <n v="392"/>
    <n v="339"/>
    <n v="28"/>
    <n v="55"/>
    <n v="51"/>
    <n v="59"/>
    <n v="110"/>
    <n v="78"/>
    <n v="111"/>
    <s v="Female"/>
    <n v="39.200000000000003"/>
    <n v="12.2"/>
    <n v="11"/>
    <s v="Alive"/>
    <s v="NA"/>
    <s v="NA"/>
    <s v="NA"/>
    <s v="NA"/>
    <n v="1"/>
    <n v="1"/>
    <n v="1"/>
    <n v="1"/>
    <n v="16"/>
    <n v="1"/>
    <n v="4"/>
    <s v="NA"/>
    <m/>
    <m/>
  </r>
  <r>
    <s v="H17Sr37"/>
    <e v="#N/A"/>
    <x v="2"/>
    <x v="0"/>
    <s v="Qikiqtaruk"/>
    <d v="2014-08-17T00:00:00"/>
    <s v="NA"/>
    <d v="2020-08-17T00:00:00"/>
    <x v="1"/>
    <n v="57"/>
    <n v="178"/>
    <n v="139"/>
    <n v="23"/>
    <n v="51"/>
    <n v="55"/>
    <n v="47"/>
    <n v="92"/>
    <n v="53"/>
    <n v="70"/>
    <s v="Female"/>
    <n v="40.9"/>
    <n v="8.3000000000000007"/>
    <n v="9"/>
    <s v="Alive"/>
    <s v="NA"/>
    <s v="NA"/>
    <s v="NA"/>
    <s v="NA"/>
    <n v="1"/>
    <n v="1"/>
    <n v="1"/>
    <n v="1"/>
    <n v="16"/>
    <n v="2"/>
    <n v="5"/>
    <s v="NA"/>
    <m/>
    <m/>
  </r>
  <r>
    <s v="H17Sr4"/>
    <e v="#N/A"/>
    <x v="2"/>
    <x v="0"/>
    <s v="Qikiqtaruk"/>
    <d v="2013-08-17T00:00:00"/>
    <s v="NA"/>
    <d v="2020-08-17T00:00:00"/>
    <x v="1"/>
    <n v="49"/>
    <s v="500+"/>
    <s v="500+"/>
    <n v="39"/>
    <n v="44"/>
    <n v="40"/>
    <n v="41"/>
    <n v="33"/>
    <n v="29"/>
    <n v="32"/>
    <s v="Unknown"/>
    <n v="39"/>
    <n v="15.8"/>
    <n v="15"/>
    <s v="Alive"/>
    <s v="NA"/>
    <s v="NA"/>
    <s v="NA"/>
    <s v="NA"/>
    <n v="1"/>
    <n v="1"/>
    <n v="1"/>
    <n v="1"/>
    <n v="5"/>
    <n v="2"/>
    <n v="5"/>
    <s v="NA"/>
    <m/>
    <m/>
  </r>
  <r>
    <s v="H17Sr5"/>
    <e v="#N/A"/>
    <x v="2"/>
    <x v="0"/>
    <s v="Qikiqtaruk"/>
    <d v="2013-08-17T00:00:00"/>
    <s v="NA"/>
    <d v="2020-08-17T00:00:00"/>
    <x v="1"/>
    <n v="27"/>
    <n v="500"/>
    <n v="425"/>
    <n v="15"/>
    <n v="49"/>
    <n v="46"/>
    <n v="41"/>
    <n v="24"/>
    <n v="17"/>
    <n v="21"/>
    <s v="Unknown"/>
    <n v="35.200000000000003"/>
    <n v="10.5"/>
    <n v="14"/>
    <s v="Alive"/>
    <s v="NA"/>
    <s v="NA"/>
    <s v="NA"/>
    <s v="NA"/>
    <n v="1"/>
    <n v="1"/>
    <n v="1"/>
    <n v="1"/>
    <n v="5"/>
    <n v="5"/>
    <n v="7"/>
    <s v="NA"/>
    <m/>
    <m/>
  </r>
  <r>
    <s v="H17Sr7"/>
    <e v="#N/A"/>
    <x v="2"/>
    <x v="0"/>
    <s v="Qikiqtaruk"/>
    <d v="2013-08-17T00:00:00"/>
    <s v="NA"/>
    <d v="2020-08-17T00:00:00"/>
    <x v="1"/>
    <n v="34"/>
    <n v="184"/>
    <n v="132"/>
    <n v="9"/>
    <n v="44"/>
    <n v="40"/>
    <n v="45"/>
    <n v="24"/>
    <n v="26"/>
    <n v="25"/>
    <s v="Unknown"/>
    <n v="30.5"/>
    <n v="12"/>
    <n v="18"/>
    <s v="Alive"/>
    <s v="NA"/>
    <s v="NA"/>
    <s v="NA"/>
    <s v="NA"/>
    <n v="1"/>
    <n v="1"/>
    <n v="1"/>
    <n v="1"/>
    <n v="13"/>
    <n v="5"/>
    <n v="2"/>
    <s v="NA"/>
    <m/>
    <m/>
  </r>
  <r>
    <s v="H17Sr9"/>
    <e v="#N/A"/>
    <x v="2"/>
    <x v="0"/>
    <s v="Qikiqtaruk"/>
    <d v="2013-08-17T00:00:00"/>
    <s v="NA"/>
    <d v="2020-08-17T00:00:00"/>
    <x v="1"/>
    <n v="56"/>
    <s v="500+"/>
    <s v="500+"/>
    <n v="32"/>
    <n v="44"/>
    <n v="44"/>
    <n v="47"/>
    <n v="34"/>
    <n v="41"/>
    <n v="30"/>
    <s v="Female"/>
    <n v="37.700000000000003"/>
    <n v="12.1"/>
    <n v="11"/>
    <s v="Alive"/>
    <s v="NA"/>
    <s v="NA"/>
    <s v="NA"/>
    <s v="NA"/>
    <n v="1"/>
    <n v="1"/>
    <n v="1"/>
    <n v="1"/>
    <n v="13"/>
    <n v="2"/>
    <n v="2"/>
    <s v="NA"/>
    <m/>
    <m/>
  </r>
  <r>
    <s v="KP17Sa2"/>
    <e v="#N/A"/>
    <x v="0"/>
    <x v="1"/>
    <s v="Kluane Plateau"/>
    <d v="2009-08-17T00:00:00"/>
    <s v="NA"/>
    <d v="2010-08-17T00:00:00"/>
    <x v="1"/>
    <n v="5"/>
    <n v="35"/>
    <n v="41"/>
    <n v="3"/>
    <s v="NA"/>
    <s v="NA"/>
    <s v="NA"/>
    <s v="NA"/>
    <s v="NA"/>
    <s v="NA"/>
    <s v="Unknown"/>
    <n v="17.600000000000001"/>
    <n v="6.85"/>
    <s v="NA"/>
    <s v="Alive"/>
    <s v="NA"/>
    <s v="NA"/>
    <s v="NA"/>
    <s v="NA"/>
    <n v="1"/>
    <n v="1"/>
    <n v="1"/>
    <n v="1"/>
    <n v="10"/>
    <n v="4"/>
    <n v="7"/>
    <s v="NA"/>
    <m/>
    <m/>
  </r>
  <r>
    <s v="KP17Sa4"/>
    <e v="#N/A"/>
    <x v="0"/>
    <x v="1"/>
    <s v="Kluane Plateau"/>
    <d v="2009-08-17T00:00:00"/>
    <s v="NA"/>
    <d v="2010-08-17T00:00:00"/>
    <x v="1"/>
    <n v="5"/>
    <n v="57"/>
    <n v="42"/>
    <n v="11"/>
    <s v="NA"/>
    <s v="NA"/>
    <s v="NA"/>
    <s v="NA"/>
    <s v="NA"/>
    <s v="NA"/>
    <s v="Unknown"/>
    <n v="14.9"/>
    <n v="8.4700000000000006"/>
    <s v="NA"/>
    <s v="Alive"/>
    <s v="NA"/>
    <s v="NA"/>
    <s v="NA"/>
    <s v="NA"/>
    <n v="1"/>
    <n v="1"/>
    <n v="1"/>
    <n v="1"/>
    <n v="10"/>
    <n v="2"/>
    <n v="7"/>
    <s v="NA"/>
    <m/>
    <m/>
  </r>
  <r>
    <s v="KP17Sa5"/>
    <e v="#N/A"/>
    <x v="0"/>
    <x v="1"/>
    <s v="Kluane Plateau"/>
    <d v="2009-08-17T00:00:00"/>
    <s v="NA"/>
    <d v="2010-08-17T00:00:00"/>
    <x v="1"/>
    <n v="5"/>
    <n v="29"/>
    <n v="25"/>
    <n v="8"/>
    <s v="NA"/>
    <s v="NA"/>
    <s v="NA"/>
    <s v="NA"/>
    <s v="NA"/>
    <s v="NA"/>
    <s v="Unknown"/>
    <n v="16.399999999999999"/>
    <n v="12"/>
    <s v="NA"/>
    <s v="Alive"/>
    <s v="NA"/>
    <s v="NA"/>
    <s v="NA"/>
    <s v="NA"/>
    <n v="1"/>
    <n v="1"/>
    <n v="1"/>
    <n v="1"/>
    <n v="10"/>
    <n v="1"/>
    <n v="7"/>
    <s v="NA"/>
    <m/>
    <s v="K17Sa5 alive with measurements in 2018, 2019 and &quot;alive&quot; without measurements in 2020."/>
  </r>
  <r>
    <s v="KP17Sa6"/>
    <e v="#N/A"/>
    <x v="0"/>
    <x v="1"/>
    <s v="Kluane Plateau"/>
    <d v="2009-08-17T00:00:00"/>
    <s v="NA"/>
    <d v="2010-08-17T00:00:00"/>
    <x v="1"/>
    <n v="10"/>
    <n v="23"/>
    <n v="11"/>
    <n v="10"/>
    <s v="NA"/>
    <s v="NA"/>
    <s v="NA"/>
    <s v="NA"/>
    <s v="NA"/>
    <s v="NA"/>
    <s v="Female"/>
    <n v="9.6999999999999993"/>
    <n v="16.45"/>
    <s v="NA"/>
    <s v="Alive"/>
    <s v="NA"/>
    <s v="NA"/>
    <s v="NA"/>
    <s v="NA"/>
    <n v="1"/>
    <n v="1"/>
    <n v="1"/>
    <n v="1"/>
    <n v="15"/>
    <n v="4"/>
    <n v="6"/>
    <s v="NA"/>
    <m/>
    <m/>
  </r>
  <r>
    <s v="KP17Sa9"/>
    <e v="#N/A"/>
    <x v="0"/>
    <x v="1"/>
    <s v="Kluane Plateau"/>
    <d v="2009-08-17T00:00:00"/>
    <s v="NA"/>
    <d v="2010-08-17T00:00:00"/>
    <x v="1"/>
    <n v="4"/>
    <n v="45"/>
    <n v="43"/>
    <n v="8"/>
    <s v="NA"/>
    <s v="NA"/>
    <s v="NA"/>
    <s v="NA"/>
    <s v="NA"/>
    <s v="NA"/>
    <s v="Unknown"/>
    <n v="13"/>
    <n v="9.07"/>
    <s v="NA"/>
    <s v="Alive"/>
    <s v="NA"/>
    <s v="NA"/>
    <s v="NA"/>
    <s v="NA"/>
    <n v="1"/>
    <n v="1"/>
    <n v="1"/>
    <n v="1"/>
    <n v="12"/>
    <n v="5"/>
    <n v="3"/>
    <s v="NA"/>
    <m/>
    <m/>
  </r>
  <r>
    <s v="KP17Sp1"/>
    <e v="#N/A"/>
    <x v="1"/>
    <x v="1"/>
    <s v="Kluane Plateau"/>
    <d v="2009-08-17T00:00:00"/>
    <s v="NA"/>
    <d v="2010-08-17T00:00:00"/>
    <x v="1"/>
    <n v="84"/>
    <n v="113"/>
    <n v="123"/>
    <n v="33"/>
    <n v="59"/>
    <n v="62"/>
    <n v="61"/>
    <n v="51"/>
    <n v="97"/>
    <n v="86"/>
    <s v="Male"/>
    <n v="37.799999999999997"/>
    <n v="9.9"/>
    <s v="NA"/>
    <s v="Alive"/>
    <s v="NA"/>
    <s v="NA"/>
    <s v="NA"/>
    <s v="NA"/>
    <n v="1"/>
    <n v="1"/>
    <n v="1"/>
    <n v="1"/>
    <n v="1"/>
    <n v="3"/>
    <n v="7"/>
    <s v="NA"/>
    <m/>
    <m/>
  </r>
  <r>
    <s v="KP17Sp12"/>
    <e v="#N/A"/>
    <x v="1"/>
    <x v="1"/>
    <s v="Kluane Plateau"/>
    <d v="2019-08-17T00:00:00"/>
    <s v="NA"/>
    <d v="2019-08-17T00:00:00"/>
    <x v="1"/>
    <n v="85"/>
    <n v="185"/>
    <n v="151"/>
    <n v="37.1"/>
    <n v="59"/>
    <n v="57"/>
    <n v="60"/>
    <n v="138"/>
    <n v="155"/>
    <n v="123"/>
    <s v="Male"/>
    <n v="33.6"/>
    <n v="11"/>
    <s v="NA"/>
    <s v="Alive"/>
    <s v="NA"/>
    <s v="NA"/>
    <s v="NA"/>
    <s v="NA"/>
    <n v="1"/>
    <n v="1"/>
    <n v="1"/>
    <n v="1"/>
    <n v="8"/>
    <n v="4"/>
    <n v="3"/>
    <s v="NA"/>
    <m/>
    <m/>
  </r>
  <r>
    <s v="KP17Sp2"/>
    <e v="#N/A"/>
    <x v="1"/>
    <x v="1"/>
    <s v="Kluane Plateau"/>
    <d v="2009-08-17T00:00:00"/>
    <s v="NA"/>
    <d v="2010-08-17T00:00:00"/>
    <x v="1"/>
    <n v="62"/>
    <n v="93"/>
    <n v="84"/>
    <n v="25"/>
    <n v="50"/>
    <n v="48"/>
    <n v="60"/>
    <n v="72"/>
    <n v="41"/>
    <n v="30"/>
    <s v="Female"/>
    <n v="25.4"/>
    <n v="11.24"/>
    <s v="NA"/>
    <s v="Alive"/>
    <s v="NA"/>
    <s v="NA"/>
    <s v="NA"/>
    <s v="NA"/>
    <n v="1"/>
    <n v="1"/>
    <n v="1"/>
    <n v="1"/>
    <n v="1"/>
    <n v="2"/>
    <n v="5"/>
    <s v="NA"/>
    <m/>
    <m/>
  </r>
  <r>
    <s v="KP17Sp5"/>
    <e v="#N/A"/>
    <x v="1"/>
    <x v="1"/>
    <s v="Kluane Plateau"/>
    <d v="2009-08-17T00:00:00"/>
    <s v="NA"/>
    <d v="2010-08-17T00:00:00"/>
    <x v="1"/>
    <n v="68"/>
    <n v="115"/>
    <n v="84"/>
    <n v="20"/>
    <n v="56"/>
    <n v="56"/>
    <n v="56"/>
    <n v="90"/>
    <n v="58"/>
    <n v="102"/>
    <s v="Unknown"/>
    <n v="32.700000000000003"/>
    <n v="10.6"/>
    <s v="NA"/>
    <s v="Alive"/>
    <s v="NA"/>
    <s v="NA"/>
    <s v="NA"/>
    <s v="NA"/>
    <n v="1"/>
    <n v="1"/>
    <n v="1"/>
    <n v="1"/>
    <n v="9"/>
    <n v="4"/>
    <n v="5"/>
    <s v="NA"/>
    <m/>
    <m/>
  </r>
  <r>
    <s v="KP17Sp9"/>
    <e v="#N/A"/>
    <x v="1"/>
    <x v="1"/>
    <s v="Kluane Plateau"/>
    <d v="2019-08-17T00:00:00"/>
    <s v="NA"/>
    <d v="2019-08-17T00:00:00"/>
    <x v="1"/>
    <n v="30"/>
    <n v="77"/>
    <n v="84"/>
    <n v="8"/>
    <n v="52"/>
    <n v="50"/>
    <n v="56"/>
    <n v="53"/>
    <n v="63"/>
    <n v="69"/>
    <s v="Unknown"/>
    <n v="26"/>
    <n v="11"/>
    <s v="NA"/>
    <s v="Alive"/>
    <s v="NA"/>
    <s v="NA"/>
    <s v="NA"/>
    <s v="NA"/>
    <n v="1"/>
    <n v="1"/>
    <n v="1"/>
    <n v="1"/>
    <n v="8"/>
    <n v="1"/>
    <n v="1"/>
    <s v="NA"/>
    <m/>
    <m/>
  </r>
  <r>
    <s v="KP17Sr1"/>
    <e v="#N/A"/>
    <x v="2"/>
    <x v="1"/>
    <s v="Kluane Plateau"/>
    <d v="2009-08-17T00:00:00"/>
    <s v="NA"/>
    <d v="2010-08-17T00:00:00"/>
    <x v="1"/>
    <n v="108"/>
    <n v="233"/>
    <n v="182"/>
    <n v="55"/>
    <n v="61"/>
    <n v="55"/>
    <n v="55"/>
    <n v="68"/>
    <n v="52"/>
    <n v="66"/>
    <s v="Female"/>
    <n v="36.299999999999997"/>
    <n v="22.49"/>
    <s v="NA"/>
    <s v="Alive"/>
    <s v="NA"/>
    <s v="NA"/>
    <s v="NA"/>
    <s v="NA"/>
    <n v="1"/>
    <n v="1"/>
    <n v="1"/>
    <n v="1"/>
    <n v="5"/>
    <n v="6"/>
    <n v="2"/>
    <s v="NA"/>
    <m/>
    <m/>
  </r>
  <r>
    <s v="KP17Sr2"/>
    <e v="#N/A"/>
    <x v="2"/>
    <x v="1"/>
    <s v="Kluane Plateau"/>
    <d v="2009-08-17T00:00:00"/>
    <s v="NA"/>
    <d v="2010-08-17T00:00:00"/>
    <x v="1"/>
    <n v="60"/>
    <n v="94"/>
    <n v="77"/>
    <n v="18"/>
    <n v="41"/>
    <n v="45"/>
    <n v="46"/>
    <n v="31"/>
    <n v="60"/>
    <n v="53"/>
    <s v="Unknown"/>
    <n v="38.6"/>
    <n v="12.2"/>
    <s v="NA"/>
    <s v="Alive"/>
    <s v="NA"/>
    <s v="NA"/>
    <s v="NA"/>
    <s v="NA"/>
    <n v="1"/>
    <n v="1"/>
    <n v="1"/>
    <n v="1"/>
    <n v="5"/>
    <n v="6"/>
    <n v="3"/>
    <s v="NA"/>
    <m/>
    <m/>
  </r>
  <r>
    <s v="KP17Sr3"/>
    <e v="#N/A"/>
    <x v="2"/>
    <x v="1"/>
    <s v="Kluane Plateau"/>
    <d v="2009-08-17T00:00:00"/>
    <s v="NA"/>
    <d v="2010-08-17T00:00:00"/>
    <x v="1"/>
    <n v="44"/>
    <n v="113"/>
    <n v="115"/>
    <n v="21"/>
    <n v="52"/>
    <n v="44"/>
    <n v="44"/>
    <n v="51"/>
    <n v="62"/>
    <n v="89"/>
    <s v="Female"/>
    <n v="34.1"/>
    <n v="13.24"/>
    <s v="NA"/>
    <s v="Alive"/>
    <s v="NA"/>
    <s v="NA"/>
    <s v="NA"/>
    <s v="NA"/>
    <n v="1"/>
    <n v="1"/>
    <n v="1"/>
    <n v="1"/>
    <n v="5"/>
    <n v="6"/>
    <n v="4"/>
    <s v="NA"/>
    <m/>
    <m/>
  </r>
  <r>
    <s v="KP17Sr4"/>
    <e v="#N/A"/>
    <x v="2"/>
    <x v="1"/>
    <s v="Kluane Plateau"/>
    <d v="2009-08-17T00:00:00"/>
    <s v="NA"/>
    <d v="2010-08-17T00:00:00"/>
    <x v="1"/>
    <n v="38"/>
    <n v="72"/>
    <n v="65"/>
    <n v="21"/>
    <n v="46"/>
    <n v="48"/>
    <n v="47"/>
    <n v="99"/>
    <n v="63"/>
    <n v="66"/>
    <s v="Unknown"/>
    <n v="33.700000000000003"/>
    <n v="14.83"/>
    <s v="NA"/>
    <s v="Alive"/>
    <s v="NA"/>
    <s v="NA"/>
    <s v="NA"/>
    <s v="NA"/>
    <n v="1"/>
    <n v="1"/>
    <n v="1"/>
    <n v="1"/>
    <n v="5"/>
    <n v="6"/>
    <n v="5"/>
    <s v="NA"/>
    <m/>
    <m/>
  </r>
  <r>
    <s v="KP17Sr6"/>
    <e v="#N/A"/>
    <x v="2"/>
    <x v="1"/>
    <s v="Kluane Plateau"/>
    <d v="2019-08-17T00:00:00"/>
    <s v="NA"/>
    <d v="2019-08-17T00:00:00"/>
    <x v="1"/>
    <n v="48"/>
    <n v="76"/>
    <n v="78"/>
    <n v="16.899999999999999"/>
    <n v="65"/>
    <n v="67"/>
    <n v="67"/>
    <n v="60"/>
    <n v="38"/>
    <n v="41"/>
    <s v="Female"/>
    <n v="36.700000000000003"/>
    <n v="14"/>
    <s v="NA"/>
    <s v="Alive"/>
    <s v="NA"/>
    <s v="NA"/>
    <s v="NA"/>
    <s v="NA"/>
    <n v="1"/>
    <n v="1"/>
    <n v="1"/>
    <n v="1"/>
    <n v="5"/>
    <n v="3"/>
    <n v="3"/>
    <s v="NA"/>
    <m/>
    <s v="K17Sr6 alive with measurements in 2018, 2019 and 2020."/>
  </r>
  <r>
    <s v="PC17Sa1"/>
    <e v="#N/A"/>
    <x v="0"/>
    <x v="1"/>
    <s v="Pika Camp"/>
    <d v="2013-08-17T00:00:00"/>
    <s v="NA"/>
    <d v="2016-08-17T00:00:00"/>
    <x v="1"/>
    <n v="9.8000000000000007"/>
    <n v="102"/>
    <n v="109"/>
    <n v="5.8"/>
    <s v="NA"/>
    <s v="NA"/>
    <s v="NA"/>
    <s v="NA"/>
    <s v="NA"/>
    <s v="NA"/>
    <s v="Male"/>
    <n v="12.1"/>
    <n v="7.6"/>
    <s v="NA"/>
    <s v="Alive"/>
    <s v="NA"/>
    <s v="NA"/>
    <s v="NA"/>
    <s v="NA"/>
    <n v="1"/>
    <n v="1"/>
    <n v="1"/>
    <n v="1"/>
    <n v="10"/>
    <n v="4"/>
    <n v="3"/>
    <s v="NA"/>
    <m/>
    <m/>
  </r>
  <r>
    <s v="PC17Sa6"/>
    <e v="#N/A"/>
    <x v="0"/>
    <x v="1"/>
    <s v="Pika Camp"/>
    <d v="2014-08-17T00:00:00"/>
    <s v="NA"/>
    <d v="2016-08-17T00:00:00"/>
    <x v="1"/>
    <n v="6.3"/>
    <n v="106"/>
    <n v="104"/>
    <n v="9"/>
    <s v="NA"/>
    <s v="NA"/>
    <s v="NA"/>
    <s v="NA"/>
    <s v="NA"/>
    <s v="NA"/>
    <s v="Unknown"/>
    <n v="29.9"/>
    <n v="9"/>
    <s v="NA"/>
    <s v="Alive"/>
    <s v="NA"/>
    <s v="NA"/>
    <s v="NA"/>
    <s v="NA"/>
    <n v="1"/>
    <n v="1"/>
    <n v="1"/>
    <n v="1"/>
    <n v="10"/>
    <n v="6"/>
    <n v="6"/>
    <s v="NA"/>
    <m/>
    <m/>
  </r>
  <r>
    <s v="PC17Sa7"/>
    <e v="#N/A"/>
    <x v="0"/>
    <x v="1"/>
    <s v="Pika Camp"/>
    <d v="2014-08-17T00:00:00"/>
    <s v="NA"/>
    <d v="2016-08-17T00:00:00"/>
    <x v="1"/>
    <n v="5"/>
    <n v="46"/>
    <n v="52"/>
    <n v="6"/>
    <s v="NA"/>
    <s v="NA"/>
    <s v="NA"/>
    <s v="NA"/>
    <s v="NA"/>
    <s v="NA"/>
    <s v="Unknown"/>
    <n v="18.899999999999999"/>
    <n v="5.6"/>
    <s v="NA"/>
    <s v="Alive"/>
    <s v="NA"/>
    <s v="NA"/>
    <s v="NA"/>
    <s v="NA"/>
    <n v="1"/>
    <n v="1"/>
    <n v="1"/>
    <n v="1"/>
    <n v="10"/>
    <n v="5"/>
    <n v="6"/>
    <s v="NA"/>
    <m/>
    <m/>
  </r>
  <r>
    <s v="PC17Sa9"/>
    <e v="#N/A"/>
    <x v="0"/>
    <x v="1"/>
    <s v="Pika Camp"/>
    <d v="2014-08-17T00:00:00"/>
    <s v="NA"/>
    <d v="2016-08-17T00:00:00"/>
    <x v="1"/>
    <n v="6.2"/>
    <n v="78"/>
    <n v="48"/>
    <n v="6"/>
    <s v="NA"/>
    <s v="NA"/>
    <s v="NA"/>
    <s v="NA"/>
    <s v="NA"/>
    <s v="NA"/>
    <s v="Female"/>
    <n v="13.5"/>
    <n v="5.0999999999999996"/>
    <s v="NA"/>
    <s v="Alive"/>
    <s v="NA"/>
    <s v="NA"/>
    <s v="NA"/>
    <s v="NA"/>
    <n v="1"/>
    <n v="1"/>
    <n v="1"/>
    <n v="1"/>
    <n v="10"/>
    <n v="3"/>
    <n v="6"/>
    <s v="NA"/>
    <m/>
    <m/>
  </r>
  <r>
    <s v="PC17Sp1"/>
    <e v="#N/A"/>
    <x v="1"/>
    <x v="1"/>
    <s v="Pika Camp"/>
    <d v="2013-08-17T00:00:00"/>
    <s v="NA"/>
    <d v="2016-08-17T00:00:00"/>
    <x v="1"/>
    <n v="81"/>
    <n v="73"/>
    <n v="61"/>
    <n v="19.399999999999999"/>
    <n v="45"/>
    <n v="53"/>
    <n v="51"/>
    <n v="63"/>
    <n v="58"/>
    <n v="70"/>
    <s v="Unknown"/>
    <n v="42"/>
    <n v="9.8000000000000007"/>
    <s v="NA"/>
    <s v="Alive"/>
    <s v="NA"/>
    <s v="NA"/>
    <s v="NA"/>
    <s v="NA"/>
    <n v="1"/>
    <n v="1"/>
    <n v="1"/>
    <n v="1"/>
    <n v="12"/>
    <n v="2"/>
    <n v="4"/>
    <s v="NA"/>
    <m/>
    <m/>
  </r>
  <r>
    <s v="PC17Sp10"/>
    <e v="#N/A"/>
    <x v="1"/>
    <x v="1"/>
    <s v="Pika Camp"/>
    <d v="2014-08-17T00:00:00"/>
    <s v="NA"/>
    <d v="2016-08-17T00:00:00"/>
    <x v="1"/>
    <n v="22"/>
    <n v="62"/>
    <n v="51"/>
    <n v="11"/>
    <n v="54"/>
    <n v="53"/>
    <n v="55"/>
    <n v="57"/>
    <n v="50"/>
    <n v="50"/>
    <s v="Unknown"/>
    <n v="26.6"/>
    <n v="14.5"/>
    <s v="NA"/>
    <s v="Alive"/>
    <s v="NA"/>
    <s v="NA"/>
    <s v="NA"/>
    <s v="NA"/>
    <n v="1"/>
    <n v="1"/>
    <n v="1"/>
    <n v="1"/>
    <n v="14"/>
    <n v="1"/>
    <n v="7"/>
    <s v="NA"/>
    <m/>
    <m/>
  </r>
  <r>
    <s v="PC17Sp3"/>
    <e v="#N/A"/>
    <x v="1"/>
    <x v="1"/>
    <s v="Pika Camp"/>
    <d v="2013-08-17T00:00:00"/>
    <s v="NA"/>
    <d v="2016-08-17T00:00:00"/>
    <x v="1"/>
    <n v="40"/>
    <n v="90"/>
    <n v="94"/>
    <n v="16.899999999999999"/>
    <n v="57"/>
    <n v="50"/>
    <n v="51"/>
    <n v="86"/>
    <n v="36"/>
    <n v="39"/>
    <s v="Unknown"/>
    <n v="27"/>
    <n v="12.7"/>
    <s v="NA"/>
    <s v="Alive"/>
    <s v="NA"/>
    <s v="NA"/>
    <s v="NA"/>
    <s v="NA"/>
    <n v="1"/>
    <n v="1"/>
    <n v="1"/>
    <n v="1"/>
    <n v="12"/>
    <n v="1"/>
    <n v="5"/>
    <s v="NA"/>
    <m/>
    <m/>
  </r>
  <r>
    <s v="PC17Sp5"/>
    <e v="#N/A"/>
    <x v="1"/>
    <x v="1"/>
    <s v="Pika Camp"/>
    <d v="2013-08-17T00:00:00"/>
    <s v="NA"/>
    <d v="2016-08-17T00:00:00"/>
    <x v="1"/>
    <n v="33"/>
    <n v="190"/>
    <n v="137"/>
    <n v="18"/>
    <n v="38"/>
    <n v="37"/>
    <n v="35"/>
    <n v="45"/>
    <n v="43"/>
    <n v="25"/>
    <s v="Unknown"/>
    <n v="26.9"/>
    <n v="14.8"/>
    <s v="NA"/>
    <s v="Alive"/>
    <s v="NA"/>
    <s v="NA"/>
    <s v="NA"/>
    <s v="NA"/>
    <n v="1"/>
    <n v="1"/>
    <n v="1"/>
    <n v="1"/>
    <n v="6"/>
    <n v="1"/>
    <n v="5"/>
    <s v="NA"/>
    <m/>
    <m/>
  </r>
  <r>
    <s v="PC17Sp6"/>
    <e v="#N/A"/>
    <x v="1"/>
    <x v="1"/>
    <s v="Pika Camp"/>
    <d v="2014-08-17T00:00:00"/>
    <s v="NA"/>
    <d v="2016-08-17T00:00:00"/>
    <x v="1"/>
    <n v="49"/>
    <n v="149"/>
    <n v="91"/>
    <n v="14.9"/>
    <n v="45"/>
    <n v="35"/>
    <n v="39"/>
    <n v="46"/>
    <n v="74"/>
    <n v="40"/>
    <s v="Unknown"/>
    <n v="35.6"/>
    <n v="12.7"/>
    <s v="NA"/>
    <s v="Alive"/>
    <s v="NA"/>
    <s v="NA"/>
    <s v="NA"/>
    <s v="NA"/>
    <n v="1"/>
    <n v="1"/>
    <n v="1"/>
    <n v="1"/>
    <n v="6"/>
    <n v="1"/>
    <n v="6"/>
    <s v="NA"/>
    <m/>
    <m/>
  </r>
  <r>
    <s v="PC17Sp7"/>
    <e v="#N/A"/>
    <x v="1"/>
    <x v="1"/>
    <s v="Pika Camp"/>
    <d v="2014-08-17T00:00:00"/>
    <s v="NA"/>
    <d v="2016-08-17T00:00:00"/>
    <x v="1"/>
    <n v="122"/>
    <n v="211"/>
    <n v="209"/>
    <n v="53.4"/>
    <n v="66"/>
    <n v="70"/>
    <n v="61"/>
    <n v="144"/>
    <n v="128"/>
    <n v="163"/>
    <s v="Unknown"/>
    <n v="36.1"/>
    <n v="9.1999999999999993"/>
    <s v="NA"/>
    <s v="Alive"/>
    <s v="NA"/>
    <s v="NA"/>
    <s v="NA"/>
    <s v="NA"/>
    <n v="1"/>
    <n v="1"/>
    <n v="1"/>
    <n v="1"/>
    <n v="14"/>
    <n v="3"/>
    <n v="3"/>
    <s v="NA"/>
    <m/>
    <m/>
  </r>
  <r>
    <s v="PC17Sp8"/>
    <e v="#N/A"/>
    <x v="1"/>
    <x v="1"/>
    <s v="Pika Camp"/>
    <d v="2014-08-17T00:00:00"/>
    <s v="NA"/>
    <d v="2016-08-17T00:00:00"/>
    <x v="1"/>
    <n v="40"/>
    <n v="99"/>
    <n v="102"/>
    <n v="10.199999999999999"/>
    <n v="46"/>
    <n v="56"/>
    <n v="66"/>
    <n v="60"/>
    <n v="123"/>
    <n v="155"/>
    <s v="Female"/>
    <n v="29.5"/>
    <n v="14.8"/>
    <s v="NA"/>
    <s v="Alive"/>
    <s v="NA"/>
    <s v="NA"/>
    <s v="NA"/>
    <s v="NA"/>
    <n v="1"/>
    <n v="1"/>
    <n v="1"/>
    <n v="1"/>
    <n v="14"/>
    <n v="2"/>
    <n v="3"/>
    <s v="NA"/>
    <m/>
    <m/>
  </r>
  <r>
    <s v="PC17Sp9"/>
    <e v="#N/A"/>
    <x v="1"/>
    <x v="1"/>
    <s v="Pika Camp"/>
    <d v="2014-08-17T00:00:00"/>
    <s v="NA"/>
    <d v="2016-08-17T00:00:00"/>
    <x v="1"/>
    <n v="83"/>
    <n v="222"/>
    <n v="131"/>
    <n v="25"/>
    <n v="50"/>
    <n v="47"/>
    <n v="50"/>
    <n v="56"/>
    <n v="64"/>
    <n v="51"/>
    <s v="Unknown"/>
    <n v="34.5"/>
    <n v="11.9"/>
    <s v="NA"/>
    <s v="Alive"/>
    <s v="NA"/>
    <s v="NA"/>
    <s v="NA"/>
    <s v="NA"/>
    <n v="1"/>
    <n v="1"/>
    <n v="1"/>
    <n v="1"/>
    <n v="14"/>
    <n v="1"/>
    <n v="5"/>
    <s v="NA"/>
    <m/>
    <m/>
  </r>
  <r>
    <s v="PC17Sr1"/>
    <e v="#N/A"/>
    <x v="2"/>
    <x v="1"/>
    <s v="Pika Camp"/>
    <d v="2013-08-17T00:00:00"/>
    <s v="NA"/>
    <d v="2016-08-17T00:00:00"/>
    <x v="1"/>
    <n v="38.799999999999997"/>
    <n v="47"/>
    <n v="24"/>
    <n v="20.3"/>
    <n v="49"/>
    <n v="40"/>
    <n v="41"/>
    <n v="75"/>
    <n v="70"/>
    <n v="60"/>
    <s v="Unknown"/>
    <n v="32.4"/>
    <n v="12.2"/>
    <s v="NA"/>
    <s v="Alive"/>
    <s v="NA"/>
    <s v="NA"/>
    <s v="NA"/>
    <s v="NA"/>
    <n v="1"/>
    <n v="1"/>
    <n v="1"/>
    <n v="1"/>
    <n v="5"/>
    <n v="4"/>
    <n v="3"/>
    <s v="NA"/>
    <m/>
    <m/>
  </r>
  <r>
    <s v="PC17Sr10"/>
    <e v="#N/A"/>
    <x v="2"/>
    <x v="1"/>
    <s v="Pika Camp"/>
    <d v="2013-08-17T00:00:00"/>
    <s v="NA"/>
    <d v="2016-08-17T00:00:00"/>
    <x v="1"/>
    <n v="78"/>
    <n v="109"/>
    <n v="89"/>
    <n v="51.7"/>
    <n v="62"/>
    <n v="53"/>
    <n v="51"/>
    <n v="82"/>
    <n v="65"/>
    <n v="46"/>
    <s v="Female"/>
    <n v="35.299999999999997"/>
    <n v="11.7"/>
    <s v="NA"/>
    <s v="Alive"/>
    <s v="NA"/>
    <s v="NA"/>
    <s v="NA"/>
    <s v="NA"/>
    <n v="1"/>
    <n v="1"/>
    <n v="1"/>
    <n v="1"/>
    <n v="2"/>
    <n v="1"/>
    <n v="1"/>
    <s v="NA"/>
    <m/>
    <m/>
  </r>
  <r>
    <s v="PC17Sr12"/>
    <e v="#N/A"/>
    <x v="2"/>
    <x v="1"/>
    <s v="Pika Camp"/>
    <d v="2014-08-17T00:00:00"/>
    <s v="NA"/>
    <d v="2016-08-17T00:00:00"/>
    <x v="1"/>
    <n v="41"/>
    <n v="45"/>
    <n v="60"/>
    <n v="8.9"/>
    <n v="54"/>
    <n v="53"/>
    <n v="51"/>
    <n v="36"/>
    <n v="90"/>
    <n v="51"/>
    <s v="Male"/>
    <n v="38"/>
    <n v="8.4"/>
    <s v="NA"/>
    <s v="Alive"/>
    <s v="NA"/>
    <s v="NA"/>
    <s v="NA"/>
    <s v="NA"/>
    <n v="1"/>
    <n v="1"/>
    <n v="1"/>
    <n v="1"/>
    <n v="6"/>
    <n v="1"/>
    <n v="1"/>
    <s v="NA"/>
    <m/>
    <m/>
  </r>
  <r>
    <s v="PC17Sr13"/>
    <e v="#N/A"/>
    <x v="2"/>
    <x v="1"/>
    <s v="Pika Camp"/>
    <d v="2014-08-17T00:00:00"/>
    <s v="NA"/>
    <d v="2016-08-17T00:00:00"/>
    <x v="1"/>
    <n v="77"/>
    <n v="136"/>
    <n v="65"/>
    <n v="17.7"/>
    <n v="58"/>
    <n v="54"/>
    <n v="54"/>
    <n v="52"/>
    <n v="45"/>
    <n v="71"/>
    <s v="Male"/>
    <n v="29.3"/>
    <n v="11.3"/>
    <s v="NA"/>
    <s v="Alive"/>
    <s v="NA"/>
    <s v="NA"/>
    <s v="NA"/>
    <s v="NA"/>
    <n v="1"/>
    <n v="1"/>
    <n v="1"/>
    <n v="1"/>
    <n v="6"/>
    <n v="1"/>
    <n v="2"/>
    <s v="NA"/>
    <m/>
    <m/>
  </r>
  <r>
    <s v="PC17Sr2"/>
    <e v="#N/A"/>
    <x v="2"/>
    <x v="1"/>
    <s v="Pika Camp"/>
    <d v="2013-08-17T00:00:00"/>
    <s v="NA"/>
    <d v="2016-08-17T00:00:00"/>
    <x v="1"/>
    <n v="66"/>
    <n v="71"/>
    <n v="48"/>
    <n v="25.9"/>
    <n v="44"/>
    <n v="44"/>
    <n v="39"/>
    <n v="42"/>
    <n v="55"/>
    <n v="40"/>
    <s v="Unknown"/>
    <n v="31.2"/>
    <n v="11.5"/>
    <s v="NA"/>
    <s v="Alive"/>
    <s v="NA"/>
    <s v="NA"/>
    <s v="NA"/>
    <s v="NA"/>
    <n v="1"/>
    <n v="1"/>
    <n v="1"/>
    <n v="1"/>
    <n v="5"/>
    <n v="4"/>
    <n v="4"/>
    <s v="NA"/>
    <m/>
    <m/>
  </r>
  <r>
    <s v="PC17Sr4"/>
    <e v="#N/A"/>
    <x v="2"/>
    <x v="1"/>
    <s v="Pika Camp"/>
    <d v="2013-08-17T00:00:00"/>
    <s v="NA"/>
    <d v="2016-08-17T00:00:00"/>
    <x v="1"/>
    <n v="31"/>
    <n v="45"/>
    <n v="36"/>
    <n v="9.4"/>
    <n v="42"/>
    <n v="38"/>
    <n v="41"/>
    <n v="48"/>
    <n v="32"/>
    <n v="33"/>
    <s v="Unknown"/>
    <n v="35.5"/>
    <n v="11.1"/>
    <s v="NA"/>
    <s v="Alive"/>
    <s v="NA"/>
    <s v="NA"/>
    <s v="NA"/>
    <s v="NA"/>
    <n v="1"/>
    <n v="1"/>
    <n v="1"/>
    <n v="1"/>
    <n v="13"/>
    <n v="5"/>
    <n v="6"/>
    <s v="NA"/>
    <m/>
    <m/>
  </r>
  <r>
    <s v="PC17Sr5"/>
    <e v="#N/A"/>
    <x v="2"/>
    <x v="1"/>
    <s v="Pika Camp"/>
    <d v="2013-08-17T00:00:00"/>
    <s v="NA"/>
    <d v="2016-08-17T00:00:00"/>
    <x v="1"/>
    <n v="66"/>
    <n v="112"/>
    <n v="96"/>
    <n v="47.5"/>
    <n v="54"/>
    <n v="46"/>
    <n v="56"/>
    <n v="37"/>
    <n v="39"/>
    <n v="50"/>
    <s v="Unknown"/>
    <n v="33.799999999999997"/>
    <n v="11.8"/>
    <s v="NA"/>
    <s v="Alive"/>
    <s v="NA"/>
    <s v="NA"/>
    <s v="NA"/>
    <s v="NA"/>
    <n v="1"/>
    <n v="1"/>
    <n v="1"/>
    <n v="1"/>
    <n v="13"/>
    <n v="4"/>
    <n v="6"/>
    <s v="NA"/>
    <m/>
    <m/>
  </r>
  <r>
    <s v="PC17Sr6"/>
    <e v="#N/A"/>
    <x v="2"/>
    <x v="1"/>
    <s v="Pika Camp"/>
    <d v="2013-08-17T00:00:00"/>
    <s v="NA"/>
    <d v="2016-08-17T00:00:00"/>
    <x v="1"/>
    <n v="56"/>
    <n v="128"/>
    <n v="52"/>
    <n v="25.6"/>
    <n v="52"/>
    <n v="52"/>
    <n v="46"/>
    <n v="65"/>
    <n v="60"/>
    <n v="70"/>
    <s v="Unknown"/>
    <n v="28.3"/>
    <n v="12.1"/>
    <s v="NA"/>
    <s v="Alive"/>
    <s v="NA"/>
    <s v="NA"/>
    <s v="NA"/>
    <s v="NA"/>
    <n v="1"/>
    <n v="1"/>
    <n v="1"/>
    <n v="1"/>
    <n v="13"/>
    <n v="3"/>
    <n v="6"/>
    <s v="NA"/>
    <m/>
    <m/>
  </r>
  <r>
    <s v="PC17Sr9"/>
    <e v="#N/A"/>
    <x v="2"/>
    <x v="1"/>
    <s v="Pika Camp"/>
    <d v="2013-08-17T00:00:00"/>
    <s v="NA"/>
    <d v="2016-08-17T00:00:00"/>
    <x v="1"/>
    <n v="63"/>
    <n v="110"/>
    <n v="72"/>
    <n v="15.5"/>
    <n v="41"/>
    <n v="42"/>
    <n v="38"/>
    <n v="41"/>
    <n v="30"/>
    <n v="18"/>
    <s v="Unknown"/>
    <n v="33.4"/>
    <n v="13.7"/>
    <s v="NA"/>
    <s v="Alive"/>
    <s v="NA"/>
    <s v="NA"/>
    <s v="NA"/>
    <s v="NA"/>
    <n v="1"/>
    <n v="1"/>
    <n v="1"/>
    <n v="1"/>
    <n v="2"/>
    <n v="2"/>
    <n v="1"/>
    <s v="NA"/>
    <m/>
    <m/>
  </r>
  <r>
    <s v="PP17Sp12"/>
    <e v="#N/A"/>
    <x v="1"/>
    <x v="1"/>
    <s v="Printers Pass"/>
    <d v="2015-08-17T00:00:00"/>
    <s v="NA"/>
    <d v="2016-08-17T00:00:00"/>
    <x v="1"/>
    <n v="71"/>
    <n v="71"/>
    <n v="64"/>
    <n v="19"/>
    <n v="50"/>
    <n v="52"/>
    <n v="52"/>
    <n v="70"/>
    <n v="42"/>
    <n v="38"/>
    <s v="Male"/>
    <n v="34"/>
    <n v="11.9"/>
    <s v="NA"/>
    <s v="Alive"/>
    <s v="NA"/>
    <s v="NA"/>
    <s v="NA"/>
    <s v="NA"/>
    <n v="1"/>
    <n v="1"/>
    <n v="1"/>
    <n v="1"/>
    <n v="8"/>
    <n v="5"/>
    <n v="1"/>
    <s v="NA"/>
    <m/>
    <m/>
  </r>
  <r>
    <s v="PP17Sp15"/>
    <e v="#N/A"/>
    <x v="1"/>
    <x v="1"/>
    <s v="Printers Pass"/>
    <d v="2015-08-17T00:00:00"/>
    <s v="NA"/>
    <d v="2016-08-17T00:00:00"/>
    <x v="1"/>
    <n v="47"/>
    <n v="225"/>
    <n v="205"/>
    <n v="23"/>
    <n v="50"/>
    <n v="51"/>
    <n v="50"/>
    <n v="43"/>
    <n v="77"/>
    <n v="80"/>
    <s v="Unknown"/>
    <n v="34.6"/>
    <n v="11.9"/>
    <s v="NA"/>
    <s v="Alive"/>
    <s v="NA"/>
    <s v="NA"/>
    <s v="NA"/>
    <s v="NA"/>
    <n v="1"/>
    <n v="1"/>
    <n v="1"/>
    <n v="1"/>
    <n v="8"/>
    <n v="2"/>
    <n v="1"/>
    <s v="NA"/>
    <m/>
    <m/>
  </r>
  <r>
    <s v="PP17Sr16"/>
    <e v="#N/A"/>
    <x v="2"/>
    <x v="1"/>
    <s v="Printers Pass"/>
    <d v="2015-08-17T00:00:00"/>
    <s v="NA"/>
    <d v="2016-08-17T00:00:00"/>
    <x v="1"/>
    <n v="81"/>
    <n v="137"/>
    <n v="121"/>
    <n v="31"/>
    <n v="38"/>
    <n v="44"/>
    <n v="41"/>
    <n v="45"/>
    <n v="59"/>
    <n v="57"/>
    <s v="Unknown"/>
    <n v="35.6"/>
    <n v="11.3"/>
    <s v="NA"/>
    <s v="Alive"/>
    <s v="NA"/>
    <s v="NA"/>
    <s v="NA"/>
    <s v="NA"/>
    <n v="1"/>
    <n v="1"/>
    <n v="1"/>
    <n v="1"/>
    <n v="16"/>
    <n v="5"/>
    <n v="3"/>
    <s v="NA"/>
    <m/>
    <m/>
  </r>
  <r>
    <s v="PP17Sr19"/>
    <e v="#N/A"/>
    <x v="2"/>
    <x v="1"/>
    <s v="Printers Pass"/>
    <d v="2015-08-17T00:00:00"/>
    <s v="NA"/>
    <d v="2016-08-17T00:00:00"/>
    <x v="1"/>
    <n v="45"/>
    <n v="66"/>
    <n v="46"/>
    <n v="16"/>
    <n v="41"/>
    <n v="42"/>
    <n v="45"/>
    <n v="30"/>
    <n v="37"/>
    <n v="34"/>
    <s v="Unknown"/>
    <n v="24.2"/>
    <n v="10"/>
    <s v="NA"/>
    <s v="Alive"/>
    <s v="NA"/>
    <s v="NA"/>
    <s v="NA"/>
    <s v="NA"/>
    <n v="1"/>
    <n v="1"/>
    <n v="1"/>
    <n v="1"/>
    <n v="16"/>
    <n v="2"/>
    <n v="3"/>
    <s v="NA"/>
    <m/>
    <m/>
  </r>
  <r>
    <s v="PP17Sr20"/>
    <e v="#N/A"/>
    <x v="2"/>
    <x v="1"/>
    <s v="Printers Pass"/>
    <d v="2015-08-17T00:00:00"/>
    <s v="NA"/>
    <d v="2016-08-17T00:00:00"/>
    <x v="1"/>
    <n v="37"/>
    <n v="32"/>
    <n v="30"/>
    <n v="11"/>
    <n v="42"/>
    <n v="44"/>
    <n v="39"/>
    <n v="40"/>
    <n v="31"/>
    <n v="22"/>
    <s v="Unknown"/>
    <n v="23.6"/>
    <n v="10.9"/>
    <s v="NA"/>
    <s v="Alive"/>
    <s v="NA"/>
    <s v="NA"/>
    <s v="NA"/>
    <s v="NA"/>
    <n v="1"/>
    <n v="1"/>
    <n v="1"/>
    <n v="1"/>
    <n v="16"/>
    <n v="1"/>
    <n v="3"/>
    <s v="NA"/>
    <m/>
    <m/>
  </r>
  <r>
    <s v="H18Sa1"/>
    <s v="NA"/>
    <x v="0"/>
    <x v="0"/>
    <s v="Qikiqtaruk"/>
    <d v="2018-08-10T00:00:00"/>
    <s v="NA"/>
    <d v="2018-08-20T00:00:00"/>
    <x v="2"/>
    <n v="4.0999999999999996"/>
    <s v="NA"/>
    <s v="NA"/>
    <s v="NA"/>
    <n v="62"/>
    <n v="50"/>
    <n v="54"/>
    <n v="93"/>
    <n v="22"/>
    <n v="34"/>
    <s v="Female"/>
    <n v="37.1"/>
    <n v="7.25"/>
    <n v="8"/>
    <s v="Alive"/>
    <s v="NA"/>
    <s v="NA"/>
    <s v="NA"/>
    <s v="NA"/>
    <s v="NA"/>
    <n v="1"/>
    <n v="1"/>
    <n v="1"/>
    <s v="NA"/>
    <s v="NA"/>
    <s v="NA"/>
    <s v="NA"/>
    <m/>
    <m/>
  </r>
  <r>
    <s v="H18Sa8"/>
    <s v="NA"/>
    <x v="0"/>
    <x v="0"/>
    <s v="Qikiqtaruk"/>
    <d v="2018-08-10T00:00:00"/>
    <s v="NA"/>
    <d v="2018-08-20T00:00:00"/>
    <x v="2"/>
    <n v="9"/>
    <s v="NA"/>
    <s v="NA"/>
    <s v="NA"/>
    <n v="71"/>
    <n v="68"/>
    <n v="54"/>
    <n v="38"/>
    <n v="128"/>
    <n v="58"/>
    <s v="Male"/>
    <n v="36.4"/>
    <n v="9.36"/>
    <n v="9"/>
    <s v="Alive"/>
    <s v="NA"/>
    <s v="NA"/>
    <s v="NA"/>
    <s v="NA"/>
    <s v="NA"/>
    <n v="1"/>
    <n v="1"/>
    <n v="1"/>
    <s v="NA"/>
    <s v="NA"/>
    <s v="NA"/>
    <s v="NA"/>
    <m/>
    <m/>
  </r>
  <r>
    <s v="H18Sp1"/>
    <s v="NA"/>
    <x v="1"/>
    <x v="0"/>
    <s v="Qikiqtaruk"/>
    <d v="2018-08-11T00:00:00"/>
    <s v="NA"/>
    <d v="2018-08-20T00:00:00"/>
    <x v="2"/>
    <n v="19.100000000000001"/>
    <s v="NA"/>
    <s v="NA"/>
    <s v="NA"/>
    <n v="35"/>
    <n v="33"/>
    <n v="38"/>
    <n v="29"/>
    <n v="35"/>
    <n v="38"/>
    <s v="Unknown"/>
    <n v="31.8"/>
    <n v="5.12"/>
    <n v="6"/>
    <s v="Alive"/>
    <s v="NA"/>
    <s v="NA"/>
    <s v="NA"/>
    <s v="NA"/>
    <s v="NA"/>
    <n v="1"/>
    <n v="1"/>
    <n v="1"/>
    <s v="NA"/>
    <s v="NA"/>
    <s v="NA"/>
    <s v="NA"/>
    <m/>
    <m/>
  </r>
  <r>
    <s v="H18Sp11"/>
    <s v="NA"/>
    <x v="1"/>
    <x v="0"/>
    <s v="Qikiqtaruk"/>
    <d v="2018-08-11T00:00:00"/>
    <s v="NA"/>
    <d v="2018-08-20T00:00:00"/>
    <x v="2"/>
    <n v="25.2"/>
    <s v="NA"/>
    <s v="NA"/>
    <s v="NA"/>
    <n v="41"/>
    <n v="42"/>
    <n v="46"/>
    <n v="50"/>
    <n v="56"/>
    <n v="20"/>
    <s v="Unknown"/>
    <n v="35.9"/>
    <n v="8.15"/>
    <n v="7"/>
    <s v="Alive"/>
    <s v="NA"/>
    <s v="NA"/>
    <s v="NA"/>
    <s v="NA"/>
    <s v="NA"/>
    <n v="1"/>
    <n v="1"/>
    <n v="1"/>
    <s v="NA"/>
    <s v="NA"/>
    <s v="NA"/>
    <s v="NA"/>
    <m/>
    <m/>
  </r>
  <r>
    <s v="H18Sp15"/>
    <s v="NA"/>
    <x v="1"/>
    <x v="0"/>
    <s v="Qikiqtaruk"/>
    <d v="2018-08-11T00:00:00"/>
    <s v="NA"/>
    <d v="2018-08-20T00:00:00"/>
    <x v="2"/>
    <n v="26.2"/>
    <s v="NA"/>
    <s v="NA"/>
    <s v="NA"/>
    <n v="40"/>
    <n v="23"/>
    <n v="46"/>
    <n v="21"/>
    <n v="16"/>
    <n v="23"/>
    <s v="Unknown"/>
    <n v="48.8"/>
    <n v="6.95"/>
    <n v="9"/>
    <s v="Alive"/>
    <s v="NA"/>
    <s v="NA"/>
    <s v="NA"/>
    <s v="NA"/>
    <s v="NA"/>
    <n v="1"/>
    <n v="1"/>
    <n v="1"/>
    <s v="NA"/>
    <s v="NA"/>
    <s v="NA"/>
    <s v="NA"/>
    <m/>
    <m/>
  </r>
  <r>
    <s v="H18Sp16"/>
    <s v="NA"/>
    <x v="1"/>
    <x v="0"/>
    <s v="Qikiqtaruk"/>
    <d v="2018-08-11T00:00:00"/>
    <s v="NA"/>
    <d v="2018-08-20T00:00:00"/>
    <x v="2"/>
    <n v="22.4"/>
    <s v="NA"/>
    <s v="NA"/>
    <s v="NA"/>
    <n v="33"/>
    <n v="30"/>
    <n v="25"/>
    <n v="9"/>
    <n v="14"/>
    <n v="8"/>
    <s v="Unknown"/>
    <n v="31.6"/>
    <n v="6.52"/>
    <n v="6"/>
    <s v="Alive"/>
    <s v="NA"/>
    <s v="NA"/>
    <s v="NA"/>
    <s v="NA"/>
    <s v="NA"/>
    <n v="1"/>
    <n v="1"/>
    <n v="1"/>
    <s v="NA"/>
    <s v="NA"/>
    <s v="NA"/>
    <s v="NA"/>
    <m/>
    <m/>
  </r>
  <r>
    <s v="H18Sp18"/>
    <s v="NA"/>
    <x v="1"/>
    <x v="0"/>
    <s v="Qikiqtaruk"/>
    <d v="2018-08-11T00:00:00"/>
    <s v="NA"/>
    <d v="2018-08-20T00:00:00"/>
    <x v="2"/>
    <n v="20.7"/>
    <s v="NA"/>
    <s v="NA"/>
    <s v="NA"/>
    <n v="39"/>
    <n v="32"/>
    <n v="29"/>
    <n v="9"/>
    <n v="14"/>
    <n v="21"/>
    <s v="Unknown"/>
    <n v="26.2"/>
    <n v="5.33"/>
    <n v="8"/>
    <s v="Alive"/>
    <s v="NA"/>
    <s v="NA"/>
    <s v="NA"/>
    <s v="NA"/>
    <s v="NA"/>
    <n v="1"/>
    <n v="1"/>
    <n v="1"/>
    <s v="NA"/>
    <s v="NA"/>
    <s v="NA"/>
    <s v="NA"/>
    <m/>
    <m/>
  </r>
  <r>
    <s v="H18Sp2"/>
    <s v="NA"/>
    <x v="1"/>
    <x v="0"/>
    <s v="Qikiqtaruk"/>
    <d v="2018-08-11T00:00:00"/>
    <s v="NA"/>
    <d v="2018-08-20T00:00:00"/>
    <x v="2"/>
    <n v="19.7"/>
    <s v="NA"/>
    <s v="NA"/>
    <s v="NA"/>
    <n v="40"/>
    <n v="32"/>
    <n v="33"/>
    <n v="68"/>
    <n v="42"/>
    <n v="38"/>
    <s v="Unknown"/>
    <n v="42.4"/>
    <n v="9.2799999999999994"/>
    <n v="8"/>
    <s v="Alive"/>
    <s v="NA"/>
    <s v="NA"/>
    <s v="NA"/>
    <s v="NA"/>
    <s v="NA"/>
    <n v="1"/>
    <n v="1"/>
    <n v="1"/>
    <s v="NA"/>
    <s v="NA"/>
    <s v="NA"/>
    <s v="NA"/>
    <m/>
    <m/>
  </r>
  <r>
    <s v="H18Sp24"/>
    <s v="NA"/>
    <x v="1"/>
    <x v="0"/>
    <s v="Qikiqtaruk"/>
    <d v="2018-08-11T00:00:00"/>
    <s v="NA"/>
    <d v="2018-08-20T00:00:00"/>
    <x v="2"/>
    <n v="20.9"/>
    <s v="NA"/>
    <s v="NA"/>
    <s v="NA"/>
    <n v="31"/>
    <n v="33"/>
    <n v="35"/>
    <n v="22"/>
    <n v="15"/>
    <n v="59"/>
    <s v="Unknown"/>
    <n v="26.6"/>
    <n v="5.94"/>
    <n v="7"/>
    <s v="Alive"/>
    <s v="NA"/>
    <s v="NA"/>
    <s v="NA"/>
    <s v="NA"/>
    <s v="NA"/>
    <n v="1"/>
    <n v="1"/>
    <n v="1"/>
    <s v="NA"/>
    <s v="NA"/>
    <s v="NA"/>
    <s v="NA"/>
    <m/>
    <m/>
  </r>
  <r>
    <s v="H18Sp4"/>
    <s v="NA"/>
    <x v="1"/>
    <x v="0"/>
    <s v="Qikiqtaruk"/>
    <d v="2018-08-11T00:00:00"/>
    <s v="NA"/>
    <d v="2018-08-20T00:00:00"/>
    <x v="2"/>
    <n v="17.5"/>
    <s v="NA"/>
    <s v="NA"/>
    <s v="NA"/>
    <n v="46"/>
    <n v="52"/>
    <n v="50"/>
    <n v="18"/>
    <n v="16"/>
    <n v="15"/>
    <s v="Unknown"/>
    <n v="37.799999999999997"/>
    <n v="5.59"/>
    <n v="9"/>
    <s v="Alive"/>
    <s v="NA"/>
    <s v="NA"/>
    <s v="NA"/>
    <s v="NA"/>
    <s v="NA"/>
    <n v="1"/>
    <n v="1"/>
    <n v="1"/>
    <s v="NA"/>
    <s v="NA"/>
    <s v="NA"/>
    <s v="NA"/>
    <m/>
    <m/>
  </r>
  <r>
    <s v="H18Sp5"/>
    <s v="NA"/>
    <x v="1"/>
    <x v="0"/>
    <s v="Qikiqtaruk"/>
    <d v="2018-08-11T00:00:00"/>
    <s v="NA"/>
    <d v="2018-08-20T00:00:00"/>
    <x v="2"/>
    <n v="27.7"/>
    <s v="NA"/>
    <s v="NA"/>
    <s v="NA"/>
    <n v="36"/>
    <n v="34"/>
    <n v="37"/>
    <n v="14"/>
    <n v="12"/>
    <n v="24"/>
    <s v="Female"/>
    <n v="42.4"/>
    <n v="8.7200000000000006"/>
    <n v="13"/>
    <s v="Alive"/>
    <s v="NA"/>
    <s v="NA"/>
    <s v="NA"/>
    <s v="NA"/>
    <s v="NA"/>
    <n v="1"/>
    <n v="1"/>
    <n v="1"/>
    <s v="NA"/>
    <s v="NA"/>
    <s v="NA"/>
    <s v="NA"/>
    <m/>
    <m/>
  </r>
  <r>
    <s v="H18Sp9"/>
    <s v="NA"/>
    <x v="1"/>
    <x v="0"/>
    <s v="Qikiqtaruk"/>
    <d v="2018-08-11T00:00:00"/>
    <s v="NA"/>
    <d v="2018-08-20T00:00:00"/>
    <x v="2"/>
    <n v="33.5"/>
    <s v="NA"/>
    <s v="NA"/>
    <s v="NA"/>
    <n v="37"/>
    <n v="29"/>
    <n v="28"/>
    <n v="70"/>
    <n v="29"/>
    <n v="35"/>
    <s v="Unknown"/>
    <n v="23.3"/>
    <n v="7.53"/>
    <n v="8"/>
    <s v="Alive"/>
    <s v="NA"/>
    <s v="NA"/>
    <s v="NA"/>
    <s v="NA"/>
    <s v="NA"/>
    <n v="1"/>
    <n v="1"/>
    <n v="1"/>
    <s v="NA"/>
    <s v="NA"/>
    <s v="NA"/>
    <s v="NA"/>
    <m/>
    <m/>
  </r>
  <r>
    <s v="H18Sr10"/>
    <s v="NA"/>
    <x v="2"/>
    <x v="0"/>
    <s v="Qikiqtaruk"/>
    <d v="2018-08-09T00:00:00"/>
    <s v="NA"/>
    <d v="2018-08-20T00:00:00"/>
    <x v="2"/>
    <n v="40.700000000000003"/>
    <s v="NA"/>
    <s v="NA"/>
    <s v="NA"/>
    <n v="39"/>
    <n v="52"/>
    <n v="51"/>
    <n v="22"/>
    <n v="48"/>
    <n v="54"/>
    <s v="Unknown"/>
    <n v="40.9"/>
    <n v="10.45"/>
    <n v="10"/>
    <s v="Alive"/>
    <s v="NA"/>
    <s v="NA"/>
    <s v="NA"/>
    <s v="NA"/>
    <s v="NA"/>
    <n v="1"/>
    <n v="1"/>
    <n v="1"/>
    <s v="NA"/>
    <s v="NA"/>
    <s v="NA"/>
    <s v="NA"/>
    <m/>
    <m/>
  </r>
  <r>
    <s v="H18Sr2"/>
    <s v="NA"/>
    <x v="2"/>
    <x v="0"/>
    <s v="Qikiqtaruk"/>
    <d v="2018-08-09T00:00:00"/>
    <s v="NA"/>
    <d v="2018-08-20T00:00:00"/>
    <x v="2"/>
    <n v="67"/>
    <s v="NA"/>
    <s v="NA"/>
    <s v="NA"/>
    <n v="4.5"/>
    <n v="44"/>
    <n v="47"/>
    <n v="68"/>
    <n v="45"/>
    <n v="52"/>
    <s v="Female"/>
    <n v="50.3"/>
    <n v="11.8"/>
    <n v="12"/>
    <s v="Alive"/>
    <s v="NA"/>
    <s v="NA"/>
    <s v="NA"/>
    <s v="NA"/>
    <s v="NA"/>
    <n v="1"/>
    <n v="1"/>
    <n v="1"/>
    <s v="NA"/>
    <s v="NA"/>
    <s v="NA"/>
    <s v="NA"/>
    <m/>
    <m/>
  </r>
  <r>
    <s v="H18Sr27"/>
    <s v="NA"/>
    <x v="2"/>
    <x v="0"/>
    <s v="Qikiqtaruk"/>
    <d v="2018-08-09T00:00:00"/>
    <s v="NA"/>
    <d v="2018-08-20T00:00:00"/>
    <x v="2"/>
    <n v="41.1"/>
    <s v="NA"/>
    <s v="NA"/>
    <s v="NA"/>
    <n v="51"/>
    <n v="60"/>
    <n v="48"/>
    <n v="30"/>
    <n v="84"/>
    <n v="31"/>
    <s v="Male"/>
    <n v="43.3"/>
    <n v="9.7100000000000009"/>
    <n v="11"/>
    <s v="Alive"/>
    <s v="NA"/>
    <s v="NA"/>
    <s v="NA"/>
    <s v="NA"/>
    <s v="NA"/>
    <n v="1"/>
    <n v="1"/>
    <n v="1"/>
    <s v="NA"/>
    <s v="NA"/>
    <s v="NA"/>
    <s v="NA"/>
    <m/>
    <m/>
  </r>
  <r>
    <s v="H18Sr29"/>
    <s v="NA"/>
    <x v="2"/>
    <x v="0"/>
    <s v="Qikiqtaruk"/>
    <d v="2018-08-09T00:00:00"/>
    <s v="NA"/>
    <d v="2018-08-20T00:00:00"/>
    <x v="2"/>
    <n v="37.5"/>
    <s v="NA"/>
    <s v="NA"/>
    <s v="NA"/>
    <n v="61"/>
    <n v="43"/>
    <n v="52"/>
    <n v="90"/>
    <n v="42"/>
    <n v="61"/>
    <s v="Male"/>
    <n v="58.3"/>
    <n v="13.9"/>
    <n v="16"/>
    <s v="Alive"/>
    <s v="NA"/>
    <s v="NA"/>
    <s v="NA"/>
    <s v="NA"/>
    <s v="NA"/>
    <n v="1"/>
    <n v="1"/>
    <n v="1"/>
    <s v="NA"/>
    <s v="NA"/>
    <s v="NA"/>
    <s v="NA"/>
    <m/>
    <m/>
  </r>
  <r>
    <s v="H18Sr30"/>
    <s v="NA"/>
    <x v="2"/>
    <x v="0"/>
    <s v="Qikiqtaruk"/>
    <d v="2018-08-09T00:00:00"/>
    <s v="NA"/>
    <d v="2018-08-20T00:00:00"/>
    <x v="2"/>
    <n v="30.4"/>
    <s v="NA"/>
    <s v="NA"/>
    <s v="NA"/>
    <n v="44"/>
    <n v="52"/>
    <n v="55"/>
    <n v="56"/>
    <n v="127"/>
    <n v="32"/>
    <s v="Female"/>
    <n v="33.299999999999997"/>
    <n v="15.71"/>
    <n v="14"/>
    <s v="Alive"/>
    <s v="NA"/>
    <s v="NA"/>
    <s v="NA"/>
    <s v="NA"/>
    <s v="NA"/>
    <n v="1"/>
    <n v="1"/>
    <n v="1"/>
    <s v="NA"/>
    <s v="NA"/>
    <s v="NA"/>
    <s v="NA"/>
    <m/>
    <m/>
  </r>
  <r>
    <s v="H18Sr6"/>
    <s v="NA"/>
    <x v="2"/>
    <x v="0"/>
    <s v="Qikiqtaruk"/>
    <d v="2018-08-09T00:00:00"/>
    <s v="NA"/>
    <d v="2018-08-20T00:00:00"/>
    <x v="2"/>
    <n v="54.3"/>
    <s v="NA"/>
    <s v="NA"/>
    <s v="NA"/>
    <n v="4.5999999999999996"/>
    <n v="3.4"/>
    <n v="4.5"/>
    <n v="4.5"/>
    <n v="6.6"/>
    <n v="4.3"/>
    <s v="Female"/>
    <n v="44.9"/>
    <n v="7.79"/>
    <n v="8"/>
    <s v="Alive"/>
    <s v="NA"/>
    <s v="NA"/>
    <s v="NA"/>
    <s v="NA"/>
    <s v="NA"/>
    <n v="1"/>
    <n v="1"/>
    <n v="1"/>
    <s v="NA"/>
    <s v="NA"/>
    <s v="NA"/>
    <s v="NA"/>
    <m/>
    <m/>
  </r>
  <r>
    <s v="H18Sr8"/>
    <s v="NA"/>
    <x v="2"/>
    <x v="0"/>
    <s v="Qikiqtaruk"/>
    <d v="2018-08-09T00:00:00"/>
    <s v="NA"/>
    <d v="2018-08-20T00:00:00"/>
    <x v="2"/>
    <n v="68.099999999999994"/>
    <s v="NA"/>
    <s v="NA"/>
    <s v="NA"/>
    <n v="44"/>
    <n v="42"/>
    <n v="47"/>
    <n v="45"/>
    <n v="48"/>
    <n v="45"/>
    <s v="Female"/>
    <n v="57.3"/>
    <n v="9.5"/>
    <n v="7"/>
    <s v="Alive"/>
    <s v="NA"/>
    <s v="NA"/>
    <s v="NA"/>
    <s v="NA"/>
    <s v="NA"/>
    <n v="1"/>
    <n v="1"/>
    <n v="1"/>
    <s v="NA"/>
    <s v="NA"/>
    <s v="NA"/>
    <s v="NA"/>
    <m/>
    <m/>
  </r>
  <r>
    <s v="KP18Sa10"/>
    <s v="NA"/>
    <x v="0"/>
    <x v="1"/>
    <s v="Kluane Plateau"/>
    <d v="2018-08-22T00:00:00"/>
    <s v="NA"/>
    <d v="2018-08-23T00:00:00"/>
    <x v="2"/>
    <n v="9.9"/>
    <s v="NA"/>
    <s v="NA"/>
    <s v="NA"/>
    <n v="68"/>
    <n v="51"/>
    <n v="57"/>
    <n v="32"/>
    <n v="31"/>
    <n v="22"/>
    <s v="Male"/>
    <n v="18.8"/>
    <n v="6.52"/>
    <n v="9"/>
    <s v="Alive"/>
    <s v="NA"/>
    <s v="NA"/>
    <s v="NA"/>
    <s v="NA"/>
    <s v="NA"/>
    <n v="1"/>
    <n v="1"/>
    <n v="1"/>
    <s v="NA"/>
    <s v="NA"/>
    <s v="NA"/>
    <s v="NA"/>
    <m/>
    <m/>
  </r>
  <r>
    <s v="KP18Sa2"/>
    <s v="NA"/>
    <x v="0"/>
    <x v="1"/>
    <s v="Kluane Plateau"/>
    <d v="2018-08-22T00:00:00"/>
    <s v="NA"/>
    <d v="2018-08-23T00:00:00"/>
    <x v="2"/>
    <n v="8.8000000000000007"/>
    <s v="NA"/>
    <s v="NA"/>
    <s v="NA"/>
    <n v="42"/>
    <n v="51"/>
    <n v="42"/>
    <n v="43"/>
    <n v="22"/>
    <n v="28"/>
    <s v="Female"/>
    <n v="55.4"/>
    <n v="7.32"/>
    <n v="12"/>
    <s v="Alive"/>
    <s v="NA"/>
    <s v="NA"/>
    <s v="NA"/>
    <s v="NA"/>
    <s v="NA"/>
    <n v="1"/>
    <n v="1"/>
    <n v="1"/>
    <s v="NA"/>
    <s v="NA"/>
    <s v="NA"/>
    <s v="NA"/>
    <m/>
    <m/>
  </r>
  <r>
    <s v="KP18Sa4"/>
    <s v="NA"/>
    <x v="0"/>
    <x v="1"/>
    <s v="Kluane Plateau"/>
    <d v="2018-08-22T00:00:00"/>
    <s v="NA"/>
    <d v="2018-08-23T00:00:00"/>
    <x v="2"/>
    <n v="6.8"/>
    <s v="NA"/>
    <s v="NA"/>
    <s v="NA"/>
    <n v="42"/>
    <n v="47"/>
    <n v="38"/>
    <n v="30"/>
    <n v="27"/>
    <n v="21"/>
    <s v="Male"/>
    <n v="31.5"/>
    <n v="6.11"/>
    <n v="9"/>
    <s v="Alive"/>
    <s v="NA"/>
    <s v="NA"/>
    <s v="NA"/>
    <s v="NA"/>
    <s v="NA"/>
    <n v="1"/>
    <n v="1"/>
    <n v="1"/>
    <s v="NA"/>
    <s v="NA"/>
    <s v="NA"/>
    <s v="NA"/>
    <s v="Came back to life? Alive in garden in 2021."/>
    <s v="Pretty alive. Confusion? Multiyear growth. Marked as &quot;alive&quot; in 2020 without growth measurements."/>
  </r>
  <r>
    <s v="KP18Sa8"/>
    <s v="NA"/>
    <x v="0"/>
    <x v="1"/>
    <s v="Kluane Plateau"/>
    <d v="2018-08-22T00:00:00"/>
    <s v="NA"/>
    <d v="2018-08-23T00:00:00"/>
    <x v="2"/>
    <n v="6.2"/>
    <s v="NA"/>
    <s v="NA"/>
    <s v="NA"/>
    <n v="56"/>
    <n v="46"/>
    <n v="51"/>
    <n v="12"/>
    <n v="6"/>
    <n v="16"/>
    <s v="Unknown"/>
    <n v="24.8"/>
    <n v="11.08"/>
    <n v="11"/>
    <s v="Alive"/>
    <s v="NA"/>
    <s v="NA"/>
    <s v="NA"/>
    <s v="NA"/>
    <s v="NA"/>
    <n v="1"/>
    <n v="1"/>
    <n v="1"/>
    <s v="NA"/>
    <s v="NA"/>
    <s v="NA"/>
    <s v="NA"/>
    <m/>
    <m/>
  </r>
  <r>
    <s v="KP18Sa9"/>
    <s v="NA"/>
    <x v="0"/>
    <x v="1"/>
    <s v="Kluane Plateau"/>
    <d v="2018-08-22T00:00:00"/>
    <s v="NA"/>
    <d v="2018-08-23T00:00:00"/>
    <x v="2"/>
    <n v="6.2"/>
    <s v="NA"/>
    <s v="NA"/>
    <s v="NA"/>
    <n v="48"/>
    <n v="51"/>
    <n v="37"/>
    <n v="18"/>
    <n v="26"/>
    <n v="23"/>
    <s v="Unknown"/>
    <n v="30.4"/>
    <n v="4.8099999999999996"/>
    <n v="6"/>
    <s v="Alive"/>
    <s v="NA"/>
    <s v="NA"/>
    <s v="NA"/>
    <s v="NA"/>
    <s v="NA"/>
    <n v="1"/>
    <n v="1"/>
    <n v="1"/>
    <s v="NA"/>
    <s v="NA"/>
    <s v="NA"/>
    <s v="NA"/>
    <m/>
    <m/>
  </r>
  <r>
    <s v="KP18Sp1"/>
    <s v="NA"/>
    <x v="1"/>
    <x v="1"/>
    <s v="Kluane Plateau"/>
    <d v="2018-08-21T00:00:00"/>
    <s v="NA"/>
    <d v="2018-08-23T00:00:00"/>
    <x v="2"/>
    <n v="54.5"/>
    <s v="NA"/>
    <s v="NA"/>
    <s v="NA"/>
    <n v="46"/>
    <n v="34"/>
    <n v="37"/>
    <n v="14"/>
    <n v="19"/>
    <n v="20"/>
    <s v="Unknown"/>
    <n v="41"/>
    <n v="14.31"/>
    <n v="24"/>
    <s v="Alive"/>
    <s v="NA"/>
    <s v="NA"/>
    <s v="NA"/>
    <s v="NA"/>
    <s v="NA"/>
    <n v="1"/>
    <n v="1"/>
    <n v="1"/>
    <s v="NA"/>
    <s v="NA"/>
    <s v="NA"/>
    <s v="NA"/>
    <m/>
    <m/>
  </r>
  <r>
    <s v="KP18Sp2"/>
    <s v="NA"/>
    <x v="1"/>
    <x v="1"/>
    <s v="Kluane Plateau"/>
    <d v="2018-08-21T00:00:00"/>
    <s v="NA"/>
    <d v="2018-08-23T00:00:00"/>
    <x v="2"/>
    <n v="45.4"/>
    <s v="NA"/>
    <s v="NA"/>
    <s v="NA"/>
    <n v="39"/>
    <n v="38"/>
    <n v="39"/>
    <n v="25"/>
    <n v="19"/>
    <n v="69"/>
    <s v="Female"/>
    <n v="44.5"/>
    <n v="13.66"/>
    <n v="17"/>
    <s v="Alive"/>
    <s v="NA"/>
    <s v="NA"/>
    <s v="NA"/>
    <s v="NA"/>
    <s v="NA"/>
    <n v="1"/>
    <n v="1"/>
    <n v="1"/>
    <s v="NA"/>
    <s v="NA"/>
    <s v="NA"/>
    <s v="NA"/>
    <m/>
    <m/>
  </r>
  <r>
    <s v="KP18Sp3"/>
    <s v="NA"/>
    <x v="1"/>
    <x v="1"/>
    <s v="Kluane Plateau"/>
    <d v="2018-08-21T00:00:00"/>
    <s v="NA"/>
    <d v="2018-08-23T00:00:00"/>
    <x v="2"/>
    <n v="71.3"/>
    <s v="NA"/>
    <s v="NA"/>
    <s v="NA"/>
    <n v="61"/>
    <n v="61"/>
    <n v="84"/>
    <n v="192"/>
    <n v="33"/>
    <n v="97"/>
    <s v="Female"/>
    <n v="58.6"/>
    <n v="13.42"/>
    <n v="12"/>
    <s v="Alive"/>
    <s v="NA"/>
    <s v="NA"/>
    <s v="NA"/>
    <s v="NA"/>
    <s v="NA"/>
    <n v="1"/>
    <n v="1"/>
    <n v="1"/>
    <s v="NA"/>
    <s v="NA"/>
    <s v="NA"/>
    <s v="NA"/>
    <m/>
    <m/>
  </r>
  <r>
    <s v="KP18Sp4"/>
    <s v="NA"/>
    <x v="1"/>
    <x v="1"/>
    <s v="Kluane Plateau"/>
    <d v="2018-08-22T00:00:00"/>
    <s v="NA"/>
    <d v="2018-08-23T00:00:00"/>
    <x v="2"/>
    <n v="133"/>
    <s v="NA"/>
    <s v="NA"/>
    <s v="NA"/>
    <n v="49"/>
    <n v="53"/>
    <n v="54"/>
    <n v="99"/>
    <n v="131"/>
    <n v="114"/>
    <s v="Unknown"/>
    <n v="62.3"/>
    <n v="7.67"/>
    <n v="8"/>
    <s v="Alive"/>
    <s v="NA"/>
    <s v="NA"/>
    <s v="NA"/>
    <s v="NA"/>
    <s v="NA"/>
    <n v="1"/>
    <n v="1"/>
    <n v="1"/>
    <s v="NA"/>
    <s v="NA"/>
    <s v="NA"/>
    <s v="NA"/>
    <m/>
    <m/>
  </r>
  <r>
    <s v="H18Sp8"/>
    <s v="NA"/>
    <x v="1"/>
    <x v="0"/>
    <s v="Qikiqtaruk"/>
    <d v="2018-08-11T00:00:00"/>
    <s v="NA"/>
    <d v="2018-08-20T00:00:00"/>
    <x v="2"/>
    <n v="21.6"/>
    <s v="NA"/>
    <s v="NA"/>
    <s v="NA"/>
    <n v="39"/>
    <n v="34"/>
    <n v="37"/>
    <n v="35"/>
    <n v="24"/>
    <n v="22"/>
    <s v="Female"/>
    <n v="41.1"/>
    <n v="6.33"/>
    <n v="8"/>
    <s v="Alive"/>
    <s v="NA"/>
    <s v="NA"/>
    <s v="NA"/>
    <s v="NA"/>
    <s v="NA"/>
    <n v="1"/>
    <n v="0"/>
    <n v="1"/>
    <s v="NA"/>
    <s v="NA"/>
    <s v="NA"/>
    <s v="NA"/>
    <s v="Came back to life? Alive in garden in 2021."/>
    <s v="Potentially could have been confused as dead, marked as &quot;dead&quot; in 2020."/>
  </r>
  <r>
    <s v="KLSpC1"/>
    <s v="KL-SPC 1"/>
    <x v="1"/>
    <x v="1"/>
    <s v="Pika Camp"/>
    <d v="2011-08-13T00:00:00"/>
    <s v="NA"/>
    <d v="2013-08-13T00:00:00"/>
    <x v="3"/>
    <n v="150"/>
    <n v="487"/>
    <n v="355"/>
    <n v="5.8"/>
    <s v="NA"/>
    <s v="NA"/>
    <s v="NA"/>
    <s v="NA"/>
    <s v="NA"/>
    <s v="NA"/>
    <s v="Unknown"/>
    <s v="NA"/>
    <s v="NA"/>
    <s v="NA"/>
    <s v="Alive"/>
    <n v="1"/>
    <n v="1"/>
    <n v="1"/>
    <n v="1"/>
    <n v="1"/>
    <n v="1"/>
    <n v="1"/>
    <n v="0.5"/>
    <n v="1"/>
    <n v="2"/>
    <n v="2"/>
    <s v="NA"/>
    <m/>
    <m/>
  </r>
  <r>
    <s v="H15Sp17"/>
    <s v="H15Sp17"/>
    <x v="1"/>
    <x v="0"/>
    <s v="QHI"/>
    <d v="2018-07-15T00:00:00"/>
    <d v="2018-07-15T00:00:00"/>
    <d v="2018-08-15T00:00:00"/>
    <x v="5"/>
    <n v="43"/>
    <s v="NA"/>
    <s v="NA"/>
    <n v="1.6"/>
    <s v="NA"/>
    <s v="NA"/>
    <s v="NA"/>
    <s v="NA"/>
    <s v="NA"/>
    <s v="NA"/>
    <s v="Female"/>
    <n v="52.8"/>
    <n v="8"/>
    <n v="9"/>
    <s v="Alive"/>
    <s v="NA"/>
    <s v="NA"/>
    <n v="1"/>
    <n v="1"/>
    <n v="1"/>
    <n v="1"/>
    <n v="1"/>
    <n v="0.5"/>
    <n v="6"/>
    <n v="4"/>
    <n v="1"/>
    <s v="NA"/>
    <m/>
    <m/>
  </r>
  <r>
    <s v="H17Sr36"/>
    <e v="#N/A"/>
    <x v="2"/>
    <x v="0"/>
    <s v="Qikiqtaruk"/>
    <d v="2014-08-17T00:00:00"/>
    <s v="NA"/>
    <d v="2020-08-17T00:00:00"/>
    <x v="1"/>
    <n v="41"/>
    <n v="134"/>
    <n v="117"/>
    <n v="19"/>
    <n v="55"/>
    <n v="51"/>
    <n v="58"/>
    <n v="250"/>
    <n v="221"/>
    <n v="88"/>
    <s v="Unknown"/>
    <n v="41.1"/>
    <n v="14.8"/>
    <n v="9"/>
    <s v="Alive"/>
    <s v="NA"/>
    <s v="NA"/>
    <s v="NA"/>
    <s v="NA"/>
    <n v="1"/>
    <n v="1"/>
    <n v="1"/>
    <n v="0.5"/>
    <n v="16"/>
    <n v="4"/>
    <n v="5"/>
    <s v="NA"/>
    <m/>
    <m/>
  </r>
  <r>
    <s v="PP17Sp13"/>
    <e v="#N/A"/>
    <x v="1"/>
    <x v="1"/>
    <s v="Printers Pass"/>
    <d v="2015-08-17T00:00:00"/>
    <s v="NA"/>
    <d v="2016-08-17T00:00:00"/>
    <x v="1"/>
    <n v="58"/>
    <n v="174"/>
    <n v="52"/>
    <n v="17"/>
    <n v="51"/>
    <n v="41"/>
    <n v="45"/>
    <n v="46"/>
    <n v="44"/>
    <n v="42"/>
    <s v="Unknown"/>
    <n v="31.6"/>
    <n v="13.2"/>
    <s v="NA"/>
    <s v="Alive"/>
    <s v="NA"/>
    <s v="NA"/>
    <s v="NA"/>
    <s v="NA"/>
    <n v="1"/>
    <n v="1"/>
    <n v="1"/>
    <n v="0.5"/>
    <n v="8"/>
    <n v="4"/>
    <n v="1"/>
    <s v="NA"/>
    <m/>
    <m/>
  </r>
  <r>
    <s v="HESp10"/>
    <e v="#N/A"/>
    <x v="1"/>
    <x v="0"/>
    <s v="QHI"/>
    <d v="2026-07-13T00:00:00"/>
    <s v="NA"/>
    <d v="2013-08-13T00:00:00"/>
    <x v="3"/>
    <n v="15.5"/>
    <s v="NA"/>
    <s v="NA"/>
    <s v="NA"/>
    <s v="NA"/>
    <s v="NA"/>
    <s v="NA"/>
    <s v="NA"/>
    <s v="NA"/>
    <s v="NA"/>
    <s v="Unknown"/>
    <s v="NA"/>
    <s v="NA"/>
    <s v="NA"/>
    <n v="2013"/>
    <n v="0"/>
    <n v="0"/>
    <n v="0"/>
    <n v="0"/>
    <n v="0"/>
    <n v="0"/>
    <n v="0"/>
    <n v="0"/>
    <n v="6"/>
    <n v="5"/>
    <n v="6"/>
    <s v="NA"/>
    <m/>
    <m/>
  </r>
  <r>
    <s v="HESp11"/>
    <e v="#N/A"/>
    <x v="1"/>
    <x v="0"/>
    <s v="QHI"/>
    <d v="2026-07-13T00:00:00"/>
    <s v="NA"/>
    <d v="2013-08-13T00:00:00"/>
    <x v="3"/>
    <n v="13.2"/>
    <s v="NA"/>
    <s v="NA"/>
    <s v="NA"/>
    <s v="NA"/>
    <s v="NA"/>
    <s v="NA"/>
    <s v="NA"/>
    <s v="NA"/>
    <s v="NA"/>
    <s v="Unknown"/>
    <s v="NA"/>
    <s v="NA"/>
    <s v="NA"/>
    <n v="2013"/>
    <n v="0"/>
    <n v="0"/>
    <n v="0"/>
    <n v="0"/>
    <n v="0"/>
    <n v="0"/>
    <n v="0"/>
    <n v="0"/>
    <n v="6"/>
    <n v="4"/>
    <n v="2"/>
    <s v="NA"/>
    <m/>
    <m/>
  </r>
  <r>
    <s v="HESp13"/>
    <e v="#N/A"/>
    <x v="1"/>
    <x v="0"/>
    <s v="QHI"/>
    <d v="2026-07-13T00:00:00"/>
    <s v="NA"/>
    <d v="2013-08-13T00:00:00"/>
    <x v="3"/>
    <n v="12.8"/>
    <s v="NA"/>
    <s v="NA"/>
    <s v="NA"/>
    <s v="NA"/>
    <s v="NA"/>
    <s v="NA"/>
    <s v="NA"/>
    <s v="NA"/>
    <s v="NA"/>
    <s v="Unknown"/>
    <s v="NA"/>
    <s v="NA"/>
    <s v="NA"/>
    <n v="2013"/>
    <n v="0"/>
    <n v="0"/>
    <n v="0"/>
    <n v="0"/>
    <n v="0"/>
    <n v="0"/>
    <n v="0"/>
    <n v="0"/>
    <n v="6"/>
    <n v="4"/>
    <n v="4"/>
    <s v="NA"/>
    <m/>
    <m/>
  </r>
  <r>
    <s v="HESp15"/>
    <e v="#N/A"/>
    <x v="1"/>
    <x v="0"/>
    <s v="QHI"/>
    <d v="2026-07-13T00:00:00"/>
    <s v="NA"/>
    <d v="2013-08-13T00:00:00"/>
    <x v="3"/>
    <n v="14.9"/>
    <s v="NA"/>
    <s v="NA"/>
    <s v="NA"/>
    <s v="NA"/>
    <s v="NA"/>
    <s v="NA"/>
    <s v="NA"/>
    <s v="NA"/>
    <s v="NA"/>
    <s v="Unknown"/>
    <s v="NA"/>
    <s v="NA"/>
    <s v="NA"/>
    <n v="2013"/>
    <n v="0"/>
    <n v="0"/>
    <n v="0"/>
    <n v="0"/>
    <n v="0"/>
    <n v="0"/>
    <n v="0"/>
    <n v="0"/>
    <n v="6"/>
    <n v="4"/>
    <n v="6"/>
    <s v="NA"/>
    <m/>
    <m/>
  </r>
  <r>
    <s v="HESp16"/>
    <e v="#N/A"/>
    <x v="1"/>
    <x v="0"/>
    <s v="QHI"/>
    <d v="2026-07-13T00:00:00"/>
    <s v="NA"/>
    <d v="2013-08-13T00:00:00"/>
    <x v="3"/>
    <n v="13.4"/>
    <s v="NA"/>
    <s v="NA"/>
    <s v="NA"/>
    <s v="NA"/>
    <s v="NA"/>
    <s v="NA"/>
    <s v="NA"/>
    <s v="NA"/>
    <s v="NA"/>
    <s v="Unknown"/>
    <s v="NA"/>
    <s v="NA"/>
    <s v="NA"/>
    <n v="2013"/>
    <n v="0"/>
    <n v="0"/>
    <n v="0"/>
    <n v="0"/>
    <n v="0"/>
    <n v="0"/>
    <n v="0"/>
    <n v="0"/>
    <n v="3"/>
    <n v="4"/>
    <n v="3"/>
    <s v="NA"/>
    <m/>
    <m/>
  </r>
  <r>
    <s v="HESp21"/>
    <e v="#N/A"/>
    <x v="1"/>
    <x v="0"/>
    <s v="QHI"/>
    <d v="2026-07-13T00:00:00"/>
    <s v="NA"/>
    <d v="2013-08-13T00:00:00"/>
    <x v="3"/>
    <n v="27.4"/>
    <s v="NA"/>
    <s v="NA"/>
    <s v="NA"/>
    <s v="NA"/>
    <s v="NA"/>
    <s v="NA"/>
    <s v="NA"/>
    <s v="NA"/>
    <s v="NA"/>
    <s v="Unknown"/>
    <s v="NA"/>
    <s v="NA"/>
    <s v="NA"/>
    <n v="2013"/>
    <n v="0"/>
    <n v="0"/>
    <n v="0"/>
    <n v="0"/>
    <n v="0"/>
    <n v="0"/>
    <n v="0"/>
    <n v="0"/>
    <n v="8"/>
    <n v="5"/>
    <n v="3"/>
    <s v="NA"/>
    <m/>
    <m/>
  </r>
  <r>
    <s v="HESp22"/>
    <e v="#N/A"/>
    <x v="1"/>
    <x v="0"/>
    <s v="QHI"/>
    <d v="2026-07-13T00:00:00"/>
    <s v="NA"/>
    <d v="2013-08-13T00:00:00"/>
    <x v="3"/>
    <n v="10.5"/>
    <s v="NA"/>
    <s v="NA"/>
    <s v="NA"/>
    <s v="NA"/>
    <s v="NA"/>
    <s v="NA"/>
    <s v="NA"/>
    <s v="NA"/>
    <s v="NA"/>
    <s v="Unknown"/>
    <s v="NA"/>
    <s v="NA"/>
    <s v="NA"/>
    <n v="2013"/>
    <n v="0"/>
    <n v="0"/>
    <n v="0"/>
    <n v="0"/>
    <n v="0"/>
    <n v="0"/>
    <n v="0"/>
    <n v="0"/>
    <n v="8"/>
    <n v="5"/>
    <n v="4"/>
    <s v="NA"/>
    <m/>
    <m/>
  </r>
  <r>
    <s v="HESp24"/>
    <e v="#N/A"/>
    <x v="1"/>
    <x v="0"/>
    <s v="QHI"/>
    <d v="2026-07-13T00:00:00"/>
    <s v="NA"/>
    <d v="2013-08-13T00:00:00"/>
    <x v="3"/>
    <n v="21.2"/>
    <s v="NA"/>
    <s v="NA"/>
    <s v="NA"/>
    <s v="NA"/>
    <s v="NA"/>
    <s v="NA"/>
    <s v="NA"/>
    <s v="NA"/>
    <s v="NA"/>
    <s v="Unknown"/>
    <s v="NA"/>
    <s v="NA"/>
    <s v="NA"/>
    <n v="2013"/>
    <n v="0"/>
    <n v="0"/>
    <n v="0"/>
    <n v="0"/>
    <n v="0"/>
    <n v="0"/>
    <n v="0"/>
    <n v="0"/>
    <n v="8"/>
    <n v="5"/>
    <n v="6"/>
    <s v="NA"/>
    <m/>
    <m/>
  </r>
  <r>
    <s v="HESp25"/>
    <e v="#N/A"/>
    <x v="1"/>
    <x v="0"/>
    <s v="QHI"/>
    <d v="2026-07-13T00:00:00"/>
    <s v="NA"/>
    <d v="2013-08-13T00:00:00"/>
    <x v="3"/>
    <n v="20.399999999999999"/>
    <s v="NA"/>
    <s v="NA"/>
    <s v="NA"/>
    <s v="NA"/>
    <s v="NA"/>
    <s v="NA"/>
    <s v="NA"/>
    <s v="NA"/>
    <s v="NA"/>
    <s v="Unknown"/>
    <s v="NA"/>
    <s v="NA"/>
    <s v="NA"/>
    <n v="2013"/>
    <n v="0"/>
    <n v="0"/>
    <n v="0"/>
    <n v="0"/>
    <n v="0"/>
    <n v="0"/>
    <n v="0"/>
    <n v="0"/>
    <n v="8"/>
    <n v="5"/>
    <n v="7"/>
    <s v="NA"/>
    <m/>
    <m/>
  </r>
  <r>
    <s v="HESp26"/>
    <e v="#N/A"/>
    <x v="1"/>
    <x v="0"/>
    <s v="QHI"/>
    <d v="2026-07-13T00:00:00"/>
    <s v="NA"/>
    <d v="2013-08-13T00:00:00"/>
    <x v="3"/>
    <n v="19.100000000000001"/>
    <s v="NA"/>
    <s v="NA"/>
    <s v="NA"/>
    <s v="NA"/>
    <s v="NA"/>
    <s v="NA"/>
    <s v="NA"/>
    <s v="NA"/>
    <s v="NA"/>
    <s v="Unknown"/>
    <s v="NA"/>
    <s v="NA"/>
    <s v="NA"/>
    <n v="2013"/>
    <n v="0"/>
    <n v="0"/>
    <n v="0"/>
    <n v="0"/>
    <n v="0"/>
    <n v="0"/>
    <n v="0"/>
    <n v="0"/>
    <n v="8"/>
    <n v="4"/>
    <n v="3"/>
    <s v="NA"/>
    <m/>
    <m/>
  </r>
  <r>
    <s v="HESp28"/>
    <e v="#N/A"/>
    <x v="1"/>
    <x v="0"/>
    <s v="QHI"/>
    <d v="2026-07-13T00:00:00"/>
    <s v="NA"/>
    <d v="2013-08-13T00:00:00"/>
    <x v="3"/>
    <n v="17.7"/>
    <s v="NA"/>
    <s v="NA"/>
    <s v="NA"/>
    <s v="NA"/>
    <s v="NA"/>
    <s v="NA"/>
    <s v="NA"/>
    <s v="NA"/>
    <s v="NA"/>
    <s v="Unknown"/>
    <s v="NA"/>
    <s v="NA"/>
    <s v="NA"/>
    <n v="2013"/>
    <n v="0"/>
    <n v="0"/>
    <n v="0"/>
    <n v="0"/>
    <n v="0"/>
    <n v="0"/>
    <n v="0"/>
    <n v="0"/>
    <n v="8"/>
    <n v="4"/>
    <n v="5"/>
    <s v="NA"/>
    <m/>
    <m/>
  </r>
  <r>
    <s v="HESp29"/>
    <e v="#N/A"/>
    <x v="1"/>
    <x v="0"/>
    <s v="QHI"/>
    <d v="2026-07-13T00:00:00"/>
    <s v="NA"/>
    <d v="2013-08-13T00:00:00"/>
    <x v="3"/>
    <n v="15.2"/>
    <s v="NA"/>
    <s v="NA"/>
    <s v="NA"/>
    <s v="NA"/>
    <s v="NA"/>
    <s v="NA"/>
    <s v="NA"/>
    <s v="NA"/>
    <s v="NA"/>
    <s v="Unknown"/>
    <s v="NA"/>
    <s v="NA"/>
    <s v="NA"/>
    <n v="2013"/>
    <n v="0"/>
    <n v="0"/>
    <n v="0"/>
    <n v="0"/>
    <n v="0"/>
    <n v="0"/>
    <n v="0"/>
    <n v="0"/>
    <n v="8"/>
    <n v="4"/>
    <n v="6"/>
    <s v="NA"/>
    <m/>
    <m/>
  </r>
  <r>
    <s v="HESp3"/>
    <e v="#N/A"/>
    <x v="1"/>
    <x v="0"/>
    <s v="QHI"/>
    <d v="2026-07-13T00:00:00"/>
    <s v="NA"/>
    <d v="2013-08-13T00:00:00"/>
    <x v="3"/>
    <n v="15.4"/>
    <s v="NA"/>
    <s v="NA"/>
    <s v="NA"/>
    <s v="NA"/>
    <s v="NA"/>
    <s v="NA"/>
    <s v="NA"/>
    <s v="NA"/>
    <s v="NA"/>
    <s v="Unknown"/>
    <s v="NA"/>
    <s v="NA"/>
    <s v="NA"/>
    <n v="2013"/>
    <n v="0"/>
    <n v="0"/>
    <n v="0"/>
    <n v="0"/>
    <n v="0"/>
    <n v="0"/>
    <n v="0"/>
    <n v="0"/>
    <n v="1"/>
    <n v="4"/>
    <n v="4"/>
    <s v="NA"/>
    <m/>
    <m/>
  </r>
  <r>
    <s v="HESp5"/>
    <e v="#N/A"/>
    <x v="1"/>
    <x v="0"/>
    <s v="QHI"/>
    <d v="2026-07-13T00:00:00"/>
    <s v="NA"/>
    <d v="2013-08-13T00:00:00"/>
    <x v="3"/>
    <n v="18.600000000000001"/>
    <s v="NA"/>
    <s v="NA"/>
    <s v="NA"/>
    <s v="NA"/>
    <s v="NA"/>
    <s v="NA"/>
    <s v="NA"/>
    <s v="NA"/>
    <s v="NA"/>
    <s v="Unknown"/>
    <s v="NA"/>
    <s v="NA"/>
    <s v="NA"/>
    <n v="2013"/>
    <n v="0"/>
    <n v="0"/>
    <n v="0"/>
    <n v="0"/>
    <n v="0"/>
    <n v="0"/>
    <n v="0"/>
    <n v="0"/>
    <n v="1"/>
    <n v="4"/>
    <n v="6"/>
    <s v="NA"/>
    <m/>
    <m/>
  </r>
  <r>
    <s v="HESp7"/>
    <e v="#N/A"/>
    <x v="1"/>
    <x v="0"/>
    <s v="QHI"/>
    <d v="2026-07-13T00:00:00"/>
    <s v="NA"/>
    <d v="2013-08-13T00:00:00"/>
    <x v="3"/>
    <n v="17.2"/>
    <s v="NA"/>
    <s v="NA"/>
    <s v="NA"/>
    <s v="NA"/>
    <s v="NA"/>
    <s v="NA"/>
    <s v="NA"/>
    <s v="NA"/>
    <s v="NA"/>
    <s v="Unknown"/>
    <s v="NA"/>
    <s v="NA"/>
    <s v="NA"/>
    <n v="2013"/>
    <n v="0"/>
    <n v="0"/>
    <n v="0"/>
    <n v="0"/>
    <n v="0"/>
    <n v="0"/>
    <n v="0"/>
    <n v="0"/>
    <n v="6"/>
    <n v="5"/>
    <n v="3"/>
    <s v="NA"/>
    <m/>
    <m/>
  </r>
  <r>
    <s v="HESp8"/>
    <e v="#N/A"/>
    <x v="1"/>
    <x v="0"/>
    <s v="QHI"/>
    <d v="2026-07-13T00:00:00"/>
    <s v="NA"/>
    <d v="2013-08-13T00:00:00"/>
    <x v="3"/>
    <n v="22.2"/>
    <s v="NA"/>
    <s v="NA"/>
    <s v="NA"/>
    <s v="NA"/>
    <s v="NA"/>
    <s v="NA"/>
    <s v="NA"/>
    <s v="NA"/>
    <s v="NA"/>
    <s v="Unknown"/>
    <s v="NA"/>
    <s v="NA"/>
    <s v="NA"/>
    <n v="2013"/>
    <n v="0"/>
    <n v="0"/>
    <n v="0"/>
    <n v="0"/>
    <n v="0"/>
    <n v="0"/>
    <n v="0"/>
    <n v="0"/>
    <n v="6"/>
    <n v="5"/>
    <n v="4"/>
    <s v="NA"/>
    <m/>
    <m/>
  </r>
  <r>
    <s v="HESp9"/>
    <e v="#N/A"/>
    <x v="1"/>
    <x v="0"/>
    <s v="QHI"/>
    <d v="2026-07-13T00:00:00"/>
    <s v="NA"/>
    <d v="2013-08-13T00:00:00"/>
    <x v="3"/>
    <n v="14.3"/>
    <s v="NA"/>
    <s v="NA"/>
    <s v="NA"/>
    <s v="NA"/>
    <s v="NA"/>
    <s v="NA"/>
    <s v="NA"/>
    <s v="NA"/>
    <s v="NA"/>
    <s v="Unknown"/>
    <s v="NA"/>
    <s v="NA"/>
    <s v="NA"/>
    <n v="2013"/>
    <n v="0"/>
    <n v="0"/>
    <n v="0"/>
    <n v="0"/>
    <n v="0"/>
    <n v="0"/>
    <n v="0"/>
    <n v="0"/>
    <n v="6"/>
    <n v="5"/>
    <n v="5"/>
    <s v="NA"/>
    <m/>
    <m/>
  </r>
  <r>
    <s v="HESr1"/>
    <e v="#N/A"/>
    <x v="2"/>
    <x v="0"/>
    <s v="QHI"/>
    <d v="2026-07-13T00:00:00"/>
    <s v="NA"/>
    <d v="2013-08-13T00:00:00"/>
    <x v="3"/>
    <n v="43"/>
    <s v="NA"/>
    <s v="NA"/>
    <s v="NA"/>
    <s v="NA"/>
    <s v="NA"/>
    <s v="NA"/>
    <s v="NA"/>
    <s v="NA"/>
    <s v="NA"/>
    <s v="NA"/>
    <s v="NA"/>
    <s v="NA"/>
    <s v="NA"/>
    <n v="2013"/>
    <n v="0"/>
    <n v="0"/>
    <n v="0"/>
    <n v="0"/>
    <n v="0"/>
    <n v="0"/>
    <n v="0"/>
    <n v="0"/>
    <n v="5"/>
    <n v="5"/>
    <n v="3"/>
    <s v="NA"/>
    <m/>
    <m/>
  </r>
  <r>
    <s v="HESr10"/>
    <e v="#N/A"/>
    <x v="2"/>
    <x v="0"/>
    <s v="QHI"/>
    <d v="2026-07-13T00:00:00"/>
    <s v="NA"/>
    <d v="2013-08-13T00:00:00"/>
    <x v="3"/>
    <n v="31.4"/>
    <s v="NA"/>
    <s v="NA"/>
    <s v="NA"/>
    <s v="NA"/>
    <s v="NA"/>
    <s v="NA"/>
    <s v="NA"/>
    <s v="NA"/>
    <s v="NA"/>
    <s v="Unknown"/>
    <s v="NA"/>
    <s v="NA"/>
    <s v="NA"/>
    <n v="2013"/>
    <n v="0"/>
    <n v="0"/>
    <n v="0"/>
    <n v="0"/>
    <n v="0"/>
    <n v="0"/>
    <n v="0"/>
    <n v="0"/>
    <n v="2"/>
    <n v="4"/>
    <n v="6"/>
    <s v="NA"/>
    <m/>
    <m/>
  </r>
  <r>
    <s v="HESr11"/>
    <e v="#N/A"/>
    <x v="2"/>
    <x v="0"/>
    <s v="QHI"/>
    <d v="2026-07-13T00:00:00"/>
    <s v="NA"/>
    <d v="2013-08-13T00:00:00"/>
    <x v="3"/>
    <n v="24.5"/>
    <s v="NA"/>
    <s v="NA"/>
    <s v="NA"/>
    <s v="NA"/>
    <s v="NA"/>
    <s v="NA"/>
    <s v="NA"/>
    <s v="NA"/>
    <s v="NA"/>
    <s v="Unknown"/>
    <s v="NA"/>
    <s v="NA"/>
    <s v="NA"/>
    <n v="2013"/>
    <n v="0"/>
    <n v="0"/>
    <n v="0"/>
    <n v="0"/>
    <n v="0"/>
    <n v="0"/>
    <n v="0"/>
    <n v="0"/>
    <n v="2"/>
    <n v="3"/>
    <n v="2"/>
    <s v="NA"/>
    <m/>
    <m/>
  </r>
  <r>
    <s v="HESr12"/>
    <e v="#N/A"/>
    <x v="2"/>
    <x v="0"/>
    <s v="QHI"/>
    <d v="2026-07-13T00:00:00"/>
    <s v="NA"/>
    <d v="2013-08-13T00:00:00"/>
    <x v="3"/>
    <n v="26.9"/>
    <s v="NA"/>
    <s v="NA"/>
    <s v="NA"/>
    <s v="NA"/>
    <s v="NA"/>
    <s v="NA"/>
    <s v="NA"/>
    <s v="NA"/>
    <s v="NA"/>
    <s v="Unknown"/>
    <s v="NA"/>
    <s v="NA"/>
    <s v="NA"/>
    <n v="2013"/>
    <n v="0"/>
    <n v="0"/>
    <n v="0"/>
    <n v="0"/>
    <n v="0"/>
    <n v="0"/>
    <n v="0"/>
    <n v="0"/>
    <n v="2"/>
    <n v="3"/>
    <n v="3"/>
    <s v="NA"/>
    <m/>
    <m/>
  </r>
  <r>
    <s v="HESr14"/>
    <e v="#N/A"/>
    <x v="2"/>
    <x v="0"/>
    <s v="QHI"/>
    <d v="2026-07-13T00:00:00"/>
    <s v="NA"/>
    <d v="2013-08-13T00:00:00"/>
    <x v="3"/>
    <n v="27.5"/>
    <s v="NA"/>
    <s v="NA"/>
    <s v="NA"/>
    <s v="NA"/>
    <s v="NA"/>
    <s v="NA"/>
    <s v="NA"/>
    <s v="NA"/>
    <s v="NA"/>
    <s v="Unknown"/>
    <s v="NA"/>
    <s v="NA"/>
    <s v="NA"/>
    <n v="2013"/>
    <n v="0"/>
    <n v="0"/>
    <n v="0"/>
    <n v="0"/>
    <n v="0"/>
    <n v="0"/>
    <n v="0"/>
    <n v="0"/>
    <n v="2"/>
    <n v="3"/>
    <n v="6"/>
    <s v="NA"/>
    <m/>
    <m/>
  </r>
  <r>
    <s v="HESr15"/>
    <e v="#N/A"/>
    <x v="2"/>
    <x v="0"/>
    <s v="QHI"/>
    <d v="2026-07-13T00:00:00"/>
    <s v="NA"/>
    <d v="2013-08-13T00:00:00"/>
    <x v="3"/>
    <n v="31.2"/>
    <s v="NA"/>
    <s v="NA"/>
    <s v="NA"/>
    <s v="NA"/>
    <s v="NA"/>
    <s v="NA"/>
    <s v="NA"/>
    <s v="NA"/>
    <s v="NA"/>
    <s v="Unknown"/>
    <s v="NA"/>
    <s v="NA"/>
    <s v="NA"/>
    <n v="2013"/>
    <n v="0"/>
    <n v="0"/>
    <n v="0"/>
    <n v="0"/>
    <n v="0"/>
    <n v="0"/>
    <n v="0"/>
    <n v="0"/>
    <n v="2"/>
    <n v="3"/>
    <n v="4"/>
    <s v="NA"/>
    <m/>
    <m/>
  </r>
  <r>
    <s v="HESr18"/>
    <e v="#N/A"/>
    <x v="2"/>
    <x v="0"/>
    <s v="QHI"/>
    <d v="2026-07-13T00:00:00"/>
    <s v="NA"/>
    <d v="2013-08-13T00:00:00"/>
    <x v="3"/>
    <n v="31.3"/>
    <s v="NA"/>
    <s v="NA"/>
    <s v="NA"/>
    <s v="NA"/>
    <s v="NA"/>
    <s v="NA"/>
    <s v="NA"/>
    <s v="NA"/>
    <s v="NA"/>
    <s v="Unknown"/>
    <s v="NA"/>
    <s v="NA"/>
    <s v="NA"/>
    <n v="2013"/>
    <n v="0"/>
    <n v="0"/>
    <n v="0"/>
    <n v="0"/>
    <n v="0"/>
    <n v="0"/>
    <n v="0"/>
    <n v="0"/>
    <n v="7"/>
    <n v="5"/>
    <n v="5"/>
    <s v="NA"/>
    <m/>
    <m/>
  </r>
  <r>
    <s v="HESr19"/>
    <e v="#N/A"/>
    <x v="2"/>
    <x v="0"/>
    <s v="QHI"/>
    <d v="2026-07-13T00:00:00"/>
    <s v="NA"/>
    <d v="2013-08-13T00:00:00"/>
    <x v="3"/>
    <n v="33.5"/>
    <s v="NA"/>
    <s v="NA"/>
    <s v="NA"/>
    <s v="NA"/>
    <s v="NA"/>
    <s v="NA"/>
    <s v="NA"/>
    <s v="NA"/>
    <s v="NA"/>
    <s v="Unknown"/>
    <s v="NA"/>
    <s v="NA"/>
    <s v="NA"/>
    <n v="2013"/>
    <n v="0"/>
    <n v="0"/>
    <n v="0"/>
    <n v="0"/>
    <n v="0"/>
    <n v="0"/>
    <n v="0"/>
    <n v="0"/>
    <n v="7"/>
    <n v="5"/>
    <n v="6"/>
    <s v="NA"/>
    <m/>
    <m/>
  </r>
  <r>
    <s v="HESr22"/>
    <e v="#N/A"/>
    <x v="2"/>
    <x v="0"/>
    <s v="QHI"/>
    <d v="2026-07-13T00:00:00"/>
    <s v="NA"/>
    <d v="2013-08-13T00:00:00"/>
    <x v="3"/>
    <n v="31.3"/>
    <s v="NA"/>
    <s v="NA"/>
    <s v="NA"/>
    <s v="NA"/>
    <s v="NA"/>
    <s v="NA"/>
    <s v="NA"/>
    <s v="NA"/>
    <s v="NA"/>
    <s v="Unknown"/>
    <s v="NA"/>
    <s v="NA"/>
    <s v="NA"/>
    <n v="2013"/>
    <n v="0"/>
    <n v="0"/>
    <n v="0"/>
    <n v="0"/>
    <n v="0"/>
    <n v="0"/>
    <n v="0"/>
    <n v="0"/>
    <n v="4"/>
    <n v="4"/>
    <n v="4"/>
    <s v="NA"/>
    <m/>
    <m/>
  </r>
  <r>
    <s v="HESr25"/>
    <e v="#N/A"/>
    <x v="2"/>
    <x v="0"/>
    <s v="QHI"/>
    <d v="2026-07-13T00:00:00"/>
    <s v="NA"/>
    <d v="2013-08-13T00:00:00"/>
    <x v="3"/>
    <n v="26.4"/>
    <s v="NA"/>
    <s v="NA"/>
    <s v="NA"/>
    <s v="NA"/>
    <s v="NA"/>
    <s v="NA"/>
    <s v="NA"/>
    <s v="NA"/>
    <s v="NA"/>
    <s v="Unknown"/>
    <s v="NA"/>
    <s v="NA"/>
    <s v="NA"/>
    <n v="2013"/>
    <n v="0"/>
    <n v="0"/>
    <n v="0"/>
    <n v="0"/>
    <n v="0"/>
    <n v="0"/>
    <n v="0"/>
    <n v="0"/>
    <n v="4"/>
    <n v="4"/>
    <n v="7"/>
    <s v="NA"/>
    <m/>
    <m/>
  </r>
  <r>
    <s v="HESr28"/>
    <e v="#N/A"/>
    <x v="2"/>
    <x v="0"/>
    <s v="QHI"/>
    <d v="2026-07-13T00:00:00"/>
    <s v="NA"/>
    <d v="2013-08-13T00:00:00"/>
    <x v="3"/>
    <n v="38.700000000000003"/>
    <s v="NA"/>
    <s v="NA"/>
    <s v="NA"/>
    <s v="NA"/>
    <s v="NA"/>
    <s v="NA"/>
    <s v="NA"/>
    <s v="NA"/>
    <s v="NA"/>
    <s v="Unknown"/>
    <s v="NA"/>
    <s v="NA"/>
    <s v="NA"/>
    <n v="2013"/>
    <n v="0"/>
    <n v="0"/>
    <n v="0"/>
    <n v="0"/>
    <n v="0"/>
    <n v="0"/>
    <n v="0"/>
    <n v="0"/>
    <n v="4"/>
    <n v="3"/>
    <n v="5"/>
    <s v="NA"/>
    <m/>
    <m/>
  </r>
  <r>
    <s v="HESr30"/>
    <e v="#N/A"/>
    <x v="2"/>
    <x v="0"/>
    <s v="QHI"/>
    <d v="2026-07-13T00:00:00"/>
    <s v="NA"/>
    <d v="2013-08-13T00:00:00"/>
    <x v="3"/>
    <n v="41.5"/>
    <s v="NA"/>
    <s v="NA"/>
    <s v="NA"/>
    <s v="NA"/>
    <s v="NA"/>
    <s v="NA"/>
    <s v="NA"/>
    <s v="NA"/>
    <s v="NA"/>
    <s v="Unknown"/>
    <s v="NA"/>
    <s v="NA"/>
    <s v="NA"/>
    <n v="2013"/>
    <n v="0"/>
    <n v="0"/>
    <n v="0"/>
    <n v="0"/>
    <n v="0"/>
    <n v="0"/>
    <n v="0"/>
    <n v="0"/>
    <n v="4"/>
    <n v="3"/>
    <n v="7"/>
    <s v="NA"/>
    <m/>
    <m/>
  </r>
  <r>
    <s v="HESr5"/>
    <e v="#N/A"/>
    <x v="2"/>
    <x v="0"/>
    <s v="QHI"/>
    <d v="2026-07-13T00:00:00"/>
    <s v="NA"/>
    <d v="2013-08-13T00:00:00"/>
    <x v="3"/>
    <n v="30.5"/>
    <s v="NA"/>
    <s v="NA"/>
    <s v="NA"/>
    <s v="NA"/>
    <s v="NA"/>
    <s v="NA"/>
    <s v="NA"/>
    <s v="NA"/>
    <s v="NA"/>
    <s v="Unknown"/>
    <s v="NA"/>
    <s v="NA"/>
    <s v="NA"/>
    <n v="2013"/>
    <n v="0"/>
    <n v="0"/>
    <n v="0"/>
    <n v="0"/>
    <n v="0"/>
    <n v="0"/>
    <n v="0"/>
    <n v="0"/>
    <n v="5"/>
    <n v="5"/>
    <n v="7"/>
    <s v="NA"/>
    <m/>
    <m/>
  </r>
  <r>
    <s v="HESr9"/>
    <e v="#N/A"/>
    <x v="2"/>
    <x v="0"/>
    <s v="QHI"/>
    <d v="2026-07-13T00:00:00"/>
    <s v="NA"/>
    <d v="2013-08-13T00:00:00"/>
    <x v="3"/>
    <n v="49.8"/>
    <s v="NA"/>
    <s v="NA"/>
    <s v="NA"/>
    <s v="NA"/>
    <s v="NA"/>
    <s v="NA"/>
    <s v="NA"/>
    <s v="NA"/>
    <s v="NA"/>
    <s v="Unknown"/>
    <s v="NA"/>
    <s v="NA"/>
    <s v="NA"/>
    <n v="2013"/>
    <n v="0"/>
    <n v="0"/>
    <n v="0"/>
    <n v="0"/>
    <n v="0"/>
    <n v="0"/>
    <n v="0"/>
    <n v="0"/>
    <n v="2"/>
    <n v="4"/>
    <n v="5"/>
    <s v="NA"/>
    <m/>
    <m/>
  </r>
  <r>
    <s v="KLSpC11"/>
    <e v="#N/A"/>
    <x v="1"/>
    <x v="1"/>
    <s v="Pika Camp"/>
    <d v="2011-08-13T00:00:00"/>
    <s v="NA"/>
    <d v="2013-08-13T00:00:00"/>
    <x v="3"/>
    <n v="83"/>
    <n v="397"/>
    <n v="298"/>
    <n v="3.2"/>
    <s v="NA"/>
    <s v="NA"/>
    <s v="NA"/>
    <s v="NA"/>
    <s v="NA"/>
    <s v="NA"/>
    <s v="Unknown"/>
    <s v="NA"/>
    <s v="NA"/>
    <s v="NA"/>
    <n v="2013"/>
    <n v="0"/>
    <n v="0"/>
    <n v="0"/>
    <n v="0"/>
    <n v="0"/>
    <n v="0"/>
    <n v="0"/>
    <n v="0"/>
    <n v="8"/>
    <n v="3"/>
    <n v="3"/>
    <s v="NA"/>
    <m/>
    <m/>
  </r>
  <r>
    <s v="KLSpC14"/>
    <e v="#N/A"/>
    <x v="1"/>
    <x v="1"/>
    <s v="Pika Camp"/>
    <d v="2011-08-13T00:00:00"/>
    <s v="NA"/>
    <d v="2013-08-13T00:00:00"/>
    <x v="3"/>
    <n v="166"/>
    <n v="345"/>
    <n v="157"/>
    <n v="6.9"/>
    <s v="NA"/>
    <s v="NA"/>
    <s v="NA"/>
    <s v="NA"/>
    <s v="NA"/>
    <s v="NA"/>
    <s v="Unknown"/>
    <s v="NA"/>
    <s v="NA"/>
    <s v="NA"/>
    <n v="2013"/>
    <n v="0"/>
    <n v="0"/>
    <n v="0"/>
    <n v="0"/>
    <n v="0"/>
    <n v="0"/>
    <n v="0"/>
    <n v="0"/>
    <n v="8"/>
    <n v="3"/>
    <n v="6"/>
    <s v="NA"/>
    <m/>
    <m/>
  </r>
  <r>
    <s v="KLSpC15"/>
    <e v="#N/A"/>
    <x v="1"/>
    <x v="1"/>
    <s v="Pika Camp"/>
    <d v="2011-08-13T00:00:00"/>
    <s v="NA"/>
    <d v="2013-08-13T00:00:00"/>
    <x v="3"/>
    <n v="111"/>
    <n v="490"/>
    <s v="500+"/>
    <n v="3.3"/>
    <s v="NA"/>
    <s v="NA"/>
    <s v="NA"/>
    <s v="NA"/>
    <s v="NA"/>
    <s v="NA"/>
    <s v="Unknown"/>
    <s v="NA"/>
    <s v="NA"/>
    <s v="NA"/>
    <n v="2013"/>
    <n v="0"/>
    <n v="0"/>
    <n v="0"/>
    <n v="0"/>
    <n v="0"/>
    <n v="0"/>
    <n v="0"/>
    <n v="0"/>
    <n v="8"/>
    <n v="3"/>
    <n v="7"/>
    <s v="NA"/>
    <m/>
    <m/>
  </r>
  <r>
    <s v="KLSpC4"/>
    <e v="#N/A"/>
    <x v="1"/>
    <x v="1"/>
    <s v="Pika Camp"/>
    <d v="2011-08-13T00:00:00"/>
    <s v="NA"/>
    <d v="2013-08-13T00:00:00"/>
    <x v="3"/>
    <n v="95"/>
    <n v="462"/>
    <n v="155"/>
    <n v="3.6"/>
    <s v="NA"/>
    <s v="NA"/>
    <s v="NA"/>
    <s v="NA"/>
    <s v="NA"/>
    <s v="NA"/>
    <s v="Unknown"/>
    <s v="NA"/>
    <s v="NA"/>
    <s v="NA"/>
    <n v="2013"/>
    <n v="0"/>
    <n v="0"/>
    <n v="0"/>
    <n v="0"/>
    <n v="0"/>
    <n v="0"/>
    <n v="0"/>
    <n v="0"/>
    <n v="1"/>
    <n v="2"/>
    <n v="5"/>
    <s v="NA"/>
    <m/>
    <m/>
  </r>
  <r>
    <s v="KLSpC5"/>
    <e v="#N/A"/>
    <x v="1"/>
    <x v="1"/>
    <s v="Pika Camp"/>
    <d v="2011-08-13T00:00:00"/>
    <s v="NA"/>
    <d v="2013-08-13T00:00:00"/>
    <x v="3"/>
    <n v="220"/>
    <s v="500+"/>
    <n v="296"/>
    <n v="4.5"/>
    <s v="NA"/>
    <s v="NA"/>
    <s v="NA"/>
    <s v="NA"/>
    <s v="NA"/>
    <s v="NA"/>
    <s v="Unknown"/>
    <s v="NA"/>
    <s v="NA"/>
    <s v="NA"/>
    <n v="2013"/>
    <n v="0"/>
    <n v="0"/>
    <n v="0"/>
    <n v="0"/>
    <n v="0"/>
    <n v="0"/>
    <n v="0"/>
    <n v="0"/>
    <n v="5"/>
    <n v="3"/>
    <n v="7"/>
    <s v="NA"/>
    <m/>
    <m/>
  </r>
  <r>
    <s v="KLSpC6"/>
    <e v="#N/A"/>
    <x v="1"/>
    <x v="1"/>
    <s v="Pika Camp"/>
    <d v="2011-08-13T00:00:00"/>
    <s v="NA"/>
    <d v="2013-08-13T00:00:00"/>
    <x v="3"/>
    <n v="42"/>
    <n v="194"/>
    <n v="108"/>
    <n v="1"/>
    <s v="NA"/>
    <s v="NA"/>
    <s v="NA"/>
    <s v="NA"/>
    <s v="NA"/>
    <s v="NA"/>
    <s v="Unknown"/>
    <s v="NA"/>
    <s v="NA"/>
    <s v="NA"/>
    <n v="2013"/>
    <n v="0"/>
    <n v="0"/>
    <n v="0"/>
    <n v="0"/>
    <n v="0"/>
    <n v="0"/>
    <n v="0"/>
    <n v="0"/>
    <n v="3"/>
    <n v="2"/>
    <n v="3"/>
    <s v="NA"/>
    <m/>
    <m/>
  </r>
  <r>
    <s v="KLSpC7"/>
    <e v="#N/A"/>
    <x v="1"/>
    <x v="1"/>
    <s v="Pika Camp"/>
    <d v="2011-08-13T00:00:00"/>
    <s v="NA"/>
    <d v="2013-08-13T00:00:00"/>
    <x v="3"/>
    <n v="51"/>
    <s v="500+"/>
    <n v="249"/>
    <n v="1.1000000000000001"/>
    <s v="NA"/>
    <s v="NA"/>
    <s v="NA"/>
    <s v="NA"/>
    <s v="NA"/>
    <s v="NA"/>
    <s v="Unknown"/>
    <s v="NA"/>
    <s v="NA"/>
    <s v="NA"/>
    <n v="2013"/>
    <n v="0"/>
    <n v="0"/>
    <n v="0"/>
    <n v="0"/>
    <n v="0"/>
    <n v="0"/>
    <n v="0"/>
    <n v="0"/>
    <n v="3"/>
    <n v="2"/>
    <n v="4"/>
    <s v="NA"/>
    <m/>
    <m/>
  </r>
  <r>
    <s v="KLSrC1"/>
    <s v="KL-SRC 1"/>
    <x v="2"/>
    <x v="1"/>
    <s v="Pika Camp"/>
    <d v="2011-08-13T00:00:00"/>
    <s v="NA"/>
    <d v="2013-08-13T00:00:00"/>
    <x v="3"/>
    <n v="163"/>
    <n v="275"/>
    <n v="178"/>
    <n v="6.5"/>
    <s v="NA"/>
    <s v="NA"/>
    <s v="NA"/>
    <s v="NA"/>
    <s v="NA"/>
    <s v="NA"/>
    <s v="Unknown"/>
    <s v="NA"/>
    <s v="NA"/>
    <s v="NA"/>
    <n v="2013"/>
    <n v="0"/>
    <n v="0"/>
    <n v="0"/>
    <n v="0"/>
    <n v="0"/>
    <n v="0"/>
    <n v="0"/>
    <n v="0"/>
    <n v="5"/>
    <n v="3"/>
    <n v="3"/>
    <s v="NA"/>
    <m/>
    <m/>
  </r>
  <r>
    <s v="KLSrC12"/>
    <e v="#N/A"/>
    <x v="2"/>
    <x v="1"/>
    <s v="Pika Camp"/>
    <d v="2011-08-13T00:00:00"/>
    <s v="NA"/>
    <d v="2013-08-13T00:00:00"/>
    <x v="3"/>
    <n v="161"/>
    <n v="325"/>
    <n v="394"/>
    <n v="5.5"/>
    <s v="NA"/>
    <s v="NA"/>
    <s v="NA"/>
    <s v="NA"/>
    <s v="NA"/>
    <s v="NA"/>
    <s v="Unknown"/>
    <s v="NA"/>
    <s v="NA"/>
    <s v="NA"/>
    <n v="2013"/>
    <n v="0"/>
    <n v="0"/>
    <n v="0"/>
    <n v="0"/>
    <n v="0"/>
    <n v="0"/>
    <n v="0"/>
    <n v="0"/>
    <n v="4"/>
    <n v="2"/>
    <n v="4"/>
    <s v="NA"/>
    <m/>
    <m/>
  </r>
  <r>
    <s v="KLSrC14"/>
    <e v="#N/A"/>
    <x v="2"/>
    <x v="1"/>
    <s v="Pika Camp"/>
    <d v="2011-08-13T00:00:00"/>
    <s v="NA"/>
    <d v="2013-08-13T00:00:00"/>
    <x v="3"/>
    <n v="193"/>
    <n v="215"/>
    <n v="149"/>
    <n v="5.4"/>
    <s v="NA"/>
    <s v="NA"/>
    <s v="NA"/>
    <s v="NA"/>
    <s v="NA"/>
    <s v="NA"/>
    <s v="Unknown"/>
    <s v="NA"/>
    <s v="NA"/>
    <s v="NA"/>
    <n v="2013"/>
    <n v="0"/>
    <n v="0"/>
    <n v="0"/>
    <n v="0"/>
    <n v="0"/>
    <n v="0"/>
    <n v="0"/>
    <n v="0"/>
    <n v="4"/>
    <n v="2"/>
    <n v="6"/>
    <s v="NA"/>
    <m/>
    <m/>
  </r>
  <r>
    <s v="KLSrC15"/>
    <e v="#N/A"/>
    <x v="2"/>
    <x v="1"/>
    <s v="Pika Camp"/>
    <d v="2011-08-13T00:00:00"/>
    <s v="NA"/>
    <d v="2013-08-13T00:00:00"/>
    <x v="3"/>
    <n v="178"/>
    <n v="510"/>
    <s v="500+"/>
    <n v="6.1"/>
    <s v="NA"/>
    <s v="NA"/>
    <s v="NA"/>
    <s v="NA"/>
    <s v="NA"/>
    <s v="NA"/>
    <s v="Unknown"/>
    <s v="NA"/>
    <s v="NA"/>
    <s v="NA"/>
    <n v="2013"/>
    <n v="0"/>
    <n v="0"/>
    <n v="0"/>
    <n v="0"/>
    <n v="0"/>
    <n v="0"/>
    <n v="0"/>
    <n v="0"/>
    <n v="4"/>
    <n v="2"/>
    <n v="7"/>
    <s v="NA"/>
    <m/>
    <m/>
  </r>
  <r>
    <s v="KLSrC3"/>
    <e v="#N/A"/>
    <x v="2"/>
    <x v="1"/>
    <s v="Pika Camp"/>
    <d v="2011-08-13T00:00:00"/>
    <s v="NA"/>
    <d v="2013-08-13T00:00:00"/>
    <x v="3"/>
    <n v="146"/>
    <n v="184"/>
    <n v="169"/>
    <n v="7.1"/>
    <s v="NA"/>
    <s v="NA"/>
    <s v="NA"/>
    <s v="NA"/>
    <s v="NA"/>
    <s v="NA"/>
    <s v="Unknown"/>
    <s v="NA"/>
    <s v="NA"/>
    <s v="NA"/>
    <n v="2013"/>
    <n v="0"/>
    <n v="0"/>
    <n v="0"/>
    <n v="0"/>
    <n v="0"/>
    <n v="0"/>
    <n v="0"/>
    <n v="0"/>
    <n v="5"/>
    <n v="3"/>
    <n v="5"/>
    <s v="NA"/>
    <m/>
    <m/>
  </r>
  <r>
    <s v="KLSrC4"/>
    <e v="#N/A"/>
    <x v="2"/>
    <x v="1"/>
    <s v="Pika Camp"/>
    <d v="2011-08-13T00:00:00"/>
    <s v="NA"/>
    <d v="2013-08-13T00:00:00"/>
    <x v="3"/>
    <n v="134"/>
    <s v="500+"/>
    <n v="201"/>
    <n v="7.7"/>
    <s v="NA"/>
    <s v="NA"/>
    <s v="NA"/>
    <s v="NA"/>
    <s v="NA"/>
    <s v="NA"/>
    <s v="Unknown"/>
    <s v="NA"/>
    <s v="NA"/>
    <s v="NA"/>
    <n v="2013"/>
    <n v="0"/>
    <n v="0"/>
    <n v="0"/>
    <n v="0"/>
    <n v="0"/>
    <n v="0"/>
    <n v="0"/>
    <n v="0"/>
    <n v="5"/>
    <n v="3"/>
    <n v="6"/>
    <s v="NA"/>
    <m/>
    <m/>
  </r>
  <r>
    <s v="KLSrC5"/>
    <e v="#N/A"/>
    <x v="2"/>
    <x v="1"/>
    <s v="Pika Camp"/>
    <d v="2011-08-13T00:00:00"/>
    <s v="NA"/>
    <d v="2013-08-13T00:00:00"/>
    <x v="3"/>
    <n v="118"/>
    <n v="156"/>
    <n v="74"/>
    <n v="3.9"/>
    <s v="NA"/>
    <s v="NA"/>
    <s v="NA"/>
    <s v="NA"/>
    <s v="NA"/>
    <s v="NA"/>
    <s v="Unknown"/>
    <s v="NA"/>
    <s v="NA"/>
    <s v="NA"/>
    <n v="2013"/>
    <n v="0"/>
    <n v="0"/>
    <n v="0"/>
    <n v="0"/>
    <n v="0"/>
    <n v="0"/>
    <n v="0"/>
    <n v="0"/>
    <n v="5"/>
    <n v="3"/>
    <n v="7"/>
    <s v="NA"/>
    <m/>
    <m/>
  </r>
  <r>
    <s v="KLSrC8"/>
    <e v="#N/A"/>
    <x v="2"/>
    <x v="1"/>
    <s v="Pika Camp"/>
    <d v="2011-08-13T00:00:00"/>
    <s v="NA"/>
    <d v="2013-08-13T00:00:00"/>
    <x v="3"/>
    <n v="38"/>
    <n v="112"/>
    <n v="78"/>
    <n v="2.4"/>
    <s v="NA"/>
    <s v="NA"/>
    <s v="NA"/>
    <s v="NA"/>
    <s v="NA"/>
    <s v="NA"/>
    <s v="Unknown"/>
    <s v="NA"/>
    <s v="NA"/>
    <s v="NA"/>
    <n v="2013"/>
    <n v="0"/>
    <n v="0"/>
    <n v="0"/>
    <n v="0"/>
    <n v="0"/>
    <n v="0"/>
    <n v="0"/>
    <n v="0"/>
    <n v="7"/>
    <n v="3"/>
    <n v="5"/>
    <s v="NA"/>
    <m/>
    <m/>
  </r>
  <r>
    <s v="KLSrC9"/>
    <e v="#N/A"/>
    <x v="2"/>
    <x v="1"/>
    <s v="Pika Camp"/>
    <d v="2011-08-13T00:00:00"/>
    <s v="NA"/>
    <d v="2013-08-13T00:00:00"/>
    <x v="3"/>
    <n v="53"/>
    <n v="179"/>
    <n v="134"/>
    <n v="2.4"/>
    <s v="NA"/>
    <s v="NA"/>
    <s v="NA"/>
    <s v="NA"/>
    <s v="NA"/>
    <s v="NA"/>
    <s v="Unknown"/>
    <s v="NA"/>
    <s v="NA"/>
    <s v="NA"/>
    <n v="2013"/>
    <n v="0"/>
    <n v="0"/>
    <n v="0"/>
    <n v="0"/>
    <n v="0"/>
    <n v="0"/>
    <n v="0"/>
    <n v="0"/>
    <n v="7"/>
    <n v="3"/>
    <n v="6"/>
    <s v="NA"/>
    <m/>
    <m/>
  </r>
  <r>
    <s v="KLSrE1"/>
    <e v="#N/A"/>
    <x v="2"/>
    <x v="1"/>
    <s v="Pika Camp"/>
    <d v="2010-08-13T00:00:00"/>
    <s v="NA"/>
    <d v="2013-08-13T00:00:00"/>
    <x v="3"/>
    <n v="43"/>
    <n v="145"/>
    <n v="92"/>
    <s v="NA"/>
    <s v="NA"/>
    <s v="NA"/>
    <s v="NA"/>
    <s v="NA"/>
    <s v="NA"/>
    <s v="NA"/>
    <s v="Unknown"/>
    <s v="NA"/>
    <s v="NA"/>
    <s v="NA"/>
    <n v="2013"/>
    <n v="0"/>
    <n v="0"/>
    <n v="0"/>
    <n v="0"/>
    <n v="0"/>
    <n v="0"/>
    <n v="0"/>
    <n v="0"/>
    <n v="5"/>
    <n v="4"/>
    <n v="3"/>
    <s v="NA"/>
    <m/>
    <m/>
  </r>
  <r>
    <s v="KLSrE2"/>
    <e v="#N/A"/>
    <x v="2"/>
    <x v="1"/>
    <s v="Pika Camp"/>
    <d v="2010-08-13T00:00:00"/>
    <s v="NA"/>
    <d v="2013-08-13T00:00:00"/>
    <x v="3"/>
    <n v="33"/>
    <n v="91"/>
    <n v="76"/>
    <n v="1.6"/>
    <s v="NA"/>
    <s v="NA"/>
    <s v="NA"/>
    <s v="NA"/>
    <s v="NA"/>
    <s v="NA"/>
    <s v="Unknown"/>
    <s v="NA"/>
    <s v="NA"/>
    <s v="NA"/>
    <n v="2013"/>
    <n v="0"/>
    <n v="0"/>
    <n v="0"/>
    <n v="0"/>
    <n v="0"/>
    <n v="0"/>
    <n v="0"/>
    <n v="0"/>
    <n v="5"/>
    <n v="4"/>
    <n v="4"/>
    <s v="NA"/>
    <m/>
    <m/>
  </r>
  <r>
    <s v="KLSrE3"/>
    <e v="#N/A"/>
    <x v="2"/>
    <x v="1"/>
    <s v="Pika Camp"/>
    <d v="2010-08-13T00:00:00"/>
    <s v="NA"/>
    <d v="2013-08-13T00:00:00"/>
    <x v="3"/>
    <n v="49"/>
    <n v="48"/>
    <n v="39"/>
    <n v="1.4"/>
    <s v="NA"/>
    <s v="NA"/>
    <s v="NA"/>
    <s v="NA"/>
    <s v="NA"/>
    <s v="NA"/>
    <s v="Unknown"/>
    <s v="NA"/>
    <s v="NA"/>
    <s v="NA"/>
    <n v="2013"/>
    <n v="0"/>
    <n v="0"/>
    <n v="0"/>
    <n v="0"/>
    <n v="0"/>
    <n v="0"/>
    <n v="0"/>
    <n v="0"/>
    <n v="5"/>
    <n v="4"/>
    <n v="5"/>
    <s v="NA"/>
    <m/>
    <m/>
  </r>
  <r>
    <s v="KLSrE5"/>
    <e v="#N/A"/>
    <x v="2"/>
    <x v="1"/>
    <s v="Pika Camp"/>
    <d v="2010-08-13T00:00:00"/>
    <s v="NA"/>
    <d v="2013-08-13T00:00:00"/>
    <x v="3"/>
    <n v="36"/>
    <n v="60"/>
    <n v="42"/>
    <n v="1.2"/>
    <s v="NA"/>
    <s v="NA"/>
    <s v="NA"/>
    <s v="NA"/>
    <s v="NA"/>
    <s v="NA"/>
    <s v="Unknown"/>
    <s v="NA"/>
    <s v="NA"/>
    <s v="NA"/>
    <n v="2013"/>
    <n v="0"/>
    <n v="0"/>
    <n v="0"/>
    <n v="0"/>
    <n v="0"/>
    <n v="0"/>
    <n v="0"/>
    <n v="0"/>
    <n v="5"/>
    <n v="4"/>
    <n v="7"/>
    <s v="NA"/>
    <m/>
    <m/>
  </r>
  <r>
    <s v="KLSrE8"/>
    <e v="#N/A"/>
    <x v="2"/>
    <x v="1"/>
    <s v="Pika Camp"/>
    <d v="2018-08-13T00:00:00"/>
    <s v="NA"/>
    <d v="2021-08-13T00:00:00"/>
    <x v="3"/>
    <n v="64"/>
    <n v="124"/>
    <n v="89"/>
    <n v="1.1000000000000001"/>
    <s v="NA"/>
    <s v="NA"/>
    <s v="NA"/>
    <s v="NA"/>
    <s v="NA"/>
    <s v="NA"/>
    <s v="Unknown"/>
    <s v="NA"/>
    <s v="NA"/>
    <s v="NA"/>
    <n v="2013"/>
    <n v="0"/>
    <n v="0"/>
    <n v="0"/>
    <n v="0"/>
    <n v="0"/>
    <n v="0"/>
    <n v="0"/>
    <n v="0"/>
    <n v="2"/>
    <n v="2"/>
    <n v="4"/>
    <s v="NA"/>
    <m/>
    <m/>
  </r>
  <r>
    <s v="HESp1"/>
    <s v="HE-SP 1"/>
    <x v="1"/>
    <x v="0"/>
    <s v="QHI"/>
    <d v="2026-07-13T00:00:00"/>
    <s v="NA"/>
    <d v="2013-08-13T00:00:00"/>
    <x v="3"/>
    <n v="12.7"/>
    <s v="NA"/>
    <s v="NA"/>
    <s v="NA"/>
    <s v="NA"/>
    <s v="NA"/>
    <s v="NA"/>
    <s v="NA"/>
    <s v="NA"/>
    <s v="NA"/>
    <s v="Unknown"/>
    <s v="NA"/>
    <s v="NA"/>
    <s v="NA"/>
    <n v="2014"/>
    <n v="1"/>
    <n v="0"/>
    <n v="0"/>
    <n v="0"/>
    <n v="0"/>
    <n v="0"/>
    <n v="0"/>
    <n v="0"/>
    <n v="1"/>
    <n v="4"/>
    <n v="2"/>
    <s v="NA"/>
    <m/>
    <m/>
  </r>
  <r>
    <s v="HESp14"/>
    <e v="#N/A"/>
    <x v="1"/>
    <x v="0"/>
    <s v="QHI"/>
    <d v="2026-07-13T00:00:00"/>
    <s v="NA"/>
    <d v="2013-08-13T00:00:00"/>
    <x v="3"/>
    <n v="27.6"/>
    <s v="NA"/>
    <s v="NA"/>
    <s v="NA"/>
    <s v="NA"/>
    <s v="NA"/>
    <s v="NA"/>
    <s v="NA"/>
    <s v="NA"/>
    <s v="NA"/>
    <s v="Unknown"/>
    <s v="NA"/>
    <s v="NA"/>
    <s v="NA"/>
    <n v="2014"/>
    <n v="1"/>
    <n v="0"/>
    <n v="0"/>
    <n v="0"/>
    <n v="0"/>
    <n v="0"/>
    <n v="0"/>
    <n v="0"/>
    <n v="6"/>
    <n v="4"/>
    <n v="5"/>
    <s v="NA"/>
    <m/>
    <m/>
  </r>
  <r>
    <s v="HESp19"/>
    <s v="HE-SP 19"/>
    <x v="1"/>
    <x v="0"/>
    <s v="QHI"/>
    <d v="2026-07-13T00:00:00"/>
    <s v="NA"/>
    <d v="2013-08-13T00:00:00"/>
    <x v="3"/>
    <n v="22.9"/>
    <s v="NA"/>
    <s v="NA"/>
    <s v="NA"/>
    <s v="NA"/>
    <s v="NA"/>
    <s v="NA"/>
    <s v="NA"/>
    <s v="NA"/>
    <s v="NA"/>
    <s v="Unknown"/>
    <s v="NA"/>
    <s v="NA"/>
    <s v="NA"/>
    <n v="2014"/>
    <n v="1"/>
    <n v="0"/>
    <n v="0"/>
    <n v="0"/>
    <n v="0"/>
    <n v="0"/>
    <n v="0"/>
    <n v="0"/>
    <n v="3"/>
    <n v="4"/>
    <n v="6"/>
    <s v="NA"/>
    <m/>
    <m/>
  </r>
  <r>
    <s v="HESp27"/>
    <e v="#N/A"/>
    <x v="1"/>
    <x v="0"/>
    <s v="QHI"/>
    <d v="2026-07-13T00:00:00"/>
    <s v="NA"/>
    <d v="2013-08-13T00:00:00"/>
    <x v="3"/>
    <n v="12.4"/>
    <s v="NA"/>
    <s v="NA"/>
    <s v="NA"/>
    <s v="NA"/>
    <s v="NA"/>
    <s v="NA"/>
    <s v="NA"/>
    <s v="NA"/>
    <s v="NA"/>
    <s v="Unknown"/>
    <s v="NA"/>
    <s v="NA"/>
    <s v="NA"/>
    <n v="2014"/>
    <n v="1"/>
    <n v="0"/>
    <n v="0"/>
    <n v="0"/>
    <n v="0"/>
    <n v="0"/>
    <n v="0"/>
    <n v="0"/>
    <n v="8"/>
    <n v="4"/>
    <n v="4"/>
    <s v="NA"/>
    <m/>
    <m/>
  </r>
  <r>
    <s v="HESp30"/>
    <s v="HE-SP 30"/>
    <x v="1"/>
    <x v="0"/>
    <s v="QHI"/>
    <d v="2026-07-13T00:00:00"/>
    <s v="NA"/>
    <d v="2013-08-13T00:00:00"/>
    <x v="3"/>
    <n v="21.8"/>
    <s v="NA"/>
    <s v="NA"/>
    <s v="NA"/>
    <s v="NA"/>
    <s v="NA"/>
    <s v="NA"/>
    <s v="NA"/>
    <s v="NA"/>
    <s v="NA"/>
    <s v="Unknown"/>
    <s v="NA"/>
    <s v="NA"/>
    <s v="NA"/>
    <n v="2014"/>
    <n v="1"/>
    <n v="0"/>
    <n v="0"/>
    <n v="0"/>
    <n v="0"/>
    <n v="0"/>
    <n v="0"/>
    <n v="0"/>
    <n v="8"/>
    <n v="4"/>
    <n v="7"/>
    <s v="NA"/>
    <m/>
    <m/>
  </r>
  <r>
    <s v="HESr16"/>
    <s v="HE-SR 16"/>
    <x v="2"/>
    <x v="0"/>
    <s v="QHI"/>
    <d v="2026-07-13T00:00:00"/>
    <s v="NA"/>
    <d v="2013-08-13T00:00:00"/>
    <x v="3"/>
    <n v="40.9"/>
    <s v="NA"/>
    <s v="NA"/>
    <s v="NA"/>
    <s v="NA"/>
    <s v="NA"/>
    <s v="NA"/>
    <s v="NA"/>
    <s v="NA"/>
    <s v="NA"/>
    <s v="Unknown"/>
    <s v="NA"/>
    <s v="NA"/>
    <s v="NA"/>
    <n v="2014"/>
    <n v="1"/>
    <n v="0"/>
    <n v="0"/>
    <n v="0"/>
    <n v="0"/>
    <n v="0"/>
    <n v="0"/>
    <n v="0"/>
    <n v="7"/>
    <n v="5"/>
    <n v="3"/>
    <s v="NA"/>
    <m/>
    <m/>
  </r>
  <r>
    <s v="HESr20"/>
    <s v="HE-SR 20"/>
    <x v="2"/>
    <x v="0"/>
    <s v="QHI"/>
    <d v="2026-07-13T00:00:00"/>
    <s v="NA"/>
    <d v="2013-08-13T00:00:00"/>
    <x v="3"/>
    <n v="26.2"/>
    <s v="NA"/>
    <s v="NA"/>
    <s v="NA"/>
    <s v="NA"/>
    <s v="NA"/>
    <s v="NA"/>
    <s v="NA"/>
    <s v="NA"/>
    <s v="NA"/>
    <s v="Unknown"/>
    <s v="NA"/>
    <s v="NA"/>
    <s v="NA"/>
    <n v="2014"/>
    <n v="1"/>
    <n v="0"/>
    <n v="0"/>
    <n v="0"/>
    <n v="0"/>
    <n v="0"/>
    <n v="0"/>
    <n v="0"/>
    <n v="7"/>
    <n v="5"/>
    <n v="7"/>
    <s v="NA"/>
    <m/>
    <m/>
  </r>
  <r>
    <s v="HESr24"/>
    <s v="HE-SR 24"/>
    <x v="2"/>
    <x v="0"/>
    <s v="QHI"/>
    <d v="2026-07-13T00:00:00"/>
    <s v="NA"/>
    <d v="2013-08-13T00:00:00"/>
    <x v="3"/>
    <n v="21.8"/>
    <s v="NA"/>
    <s v="NA"/>
    <s v="NA"/>
    <s v="NA"/>
    <s v="NA"/>
    <s v="NA"/>
    <s v="NA"/>
    <s v="NA"/>
    <s v="NA"/>
    <s v="Unknown"/>
    <s v="NA"/>
    <s v="NA"/>
    <s v="NA"/>
    <n v="2014"/>
    <n v="1"/>
    <n v="0"/>
    <n v="0"/>
    <n v="0"/>
    <n v="0"/>
    <n v="0"/>
    <n v="0"/>
    <n v="0"/>
    <n v="4"/>
    <n v="4"/>
    <n v="6"/>
    <s v="NA"/>
    <m/>
    <m/>
  </r>
  <r>
    <s v="HESr29"/>
    <s v="HE-SR 29"/>
    <x v="2"/>
    <x v="0"/>
    <s v="QHI"/>
    <d v="2026-07-13T00:00:00"/>
    <s v="NA"/>
    <d v="2013-08-13T00:00:00"/>
    <x v="3"/>
    <n v="35.200000000000003"/>
    <s v="NA"/>
    <s v="NA"/>
    <s v="NA"/>
    <s v="NA"/>
    <s v="NA"/>
    <s v="NA"/>
    <s v="NA"/>
    <s v="NA"/>
    <s v="NA"/>
    <s v="Unknown"/>
    <s v="NA"/>
    <s v="NA"/>
    <s v="NA"/>
    <n v="2014"/>
    <n v="1"/>
    <n v="0"/>
    <n v="0"/>
    <n v="0"/>
    <n v="0"/>
    <n v="0"/>
    <n v="0"/>
    <n v="0"/>
    <n v="4"/>
    <n v="3"/>
    <n v="6"/>
    <s v="NA"/>
    <m/>
    <m/>
  </r>
  <r>
    <s v="HESr4"/>
    <s v="HE-SR 4"/>
    <x v="2"/>
    <x v="0"/>
    <s v="QHI"/>
    <d v="2026-07-13T00:00:00"/>
    <s v="NA"/>
    <d v="2013-08-13T00:00:00"/>
    <x v="3"/>
    <n v="41.6"/>
    <s v="NA"/>
    <s v="NA"/>
    <s v="NA"/>
    <s v="NA"/>
    <s v="NA"/>
    <s v="NA"/>
    <s v="NA"/>
    <s v="NA"/>
    <s v="NA"/>
    <s v="Unknown"/>
    <s v="NA"/>
    <s v="NA"/>
    <s v="NA"/>
    <n v="2014"/>
    <n v="1"/>
    <n v="0"/>
    <n v="0"/>
    <n v="0"/>
    <n v="0"/>
    <n v="0"/>
    <n v="0"/>
    <n v="0"/>
    <n v="5"/>
    <n v="5"/>
    <n v="6"/>
    <s v="NA"/>
    <m/>
    <m/>
  </r>
  <r>
    <s v="KLSpC12"/>
    <s v="KL-SPC 12"/>
    <x v="1"/>
    <x v="1"/>
    <s v="Pika Camp"/>
    <d v="2011-08-13T00:00:00"/>
    <s v="NA"/>
    <d v="2013-08-13T00:00:00"/>
    <x v="3"/>
    <n v="97"/>
    <n v="419"/>
    <n v="176"/>
    <n v="3"/>
    <s v="NA"/>
    <s v="NA"/>
    <s v="NA"/>
    <s v="NA"/>
    <s v="NA"/>
    <s v="NA"/>
    <s v="Unknown"/>
    <s v="NA"/>
    <s v="NA"/>
    <s v="NA"/>
    <n v="2014"/>
    <n v="1"/>
    <n v="0"/>
    <n v="0"/>
    <n v="0"/>
    <n v="0"/>
    <n v="0"/>
    <n v="0"/>
    <n v="0"/>
    <n v="8"/>
    <n v="3"/>
    <n v="4"/>
    <s v="NA"/>
    <m/>
    <m/>
  </r>
  <r>
    <s v="KLSpE13"/>
    <s v="KL-SPE 13"/>
    <x v="1"/>
    <x v="1"/>
    <s v="Pika Camp"/>
    <d v="2010-08-13T00:00:00"/>
    <s v="NA"/>
    <d v="2013-08-13T00:00:00"/>
    <x v="3"/>
    <n v="35"/>
    <n v="78"/>
    <n v="56"/>
    <n v="1.3"/>
    <s v="NA"/>
    <s v="NA"/>
    <s v="NA"/>
    <s v="NA"/>
    <s v="NA"/>
    <s v="NA"/>
    <s v="Unknown"/>
    <s v="NA"/>
    <s v="NA"/>
    <s v="NA"/>
    <n v="2014"/>
    <n v="1"/>
    <n v="0"/>
    <n v="0"/>
    <n v="0"/>
    <n v="0"/>
    <n v="0"/>
    <n v="0"/>
    <n v="0"/>
    <n v="3"/>
    <n v="3"/>
    <n v="5"/>
    <s v="NA"/>
    <m/>
    <m/>
  </r>
  <r>
    <s v="KLSrE12"/>
    <e v="#N/A"/>
    <x v="2"/>
    <x v="1"/>
    <s v="Pika Camp"/>
    <d v="2010-08-13T00:00:00"/>
    <s v="NA"/>
    <d v="2013-08-13T00:00:00"/>
    <x v="3"/>
    <n v="36"/>
    <n v="46"/>
    <n v="27"/>
    <n v="1.1000000000000001"/>
    <s v="NA"/>
    <s v="NA"/>
    <s v="NA"/>
    <s v="NA"/>
    <s v="NA"/>
    <s v="NA"/>
    <s v="Unknown"/>
    <s v="NA"/>
    <s v="NA"/>
    <s v="NA"/>
    <n v="2014"/>
    <n v="1"/>
    <n v="0"/>
    <n v="0"/>
    <n v="0"/>
    <n v="0"/>
    <n v="0"/>
    <n v="0"/>
    <n v="0"/>
    <n v="7"/>
    <n v="4"/>
    <n v="4"/>
    <s v="NA"/>
    <m/>
    <m/>
  </r>
  <r>
    <s v="HESp6"/>
    <s v="HE-SP 6"/>
    <x v="1"/>
    <x v="0"/>
    <s v="QHI"/>
    <d v="2026-07-13T00:00:00"/>
    <s v="NA"/>
    <d v="2013-08-13T00:00:00"/>
    <x v="3"/>
    <n v="19.399999999999999"/>
    <s v="NA"/>
    <s v="NA"/>
    <s v="NA"/>
    <s v="NA"/>
    <s v="NA"/>
    <s v="NA"/>
    <s v="NA"/>
    <s v="NA"/>
    <s v="NA"/>
    <s v="Unknown"/>
    <s v="NA"/>
    <s v="NA"/>
    <s v="NA"/>
    <n v="2020"/>
    <n v="1"/>
    <n v="1"/>
    <n v="1"/>
    <n v="1"/>
    <n v="1"/>
    <n v="1"/>
    <n v="1"/>
    <n v="0"/>
    <n v="6"/>
    <n v="5"/>
    <n v="2"/>
    <s v="NA"/>
    <m/>
    <m/>
  </r>
  <r>
    <s v="HESr21"/>
    <s v="HE-SR 21"/>
    <x v="2"/>
    <x v="0"/>
    <s v="QHI"/>
    <d v="2026-07-13T00:00:00"/>
    <s v="NA"/>
    <d v="2013-08-13T00:00:00"/>
    <x v="3"/>
    <n v="35.5"/>
    <s v="NA"/>
    <s v="NA"/>
    <s v="NA"/>
    <s v="NA"/>
    <s v="NA"/>
    <s v="NA"/>
    <s v="NA"/>
    <s v="NA"/>
    <s v="NA"/>
    <s v="Unknown"/>
    <s v="NA"/>
    <s v="NA"/>
    <s v="NA"/>
    <n v="2020"/>
    <n v="1"/>
    <n v="1"/>
    <n v="1"/>
    <n v="1"/>
    <n v="1"/>
    <n v="1"/>
    <n v="1"/>
    <n v="0"/>
    <n v="4"/>
    <n v="4"/>
    <n v="3"/>
    <s v="NA"/>
    <m/>
    <m/>
  </r>
  <r>
    <s v="KLSpE10"/>
    <s v="KL-SPE 10"/>
    <x v="1"/>
    <x v="1"/>
    <s v="Pika Camp"/>
    <d v="2010-08-13T00:00:00"/>
    <s v="NA"/>
    <d v="2013-08-13T00:00:00"/>
    <x v="3"/>
    <n v="35"/>
    <n v="8"/>
    <n v="69"/>
    <n v="1"/>
    <s v="NA"/>
    <s v="NA"/>
    <s v="NA"/>
    <s v="NA"/>
    <s v="NA"/>
    <s v="NA"/>
    <s v="Unknown"/>
    <s v="NA"/>
    <s v="NA"/>
    <s v="NA"/>
    <n v="2020"/>
    <n v="1"/>
    <n v="1"/>
    <n v="1"/>
    <n v="1"/>
    <n v="1"/>
    <n v="1"/>
    <n v="1"/>
    <n v="0"/>
    <n v="6"/>
    <n v="3"/>
    <n v="6"/>
    <s v="NA"/>
    <m/>
    <m/>
  </r>
  <r>
    <s v="HESr6"/>
    <s v="HE-SR 6"/>
    <x v="2"/>
    <x v="0"/>
    <s v="QHI"/>
    <d v="2026-07-13T00:00:00"/>
    <s v="NA"/>
    <d v="2013-08-13T00:00:00"/>
    <x v="3"/>
    <n v="33.299999999999997"/>
    <s v="NA"/>
    <s v="NA"/>
    <s v="NA"/>
    <s v="NA"/>
    <s v="NA"/>
    <s v="NA"/>
    <s v="NA"/>
    <s v="NA"/>
    <s v="NA"/>
    <s v="Unknown"/>
    <s v="NA"/>
    <s v="NA"/>
    <s v="NA"/>
    <n v="2019"/>
    <n v="1"/>
    <n v="1"/>
    <n v="1"/>
    <n v="1"/>
    <n v="1"/>
    <n v="1"/>
    <n v="0"/>
    <n v="0"/>
    <n v="2"/>
    <n v="4"/>
    <n v="2"/>
    <s v="NA"/>
    <m/>
    <m/>
  </r>
  <r>
    <s v="KLSpC10"/>
    <s v="KL-SPC 10"/>
    <x v="1"/>
    <x v="1"/>
    <s v="Pika Camp"/>
    <d v="2011-08-13T00:00:00"/>
    <s v="NA"/>
    <d v="2013-08-13T00:00:00"/>
    <x v="3"/>
    <n v="41"/>
    <n v="344"/>
    <n v="259"/>
    <n v="1.1000000000000001"/>
    <s v="NA"/>
    <s v="NA"/>
    <s v="NA"/>
    <s v="NA"/>
    <s v="NA"/>
    <s v="NA"/>
    <s v="Unknown"/>
    <s v="NA"/>
    <s v="NA"/>
    <s v="NA"/>
    <n v="2019"/>
    <n v="1"/>
    <n v="1"/>
    <n v="1"/>
    <n v="1"/>
    <n v="1"/>
    <n v="1"/>
    <n v="0"/>
    <n v="0"/>
    <n v="3"/>
    <n v="2"/>
    <n v="7"/>
    <s v="NA"/>
    <m/>
    <m/>
  </r>
  <r>
    <s v="KLSrC7"/>
    <s v="KL-SRC 7"/>
    <x v="2"/>
    <x v="1"/>
    <s v="Pika Camp"/>
    <d v="2011-08-13T00:00:00"/>
    <s v="NA"/>
    <d v="2013-08-13T00:00:00"/>
    <x v="3"/>
    <n v="155"/>
    <n v="198"/>
    <n v="178"/>
    <n v="5.5"/>
    <s v="NA"/>
    <s v="NA"/>
    <s v="NA"/>
    <s v="NA"/>
    <s v="NA"/>
    <s v="NA"/>
    <s v="Unknown"/>
    <s v="NA"/>
    <s v="NA"/>
    <s v="NA"/>
    <n v="2019"/>
    <n v="1"/>
    <n v="1"/>
    <n v="1"/>
    <n v="1"/>
    <n v="1"/>
    <n v="1"/>
    <n v="0"/>
    <n v="0"/>
    <n v="7"/>
    <n v="3"/>
    <n v="4"/>
    <s v="NA"/>
    <m/>
    <m/>
  </r>
  <r>
    <s v="HESp18"/>
    <s v="HE-SP 18"/>
    <x v="1"/>
    <x v="0"/>
    <s v="QHI"/>
    <d v="2026-07-13T00:00:00"/>
    <s v="NA"/>
    <d v="2013-08-13T00:00:00"/>
    <x v="3"/>
    <n v="17.8"/>
    <s v="NA"/>
    <s v="NA"/>
    <s v="NA"/>
    <s v="NA"/>
    <s v="NA"/>
    <s v="NA"/>
    <s v="NA"/>
    <s v="NA"/>
    <s v="NA"/>
    <s v="Unknown"/>
    <s v="NA"/>
    <s v="NA"/>
    <s v="NA"/>
    <n v="2019"/>
    <n v="1"/>
    <n v="1"/>
    <n v="1"/>
    <n v="1"/>
    <n v="1"/>
    <n v="0.5"/>
    <n v="0"/>
    <n v="0"/>
    <n v="3"/>
    <n v="4"/>
    <n v="5"/>
    <s v="NA"/>
    <m/>
    <m/>
  </r>
  <r>
    <s v="HESp23"/>
    <s v="HE-SP 23"/>
    <x v="1"/>
    <x v="0"/>
    <s v="QHI"/>
    <d v="2026-07-13T00:00:00"/>
    <s v="NA"/>
    <d v="2013-08-13T00:00:00"/>
    <x v="3"/>
    <n v="19.100000000000001"/>
    <s v="NA"/>
    <s v="NA"/>
    <s v="NA"/>
    <s v="NA"/>
    <s v="NA"/>
    <s v="NA"/>
    <s v="NA"/>
    <s v="NA"/>
    <s v="NA"/>
    <s v="Unknown"/>
    <s v="NA"/>
    <s v="NA"/>
    <s v="NA"/>
    <n v="2018"/>
    <n v="1"/>
    <n v="1"/>
    <n v="1"/>
    <n v="1"/>
    <n v="1"/>
    <n v="0"/>
    <n v="0"/>
    <n v="0"/>
    <n v="8"/>
    <n v="5"/>
    <n v="5"/>
    <s v="NA"/>
    <s v="Dead or gone in garden in 2021"/>
    <m/>
  </r>
  <r>
    <s v="HESr17"/>
    <s v="HE-SR 17"/>
    <x v="2"/>
    <x v="0"/>
    <s v="QHI"/>
    <d v="2026-07-13T00:00:00"/>
    <s v="NA"/>
    <d v="2013-08-13T00:00:00"/>
    <x v="3"/>
    <n v="25.6"/>
    <s v="NA"/>
    <s v="NA"/>
    <s v="NA"/>
    <s v="NA"/>
    <s v="NA"/>
    <s v="NA"/>
    <s v="NA"/>
    <s v="NA"/>
    <s v="NA"/>
    <s v="Unknown"/>
    <s v="NA"/>
    <s v="NA"/>
    <s v="NA"/>
    <n v="2016"/>
    <n v="1"/>
    <n v="1"/>
    <n v="1"/>
    <n v="0"/>
    <n v="0"/>
    <n v="0"/>
    <n v="0"/>
    <n v="0"/>
    <n v="7"/>
    <n v="5"/>
    <n v="4"/>
    <s v="NA"/>
    <m/>
    <m/>
  </r>
  <r>
    <s v="HESr27"/>
    <s v="HE-SR 27"/>
    <x v="2"/>
    <x v="0"/>
    <s v="QHI"/>
    <d v="2026-07-13T00:00:00"/>
    <s v="NA"/>
    <d v="2013-08-13T00:00:00"/>
    <x v="3"/>
    <n v="28"/>
    <s v="NA"/>
    <s v="NA"/>
    <s v="NA"/>
    <s v="NA"/>
    <s v="NA"/>
    <s v="NA"/>
    <s v="NA"/>
    <s v="NA"/>
    <s v="NA"/>
    <s v="Unknown"/>
    <s v="NA"/>
    <s v="NA"/>
    <s v="NA"/>
    <n v="2016"/>
    <n v="1"/>
    <n v="1"/>
    <n v="1"/>
    <n v="0"/>
    <n v="0"/>
    <n v="0"/>
    <n v="0"/>
    <n v="0"/>
    <n v="4"/>
    <n v="3"/>
    <n v="4"/>
    <s v="NA"/>
    <m/>
    <m/>
  </r>
  <r>
    <s v="KLSrC11"/>
    <s v="KL-SRC 11"/>
    <x v="2"/>
    <x v="1"/>
    <s v="Pika Camp"/>
    <d v="2011-08-13T00:00:00"/>
    <s v="NA"/>
    <d v="2013-08-13T00:00:00"/>
    <x v="3"/>
    <n v="137"/>
    <n v="327"/>
    <n v="288"/>
    <n v="4.7"/>
    <s v="NA"/>
    <s v="NA"/>
    <s v="NA"/>
    <s v="NA"/>
    <s v="NA"/>
    <s v="NA"/>
    <s v="Unknown"/>
    <s v="NA"/>
    <s v="NA"/>
    <s v="NA"/>
    <n v="2016"/>
    <n v="1"/>
    <n v="1"/>
    <n v="1"/>
    <n v="0"/>
    <n v="0"/>
    <n v="0"/>
    <n v="0"/>
    <n v="0"/>
    <n v="4"/>
    <n v="2"/>
    <n v="3"/>
    <s v="NA"/>
    <m/>
    <m/>
  </r>
  <r>
    <s v="HEFSr1"/>
    <e v="#N/A"/>
    <x v="2"/>
    <x v="0"/>
    <s v="QHI"/>
    <d v="2015-08-14T00:00:00"/>
    <s v="NA"/>
    <d v="2024-08-14T00:00:00"/>
    <x v="4"/>
    <n v="71.8"/>
    <s v="NA"/>
    <s v="NA"/>
    <n v="2.1"/>
    <s v="NA"/>
    <s v="NA"/>
    <s v="NA"/>
    <s v="NA"/>
    <s v="NA"/>
    <s v="NA"/>
    <s v="Female"/>
    <n v="72.5"/>
    <s v="NA"/>
    <n v="18"/>
    <n v="2013"/>
    <n v="0"/>
    <n v="0"/>
    <n v="0"/>
    <n v="0"/>
    <n v="0"/>
    <n v="0"/>
    <n v="0"/>
    <n v="0"/>
    <n v="5"/>
    <n v="2"/>
    <n v="3"/>
    <s v="NA"/>
    <m/>
    <m/>
  </r>
  <r>
    <s v="HEFSr10"/>
    <e v="#N/A"/>
    <x v="2"/>
    <x v="0"/>
    <s v="QHI"/>
    <d v="2015-08-14T00:00:00"/>
    <s v="NA"/>
    <d v="2024-08-14T00:00:00"/>
    <x v="4"/>
    <n v="65.099999999999994"/>
    <s v="NA"/>
    <s v="NA"/>
    <n v="2.7"/>
    <s v="NA"/>
    <s v="NA"/>
    <s v="NA"/>
    <s v="NA"/>
    <s v="NA"/>
    <s v="NA"/>
    <s v="Female"/>
    <n v="62.7"/>
    <s v="NA"/>
    <n v="21"/>
    <n v="2013"/>
    <n v="0"/>
    <n v="0"/>
    <n v="0"/>
    <n v="0"/>
    <n v="0"/>
    <n v="0"/>
    <n v="0"/>
    <n v="0"/>
    <n v="2"/>
    <n v="5"/>
    <n v="6"/>
    <s v="NA"/>
    <m/>
    <m/>
  </r>
  <r>
    <s v="HEFSr11"/>
    <e v="#N/A"/>
    <x v="2"/>
    <x v="0"/>
    <s v="QHI"/>
    <d v="2015-08-14T00:00:00"/>
    <s v="NA"/>
    <d v="2024-08-14T00:00:00"/>
    <x v="4"/>
    <n v="71.599999999999994"/>
    <s v="NA"/>
    <s v="NA"/>
    <n v="2.1"/>
    <s v="NA"/>
    <s v="NA"/>
    <s v="NA"/>
    <s v="NA"/>
    <s v="NA"/>
    <s v="NA"/>
    <s v="Female"/>
    <n v="54.7"/>
    <s v="NA"/>
    <n v="12"/>
    <n v="2013"/>
    <n v="0"/>
    <n v="0"/>
    <n v="0"/>
    <n v="0"/>
    <n v="0"/>
    <n v="0"/>
    <n v="0"/>
    <n v="0"/>
    <n v="7"/>
    <n v="2"/>
    <n v="3"/>
    <s v="NA"/>
    <m/>
    <m/>
  </r>
  <r>
    <s v="HEFSr12"/>
    <e v="#N/A"/>
    <x v="2"/>
    <x v="0"/>
    <s v="QHI"/>
    <d v="2015-08-14T00:00:00"/>
    <s v="NA"/>
    <d v="2024-08-14T00:00:00"/>
    <x v="4"/>
    <n v="69.8"/>
    <s v="NA"/>
    <s v="NA"/>
    <n v="1.5"/>
    <s v="NA"/>
    <s v="NA"/>
    <s v="NA"/>
    <s v="NA"/>
    <s v="NA"/>
    <s v="NA"/>
    <s v="Female"/>
    <n v="53.4"/>
    <s v="NA"/>
    <n v="14"/>
    <n v="2013"/>
    <n v="0"/>
    <n v="0"/>
    <n v="0"/>
    <n v="0"/>
    <n v="0"/>
    <n v="0"/>
    <n v="0"/>
    <n v="0"/>
    <n v="7"/>
    <n v="2"/>
    <n v="4"/>
    <s v="NA"/>
    <m/>
    <m/>
  </r>
  <r>
    <s v="HEFSr13"/>
    <e v="#N/A"/>
    <x v="2"/>
    <x v="0"/>
    <s v="QHI"/>
    <d v="2015-08-14T00:00:00"/>
    <s v="NA"/>
    <d v="2024-08-14T00:00:00"/>
    <x v="4"/>
    <n v="44.4"/>
    <s v="NA"/>
    <s v="NA"/>
    <n v="2"/>
    <s v="NA"/>
    <s v="NA"/>
    <s v="NA"/>
    <s v="NA"/>
    <s v="NA"/>
    <s v="NA"/>
    <s v="Female"/>
    <n v="47.9"/>
    <s v="NA"/>
    <n v="14"/>
    <n v="2013"/>
    <n v="0"/>
    <n v="0"/>
    <n v="0"/>
    <n v="0"/>
    <n v="0"/>
    <n v="0"/>
    <n v="0"/>
    <n v="0"/>
    <n v="7"/>
    <n v="2"/>
    <n v="5"/>
    <s v="NA"/>
    <m/>
    <m/>
  </r>
  <r>
    <s v="HEFSr14"/>
    <e v="#N/A"/>
    <x v="2"/>
    <x v="0"/>
    <s v="QHI"/>
    <d v="2015-08-14T00:00:00"/>
    <s v="NA"/>
    <d v="2024-08-14T00:00:00"/>
    <x v="4"/>
    <n v="73.099999999999994"/>
    <s v="NA"/>
    <s v="NA"/>
    <n v="2.2999999999999998"/>
    <s v="NA"/>
    <s v="NA"/>
    <s v="NA"/>
    <s v="NA"/>
    <s v="NA"/>
    <s v="NA"/>
    <s v="Male"/>
    <n v="60.3"/>
    <s v="NA"/>
    <n v="16"/>
    <n v="2013"/>
    <n v="0"/>
    <n v="0"/>
    <n v="0"/>
    <n v="0"/>
    <n v="0"/>
    <n v="0"/>
    <n v="0"/>
    <n v="0"/>
    <n v="7"/>
    <n v="2"/>
    <n v="6"/>
    <s v="NA"/>
    <m/>
    <m/>
  </r>
  <r>
    <s v="HEFSr15"/>
    <e v="#N/A"/>
    <x v="2"/>
    <x v="0"/>
    <s v="QHI"/>
    <d v="2015-08-14T00:00:00"/>
    <s v="NA"/>
    <d v="2024-08-14T00:00:00"/>
    <x v="4"/>
    <n v="80"/>
    <s v="NA"/>
    <s v="NA"/>
    <n v="1.5"/>
    <s v="NA"/>
    <s v="NA"/>
    <s v="NA"/>
    <s v="NA"/>
    <s v="NA"/>
    <s v="NA"/>
    <s v="Female"/>
    <n v="53.9"/>
    <s v="NA"/>
    <n v="17"/>
    <n v="2013"/>
    <n v="0"/>
    <n v="0"/>
    <n v="0"/>
    <n v="0"/>
    <n v="0"/>
    <n v="0"/>
    <n v="0"/>
    <n v="0"/>
    <n v="7"/>
    <n v="2"/>
    <n v="7"/>
    <s v="NA"/>
    <m/>
    <m/>
  </r>
  <r>
    <s v="HEFSr16"/>
    <e v="#N/A"/>
    <x v="2"/>
    <x v="0"/>
    <s v="QHI"/>
    <d v="2015-08-14T00:00:00"/>
    <s v="NA"/>
    <d v="2024-08-14T00:00:00"/>
    <x v="4"/>
    <n v="67.3"/>
    <s v="NA"/>
    <s v="NA"/>
    <n v="1.7"/>
    <s v="NA"/>
    <s v="NA"/>
    <s v="NA"/>
    <s v="NA"/>
    <s v="NA"/>
    <s v="NA"/>
    <s v="Female"/>
    <n v="57.4"/>
    <s v="NA"/>
    <n v="16"/>
    <n v="2013"/>
    <n v="0"/>
    <n v="0"/>
    <n v="0"/>
    <n v="0"/>
    <n v="0"/>
    <n v="0"/>
    <n v="0"/>
    <n v="0"/>
    <n v="4"/>
    <n v="5"/>
    <n v="3"/>
    <s v="NA"/>
    <m/>
    <m/>
  </r>
  <r>
    <s v="HEFSr17"/>
    <e v="#N/A"/>
    <x v="2"/>
    <x v="0"/>
    <s v="QHI"/>
    <d v="2015-08-14T00:00:00"/>
    <s v="NA"/>
    <d v="2024-08-14T00:00:00"/>
    <x v="4"/>
    <n v="73.5"/>
    <s v="NA"/>
    <s v="NA"/>
    <n v="1.6"/>
    <s v="NA"/>
    <s v="NA"/>
    <s v="NA"/>
    <s v="NA"/>
    <s v="NA"/>
    <s v="NA"/>
    <s v="Female"/>
    <n v="66.900000000000006"/>
    <s v="NA"/>
    <n v="13"/>
    <n v="2013"/>
    <n v="0"/>
    <n v="0"/>
    <n v="0"/>
    <n v="0"/>
    <n v="0"/>
    <n v="0"/>
    <n v="0"/>
    <n v="0"/>
    <n v="4"/>
    <n v="5"/>
    <n v="4"/>
    <s v="NA"/>
    <m/>
    <m/>
  </r>
  <r>
    <s v="HEFSr18"/>
    <e v="#N/A"/>
    <x v="2"/>
    <x v="0"/>
    <s v="QHI"/>
    <d v="2015-08-14T00:00:00"/>
    <s v="NA"/>
    <d v="2024-08-14T00:00:00"/>
    <x v="4"/>
    <n v="78.599999999999994"/>
    <s v="NA"/>
    <s v="NA"/>
    <n v="1.7"/>
    <s v="NA"/>
    <s v="NA"/>
    <s v="NA"/>
    <s v="NA"/>
    <s v="NA"/>
    <s v="NA"/>
    <s v="Female"/>
    <n v="56.3"/>
    <s v="NA"/>
    <n v="10"/>
    <n v="2013"/>
    <n v="0"/>
    <n v="0"/>
    <n v="0"/>
    <n v="0"/>
    <n v="0"/>
    <n v="0"/>
    <n v="0"/>
    <n v="0"/>
    <n v="4"/>
    <n v="5"/>
    <n v="5"/>
    <s v="NA"/>
    <m/>
    <m/>
  </r>
  <r>
    <s v="HEFSr19"/>
    <e v="#N/A"/>
    <x v="2"/>
    <x v="0"/>
    <s v="QHI"/>
    <d v="2015-08-14T00:00:00"/>
    <s v="NA"/>
    <d v="2024-08-14T00:00:00"/>
    <x v="4"/>
    <n v="69.099999999999994"/>
    <s v="NA"/>
    <s v="NA"/>
    <n v="1.8"/>
    <s v="NA"/>
    <s v="NA"/>
    <s v="NA"/>
    <s v="NA"/>
    <s v="NA"/>
    <s v="NA"/>
    <s v="Female"/>
    <n v="58.4"/>
    <s v="NA"/>
    <n v="12"/>
    <n v="2013"/>
    <n v="0"/>
    <n v="0"/>
    <n v="0"/>
    <n v="0"/>
    <n v="0"/>
    <n v="0"/>
    <n v="0"/>
    <n v="0"/>
    <n v="4"/>
    <n v="5"/>
    <n v="6"/>
    <s v="NA"/>
    <m/>
    <m/>
  </r>
  <r>
    <s v="HEFSr2"/>
    <e v="#N/A"/>
    <x v="2"/>
    <x v="0"/>
    <s v="QHI"/>
    <d v="2015-08-14T00:00:00"/>
    <s v="NA"/>
    <d v="2024-08-14T00:00:00"/>
    <x v="4"/>
    <n v="71.2"/>
    <s v="NA"/>
    <s v="NA"/>
    <n v="1.9"/>
    <s v="NA"/>
    <s v="NA"/>
    <s v="NA"/>
    <s v="NA"/>
    <s v="NA"/>
    <s v="NA"/>
    <s v="Male"/>
    <n v="77.099999999999994"/>
    <s v="NA"/>
    <n v="9"/>
    <n v="2013"/>
    <n v="0"/>
    <n v="0"/>
    <n v="0"/>
    <n v="0"/>
    <n v="0"/>
    <n v="0"/>
    <n v="0"/>
    <n v="0"/>
    <n v="5"/>
    <n v="2"/>
    <n v="4"/>
    <s v="NA"/>
    <m/>
    <m/>
  </r>
  <r>
    <s v="HEFSr20"/>
    <e v="#N/A"/>
    <x v="2"/>
    <x v="0"/>
    <s v="QHI"/>
    <d v="2015-08-14T00:00:00"/>
    <s v="NA"/>
    <d v="2024-08-14T00:00:00"/>
    <x v="4"/>
    <n v="104.2"/>
    <s v="NA"/>
    <s v="NA"/>
    <n v="1.7"/>
    <s v="NA"/>
    <s v="NA"/>
    <s v="NA"/>
    <s v="NA"/>
    <s v="NA"/>
    <s v="NA"/>
    <s v="Female"/>
    <n v="52"/>
    <s v="NA"/>
    <n v="13"/>
    <n v="2013"/>
    <n v="0"/>
    <n v="0"/>
    <n v="0"/>
    <n v="0"/>
    <n v="0"/>
    <n v="0"/>
    <n v="0"/>
    <n v="0"/>
    <n v="4"/>
    <n v="5"/>
    <n v="7"/>
    <s v="NA"/>
    <m/>
    <m/>
  </r>
  <r>
    <s v="HEFSr21"/>
    <e v="#N/A"/>
    <x v="2"/>
    <x v="0"/>
    <s v="QHI"/>
    <d v="2015-08-14T00:00:00"/>
    <s v="NA"/>
    <d v="2024-08-14T00:00:00"/>
    <x v="4"/>
    <n v="100.2"/>
    <s v="NA"/>
    <s v="NA"/>
    <n v="2.2999999999999998"/>
    <s v="NA"/>
    <s v="NA"/>
    <s v="NA"/>
    <s v="NA"/>
    <s v="NA"/>
    <s v="NA"/>
    <s v="Male"/>
    <n v="59.3"/>
    <s v="NA"/>
    <n v="11"/>
    <n v="2013"/>
    <n v="0"/>
    <n v="0"/>
    <n v="0"/>
    <n v="0"/>
    <n v="0"/>
    <n v="0"/>
    <n v="0"/>
    <n v="0"/>
    <n v="5"/>
    <n v="2"/>
    <n v="2"/>
    <s v="NA"/>
    <m/>
    <m/>
  </r>
  <r>
    <s v="HEFSr22"/>
    <e v="#N/A"/>
    <x v="2"/>
    <x v="0"/>
    <s v="QHI"/>
    <d v="2015-08-14T00:00:00"/>
    <s v="NA"/>
    <d v="2024-08-14T00:00:00"/>
    <x v="4"/>
    <n v="92.5"/>
    <s v="NA"/>
    <s v="NA"/>
    <n v="2"/>
    <s v="NA"/>
    <s v="NA"/>
    <s v="NA"/>
    <s v="NA"/>
    <s v="NA"/>
    <s v="NA"/>
    <s v="Female"/>
    <n v="65.8"/>
    <s v="NA"/>
    <n v="16"/>
    <n v="2013"/>
    <n v="0"/>
    <n v="0"/>
    <n v="0"/>
    <n v="0"/>
    <n v="0"/>
    <n v="0"/>
    <n v="0"/>
    <n v="0"/>
    <n v="5"/>
    <n v="3"/>
    <n v="2"/>
    <s v="NA"/>
    <m/>
    <m/>
  </r>
  <r>
    <s v="HEFSr24"/>
    <e v="#N/A"/>
    <x v="2"/>
    <x v="0"/>
    <s v="QHI"/>
    <d v="2015-08-14T00:00:00"/>
    <s v="NA"/>
    <d v="2024-08-14T00:00:00"/>
    <x v="4"/>
    <n v="63.2"/>
    <s v="NA"/>
    <s v="NA"/>
    <n v="2.2000000000000002"/>
    <s v="NA"/>
    <s v="NA"/>
    <s v="NA"/>
    <s v="NA"/>
    <s v="NA"/>
    <s v="NA"/>
    <s v="Unknown"/>
    <n v="66.099999999999994"/>
    <s v="NA"/>
    <n v="13"/>
    <n v="2013"/>
    <n v="0"/>
    <n v="0"/>
    <n v="0"/>
    <n v="0"/>
    <n v="0"/>
    <n v="0"/>
    <n v="0"/>
    <n v="0"/>
    <n v="5"/>
    <n v="5"/>
    <n v="2"/>
    <s v="NA"/>
    <m/>
    <m/>
  </r>
  <r>
    <s v="HEFSr25"/>
    <e v="#N/A"/>
    <x v="2"/>
    <x v="0"/>
    <s v="QHI"/>
    <d v="2015-08-14T00:00:00"/>
    <s v="NA"/>
    <d v="2024-08-14T00:00:00"/>
    <x v="4"/>
    <n v="89.4"/>
    <s v="NA"/>
    <s v="NA"/>
    <n v="2.1"/>
    <s v="NA"/>
    <s v="NA"/>
    <s v="NA"/>
    <s v="NA"/>
    <s v="NA"/>
    <s v="NA"/>
    <s v="Female"/>
    <n v="63.5"/>
    <s v="NA"/>
    <n v="12"/>
    <n v="2013"/>
    <n v="0"/>
    <n v="0"/>
    <n v="0"/>
    <n v="0"/>
    <n v="0"/>
    <n v="0"/>
    <n v="0"/>
    <n v="0"/>
    <n v="5"/>
    <n v="6"/>
    <n v="2"/>
    <s v="NA"/>
    <m/>
    <m/>
  </r>
  <r>
    <s v="HEFSr26"/>
    <e v="#N/A"/>
    <x v="2"/>
    <x v="0"/>
    <s v="QHI"/>
    <d v="2015-08-14T00:00:00"/>
    <s v="NA"/>
    <d v="2024-08-14T00:00:00"/>
    <x v="4"/>
    <n v="62.6"/>
    <s v="NA"/>
    <s v="NA"/>
    <n v="1.4"/>
    <s v="NA"/>
    <s v="NA"/>
    <s v="NA"/>
    <s v="NA"/>
    <s v="NA"/>
    <s v="NA"/>
    <s v="Female"/>
    <n v="59.8"/>
    <s v="NA"/>
    <n v="16"/>
    <n v="2013"/>
    <n v="0"/>
    <n v="0"/>
    <n v="0"/>
    <n v="0"/>
    <n v="0"/>
    <n v="0"/>
    <n v="0"/>
    <n v="0"/>
    <n v="4"/>
    <n v="1"/>
    <n v="2"/>
    <s v="NA"/>
    <m/>
    <m/>
  </r>
  <r>
    <s v="HEFSr27"/>
    <e v="#N/A"/>
    <x v="2"/>
    <x v="0"/>
    <s v="QHI"/>
    <d v="2015-08-14T00:00:00"/>
    <s v="NA"/>
    <d v="2024-08-14T00:00:00"/>
    <x v="4"/>
    <n v="66.599999999999994"/>
    <s v="NA"/>
    <s v="NA"/>
    <n v="1.4"/>
    <s v="NA"/>
    <s v="NA"/>
    <s v="NA"/>
    <s v="NA"/>
    <s v="NA"/>
    <s v="NA"/>
    <s v="Female"/>
    <n v="64.2"/>
    <s v="NA"/>
    <n v="21"/>
    <n v="2013"/>
    <n v="0"/>
    <n v="0"/>
    <n v="0"/>
    <n v="0"/>
    <n v="0"/>
    <n v="0"/>
    <n v="0"/>
    <n v="0"/>
    <n v="4"/>
    <n v="2"/>
    <n v="2"/>
    <s v="NA"/>
    <m/>
    <m/>
  </r>
  <r>
    <s v="HEFSr28"/>
    <e v="#N/A"/>
    <x v="2"/>
    <x v="0"/>
    <s v="QHI"/>
    <d v="2015-08-14T00:00:00"/>
    <s v="NA"/>
    <d v="2024-08-14T00:00:00"/>
    <x v="4"/>
    <n v="45.7"/>
    <s v="NA"/>
    <s v="NA"/>
    <n v="1.5"/>
    <s v="NA"/>
    <s v="NA"/>
    <s v="NA"/>
    <s v="NA"/>
    <s v="NA"/>
    <s v="NA"/>
    <s v="Female"/>
    <n v="61.6"/>
    <s v="NA"/>
    <n v="18"/>
    <n v="2013"/>
    <n v="0"/>
    <n v="0"/>
    <n v="0"/>
    <n v="0"/>
    <n v="0"/>
    <n v="0"/>
    <n v="0"/>
    <n v="0"/>
    <n v="4"/>
    <n v="3"/>
    <n v="2"/>
    <s v="NA"/>
    <m/>
    <m/>
  </r>
  <r>
    <s v="HEFSr29"/>
    <e v="#N/A"/>
    <x v="2"/>
    <x v="0"/>
    <s v="QHI"/>
    <d v="2015-08-14T00:00:00"/>
    <s v="NA"/>
    <d v="2024-08-14T00:00:00"/>
    <x v="4"/>
    <n v="55.1"/>
    <s v="NA"/>
    <s v="NA"/>
    <n v="1.2"/>
    <s v="NA"/>
    <s v="NA"/>
    <s v="NA"/>
    <s v="NA"/>
    <s v="NA"/>
    <s v="NA"/>
    <s v="Female"/>
    <n v="57.4"/>
    <s v="NA"/>
    <n v="12"/>
    <n v="2013"/>
    <n v="0"/>
    <n v="0"/>
    <n v="0"/>
    <n v="0"/>
    <n v="0"/>
    <n v="0"/>
    <n v="0"/>
    <n v="0"/>
    <n v="4"/>
    <n v="4"/>
    <n v="2"/>
    <s v="NA"/>
    <m/>
    <m/>
  </r>
  <r>
    <s v="HEFSr3"/>
    <e v="#N/A"/>
    <x v="2"/>
    <x v="0"/>
    <s v="QHI"/>
    <d v="2015-08-14T00:00:00"/>
    <s v="NA"/>
    <d v="2024-08-14T00:00:00"/>
    <x v="4"/>
    <n v="74.900000000000006"/>
    <s v="NA"/>
    <s v="NA"/>
    <n v="3.3"/>
    <s v="NA"/>
    <s v="NA"/>
    <s v="NA"/>
    <s v="NA"/>
    <s v="NA"/>
    <s v="NA"/>
    <s v="Male"/>
    <n v="58.7"/>
    <s v="NA"/>
    <n v="12"/>
    <n v="2013"/>
    <n v="0"/>
    <n v="0"/>
    <n v="0"/>
    <n v="0"/>
    <n v="0"/>
    <n v="0"/>
    <n v="0"/>
    <n v="0"/>
    <n v="5"/>
    <n v="2"/>
    <n v="5"/>
    <s v="NA"/>
    <m/>
    <m/>
  </r>
  <r>
    <s v="HEFSr30"/>
    <e v="#N/A"/>
    <x v="2"/>
    <x v="0"/>
    <s v="QHI"/>
    <d v="2015-08-14T00:00:00"/>
    <s v="NA"/>
    <d v="2024-08-14T00:00:00"/>
    <x v="4"/>
    <n v="55"/>
    <s v="NA"/>
    <s v="NA"/>
    <n v="2.7"/>
    <s v="NA"/>
    <s v="NA"/>
    <s v="NA"/>
    <s v="NA"/>
    <s v="NA"/>
    <s v="NA"/>
    <s v="Male"/>
    <n v="50"/>
    <s v="NA"/>
    <n v="21"/>
    <n v="2013"/>
    <n v="0"/>
    <n v="0"/>
    <n v="0"/>
    <n v="0"/>
    <n v="0"/>
    <n v="0"/>
    <n v="0"/>
    <n v="0"/>
    <n v="4"/>
    <n v="5"/>
    <n v="2"/>
    <s v="NA"/>
    <m/>
    <m/>
  </r>
  <r>
    <s v="HEFSr5"/>
    <e v="#N/A"/>
    <x v="2"/>
    <x v="0"/>
    <s v="QHI"/>
    <d v="2015-08-14T00:00:00"/>
    <s v="NA"/>
    <d v="2024-08-14T00:00:00"/>
    <x v="4"/>
    <n v="83.6"/>
    <s v="NA"/>
    <s v="NA"/>
    <n v="2.2999999999999998"/>
    <s v="NA"/>
    <s v="NA"/>
    <s v="NA"/>
    <s v="NA"/>
    <s v="NA"/>
    <s v="NA"/>
    <s v="Female"/>
    <n v="59.7"/>
    <s v="NA"/>
    <n v="29"/>
    <n v="2013"/>
    <n v="0"/>
    <n v="0"/>
    <n v="0"/>
    <n v="0"/>
    <n v="0"/>
    <n v="0"/>
    <n v="0"/>
    <n v="0"/>
    <n v="5"/>
    <n v="2"/>
    <n v="7"/>
    <s v="NA"/>
    <m/>
    <m/>
  </r>
  <r>
    <s v="HEFSr6"/>
    <e v="#N/A"/>
    <x v="2"/>
    <x v="0"/>
    <s v="QHI"/>
    <d v="2015-08-14T00:00:00"/>
    <s v="NA"/>
    <d v="2024-08-14T00:00:00"/>
    <x v="4"/>
    <n v="71.400000000000006"/>
    <s v="NA"/>
    <s v="NA"/>
    <n v="2.2999999999999998"/>
    <s v="NA"/>
    <s v="NA"/>
    <s v="NA"/>
    <s v="NA"/>
    <s v="NA"/>
    <s v="NA"/>
    <s v="Female"/>
    <n v="59.7"/>
    <s v="NA"/>
    <n v="10"/>
    <n v="2013"/>
    <n v="0"/>
    <n v="0"/>
    <n v="0"/>
    <n v="0"/>
    <n v="0"/>
    <n v="0"/>
    <n v="0"/>
    <n v="0"/>
    <n v="2"/>
    <n v="5"/>
    <n v="2"/>
    <s v="NA"/>
    <m/>
    <m/>
  </r>
  <r>
    <s v="HEFSr7"/>
    <e v="#N/A"/>
    <x v="2"/>
    <x v="0"/>
    <s v="QHI"/>
    <d v="2015-08-14T00:00:00"/>
    <s v="NA"/>
    <d v="2024-08-14T00:00:00"/>
    <x v="4"/>
    <n v="82.4"/>
    <s v="NA"/>
    <s v="NA"/>
    <n v="1.7"/>
    <s v="NA"/>
    <s v="NA"/>
    <s v="NA"/>
    <s v="NA"/>
    <s v="NA"/>
    <s v="NA"/>
    <s v="Female"/>
    <n v="67.5"/>
    <s v="NA"/>
    <n v="16"/>
    <n v="2013"/>
    <n v="0"/>
    <n v="0"/>
    <n v="0"/>
    <n v="0"/>
    <n v="0"/>
    <n v="0"/>
    <n v="0"/>
    <n v="0"/>
    <n v="2"/>
    <n v="5"/>
    <n v="3"/>
    <s v="NA"/>
    <m/>
    <m/>
  </r>
  <r>
    <s v="HEFSr8"/>
    <e v="#N/A"/>
    <x v="2"/>
    <x v="0"/>
    <s v="QHI"/>
    <d v="2015-08-14T00:00:00"/>
    <s v="NA"/>
    <d v="2024-08-14T00:00:00"/>
    <x v="4"/>
    <n v="60"/>
    <s v="NA"/>
    <s v="NA"/>
    <n v="2.1"/>
    <s v="NA"/>
    <s v="NA"/>
    <s v="NA"/>
    <s v="NA"/>
    <s v="NA"/>
    <s v="NA"/>
    <s v="Female"/>
    <n v="54"/>
    <s v="NA"/>
    <n v="21"/>
    <n v="2013"/>
    <n v="0"/>
    <n v="0"/>
    <n v="0"/>
    <n v="0"/>
    <n v="0"/>
    <n v="0"/>
    <n v="0"/>
    <n v="0"/>
    <n v="2"/>
    <n v="5"/>
    <n v="4"/>
    <s v="NA"/>
    <m/>
    <m/>
  </r>
  <r>
    <s v="HEFSr9"/>
    <e v="#N/A"/>
    <x v="2"/>
    <x v="0"/>
    <s v="QHI"/>
    <d v="2015-08-14T00:00:00"/>
    <s v="NA"/>
    <d v="2024-08-14T00:00:00"/>
    <x v="4"/>
    <n v="79.2"/>
    <s v="NA"/>
    <s v="NA"/>
    <n v="2.2999999999999998"/>
    <s v="NA"/>
    <s v="NA"/>
    <s v="NA"/>
    <s v="NA"/>
    <s v="NA"/>
    <s v="NA"/>
    <s v="Female"/>
    <n v="52.8"/>
    <s v="NA"/>
    <n v="18"/>
    <n v="2013"/>
    <n v="0"/>
    <n v="0"/>
    <n v="0"/>
    <n v="0"/>
    <n v="0"/>
    <n v="0"/>
    <n v="0"/>
    <n v="0"/>
    <n v="2"/>
    <n v="5"/>
    <n v="5"/>
    <s v="NA"/>
    <m/>
    <m/>
  </r>
  <r>
    <s v="HERSp1"/>
    <e v="#N/A"/>
    <x v="1"/>
    <x v="0"/>
    <s v="QHI"/>
    <d v="2015-08-14T00:00:00"/>
    <s v="NA"/>
    <d v="2024-08-14T00:00:00"/>
    <x v="4"/>
    <n v="42.5"/>
    <n v="273.60000000000002"/>
    <s v="NA"/>
    <n v="1.6"/>
    <s v="NA"/>
    <s v="NA"/>
    <s v="NA"/>
    <s v="NA"/>
    <s v="NA"/>
    <s v="NA"/>
    <s v="Female"/>
    <n v="111"/>
    <s v="NA"/>
    <n v="18"/>
    <n v="2013"/>
    <n v="0"/>
    <n v="0"/>
    <n v="0"/>
    <n v="0"/>
    <n v="0"/>
    <n v="0"/>
    <n v="0"/>
    <n v="0"/>
    <n v="1"/>
    <n v="1"/>
    <n v="2"/>
    <s v="NA"/>
    <m/>
    <m/>
  </r>
  <r>
    <s v="HERSp10"/>
    <e v="#N/A"/>
    <x v="1"/>
    <x v="0"/>
    <s v="QHI"/>
    <d v="2015-08-14T00:00:00"/>
    <s v="NA"/>
    <d v="2024-08-14T00:00:00"/>
    <x v="4"/>
    <n v="31.9"/>
    <n v="197"/>
    <s v="NA"/>
    <n v="0.9"/>
    <s v="NA"/>
    <s v="NA"/>
    <s v="NA"/>
    <s v="NA"/>
    <s v="NA"/>
    <s v="NA"/>
    <s v="Unknown"/>
    <n v="56"/>
    <s v="NA"/>
    <n v="12"/>
    <n v="2013"/>
    <n v="0"/>
    <n v="0"/>
    <n v="0"/>
    <n v="0"/>
    <n v="0"/>
    <n v="0"/>
    <n v="0"/>
    <n v="0"/>
    <n v="6"/>
    <n v="6"/>
    <n v="6"/>
    <s v="NA"/>
    <m/>
    <m/>
  </r>
  <r>
    <s v="HERSp13"/>
    <e v="#N/A"/>
    <x v="1"/>
    <x v="0"/>
    <s v="QHI"/>
    <d v="2015-08-14T00:00:00"/>
    <s v="NA"/>
    <d v="2024-08-14T00:00:00"/>
    <x v="4"/>
    <n v="57.2"/>
    <s v="272/1"/>
    <s v="NA"/>
    <n v="1.4"/>
    <s v="NA"/>
    <s v="NA"/>
    <s v="NA"/>
    <s v="NA"/>
    <s v="NA"/>
    <s v="NA"/>
    <s v="Female"/>
    <n v="62.7"/>
    <s v="NA"/>
    <n v="13"/>
    <n v="2013"/>
    <n v="0"/>
    <n v="0"/>
    <n v="0"/>
    <n v="0"/>
    <n v="0"/>
    <n v="0"/>
    <n v="0"/>
    <n v="0"/>
    <n v="3"/>
    <n v="1"/>
    <n v="5"/>
    <s v="NA"/>
    <m/>
    <m/>
  </r>
  <r>
    <s v="HERSp15"/>
    <e v="#N/A"/>
    <x v="1"/>
    <x v="0"/>
    <s v="QHI"/>
    <d v="2015-08-14T00:00:00"/>
    <s v="NA"/>
    <d v="2024-08-14T00:00:00"/>
    <x v="4"/>
    <n v="33.4"/>
    <n v="407"/>
    <s v="NA"/>
    <n v="1.2"/>
    <s v="NA"/>
    <s v="NA"/>
    <s v="NA"/>
    <s v="NA"/>
    <s v="NA"/>
    <s v="NA"/>
    <s v="Female"/>
    <n v="53.7"/>
    <s v="NA"/>
    <n v="19"/>
    <n v="2013"/>
    <n v="0"/>
    <n v="0"/>
    <n v="0"/>
    <n v="0"/>
    <n v="0"/>
    <n v="0"/>
    <n v="0"/>
    <n v="0"/>
    <n v="3"/>
    <n v="1"/>
    <n v="7"/>
    <s v="NA"/>
    <m/>
    <m/>
  </r>
  <r>
    <s v="HERSp16"/>
    <e v="#N/A"/>
    <x v="1"/>
    <x v="0"/>
    <s v="QHI"/>
    <d v="2015-08-14T00:00:00"/>
    <s v="NA"/>
    <d v="2024-08-14T00:00:00"/>
    <x v="4"/>
    <n v="55.3"/>
    <s v="500+"/>
    <s v="NA"/>
    <n v="1.5"/>
    <s v="NA"/>
    <s v="NA"/>
    <s v="NA"/>
    <s v="NA"/>
    <s v="NA"/>
    <s v="NA"/>
    <s v="Male"/>
    <n v="63.9"/>
    <s v="NA"/>
    <n v="20"/>
    <n v="2013"/>
    <n v="0"/>
    <n v="0"/>
    <n v="0"/>
    <n v="0"/>
    <n v="0"/>
    <n v="0"/>
    <n v="0"/>
    <n v="0"/>
    <n v="8"/>
    <n v="6"/>
    <n v="3"/>
    <s v="NA"/>
    <m/>
    <m/>
  </r>
  <r>
    <s v="HERSp17"/>
    <e v="#N/A"/>
    <x v="1"/>
    <x v="0"/>
    <s v="QHI"/>
    <d v="2015-08-14T00:00:00"/>
    <s v="NA"/>
    <d v="2024-08-14T00:00:00"/>
    <x v="4"/>
    <n v="34.1"/>
    <n v="314.5"/>
    <s v="NA"/>
    <n v="2.2999999999999998"/>
    <s v="NA"/>
    <s v="NA"/>
    <s v="NA"/>
    <s v="NA"/>
    <s v="NA"/>
    <s v="NA"/>
    <s v="Male"/>
    <n v="55.7"/>
    <s v="NA"/>
    <n v="9"/>
    <n v="2013"/>
    <n v="0"/>
    <n v="0"/>
    <n v="0"/>
    <n v="0"/>
    <n v="0"/>
    <n v="0"/>
    <n v="0"/>
    <n v="0"/>
    <n v="8"/>
    <n v="6"/>
    <n v="4"/>
    <s v="NA"/>
    <m/>
    <m/>
  </r>
  <r>
    <s v="HERSp18"/>
    <e v="#N/A"/>
    <x v="1"/>
    <x v="0"/>
    <s v="QHI"/>
    <d v="2015-08-14T00:00:00"/>
    <s v="NA"/>
    <d v="2024-08-14T00:00:00"/>
    <x v="4"/>
    <n v="33.6"/>
    <n v="292.2"/>
    <s v="NA"/>
    <n v="1.2"/>
    <s v="NA"/>
    <s v="NA"/>
    <s v="NA"/>
    <s v="NA"/>
    <s v="NA"/>
    <s v="NA"/>
    <s v="Male"/>
    <n v="46"/>
    <s v="NA"/>
    <n v="12"/>
    <n v="2013"/>
    <n v="0"/>
    <n v="0"/>
    <n v="0"/>
    <n v="0"/>
    <n v="0"/>
    <n v="0"/>
    <n v="0"/>
    <n v="0"/>
    <n v="8"/>
    <n v="6"/>
    <n v="5"/>
    <s v="NA"/>
    <m/>
    <m/>
  </r>
  <r>
    <s v="HERSp19"/>
    <e v="#N/A"/>
    <x v="1"/>
    <x v="0"/>
    <s v="QHI"/>
    <d v="2015-08-14T00:00:00"/>
    <s v="NA"/>
    <d v="2024-08-14T00:00:00"/>
    <x v="4"/>
    <n v="45.5"/>
    <s v="500+"/>
    <s v="NA"/>
    <n v="1"/>
    <s v="NA"/>
    <s v="NA"/>
    <s v="NA"/>
    <s v="NA"/>
    <s v="NA"/>
    <s v="NA"/>
    <s v="Female"/>
    <n v="61.9"/>
    <s v="NA"/>
    <n v="19"/>
    <n v="2013"/>
    <n v="0"/>
    <n v="0"/>
    <n v="0"/>
    <n v="0"/>
    <n v="0"/>
    <n v="0"/>
    <n v="0"/>
    <n v="0"/>
    <n v="8"/>
    <n v="6"/>
    <n v="6"/>
    <s v="NA"/>
    <m/>
    <m/>
  </r>
  <r>
    <s v="HERSp2"/>
    <e v="#N/A"/>
    <x v="1"/>
    <x v="0"/>
    <s v="QHI"/>
    <d v="2015-08-14T00:00:00"/>
    <s v="NA"/>
    <d v="2024-08-14T00:00:00"/>
    <x v="4"/>
    <n v="37.5"/>
    <n v="481.1"/>
    <s v="NA"/>
    <n v="5.0999999999999996"/>
    <s v="NA"/>
    <s v="NA"/>
    <s v="NA"/>
    <s v="NA"/>
    <s v="NA"/>
    <s v="NA"/>
    <s v="Female"/>
    <n v="84.5"/>
    <s v="NA"/>
    <n v="16"/>
    <n v="2013"/>
    <n v="0"/>
    <n v="0"/>
    <n v="0"/>
    <n v="0"/>
    <n v="0"/>
    <n v="0"/>
    <n v="0"/>
    <n v="0"/>
    <n v="1"/>
    <n v="1"/>
    <n v="3"/>
    <s v="NA"/>
    <m/>
    <m/>
  </r>
  <r>
    <s v="HERSp20"/>
    <e v="#N/A"/>
    <x v="1"/>
    <x v="0"/>
    <s v="QHI"/>
    <d v="2015-08-14T00:00:00"/>
    <s v="NA"/>
    <d v="2024-08-14T00:00:00"/>
    <x v="4"/>
    <n v="39.5"/>
    <n v="204.2"/>
    <s v="NA"/>
    <n v="0.7"/>
    <s v="NA"/>
    <s v="NA"/>
    <s v="NA"/>
    <s v="NA"/>
    <s v="NA"/>
    <s v="NA"/>
    <s v="Female"/>
    <n v="56.4"/>
    <s v="NA"/>
    <n v="9"/>
    <n v="2013"/>
    <n v="0"/>
    <n v="0"/>
    <n v="0"/>
    <n v="0"/>
    <n v="0"/>
    <n v="0"/>
    <n v="0"/>
    <n v="0"/>
    <n v="8"/>
    <n v="6"/>
    <n v="7"/>
    <s v="NA"/>
    <m/>
    <m/>
  </r>
  <r>
    <s v="HERSp21"/>
    <e v="#N/A"/>
    <x v="1"/>
    <x v="0"/>
    <s v="QHI"/>
    <d v="2015-08-14T00:00:00"/>
    <s v="NA"/>
    <d v="2024-08-14T00:00:00"/>
    <x v="4"/>
    <n v="38.1"/>
    <s v="500+"/>
    <s v="NA"/>
    <n v="1"/>
    <s v="NA"/>
    <s v="NA"/>
    <s v="NA"/>
    <s v="NA"/>
    <s v="NA"/>
    <s v="NA"/>
    <s v="Male"/>
    <n v="47.6"/>
    <s v="NA"/>
    <n v="13"/>
    <n v="2013"/>
    <n v="0"/>
    <n v="0"/>
    <n v="0"/>
    <n v="0"/>
    <n v="0"/>
    <n v="0"/>
    <n v="0"/>
    <n v="0"/>
    <n v="1"/>
    <n v="5"/>
    <n v="1"/>
    <s v="NA"/>
    <m/>
    <m/>
  </r>
  <r>
    <s v="HERSp22"/>
    <e v="#N/A"/>
    <x v="1"/>
    <x v="0"/>
    <s v="QHI"/>
    <d v="2015-08-14T00:00:00"/>
    <s v="NA"/>
    <d v="2024-08-14T00:00:00"/>
    <x v="4"/>
    <n v="32.200000000000003"/>
    <n v="307.39999999999998"/>
    <s v="NA"/>
    <n v="0.9"/>
    <s v="NA"/>
    <s v="NA"/>
    <s v="NA"/>
    <s v="NA"/>
    <s v="NA"/>
    <s v="NA"/>
    <s v="Female"/>
    <n v="71.5"/>
    <s v="NA"/>
    <n v="10"/>
    <n v="2013"/>
    <n v="0"/>
    <n v="0"/>
    <n v="0"/>
    <n v="0"/>
    <n v="0"/>
    <n v="0"/>
    <n v="0"/>
    <n v="0"/>
    <n v="1"/>
    <n v="4"/>
    <n v="1"/>
    <s v="NA"/>
    <m/>
    <m/>
  </r>
  <r>
    <s v="HERSp23"/>
    <e v="#N/A"/>
    <x v="1"/>
    <x v="0"/>
    <s v="QHI"/>
    <d v="2015-08-14T00:00:00"/>
    <s v="NA"/>
    <d v="2024-08-14T00:00:00"/>
    <x v="4"/>
    <n v="27.5"/>
    <s v="500+"/>
    <s v="NA"/>
    <n v="0.8"/>
    <s v="NA"/>
    <s v="NA"/>
    <s v="NA"/>
    <s v="NA"/>
    <s v="NA"/>
    <s v="NA"/>
    <s v="Unknown"/>
    <n v="49.3"/>
    <s v="NA"/>
    <n v="13"/>
    <n v="2013"/>
    <n v="0"/>
    <n v="0"/>
    <n v="0"/>
    <n v="0"/>
    <n v="0"/>
    <n v="0"/>
    <n v="0"/>
    <n v="0"/>
    <n v="1"/>
    <n v="3"/>
    <n v="1"/>
    <s v="NA"/>
    <m/>
    <m/>
  </r>
  <r>
    <s v="HERSp25"/>
    <e v="#N/A"/>
    <x v="1"/>
    <x v="0"/>
    <s v="QHI"/>
    <d v="2015-08-14T00:00:00"/>
    <s v="NA"/>
    <d v="2024-08-14T00:00:00"/>
    <x v="4"/>
    <n v="36.799999999999997"/>
    <n v="137.30000000000001"/>
    <s v="NA"/>
    <n v="1"/>
    <s v="NA"/>
    <s v="NA"/>
    <s v="NA"/>
    <s v="NA"/>
    <s v="NA"/>
    <s v="NA"/>
    <s v="Female"/>
    <n v="58.4"/>
    <s v="NA"/>
    <n v="13"/>
    <n v="2013"/>
    <n v="0"/>
    <n v="0"/>
    <n v="0"/>
    <n v="0"/>
    <n v="0"/>
    <n v="0"/>
    <n v="0"/>
    <n v="0"/>
    <n v="1"/>
    <n v="1"/>
    <n v="1"/>
    <s v="NA"/>
    <m/>
    <m/>
  </r>
  <r>
    <s v="HERSp27"/>
    <e v="#N/A"/>
    <x v="1"/>
    <x v="0"/>
    <s v="QHI"/>
    <d v="2015-08-14T00:00:00"/>
    <s v="NA"/>
    <d v="2024-08-14T00:00:00"/>
    <x v="4"/>
    <n v="30"/>
    <n v="226.1"/>
    <s v="NA"/>
    <n v="0.9"/>
    <s v="NA"/>
    <s v="NA"/>
    <s v="NA"/>
    <s v="NA"/>
    <s v="NA"/>
    <s v="NA"/>
    <s v="Male"/>
    <n v="45.5"/>
    <s v="NA"/>
    <n v="13"/>
    <n v="2013"/>
    <n v="0"/>
    <n v="0"/>
    <n v="0"/>
    <n v="0"/>
    <n v="0"/>
    <n v="0"/>
    <n v="0"/>
    <n v="0"/>
    <n v="8"/>
    <n v="3"/>
    <n v="2"/>
    <s v="NA"/>
    <m/>
    <m/>
  </r>
  <r>
    <s v="HERSp28"/>
    <e v="#N/A"/>
    <x v="1"/>
    <x v="0"/>
    <s v="QHI"/>
    <d v="2015-08-14T00:00:00"/>
    <s v="NA"/>
    <d v="2024-08-14T00:00:00"/>
    <x v="4"/>
    <n v="34"/>
    <n v="291"/>
    <s v="NA"/>
    <n v="1"/>
    <s v="NA"/>
    <s v="NA"/>
    <s v="NA"/>
    <s v="NA"/>
    <s v="NA"/>
    <s v="NA"/>
    <s v="Unknown"/>
    <n v="52.3"/>
    <s v="NA"/>
    <n v="17"/>
    <n v="2013"/>
    <n v="0"/>
    <n v="0"/>
    <n v="0"/>
    <n v="0"/>
    <n v="0"/>
    <n v="0"/>
    <n v="0"/>
    <n v="0"/>
    <n v="8"/>
    <n v="4"/>
    <n v="2"/>
    <s v="NA"/>
    <m/>
    <m/>
  </r>
  <r>
    <s v="HERSp6"/>
    <e v="#N/A"/>
    <x v="1"/>
    <x v="0"/>
    <s v="QHI"/>
    <d v="2015-08-14T00:00:00"/>
    <s v="NA"/>
    <d v="2024-08-14T00:00:00"/>
    <x v="4"/>
    <n v="38.4"/>
    <n v="390"/>
    <s v="NA"/>
    <n v="1.2"/>
    <s v="NA"/>
    <s v="NA"/>
    <s v="NA"/>
    <s v="NA"/>
    <s v="NA"/>
    <s v="NA"/>
    <s v="Male"/>
    <n v="61.6"/>
    <s v="NA"/>
    <n v="11"/>
    <n v="2013"/>
    <n v="0"/>
    <n v="0"/>
    <n v="0"/>
    <n v="0"/>
    <n v="0"/>
    <n v="0"/>
    <n v="0"/>
    <n v="0"/>
    <n v="6"/>
    <n v="6"/>
    <n v="2"/>
    <s v="NA"/>
    <m/>
    <m/>
  </r>
  <r>
    <s v="HERSp7"/>
    <e v="#N/A"/>
    <x v="1"/>
    <x v="0"/>
    <s v="QHI"/>
    <d v="2015-08-14T00:00:00"/>
    <s v="NA"/>
    <d v="2024-08-14T00:00:00"/>
    <x v="4"/>
    <n v="29.9"/>
    <s v="500+"/>
    <s v="NA"/>
    <n v="1.4"/>
    <s v="NA"/>
    <s v="NA"/>
    <s v="NA"/>
    <s v="NA"/>
    <s v="NA"/>
    <s v="NA"/>
    <s v="Female"/>
    <n v="69.400000000000006"/>
    <s v="NA"/>
    <n v="16"/>
    <n v="2013"/>
    <n v="0"/>
    <n v="0"/>
    <n v="0"/>
    <n v="0"/>
    <n v="0"/>
    <n v="0"/>
    <n v="0"/>
    <n v="0"/>
    <n v="6"/>
    <n v="6"/>
    <n v="3"/>
    <s v="NA"/>
    <m/>
    <m/>
  </r>
  <r>
    <s v="HERSp8"/>
    <e v="#N/A"/>
    <x v="1"/>
    <x v="0"/>
    <s v="QHI"/>
    <d v="2015-08-14T00:00:00"/>
    <s v="NA"/>
    <d v="2024-08-14T00:00:00"/>
    <x v="4"/>
    <n v="29.3"/>
    <n v="291.7"/>
    <s v="NA"/>
    <n v="1.1000000000000001"/>
    <s v="NA"/>
    <s v="NA"/>
    <s v="NA"/>
    <s v="NA"/>
    <s v="NA"/>
    <s v="NA"/>
    <s v="Female"/>
    <n v="53.8"/>
    <s v="NA"/>
    <n v="12"/>
    <n v="2013"/>
    <n v="0"/>
    <n v="0"/>
    <n v="0"/>
    <n v="0"/>
    <n v="0"/>
    <n v="0"/>
    <n v="0"/>
    <n v="0"/>
    <n v="6"/>
    <n v="6"/>
    <n v="4"/>
    <s v="NA"/>
    <m/>
    <m/>
  </r>
  <r>
    <s v="HERSp9"/>
    <s v="HER-SP 9"/>
    <x v="1"/>
    <x v="0"/>
    <s v="QHI"/>
    <d v="2015-08-14T00:00:00"/>
    <s v="NA"/>
    <d v="2024-08-14T00:00:00"/>
    <x v="4"/>
    <n v="38.4"/>
    <n v="284.3"/>
    <s v="NA"/>
    <n v="1.3"/>
    <s v="NA"/>
    <s v="NA"/>
    <s v="NA"/>
    <s v="NA"/>
    <s v="NA"/>
    <s v="NA"/>
    <s v="Male"/>
    <n v="53.2"/>
    <s v="NA"/>
    <n v="10"/>
    <n v="2013"/>
    <n v="0"/>
    <n v="0"/>
    <n v="0"/>
    <n v="0"/>
    <n v="0"/>
    <n v="0"/>
    <n v="0"/>
    <n v="0"/>
    <n v="6"/>
    <n v="6"/>
    <n v="5"/>
    <s v="NA"/>
    <m/>
    <m/>
  </r>
  <r>
    <s v="KLSpS1"/>
    <e v="#N/A"/>
    <x v="1"/>
    <x v="1"/>
    <s v="Pika Camp"/>
    <d v="2007-07-14T00:00:00"/>
    <s v="NA"/>
    <d v="2010-07-14T00:00:00"/>
    <x v="4"/>
    <n v="95"/>
    <n v="361"/>
    <s v="NA"/>
    <n v="2.5"/>
    <s v="NA"/>
    <s v="NA"/>
    <s v="NA"/>
    <s v="NA"/>
    <s v="NA"/>
    <s v="NA"/>
    <s v="Male"/>
    <n v="55"/>
    <s v="NA"/>
    <n v="18"/>
    <n v="2013"/>
    <n v="0"/>
    <n v="0"/>
    <n v="0"/>
    <n v="0"/>
    <n v="0"/>
    <n v="0"/>
    <n v="0"/>
    <n v="0"/>
    <n v="1"/>
    <n v="5"/>
    <n v="2"/>
    <s v="NA"/>
    <m/>
    <m/>
  </r>
  <r>
    <s v="KLSpS10"/>
    <e v="#N/A"/>
    <x v="1"/>
    <x v="1"/>
    <s v="Pika Camp"/>
    <d v="2007-07-14T00:00:00"/>
    <s v="NA"/>
    <d v="2010-07-14T00:00:00"/>
    <x v="4"/>
    <n v="51"/>
    <n v="200"/>
    <s v="NA"/>
    <n v="1.9"/>
    <s v="NA"/>
    <s v="NA"/>
    <s v="NA"/>
    <s v="NA"/>
    <s v="NA"/>
    <s v="NA"/>
    <s v="Unknown"/>
    <n v="52"/>
    <s v="NA"/>
    <n v="14"/>
    <n v="2013"/>
    <n v="0"/>
    <n v="0"/>
    <n v="0"/>
    <n v="0"/>
    <n v="0"/>
    <n v="0"/>
    <n v="0"/>
    <n v="0"/>
    <n v="6"/>
    <n v="2"/>
    <n v="6"/>
    <s v="NA"/>
    <m/>
    <m/>
  </r>
  <r>
    <s v="KLSpS11"/>
    <e v="#N/A"/>
    <x v="1"/>
    <x v="1"/>
    <s v="Pika Camp"/>
    <d v="2007-07-14T00:00:00"/>
    <s v="NA"/>
    <d v="2010-07-14T00:00:00"/>
    <x v="4"/>
    <n v="82"/>
    <n v="87"/>
    <s v="NA"/>
    <n v="1.6"/>
    <s v="NA"/>
    <s v="NA"/>
    <s v="NA"/>
    <s v="NA"/>
    <s v="NA"/>
    <s v="NA"/>
    <s v="Unknown"/>
    <n v="55"/>
    <s v="NA"/>
    <n v="16"/>
    <n v="2013"/>
    <n v="0"/>
    <n v="0"/>
    <n v="0"/>
    <n v="0"/>
    <n v="0"/>
    <n v="0"/>
    <n v="0"/>
    <n v="0"/>
    <n v="7"/>
    <n v="6"/>
    <n v="3"/>
    <s v="NA"/>
    <m/>
    <m/>
  </r>
  <r>
    <s v="KLSpS12"/>
    <e v="#N/A"/>
    <x v="1"/>
    <x v="1"/>
    <s v="Pika Camp"/>
    <d v="2007-07-14T00:00:00"/>
    <s v="NA"/>
    <d v="2010-07-14T00:00:00"/>
    <x v="4"/>
    <n v="106"/>
    <n v="429"/>
    <s v="NA"/>
    <n v="2.6"/>
    <s v="NA"/>
    <s v="NA"/>
    <s v="NA"/>
    <s v="NA"/>
    <s v="NA"/>
    <s v="NA"/>
    <s v="Unknown"/>
    <n v="56"/>
    <s v="NA"/>
    <n v="9"/>
    <n v="2013"/>
    <n v="0"/>
    <n v="0"/>
    <n v="0"/>
    <n v="0"/>
    <n v="0"/>
    <n v="0"/>
    <n v="0"/>
    <n v="0"/>
    <n v="7"/>
    <n v="6"/>
    <n v="4"/>
    <s v="NA"/>
    <m/>
    <m/>
  </r>
  <r>
    <s v="KLSpS13"/>
    <e v="#N/A"/>
    <x v="1"/>
    <x v="1"/>
    <s v="Pika Camp"/>
    <d v="2007-07-14T00:00:00"/>
    <s v="NA"/>
    <d v="2010-07-14T00:00:00"/>
    <x v="4"/>
    <n v="53"/>
    <n v="293"/>
    <s v="NA"/>
    <n v="2.9"/>
    <s v="NA"/>
    <s v="NA"/>
    <s v="NA"/>
    <s v="NA"/>
    <s v="NA"/>
    <s v="NA"/>
    <s v="Unknown"/>
    <n v="60"/>
    <s v="NA"/>
    <s v="NA"/>
    <n v="2013"/>
    <n v="0"/>
    <n v="0"/>
    <n v="0"/>
    <n v="0"/>
    <n v="0"/>
    <n v="0"/>
    <n v="0"/>
    <n v="0"/>
    <n v="7"/>
    <n v="6"/>
    <n v="5"/>
    <s v="NA"/>
    <m/>
    <m/>
  </r>
  <r>
    <s v="KLSpS14"/>
    <e v="#N/A"/>
    <x v="1"/>
    <x v="1"/>
    <s v="Pika Camp"/>
    <d v="2007-07-14T00:00:00"/>
    <s v="NA"/>
    <d v="2010-07-14T00:00:00"/>
    <x v="4"/>
    <n v="39"/>
    <n v="105"/>
    <s v="NA"/>
    <n v="1"/>
    <s v="NA"/>
    <s v="NA"/>
    <s v="NA"/>
    <s v="NA"/>
    <s v="NA"/>
    <s v="NA"/>
    <s v="Female"/>
    <n v="52"/>
    <s v="NA"/>
    <n v="14"/>
    <n v="2013"/>
    <n v="0"/>
    <n v="0"/>
    <n v="0"/>
    <n v="0"/>
    <n v="0"/>
    <n v="0"/>
    <n v="0"/>
    <n v="0"/>
    <n v="7"/>
    <n v="6"/>
    <n v="6"/>
    <s v="NA"/>
    <m/>
    <m/>
  </r>
  <r>
    <s v="KLSpS15"/>
    <e v="#N/A"/>
    <x v="1"/>
    <x v="1"/>
    <s v="Pika Camp"/>
    <d v="2007-07-14T00:00:00"/>
    <s v="NA"/>
    <d v="2010-07-14T00:00:00"/>
    <x v="4"/>
    <n v="67"/>
    <n v="130"/>
    <s v="NA"/>
    <n v="1.7"/>
    <s v="NA"/>
    <s v="NA"/>
    <s v="NA"/>
    <s v="NA"/>
    <s v="NA"/>
    <s v="NA"/>
    <s v="Unknown"/>
    <n v="56"/>
    <s v="NA"/>
    <n v="18"/>
    <n v="2013"/>
    <n v="0"/>
    <n v="0"/>
    <n v="0"/>
    <n v="0"/>
    <n v="0"/>
    <n v="0"/>
    <n v="0"/>
    <n v="0"/>
    <n v="7"/>
    <n v="6"/>
    <n v="7"/>
    <s v="NA"/>
    <m/>
    <m/>
  </r>
  <r>
    <s v="KLSpS16"/>
    <e v="#N/A"/>
    <x v="1"/>
    <x v="1"/>
    <s v="Pika Camp"/>
    <d v="2007-07-14T00:00:00"/>
    <s v="NA"/>
    <d v="2010-07-14T00:00:00"/>
    <x v="4"/>
    <n v="77"/>
    <n v="176"/>
    <s v="NA"/>
    <n v="2.2000000000000002"/>
    <s v="NA"/>
    <s v="NA"/>
    <s v="NA"/>
    <s v="NA"/>
    <s v="NA"/>
    <s v="NA"/>
    <s v="Unknown"/>
    <n v="58"/>
    <s v="NA"/>
    <n v="8"/>
    <n v="2013"/>
    <n v="0"/>
    <n v="0"/>
    <n v="0"/>
    <n v="0"/>
    <n v="0"/>
    <n v="0"/>
    <n v="0"/>
    <n v="0"/>
    <n v="8"/>
    <n v="2"/>
    <n v="3"/>
    <s v="NA"/>
    <m/>
    <m/>
  </r>
  <r>
    <s v="KLSpS17"/>
    <e v="#N/A"/>
    <x v="1"/>
    <x v="1"/>
    <s v="Pika Camp"/>
    <d v="2007-07-14T00:00:00"/>
    <s v="NA"/>
    <d v="2010-07-14T00:00:00"/>
    <x v="4"/>
    <n v="61"/>
    <n v="196"/>
    <s v="NA"/>
    <n v="3.5"/>
    <s v="NA"/>
    <s v="NA"/>
    <s v="NA"/>
    <s v="NA"/>
    <s v="NA"/>
    <s v="NA"/>
    <s v="Unknown"/>
    <n v="47"/>
    <s v="NA"/>
    <n v="9"/>
    <n v="2013"/>
    <n v="0"/>
    <n v="0"/>
    <n v="0"/>
    <n v="0"/>
    <n v="0"/>
    <n v="0"/>
    <n v="0"/>
    <n v="0"/>
    <n v="8"/>
    <n v="2"/>
    <n v="4"/>
    <s v="NA"/>
    <m/>
    <m/>
  </r>
  <r>
    <s v="KLSpS18"/>
    <e v="#N/A"/>
    <x v="1"/>
    <x v="1"/>
    <s v="Pika Camp"/>
    <d v="2007-07-14T00:00:00"/>
    <s v="NA"/>
    <d v="2010-07-14T00:00:00"/>
    <x v="4"/>
    <n v="67"/>
    <n v="132"/>
    <s v="NA"/>
    <n v="1.8"/>
    <s v="NA"/>
    <s v="NA"/>
    <s v="NA"/>
    <s v="NA"/>
    <s v="NA"/>
    <s v="NA"/>
    <s v="Female"/>
    <n v="58"/>
    <s v="NA"/>
    <s v="NA"/>
    <n v="2013"/>
    <n v="0"/>
    <n v="0"/>
    <n v="0"/>
    <n v="0"/>
    <n v="0"/>
    <n v="0"/>
    <n v="0"/>
    <n v="0"/>
    <n v="8"/>
    <n v="2"/>
    <n v="5"/>
    <s v="NA"/>
    <m/>
    <m/>
  </r>
  <r>
    <s v="KLSpS19"/>
    <e v="#N/A"/>
    <x v="1"/>
    <x v="1"/>
    <s v="Pika Camp"/>
    <d v="2007-07-14T00:00:00"/>
    <s v="NA"/>
    <d v="2010-07-14T00:00:00"/>
    <x v="4"/>
    <n v="93"/>
    <n v="208"/>
    <s v="NA"/>
    <n v="2.7"/>
    <s v="NA"/>
    <s v="NA"/>
    <s v="NA"/>
    <s v="NA"/>
    <s v="NA"/>
    <s v="NA"/>
    <s v="Unknown"/>
    <n v="53"/>
    <s v="NA"/>
    <s v="NA"/>
    <n v="2013"/>
    <n v="0"/>
    <n v="0"/>
    <n v="0"/>
    <n v="0"/>
    <n v="0"/>
    <n v="0"/>
    <n v="0"/>
    <n v="0"/>
    <n v="8"/>
    <n v="2"/>
    <n v="6"/>
    <s v="NA"/>
    <m/>
    <m/>
  </r>
  <r>
    <s v="KLSpS2"/>
    <e v="#N/A"/>
    <x v="1"/>
    <x v="1"/>
    <s v="Pika Camp"/>
    <d v="2007-07-14T00:00:00"/>
    <s v="NA"/>
    <d v="2010-07-14T00:00:00"/>
    <x v="4"/>
    <n v="104"/>
    <n v="208"/>
    <s v="NA"/>
    <n v="4.4000000000000004"/>
    <s v="NA"/>
    <s v="NA"/>
    <s v="NA"/>
    <s v="NA"/>
    <s v="NA"/>
    <s v="NA"/>
    <s v="Unknown"/>
    <n v="54"/>
    <s v="NA"/>
    <n v="11"/>
    <n v="2013"/>
    <n v="0"/>
    <n v="0"/>
    <n v="0"/>
    <n v="0"/>
    <n v="0"/>
    <n v="0"/>
    <n v="0"/>
    <n v="0"/>
    <n v="1"/>
    <n v="5"/>
    <n v="3"/>
    <s v="NA"/>
    <m/>
    <m/>
  </r>
  <r>
    <s v="KLSpS20"/>
    <e v="#N/A"/>
    <x v="1"/>
    <x v="1"/>
    <s v="Pika Camp"/>
    <d v="2007-07-14T00:00:00"/>
    <s v="NA"/>
    <d v="2010-07-14T00:00:00"/>
    <x v="4"/>
    <n v="51"/>
    <n v="123"/>
    <s v="NA"/>
    <n v="1.4"/>
    <s v="NA"/>
    <s v="NA"/>
    <s v="NA"/>
    <s v="NA"/>
    <s v="NA"/>
    <s v="NA"/>
    <s v="Female"/>
    <n v="44"/>
    <s v="NA"/>
    <n v="15"/>
    <n v="2013"/>
    <n v="0"/>
    <n v="0"/>
    <n v="0"/>
    <n v="0"/>
    <n v="0"/>
    <n v="0"/>
    <n v="0"/>
    <n v="0"/>
    <n v="8"/>
    <n v="2"/>
    <n v="7"/>
    <s v="NA"/>
    <m/>
    <m/>
  </r>
  <r>
    <s v="KLSpS3"/>
    <e v="#N/A"/>
    <x v="1"/>
    <x v="1"/>
    <s v="Pika Camp"/>
    <d v="2007-07-14T00:00:00"/>
    <s v="NA"/>
    <d v="2010-07-14T00:00:00"/>
    <x v="4"/>
    <n v="124"/>
    <n v="287"/>
    <s v="NA"/>
    <n v="5"/>
    <s v="NA"/>
    <s v="NA"/>
    <s v="NA"/>
    <s v="NA"/>
    <s v="NA"/>
    <s v="NA"/>
    <s v="Unknown"/>
    <n v="51"/>
    <s v="NA"/>
    <n v="11"/>
    <n v="2013"/>
    <n v="0"/>
    <n v="0"/>
    <n v="0"/>
    <n v="0"/>
    <n v="0"/>
    <n v="0"/>
    <n v="0"/>
    <n v="0"/>
    <n v="1"/>
    <n v="5"/>
    <n v="4"/>
    <s v="NA"/>
    <m/>
    <m/>
  </r>
  <r>
    <s v="KLSpS4"/>
    <e v="#N/A"/>
    <x v="1"/>
    <x v="1"/>
    <s v="Pika Camp"/>
    <d v="2007-07-14T00:00:00"/>
    <s v="NA"/>
    <d v="2010-07-14T00:00:00"/>
    <x v="4"/>
    <n v="87"/>
    <n v="324"/>
    <s v="NA"/>
    <n v="3.7"/>
    <s v="NA"/>
    <s v="NA"/>
    <s v="NA"/>
    <s v="NA"/>
    <s v="NA"/>
    <s v="NA"/>
    <s v="Female"/>
    <n v="56"/>
    <s v="NA"/>
    <n v="18"/>
    <n v="2013"/>
    <n v="0"/>
    <n v="0"/>
    <n v="0"/>
    <n v="0"/>
    <n v="0"/>
    <n v="0"/>
    <n v="0"/>
    <n v="0"/>
    <n v="1"/>
    <n v="5"/>
    <n v="5"/>
    <s v="NA"/>
    <m/>
    <m/>
  </r>
  <r>
    <s v="KLSpS5"/>
    <e v="#N/A"/>
    <x v="1"/>
    <x v="1"/>
    <s v="Pika Camp"/>
    <d v="2007-07-14T00:00:00"/>
    <s v="NA"/>
    <d v="2010-07-14T00:00:00"/>
    <x v="4"/>
    <n v="88"/>
    <n v="272"/>
    <s v="NA"/>
    <n v="3.9"/>
    <s v="NA"/>
    <s v="NA"/>
    <s v="NA"/>
    <s v="NA"/>
    <s v="NA"/>
    <s v="NA"/>
    <s v="Unknown"/>
    <n v="56"/>
    <s v="NA"/>
    <n v="18"/>
    <n v="2013"/>
    <n v="0"/>
    <n v="0"/>
    <n v="0"/>
    <n v="0"/>
    <n v="0"/>
    <n v="0"/>
    <n v="0"/>
    <n v="0"/>
    <n v="1"/>
    <n v="5"/>
    <n v="6"/>
    <s v="NA"/>
    <m/>
    <m/>
  </r>
  <r>
    <s v="KLSpS6"/>
    <e v="#N/A"/>
    <x v="1"/>
    <x v="1"/>
    <s v="Pika Camp"/>
    <d v="2007-07-14T00:00:00"/>
    <s v="NA"/>
    <d v="2010-07-14T00:00:00"/>
    <x v="4"/>
    <n v="66"/>
    <n v="202"/>
    <s v="NA"/>
    <n v="2.1"/>
    <s v="NA"/>
    <s v="NA"/>
    <s v="NA"/>
    <s v="NA"/>
    <s v="NA"/>
    <s v="NA"/>
    <s v="Unknown"/>
    <n v="58"/>
    <s v="NA"/>
    <s v="NA"/>
    <n v="2013"/>
    <n v="0"/>
    <n v="0"/>
    <n v="0"/>
    <n v="0"/>
    <n v="0"/>
    <n v="0"/>
    <n v="0"/>
    <n v="0"/>
    <n v="6"/>
    <n v="2"/>
    <n v="2"/>
    <s v="NA"/>
    <m/>
    <m/>
  </r>
  <r>
    <s v="KLSpS7"/>
    <e v="#N/A"/>
    <x v="1"/>
    <x v="1"/>
    <s v="Pika Camp"/>
    <d v="2007-07-14T00:00:00"/>
    <s v="NA"/>
    <d v="2010-07-14T00:00:00"/>
    <x v="4"/>
    <n v="44"/>
    <n v="143"/>
    <s v="NA"/>
    <n v="1.2"/>
    <s v="NA"/>
    <s v="NA"/>
    <s v="NA"/>
    <s v="NA"/>
    <s v="NA"/>
    <s v="NA"/>
    <s v="Unknown"/>
    <n v="51"/>
    <s v="NA"/>
    <n v="10"/>
    <n v="2013"/>
    <n v="0"/>
    <n v="0"/>
    <n v="0"/>
    <n v="0"/>
    <n v="0"/>
    <n v="0"/>
    <n v="0"/>
    <n v="0"/>
    <n v="6"/>
    <n v="2"/>
    <n v="3"/>
    <s v="NA"/>
    <m/>
    <m/>
  </r>
  <r>
    <s v="KLSpS8"/>
    <e v="#N/A"/>
    <x v="1"/>
    <x v="1"/>
    <s v="Pika Camp"/>
    <d v="2007-07-14T00:00:00"/>
    <s v="NA"/>
    <d v="2010-07-14T00:00:00"/>
    <x v="4"/>
    <n v="50"/>
    <n v="146"/>
    <s v="NA"/>
    <n v="1.6"/>
    <s v="NA"/>
    <s v="NA"/>
    <s v="NA"/>
    <s v="NA"/>
    <s v="NA"/>
    <s v="NA"/>
    <s v="Unknown"/>
    <n v="50"/>
    <s v="NA"/>
    <s v="NA"/>
    <n v="2013"/>
    <n v="0"/>
    <n v="0"/>
    <n v="0"/>
    <n v="0"/>
    <n v="0"/>
    <n v="0"/>
    <n v="0"/>
    <n v="0"/>
    <n v="6"/>
    <n v="2"/>
    <n v="4"/>
    <s v="NA"/>
    <m/>
    <m/>
  </r>
  <r>
    <s v="KLSpS9"/>
    <e v="#N/A"/>
    <x v="1"/>
    <x v="1"/>
    <s v="Pika Camp"/>
    <d v="2007-07-14T00:00:00"/>
    <s v="NA"/>
    <d v="2010-07-14T00:00:00"/>
    <x v="4"/>
    <n v="55"/>
    <n v="109"/>
    <s v="NA"/>
    <n v="1.8"/>
    <s v="NA"/>
    <s v="NA"/>
    <s v="NA"/>
    <s v="NA"/>
    <s v="NA"/>
    <s v="NA"/>
    <s v="Unknown"/>
    <n v="52"/>
    <s v="NA"/>
    <n v="12"/>
    <n v="2013"/>
    <n v="0"/>
    <n v="0"/>
    <n v="0"/>
    <n v="0"/>
    <n v="0"/>
    <n v="0"/>
    <n v="0"/>
    <n v="0"/>
    <n v="6"/>
    <n v="2"/>
    <n v="5"/>
    <s v="NA"/>
    <m/>
    <m/>
  </r>
  <r>
    <s v="KLSrS1"/>
    <e v="#N/A"/>
    <x v="2"/>
    <x v="1"/>
    <s v="Pika Camp"/>
    <d v="2007-07-14T00:00:00"/>
    <s v="NA"/>
    <d v="2010-07-14T00:00:00"/>
    <x v="4"/>
    <n v="73.099999999999994"/>
    <n v="196"/>
    <s v="NA"/>
    <n v="3.7"/>
    <s v="NA"/>
    <s v="NA"/>
    <s v="NA"/>
    <s v="NA"/>
    <s v="NA"/>
    <s v="NA"/>
    <s v="Male"/>
    <n v="60"/>
    <s v="NA"/>
    <n v="15"/>
    <n v="2013"/>
    <n v="0"/>
    <n v="0"/>
    <n v="0"/>
    <n v="0"/>
    <n v="0"/>
    <n v="0"/>
    <n v="0"/>
    <n v="0"/>
    <n v="5"/>
    <n v="6"/>
    <n v="3"/>
    <s v="NA"/>
    <m/>
    <m/>
  </r>
  <r>
    <s v="KLSrS10"/>
    <e v="#N/A"/>
    <x v="2"/>
    <x v="1"/>
    <s v="Pika Camp"/>
    <d v="2007-07-14T00:00:00"/>
    <s v="NA"/>
    <d v="2010-07-14T00:00:00"/>
    <x v="4"/>
    <n v="38"/>
    <n v="71"/>
    <s v="NA"/>
    <n v="1.7"/>
    <s v="NA"/>
    <s v="NA"/>
    <s v="NA"/>
    <s v="NA"/>
    <s v="NA"/>
    <s v="NA"/>
    <s v="Female"/>
    <n v="46"/>
    <s v="NA"/>
    <n v="11"/>
    <n v="2013"/>
    <n v="0"/>
    <n v="0"/>
    <n v="0"/>
    <n v="0"/>
    <n v="0"/>
    <n v="0"/>
    <n v="0"/>
    <n v="0"/>
    <n v="2"/>
    <n v="1"/>
    <n v="6"/>
    <s v="NA"/>
    <m/>
    <m/>
  </r>
  <r>
    <s v="KLSrS11"/>
    <e v="#N/A"/>
    <x v="2"/>
    <x v="1"/>
    <s v="Pika Camp"/>
    <d v="2007-07-14T00:00:00"/>
    <s v="NA"/>
    <d v="2010-07-14T00:00:00"/>
    <x v="4"/>
    <n v="49"/>
    <n v="88"/>
    <s v="NA"/>
    <n v="1.7"/>
    <s v="NA"/>
    <s v="NA"/>
    <s v="NA"/>
    <s v="NA"/>
    <s v="NA"/>
    <s v="NA"/>
    <s v="Unknown"/>
    <n v="49"/>
    <s v="NA"/>
    <n v="10"/>
    <n v="2013"/>
    <n v="0"/>
    <n v="0"/>
    <n v="0"/>
    <n v="0"/>
    <n v="0"/>
    <n v="0"/>
    <n v="0"/>
    <n v="0"/>
    <n v="3"/>
    <n v="5"/>
    <n v="3"/>
    <s v="NA"/>
    <m/>
    <m/>
  </r>
  <r>
    <s v="KLSrS12"/>
    <e v="#N/A"/>
    <x v="2"/>
    <x v="1"/>
    <s v="Pika Camp"/>
    <d v="2007-07-14T00:00:00"/>
    <s v="NA"/>
    <d v="2010-07-14T00:00:00"/>
    <x v="4"/>
    <n v="47"/>
    <n v="66"/>
    <s v="NA"/>
    <n v="1.7"/>
    <s v="NA"/>
    <s v="NA"/>
    <s v="NA"/>
    <s v="NA"/>
    <s v="NA"/>
    <s v="NA"/>
    <s v="Female"/>
    <n v="47"/>
    <s v="NA"/>
    <n v="10"/>
    <n v="2013"/>
    <n v="0"/>
    <n v="0"/>
    <n v="0"/>
    <n v="0"/>
    <n v="0"/>
    <n v="0"/>
    <n v="0"/>
    <n v="0"/>
    <n v="3"/>
    <n v="5"/>
    <n v="4"/>
    <s v="NA"/>
    <m/>
    <m/>
  </r>
  <r>
    <s v="KLSrS13"/>
    <e v="#N/A"/>
    <x v="2"/>
    <x v="1"/>
    <s v="Pika Camp"/>
    <d v="2007-07-14T00:00:00"/>
    <s v="NA"/>
    <d v="2010-07-14T00:00:00"/>
    <x v="4"/>
    <n v="54"/>
    <n v="185"/>
    <s v="NA"/>
    <n v="3.1"/>
    <s v="NA"/>
    <s v="NA"/>
    <s v="NA"/>
    <s v="NA"/>
    <s v="NA"/>
    <s v="NA"/>
    <s v="Female"/>
    <n v="49"/>
    <s v="NA"/>
    <s v="NA"/>
    <n v="2013"/>
    <n v="0"/>
    <n v="0"/>
    <n v="0"/>
    <n v="0"/>
    <n v="0"/>
    <n v="0"/>
    <n v="0"/>
    <n v="0"/>
    <n v="3"/>
    <n v="5"/>
    <n v="5"/>
    <s v="NA"/>
    <m/>
    <m/>
  </r>
  <r>
    <s v="KLSrS14"/>
    <e v="#N/A"/>
    <x v="2"/>
    <x v="1"/>
    <s v="Pika Camp"/>
    <d v="2007-07-14T00:00:00"/>
    <s v="NA"/>
    <d v="2010-07-14T00:00:00"/>
    <x v="4"/>
    <n v="56"/>
    <n v="119"/>
    <s v="NA"/>
    <n v="2.2000000000000002"/>
    <s v="NA"/>
    <s v="NA"/>
    <s v="NA"/>
    <s v="NA"/>
    <s v="NA"/>
    <s v="NA"/>
    <s v="Female"/>
    <n v="44"/>
    <s v="NA"/>
    <n v="14"/>
    <n v="2013"/>
    <n v="0"/>
    <n v="0"/>
    <n v="0"/>
    <n v="0"/>
    <n v="0"/>
    <n v="0"/>
    <n v="0"/>
    <n v="0"/>
    <n v="3"/>
    <n v="5"/>
    <n v="6"/>
    <s v="NA"/>
    <m/>
    <m/>
  </r>
  <r>
    <s v="KLSrS15"/>
    <e v="#N/A"/>
    <x v="2"/>
    <x v="1"/>
    <s v="Pika Camp"/>
    <d v="2007-07-14T00:00:00"/>
    <s v="NA"/>
    <d v="2010-07-14T00:00:00"/>
    <x v="4"/>
    <n v="70"/>
    <n v="143"/>
    <s v="NA"/>
    <n v="3"/>
    <s v="NA"/>
    <s v="NA"/>
    <s v="NA"/>
    <s v="NA"/>
    <s v="NA"/>
    <s v="NA"/>
    <s v="Unknown"/>
    <n v="52"/>
    <s v="NA"/>
    <n v="18"/>
    <n v="2013"/>
    <n v="0"/>
    <n v="0"/>
    <n v="0"/>
    <n v="0"/>
    <n v="0"/>
    <n v="0"/>
    <n v="0"/>
    <n v="0"/>
    <n v="3"/>
    <n v="5"/>
    <n v="7"/>
    <s v="NA"/>
    <m/>
    <m/>
  </r>
  <r>
    <s v="KLSrS16"/>
    <e v="#N/A"/>
    <x v="2"/>
    <x v="1"/>
    <s v="Pika Camp"/>
    <d v="2007-07-14T00:00:00"/>
    <s v="NA"/>
    <d v="2010-07-14T00:00:00"/>
    <x v="4"/>
    <n v="51"/>
    <n v="139"/>
    <s v="NA"/>
    <n v="2.2000000000000002"/>
    <s v="NA"/>
    <s v="NA"/>
    <s v="NA"/>
    <s v="NA"/>
    <s v="NA"/>
    <s v="NA"/>
    <s v="Unknown"/>
    <n v="46"/>
    <s v="NA"/>
    <s v="NA"/>
    <n v="2013"/>
    <n v="0"/>
    <n v="0"/>
    <n v="0"/>
    <n v="0"/>
    <n v="0"/>
    <n v="0"/>
    <n v="0"/>
    <n v="0"/>
    <n v="4"/>
    <n v="1"/>
    <n v="3"/>
    <s v="NA"/>
    <m/>
    <m/>
  </r>
  <r>
    <s v="KLSrS17"/>
    <e v="#N/A"/>
    <x v="2"/>
    <x v="1"/>
    <s v="Pika Camp"/>
    <d v="2007-07-14T00:00:00"/>
    <s v="NA"/>
    <d v="2010-07-14T00:00:00"/>
    <x v="4"/>
    <n v="45"/>
    <n v="99"/>
    <s v="NA"/>
    <n v="2.7"/>
    <s v="NA"/>
    <s v="NA"/>
    <s v="NA"/>
    <s v="NA"/>
    <s v="NA"/>
    <s v="NA"/>
    <s v="Female"/>
    <n v="48"/>
    <s v="NA"/>
    <n v="13"/>
    <n v="2013"/>
    <n v="0"/>
    <n v="0"/>
    <n v="0"/>
    <n v="0"/>
    <n v="0"/>
    <n v="0"/>
    <n v="0"/>
    <n v="0"/>
    <n v="4"/>
    <n v="1"/>
    <n v="4"/>
    <s v="NA"/>
    <m/>
    <m/>
  </r>
  <r>
    <s v="KLSrS18"/>
    <e v="#N/A"/>
    <x v="2"/>
    <x v="1"/>
    <s v="Pika Camp"/>
    <d v="2007-07-14T00:00:00"/>
    <s v="NA"/>
    <d v="2010-07-14T00:00:00"/>
    <x v="4"/>
    <n v="58"/>
    <n v="87"/>
    <s v="NA"/>
    <n v="2.6"/>
    <s v="NA"/>
    <s v="NA"/>
    <s v="NA"/>
    <s v="NA"/>
    <s v="NA"/>
    <s v="NA"/>
    <s v="Unknown"/>
    <n v="57"/>
    <s v="NA"/>
    <s v="NA"/>
    <n v="2013"/>
    <n v="0"/>
    <n v="0"/>
    <n v="0"/>
    <n v="0"/>
    <n v="0"/>
    <n v="0"/>
    <n v="0"/>
    <n v="0"/>
    <n v="4"/>
    <n v="1"/>
    <n v="5"/>
    <s v="NA"/>
    <m/>
    <m/>
  </r>
  <r>
    <s v="KLSrS19"/>
    <e v="#N/A"/>
    <x v="2"/>
    <x v="1"/>
    <s v="Pika Camp"/>
    <d v="2007-07-14T00:00:00"/>
    <s v="NA"/>
    <d v="2010-07-14T00:00:00"/>
    <x v="4"/>
    <n v="62"/>
    <n v="176"/>
    <s v="NA"/>
    <n v="1.7"/>
    <s v="NA"/>
    <s v="NA"/>
    <s v="NA"/>
    <s v="NA"/>
    <s v="NA"/>
    <s v="NA"/>
    <s v="Female"/>
    <n v="58"/>
    <s v="NA"/>
    <n v="17"/>
    <n v="2013"/>
    <n v="0"/>
    <n v="0"/>
    <n v="0"/>
    <n v="0"/>
    <n v="0"/>
    <n v="0"/>
    <n v="0"/>
    <n v="0"/>
    <n v="4"/>
    <n v="1"/>
    <n v="6"/>
    <s v="NA"/>
    <m/>
    <m/>
  </r>
  <r>
    <s v="KLSrS2"/>
    <e v="#N/A"/>
    <x v="2"/>
    <x v="1"/>
    <s v="Pika Camp"/>
    <d v="2007-07-14T00:00:00"/>
    <s v="NA"/>
    <d v="2010-07-14T00:00:00"/>
    <x v="4"/>
    <n v="80.3"/>
    <n v="181"/>
    <s v="NA"/>
    <n v="4.8"/>
    <s v="NA"/>
    <s v="NA"/>
    <s v="NA"/>
    <s v="NA"/>
    <s v="NA"/>
    <s v="NA"/>
    <s v="Female"/>
    <n v="72"/>
    <s v="NA"/>
    <n v="21"/>
    <n v="2013"/>
    <n v="0"/>
    <n v="0"/>
    <n v="0"/>
    <n v="0"/>
    <n v="0"/>
    <n v="0"/>
    <n v="0"/>
    <n v="0"/>
    <n v="5"/>
    <n v="6"/>
    <n v="4"/>
    <s v="NA"/>
    <m/>
    <m/>
  </r>
  <r>
    <s v="KLSrS20"/>
    <e v="#N/A"/>
    <x v="2"/>
    <x v="1"/>
    <s v="Pika Camp"/>
    <d v="2007-07-14T00:00:00"/>
    <s v="NA"/>
    <d v="2010-07-14T00:00:00"/>
    <x v="4"/>
    <n v="63"/>
    <n v="71"/>
    <s v="NA"/>
    <n v="1.3"/>
    <s v="NA"/>
    <s v="NA"/>
    <s v="NA"/>
    <s v="NA"/>
    <s v="NA"/>
    <s v="NA"/>
    <s v="Unknown"/>
    <n v="45"/>
    <s v="NA"/>
    <s v="NA"/>
    <n v="2013"/>
    <n v="0"/>
    <n v="0"/>
    <n v="0"/>
    <n v="0"/>
    <n v="0"/>
    <n v="0"/>
    <n v="0"/>
    <n v="0"/>
    <n v="4"/>
    <n v="1"/>
    <n v="7"/>
    <s v="NA"/>
    <m/>
    <m/>
  </r>
  <r>
    <s v="KLSrS3"/>
    <e v="#N/A"/>
    <x v="2"/>
    <x v="1"/>
    <s v="Pika Camp"/>
    <d v="2007-07-14T00:00:00"/>
    <s v="NA"/>
    <d v="2010-07-14T00:00:00"/>
    <x v="4"/>
    <n v="61"/>
    <n v="143"/>
    <s v="NA"/>
    <n v="3.3"/>
    <s v="NA"/>
    <s v="NA"/>
    <s v="NA"/>
    <s v="NA"/>
    <s v="NA"/>
    <s v="NA"/>
    <s v="Female"/>
    <n v="47"/>
    <s v="NA"/>
    <n v="16"/>
    <n v="2013"/>
    <n v="0"/>
    <n v="0"/>
    <n v="0"/>
    <n v="0"/>
    <n v="0"/>
    <n v="0"/>
    <n v="0"/>
    <n v="0"/>
    <n v="5"/>
    <n v="6"/>
    <n v="5"/>
    <s v="NA"/>
    <m/>
    <m/>
  </r>
  <r>
    <s v="KLSrS4"/>
    <e v="#N/A"/>
    <x v="2"/>
    <x v="1"/>
    <s v="Pika Camp"/>
    <d v="2007-07-14T00:00:00"/>
    <s v="NA"/>
    <d v="2010-07-14T00:00:00"/>
    <x v="4"/>
    <n v="56.6"/>
    <n v="186"/>
    <s v="NA"/>
    <n v="3.1"/>
    <s v="NA"/>
    <s v="NA"/>
    <s v="NA"/>
    <s v="NA"/>
    <s v="NA"/>
    <s v="NA"/>
    <s v="Female"/>
    <n v="50"/>
    <s v="NA"/>
    <n v="18"/>
    <n v="2013"/>
    <n v="0"/>
    <n v="0"/>
    <n v="0"/>
    <n v="0"/>
    <n v="0"/>
    <n v="0"/>
    <n v="0"/>
    <n v="0"/>
    <n v="5"/>
    <n v="6"/>
    <n v="6"/>
    <s v="NA"/>
    <m/>
    <m/>
  </r>
  <r>
    <s v="KLSrS5"/>
    <e v="#N/A"/>
    <x v="2"/>
    <x v="1"/>
    <s v="Pika Camp"/>
    <d v="2007-07-14T00:00:00"/>
    <s v="NA"/>
    <d v="2010-07-14T00:00:00"/>
    <x v="4"/>
    <n v="57.5"/>
    <n v="137"/>
    <s v="NA"/>
    <n v="2.7"/>
    <s v="NA"/>
    <s v="NA"/>
    <s v="NA"/>
    <s v="NA"/>
    <s v="NA"/>
    <s v="NA"/>
    <s v="Female"/>
    <n v="53"/>
    <s v="NA"/>
    <n v="13"/>
    <n v="2013"/>
    <n v="0"/>
    <n v="0"/>
    <n v="0"/>
    <n v="0"/>
    <n v="0"/>
    <n v="0"/>
    <n v="0"/>
    <n v="0"/>
    <n v="5"/>
    <n v="6"/>
    <n v="7"/>
    <s v="NA"/>
    <m/>
    <m/>
  </r>
  <r>
    <s v="KLSrS6"/>
    <e v="#N/A"/>
    <x v="2"/>
    <x v="1"/>
    <s v="Pika Camp"/>
    <d v="2007-07-14T00:00:00"/>
    <s v="NA"/>
    <d v="2010-07-14T00:00:00"/>
    <x v="4"/>
    <n v="61"/>
    <n v="93"/>
    <s v="NA"/>
    <n v="1.9"/>
    <s v="NA"/>
    <s v="NA"/>
    <s v="NA"/>
    <s v="NA"/>
    <s v="NA"/>
    <s v="NA"/>
    <s v="Female"/>
    <n v="58"/>
    <s v="NA"/>
    <n v="11"/>
    <n v="2013"/>
    <n v="0"/>
    <n v="0"/>
    <n v="0"/>
    <n v="0"/>
    <n v="0"/>
    <n v="0"/>
    <n v="0"/>
    <n v="0"/>
    <n v="2"/>
    <n v="1"/>
    <n v="2"/>
    <s v="NA"/>
    <m/>
    <m/>
  </r>
  <r>
    <s v="KLSrS7"/>
    <e v="#N/A"/>
    <x v="2"/>
    <x v="1"/>
    <s v="Pika Camp"/>
    <d v="2007-07-14T00:00:00"/>
    <s v="NA"/>
    <d v="2010-07-14T00:00:00"/>
    <x v="4"/>
    <n v="44.5"/>
    <n v="126"/>
    <s v="NA"/>
    <n v="1.2"/>
    <s v="NA"/>
    <s v="NA"/>
    <s v="NA"/>
    <s v="NA"/>
    <s v="NA"/>
    <s v="NA"/>
    <s v="Unknown"/>
    <n v="46"/>
    <s v="NA"/>
    <n v="15"/>
    <n v="2013"/>
    <n v="0"/>
    <n v="0"/>
    <n v="0"/>
    <n v="0"/>
    <n v="0"/>
    <n v="0"/>
    <n v="0"/>
    <n v="0"/>
    <n v="2"/>
    <n v="1"/>
    <n v="3"/>
    <s v="NA"/>
    <m/>
    <m/>
  </r>
  <r>
    <s v="KLSrS8"/>
    <e v="#N/A"/>
    <x v="2"/>
    <x v="1"/>
    <s v="Pika Camp"/>
    <d v="2007-07-14T00:00:00"/>
    <s v="NA"/>
    <d v="2010-07-14T00:00:00"/>
    <x v="4"/>
    <n v="63"/>
    <n v="68"/>
    <s v="NA"/>
    <n v="2.1"/>
    <s v="NA"/>
    <s v="NA"/>
    <s v="NA"/>
    <s v="NA"/>
    <s v="NA"/>
    <s v="NA"/>
    <s v="Unknown"/>
    <n v="47"/>
    <s v="NA"/>
    <n v="15"/>
    <n v="2013"/>
    <n v="0"/>
    <n v="0"/>
    <n v="0"/>
    <n v="0"/>
    <n v="0"/>
    <n v="0"/>
    <n v="0"/>
    <n v="0"/>
    <n v="2"/>
    <n v="1"/>
    <n v="4"/>
    <s v="NA"/>
    <m/>
    <m/>
  </r>
  <r>
    <s v="KLSrS9"/>
    <e v="#N/A"/>
    <x v="2"/>
    <x v="1"/>
    <s v="Pika Camp"/>
    <d v="2007-07-14T00:00:00"/>
    <s v="NA"/>
    <d v="2010-07-14T00:00:00"/>
    <x v="4"/>
    <n v="62"/>
    <n v="80"/>
    <s v="NA"/>
    <n v="1.3"/>
    <s v="NA"/>
    <s v="NA"/>
    <s v="NA"/>
    <s v="NA"/>
    <s v="NA"/>
    <s v="NA"/>
    <s v="Female"/>
    <n v="46"/>
    <s v="NA"/>
    <n v="13"/>
    <n v="2013"/>
    <n v="0"/>
    <n v="0"/>
    <n v="0"/>
    <n v="0"/>
    <n v="0"/>
    <n v="0"/>
    <n v="0"/>
    <n v="0"/>
    <n v="2"/>
    <n v="1"/>
    <n v="5"/>
    <s v="NA"/>
    <m/>
    <m/>
  </r>
  <r>
    <s v="KPSr1"/>
    <e v="#N/A"/>
    <x v="2"/>
    <x v="1"/>
    <s v="Kluane Plateau"/>
    <d v="2027-08-14T00:00:00"/>
    <s v="NA"/>
    <d v="2027-08-14T00:00:00"/>
    <x v="4"/>
    <n v="107.4"/>
    <n v="306.5"/>
    <s v="NA"/>
    <n v="6"/>
    <s v="NA"/>
    <s v="NA"/>
    <s v="NA"/>
    <s v="NA"/>
    <s v="NA"/>
    <s v="NA"/>
    <s v="Male"/>
    <n v="59.9"/>
    <s v="NA"/>
    <n v="16"/>
    <n v="2013"/>
    <n v="0"/>
    <n v="0"/>
    <n v="0"/>
    <n v="0"/>
    <n v="0"/>
    <n v="0"/>
    <n v="0"/>
    <n v="0"/>
    <n v="2"/>
    <n v="1"/>
    <n v="1"/>
    <s v="NA"/>
    <m/>
    <m/>
  </r>
  <r>
    <s v="KPSr10"/>
    <e v="#N/A"/>
    <x v="2"/>
    <x v="1"/>
    <s v="Kluane Plateau"/>
    <d v="2027-08-14T00:00:00"/>
    <s v="NA"/>
    <d v="2027-08-14T00:00:00"/>
    <x v="4"/>
    <n v="136.1"/>
    <s v="500+"/>
    <s v="NA"/>
    <n v="5.2"/>
    <s v="NA"/>
    <s v="NA"/>
    <s v="NA"/>
    <s v="NA"/>
    <s v="NA"/>
    <s v="NA"/>
    <s v="Male"/>
    <n v="57.3"/>
    <s v="NA"/>
    <n v="13"/>
    <n v="2013"/>
    <n v="0"/>
    <n v="0"/>
    <n v="0"/>
    <n v="0"/>
    <n v="0"/>
    <n v="0"/>
    <n v="0"/>
    <n v="0"/>
    <n v="6"/>
    <n v="6"/>
    <n v="1"/>
    <s v="NA"/>
    <m/>
    <m/>
  </r>
  <r>
    <s v="KPSr2"/>
    <e v="#N/A"/>
    <x v="2"/>
    <x v="1"/>
    <s v="Kluane Plateau"/>
    <d v="2027-08-14T00:00:00"/>
    <s v="NA"/>
    <d v="2027-08-14T00:00:00"/>
    <x v="4"/>
    <n v="142.69999999999999"/>
    <n v="308.10000000000002"/>
    <s v="NA"/>
    <n v="4.2"/>
    <s v="NA"/>
    <s v="NA"/>
    <s v="NA"/>
    <s v="NA"/>
    <s v="NA"/>
    <s v="NA"/>
    <s v="Female"/>
    <n v="55.8"/>
    <s v="NA"/>
    <n v="17"/>
    <n v="2013"/>
    <n v="0"/>
    <n v="0"/>
    <n v="0"/>
    <n v="0"/>
    <n v="0"/>
    <n v="0"/>
    <n v="0"/>
    <n v="0"/>
    <n v="2"/>
    <n v="2"/>
    <n v="1"/>
    <s v="NA"/>
    <m/>
    <m/>
  </r>
  <r>
    <s v="KPSr3"/>
    <e v="#N/A"/>
    <x v="2"/>
    <x v="1"/>
    <s v="Kluane Plateau"/>
    <d v="2027-08-14T00:00:00"/>
    <s v="NA"/>
    <d v="2027-08-14T00:00:00"/>
    <x v="4"/>
    <n v="672.1"/>
    <n v="193.3"/>
    <s v="NA"/>
    <n v="3.8"/>
    <s v="NA"/>
    <s v="NA"/>
    <s v="NA"/>
    <s v="NA"/>
    <s v="NA"/>
    <s v="NA"/>
    <s v="Male"/>
    <n v="60.4"/>
    <s v="NA"/>
    <n v="16"/>
    <n v="2013"/>
    <n v="0"/>
    <n v="0"/>
    <n v="0"/>
    <n v="0"/>
    <n v="0"/>
    <n v="0"/>
    <n v="0"/>
    <n v="0"/>
    <n v="2"/>
    <n v="3"/>
    <n v="1"/>
    <s v="NA"/>
    <m/>
    <m/>
  </r>
  <r>
    <s v="KPSr4"/>
    <e v="#N/A"/>
    <x v="2"/>
    <x v="1"/>
    <s v="Kluane Plateau"/>
    <d v="2027-08-14T00:00:00"/>
    <s v="NA"/>
    <d v="2027-08-14T00:00:00"/>
    <x v="4"/>
    <n v="76.2"/>
    <n v="226"/>
    <s v="NA"/>
    <n v="3.3"/>
    <s v="NA"/>
    <s v="NA"/>
    <s v="NA"/>
    <s v="NA"/>
    <s v="NA"/>
    <s v="NA"/>
    <s v="Female"/>
    <n v="56.5"/>
    <s v="NA"/>
    <n v="15"/>
    <n v="2013"/>
    <n v="0"/>
    <n v="0"/>
    <n v="0"/>
    <n v="0"/>
    <n v="0"/>
    <n v="0"/>
    <n v="0"/>
    <n v="0"/>
    <n v="2"/>
    <n v="4"/>
    <n v="1"/>
    <s v="NA"/>
    <m/>
    <m/>
  </r>
  <r>
    <s v="KPSr6"/>
    <e v="#N/A"/>
    <x v="2"/>
    <x v="1"/>
    <s v="Kluane Plateau"/>
    <d v="2027-08-14T00:00:00"/>
    <s v="NA"/>
    <d v="2027-08-14T00:00:00"/>
    <x v="4"/>
    <n v="149.80000000000001"/>
    <s v="500+"/>
    <s v="NA"/>
    <n v="9.5"/>
    <s v="NA"/>
    <s v="NA"/>
    <s v="NA"/>
    <s v="NA"/>
    <s v="NA"/>
    <s v="NA"/>
    <s v="Female"/>
    <n v="53.6"/>
    <s v="NA"/>
    <n v="15"/>
    <n v="2013"/>
    <n v="0"/>
    <n v="0"/>
    <n v="0"/>
    <n v="0"/>
    <n v="0"/>
    <n v="0"/>
    <n v="0"/>
    <n v="0"/>
    <n v="6"/>
    <n v="2"/>
    <n v="1"/>
    <s v="NA"/>
    <m/>
    <m/>
  </r>
  <r>
    <s v="KPSr7"/>
    <e v="#N/A"/>
    <x v="2"/>
    <x v="1"/>
    <s v="Kluane Plateau"/>
    <d v="2027-08-14T00:00:00"/>
    <s v="NA"/>
    <d v="2027-08-14T00:00:00"/>
    <x v="4"/>
    <n v="195.5"/>
    <s v="500+"/>
    <s v="NA"/>
    <n v="11"/>
    <s v="NA"/>
    <s v="NA"/>
    <s v="NA"/>
    <s v="NA"/>
    <s v="NA"/>
    <s v="NA"/>
    <s v="Male"/>
    <n v="63.2"/>
    <s v="NA"/>
    <n v="15"/>
    <n v="2013"/>
    <n v="0"/>
    <n v="0"/>
    <n v="0"/>
    <n v="0"/>
    <n v="0"/>
    <n v="0"/>
    <n v="0"/>
    <n v="0"/>
    <n v="6"/>
    <n v="3"/>
    <n v="1"/>
    <s v="NA"/>
    <m/>
    <m/>
  </r>
  <r>
    <s v="KPSr8"/>
    <e v="#N/A"/>
    <x v="2"/>
    <x v="1"/>
    <s v="Kluane Plateau"/>
    <d v="2027-08-14T00:00:00"/>
    <s v="NA"/>
    <d v="2027-08-14T00:00:00"/>
    <x v="4"/>
    <n v="130.1"/>
    <n v="266.39999999999998"/>
    <s v="NA"/>
    <n v="3.9"/>
    <s v="NA"/>
    <s v="NA"/>
    <s v="NA"/>
    <s v="NA"/>
    <s v="NA"/>
    <s v="NA"/>
    <s v="Unknown"/>
    <n v="43.2"/>
    <s v="NA"/>
    <n v="13"/>
    <n v="2013"/>
    <n v="0"/>
    <n v="0"/>
    <n v="0"/>
    <n v="0"/>
    <n v="0"/>
    <n v="0"/>
    <n v="0"/>
    <n v="0"/>
    <n v="6"/>
    <n v="4"/>
    <n v="1"/>
    <s v="NA"/>
    <m/>
    <m/>
  </r>
  <r>
    <s v="KPSr9"/>
    <e v="#N/A"/>
    <x v="2"/>
    <x v="1"/>
    <s v="Kluane Plateau"/>
    <d v="2027-08-14T00:00:00"/>
    <s v="NA"/>
    <d v="2027-08-14T00:00:00"/>
    <x v="4"/>
    <n v="138.9"/>
    <n v="33.159999999999997"/>
    <s v="NA"/>
    <n v="4.8"/>
    <s v="NA"/>
    <s v="NA"/>
    <s v="NA"/>
    <s v="NA"/>
    <s v="NA"/>
    <s v="NA"/>
    <s v="Male"/>
    <n v="62"/>
    <s v="NA"/>
    <n v="13"/>
    <n v="2013"/>
    <n v="0"/>
    <n v="0"/>
    <n v="0"/>
    <n v="0"/>
    <n v="0"/>
    <n v="0"/>
    <n v="0"/>
    <n v="0"/>
    <n v="6"/>
    <n v="5"/>
    <n v="1"/>
    <s v="NA"/>
    <m/>
    <m/>
  </r>
  <r>
    <s v="HERSp26"/>
    <s v="HER-SP 26"/>
    <x v="1"/>
    <x v="0"/>
    <s v="QHI"/>
    <d v="2015-08-14T00:00:00"/>
    <s v="NA"/>
    <d v="2024-08-14T00:00:00"/>
    <x v="4"/>
    <n v="43.4"/>
    <n v="145.1"/>
    <s v="NA"/>
    <n v="1.1000000000000001"/>
    <s v="NA"/>
    <s v="NA"/>
    <s v="NA"/>
    <s v="NA"/>
    <s v="NA"/>
    <s v="NA"/>
    <s v="Female"/>
    <n v="62.3"/>
    <s v="NA"/>
    <n v="18"/>
    <n v="2017"/>
    <s v="NA"/>
    <n v="0"/>
    <n v="1"/>
    <n v="1"/>
    <n v="0"/>
    <n v="0"/>
    <n v="0"/>
    <n v="0"/>
    <n v="8"/>
    <n v="2"/>
    <n v="2"/>
    <s v="NA"/>
    <m/>
    <m/>
  </r>
  <r>
    <s v="HEFSr4B_clone"/>
    <s v="HEF-SR 4B"/>
    <x v="2"/>
    <x v="0"/>
    <s v="QHI"/>
    <d v="2015-08-14T00:00:00"/>
    <s v="NA"/>
    <d v="2024-08-14T00:00:00"/>
    <x v="4"/>
    <n v="67.2"/>
    <s v="NA"/>
    <s v="NA"/>
    <n v="2.8"/>
    <s v="NA"/>
    <s v="NA"/>
    <s v="NA"/>
    <s v="NA"/>
    <s v="NA"/>
    <s v="NA"/>
    <s v="Male"/>
    <n v="46.4"/>
    <s v="NA"/>
    <n v="15"/>
    <n v="2018"/>
    <n v="1"/>
    <n v="1"/>
    <n v="1"/>
    <n v="1"/>
    <n v="1"/>
    <n v="0"/>
    <n v="0"/>
    <n v="0"/>
    <n v="5"/>
    <n v="4"/>
    <n v="2"/>
    <s v="NA"/>
    <s v="Dead or gone in garden in 2021"/>
    <m/>
  </r>
  <r>
    <s v="HERSp30"/>
    <s v="HER-SP 30"/>
    <x v="1"/>
    <x v="0"/>
    <s v="QHI"/>
    <d v="2015-08-14T00:00:00"/>
    <s v="NA"/>
    <d v="2024-08-14T00:00:00"/>
    <x v="4"/>
    <n v="32.9"/>
    <n v="350.9"/>
    <s v="NA"/>
    <n v="1.1000000000000001"/>
    <s v="NA"/>
    <s v="NA"/>
    <s v="NA"/>
    <s v="NA"/>
    <s v="NA"/>
    <s v="NA"/>
    <s v="Male"/>
    <n v="55.2"/>
    <s v="NA"/>
    <n v="18"/>
    <n v="2018"/>
    <n v="1"/>
    <n v="1"/>
    <n v="1"/>
    <n v="1"/>
    <n v="1"/>
    <n v="0"/>
    <n v="0"/>
    <n v="0"/>
    <n v="8"/>
    <n v="6"/>
    <n v="2"/>
    <s v="NA"/>
    <s v="Dead or gone in garden in 2021, marked as &quot;no signs of life&quot; in 2019."/>
    <m/>
  </r>
  <r>
    <s v="HERSp5"/>
    <s v="HER-SP 5"/>
    <x v="1"/>
    <x v="0"/>
    <s v="QHI"/>
    <d v="2015-08-14T00:00:00"/>
    <s v="NA"/>
    <d v="2024-08-14T00:00:00"/>
    <x v="4"/>
    <n v="31.6"/>
    <n v="115.5"/>
    <s v="NA"/>
    <n v="0.8"/>
    <s v="NA"/>
    <s v="NA"/>
    <s v="NA"/>
    <s v="NA"/>
    <s v="NA"/>
    <s v="NA"/>
    <s v="Male"/>
    <n v="54.8"/>
    <s v="NA"/>
    <n v="7"/>
    <n v="2016"/>
    <n v="1"/>
    <n v="1"/>
    <n v="1"/>
    <n v="0"/>
    <n v="0"/>
    <n v="0"/>
    <n v="0"/>
    <n v="0"/>
    <n v="1"/>
    <n v="1"/>
    <n v="6"/>
    <s v="NA"/>
    <m/>
    <m/>
  </r>
  <r>
    <s v="H15Sa13"/>
    <s v="H15Sa13"/>
    <x v="0"/>
    <x v="0"/>
    <s v="QHI"/>
    <d v="2024-07-15T00:00:00"/>
    <d v="2024-07-15T00:00:00"/>
    <d v="2020-08-15T00:00:00"/>
    <x v="5"/>
    <n v="9"/>
    <s v="NA"/>
    <s v="NA"/>
    <n v="0.7"/>
    <s v="NA"/>
    <s v="NA"/>
    <s v="NA"/>
    <s v="NA"/>
    <s v="NA"/>
    <s v="NA"/>
    <s v="NA"/>
    <n v="46"/>
    <n v="6"/>
    <s v="NA"/>
    <n v="2017"/>
    <s v="NA"/>
    <s v="NA"/>
    <n v="0"/>
    <n v="1"/>
    <n v="0"/>
    <n v="0"/>
    <n v="0"/>
    <n v="0"/>
    <n v="12"/>
    <n v="3"/>
    <n v="5"/>
    <s v="NA"/>
    <s v="Not in garden in 2021"/>
    <s v="Absent from datasheets from 2018 onwards, presumably dead by 2018."/>
  </r>
  <r>
    <s v="K15PSr13"/>
    <s v="K15PSR13"/>
    <x v="2"/>
    <x v="1"/>
    <s v="Kluane Plateau"/>
    <d v="2004-07-15T00:00:00"/>
    <d v="2004-07-15T00:00:00"/>
    <d v="2018-08-15T00:00:00"/>
    <x v="5"/>
    <n v="43"/>
    <n v="99"/>
    <s v="NA"/>
    <n v="2.8"/>
    <s v="NA"/>
    <s v="NA"/>
    <s v="NA"/>
    <s v="NA"/>
    <s v="NA"/>
    <s v="NA"/>
    <s v="NA"/>
    <n v="26.1"/>
    <n v="9.8000000000000007"/>
    <s v="NA"/>
    <n v="2017"/>
    <s v="NA"/>
    <s v="NA"/>
    <n v="0"/>
    <n v="1"/>
    <n v="0"/>
    <n v="0"/>
    <n v="0"/>
    <n v="0"/>
    <n v="4"/>
    <n v="2"/>
    <n v="4"/>
    <s v="NA"/>
    <s v="Not in garden in 2021"/>
    <s v="Absent from datasheets from 2018 onwards, presumably dead by 2018."/>
  </r>
  <r>
    <s v="H15BN1"/>
    <e v="#N/A"/>
    <x v="3"/>
    <x v="0"/>
    <s v="QHI"/>
    <d v="2018-07-15T00:00:00"/>
    <d v="2018-07-15T00:00:00"/>
    <d v="2019-08-15T00:00:00"/>
    <x v="5"/>
    <n v="38"/>
    <s v="&gt;500"/>
    <s v="NA"/>
    <n v="0.7"/>
    <s v="NA"/>
    <s v="NA"/>
    <s v="NA"/>
    <s v="NA"/>
    <s v="NA"/>
    <s v="NA"/>
    <s v="NA"/>
    <n v="46"/>
    <n v="7"/>
    <s v="NA"/>
    <n v="2015"/>
    <s v="NA"/>
    <s v="NA"/>
    <n v="0"/>
    <n v="0"/>
    <n v="0"/>
    <n v="0"/>
    <n v="0"/>
    <n v="0"/>
    <n v="10"/>
    <n v="4"/>
    <n v="2"/>
    <s v="NA"/>
    <m/>
    <m/>
  </r>
  <r>
    <s v="H15BN10"/>
    <e v="#N/A"/>
    <x v="3"/>
    <x v="0"/>
    <s v="QHI"/>
    <d v="2018-07-15T00:00:00"/>
    <d v="2018-07-15T00:00:00"/>
    <d v="2019-08-15T00:00:00"/>
    <x v="5"/>
    <n v="29"/>
    <s v="&gt;500"/>
    <s v="NA"/>
    <n v="0.7"/>
    <s v="NA"/>
    <s v="NA"/>
    <s v="NA"/>
    <s v="NA"/>
    <s v="NA"/>
    <s v="NA"/>
    <s v="NA"/>
    <n v="37"/>
    <n v="6"/>
    <s v="NA"/>
    <n v="2015"/>
    <s v="NA"/>
    <s v="NA"/>
    <n v="0"/>
    <n v="0"/>
    <n v="0"/>
    <n v="0"/>
    <n v="0"/>
    <n v="0"/>
    <n v="10"/>
    <n v="3"/>
    <n v="4"/>
    <s v="NA"/>
    <m/>
    <m/>
  </r>
  <r>
    <s v="H15BN11"/>
    <s v="H15Bn11"/>
    <x v="3"/>
    <x v="0"/>
    <s v="QHI"/>
    <d v="2019-07-15T00:00:00"/>
    <d v="2019-07-15T00:00:00"/>
    <d v="2019-08-15T00:00:00"/>
    <x v="5"/>
    <n v="38"/>
    <n v="314"/>
    <s v="NA"/>
    <n v="0.8"/>
    <s v="NA"/>
    <s v="NA"/>
    <s v="NA"/>
    <s v="NA"/>
    <s v="NA"/>
    <s v="NA"/>
    <s v="NA"/>
    <n v="52"/>
    <n v="9"/>
    <s v="NA"/>
    <n v="2015"/>
    <s v="NA"/>
    <s v="NA"/>
    <n v="0"/>
    <n v="0"/>
    <n v="0"/>
    <n v="0"/>
    <n v="0"/>
    <n v="0"/>
    <n v="9"/>
    <n v="4"/>
    <n v="3"/>
    <s v="NA"/>
    <m/>
    <m/>
  </r>
  <r>
    <s v="H15BN12"/>
    <e v="#N/A"/>
    <x v="3"/>
    <x v="0"/>
    <s v="QHI"/>
    <d v="2019-07-15T00:00:00"/>
    <d v="2019-07-15T00:00:00"/>
    <d v="2019-08-15T00:00:00"/>
    <x v="5"/>
    <n v="36"/>
    <n v="264"/>
    <s v="NA"/>
    <n v="0.6"/>
    <s v="NA"/>
    <s v="NA"/>
    <s v="NA"/>
    <s v="NA"/>
    <s v="NA"/>
    <s v="NA"/>
    <s v="NA"/>
    <n v="46"/>
    <n v="7"/>
    <s v="NA"/>
    <n v="2015"/>
    <s v="NA"/>
    <s v="NA"/>
    <n v="0"/>
    <n v="0"/>
    <n v="0"/>
    <n v="0"/>
    <n v="0"/>
    <n v="0"/>
    <n v="9"/>
    <n v="3"/>
    <n v="7"/>
    <s v="NA"/>
    <m/>
    <m/>
  </r>
  <r>
    <s v="H15BN13"/>
    <s v="H15BN13"/>
    <x v="3"/>
    <x v="0"/>
    <s v="QHI"/>
    <d v="2019-07-15T00:00:00"/>
    <d v="2019-07-15T00:00:00"/>
    <d v="2019-08-15T00:00:00"/>
    <x v="5"/>
    <n v="30"/>
    <n v="177"/>
    <s v="NA"/>
    <n v="1.4"/>
    <s v="NA"/>
    <s v="NA"/>
    <s v="NA"/>
    <s v="NA"/>
    <s v="NA"/>
    <s v="NA"/>
    <s v="NA"/>
    <n v="34"/>
    <n v="12"/>
    <s v="NA"/>
    <n v="2015"/>
    <s v="NA"/>
    <s v="NA"/>
    <n v="0"/>
    <n v="0"/>
    <n v="0"/>
    <n v="0"/>
    <n v="0"/>
    <n v="0"/>
    <n v="9"/>
    <n v="1"/>
    <n v="3"/>
    <s v="NA"/>
    <m/>
    <m/>
  </r>
  <r>
    <s v="H15BN14"/>
    <e v="#N/A"/>
    <x v="3"/>
    <x v="0"/>
    <s v="QHI"/>
    <d v="2019-07-15T00:00:00"/>
    <d v="2019-07-15T00:00:00"/>
    <d v="2019-08-15T00:00:00"/>
    <x v="5"/>
    <n v="23"/>
    <s v="&gt;500"/>
    <s v="NA"/>
    <n v="0.4"/>
    <s v="NA"/>
    <s v="NA"/>
    <s v="NA"/>
    <s v="NA"/>
    <s v="NA"/>
    <s v="NA"/>
    <s v="NA"/>
    <n v="31"/>
    <n v="5"/>
    <s v="NA"/>
    <n v="2015"/>
    <s v="NA"/>
    <s v="NA"/>
    <n v="0"/>
    <n v="0"/>
    <n v="0"/>
    <n v="0"/>
    <n v="0"/>
    <n v="0"/>
    <n v="9"/>
    <n v="4"/>
    <n v="7"/>
    <s v="NA"/>
    <m/>
    <m/>
  </r>
  <r>
    <s v="H15BN15"/>
    <e v="#N/A"/>
    <x v="3"/>
    <x v="0"/>
    <s v="QHI"/>
    <d v="2019-07-15T00:00:00"/>
    <d v="2019-07-15T00:00:00"/>
    <d v="2019-08-15T00:00:00"/>
    <x v="5"/>
    <n v="29"/>
    <s v="&gt;500"/>
    <s v="NA"/>
    <n v="0.4"/>
    <s v="NA"/>
    <s v="NA"/>
    <s v="NA"/>
    <s v="NA"/>
    <s v="NA"/>
    <s v="NA"/>
    <s v="NA"/>
    <n v="34"/>
    <n v="5"/>
    <s v="NA"/>
    <n v="2015"/>
    <s v="NA"/>
    <s v="NA"/>
    <n v="0"/>
    <n v="0"/>
    <n v="0"/>
    <n v="0"/>
    <n v="0"/>
    <n v="0"/>
    <n v="10"/>
    <n v="2"/>
    <n v="4"/>
    <s v="NA"/>
    <m/>
    <m/>
  </r>
  <r>
    <s v="H15BN16"/>
    <e v="#N/A"/>
    <x v="3"/>
    <x v="0"/>
    <s v="QHI"/>
    <d v="2019-07-15T00:00:00"/>
    <d v="2019-07-15T00:00:00"/>
    <d v="2019-08-15T00:00:00"/>
    <x v="5"/>
    <n v="32"/>
    <n v="435"/>
    <s v="NA"/>
    <n v="0.8"/>
    <s v="NA"/>
    <s v="NA"/>
    <s v="NA"/>
    <s v="NA"/>
    <s v="NA"/>
    <s v="NA"/>
    <s v="NA"/>
    <n v="50"/>
    <n v="8"/>
    <s v="NA"/>
    <n v="2015"/>
    <s v="NA"/>
    <s v="NA"/>
    <n v="0"/>
    <n v="0"/>
    <n v="0"/>
    <n v="0"/>
    <n v="0"/>
    <n v="0"/>
    <n v="10"/>
    <n v="1"/>
    <n v="2"/>
    <s v="NA"/>
    <m/>
    <m/>
  </r>
  <r>
    <s v="H15BN17"/>
    <e v="#N/A"/>
    <x v="3"/>
    <x v="0"/>
    <s v="QHI"/>
    <d v="2019-07-15T00:00:00"/>
    <d v="2019-07-15T00:00:00"/>
    <d v="2019-08-15T00:00:00"/>
    <x v="5"/>
    <n v="33"/>
    <n v="394"/>
    <s v="NA"/>
    <n v="0.7"/>
    <s v="NA"/>
    <s v="NA"/>
    <s v="NA"/>
    <s v="NA"/>
    <s v="NA"/>
    <s v="NA"/>
    <s v="NA"/>
    <n v="33"/>
    <n v="6"/>
    <s v="NA"/>
    <n v="2015"/>
    <s v="NA"/>
    <s v="NA"/>
    <n v="0"/>
    <n v="0"/>
    <n v="0"/>
    <n v="0"/>
    <n v="0"/>
    <n v="0"/>
    <n v="10"/>
    <n v="4"/>
    <n v="4"/>
    <s v="NA"/>
    <m/>
    <m/>
  </r>
  <r>
    <s v="H15BN18"/>
    <e v="#N/A"/>
    <x v="3"/>
    <x v="0"/>
    <s v="QHI"/>
    <d v="2019-07-15T00:00:00"/>
    <d v="2019-07-15T00:00:00"/>
    <d v="2019-08-15T00:00:00"/>
    <x v="5"/>
    <n v="27"/>
    <n v="230"/>
    <s v="NA"/>
    <n v="1.1000000000000001"/>
    <s v="NA"/>
    <s v="NA"/>
    <s v="NA"/>
    <s v="NA"/>
    <s v="NA"/>
    <s v="NA"/>
    <s v="NA"/>
    <n v="36"/>
    <n v="8"/>
    <s v="NA"/>
    <n v="2015"/>
    <s v="NA"/>
    <s v="NA"/>
    <n v="0"/>
    <n v="0"/>
    <n v="0"/>
    <n v="0"/>
    <n v="0"/>
    <n v="0"/>
    <n v="9"/>
    <n v="3"/>
    <n v="5"/>
    <s v="NA"/>
    <m/>
    <m/>
  </r>
  <r>
    <s v="H15BN19"/>
    <e v="#N/A"/>
    <x v="3"/>
    <x v="0"/>
    <s v="QHI"/>
    <d v="2019-07-15T00:00:00"/>
    <d v="2019-07-15T00:00:00"/>
    <d v="2019-08-15T00:00:00"/>
    <x v="5"/>
    <n v="18"/>
    <n v="156"/>
    <s v="NA"/>
    <n v="0.9"/>
    <s v="NA"/>
    <s v="NA"/>
    <s v="NA"/>
    <s v="NA"/>
    <s v="NA"/>
    <s v="NA"/>
    <s v="NA"/>
    <n v="35"/>
    <n v="11"/>
    <s v="NA"/>
    <n v="2015"/>
    <s v="NA"/>
    <s v="NA"/>
    <n v="0"/>
    <n v="0"/>
    <n v="0"/>
    <n v="0"/>
    <n v="0"/>
    <n v="0"/>
    <n v="10"/>
    <n v="1"/>
    <n v="6"/>
    <s v="NA"/>
    <m/>
    <m/>
  </r>
  <r>
    <s v="H15BN2"/>
    <s v="H15Bn2"/>
    <x v="3"/>
    <x v="0"/>
    <s v="QHI"/>
    <d v="2018-07-15T00:00:00"/>
    <d v="2018-07-15T00:00:00"/>
    <d v="2019-08-15T00:00:00"/>
    <x v="5"/>
    <n v="29"/>
    <n v="430"/>
    <s v="NA"/>
    <n v="0.4"/>
    <s v="NA"/>
    <s v="NA"/>
    <s v="NA"/>
    <s v="NA"/>
    <s v="NA"/>
    <s v="NA"/>
    <s v="NA"/>
    <n v="49"/>
    <n v="5"/>
    <s v="NA"/>
    <n v="2015"/>
    <s v="NA"/>
    <s v="NA"/>
    <n v="0"/>
    <n v="0"/>
    <n v="0"/>
    <n v="0"/>
    <n v="0"/>
    <n v="0"/>
    <n v="10"/>
    <n v="3"/>
    <n v="2"/>
    <s v="NA"/>
    <m/>
    <m/>
  </r>
  <r>
    <s v="H15BN20"/>
    <e v="#N/A"/>
    <x v="3"/>
    <x v="0"/>
    <s v="QHI"/>
    <d v="2019-07-15T00:00:00"/>
    <d v="2019-07-15T00:00:00"/>
    <d v="2019-08-15T00:00:00"/>
    <x v="5"/>
    <n v="39"/>
    <n v="154"/>
    <s v="NA"/>
    <n v="2"/>
    <s v="NA"/>
    <s v="NA"/>
    <s v="NA"/>
    <s v="NA"/>
    <s v="NA"/>
    <s v="NA"/>
    <s v="NA"/>
    <n v="41"/>
    <n v="7"/>
    <s v="NA"/>
    <n v="2015"/>
    <s v="NA"/>
    <s v="NA"/>
    <n v="0"/>
    <n v="0"/>
    <n v="0"/>
    <n v="0"/>
    <n v="0"/>
    <n v="0"/>
    <n v="10"/>
    <n v="4"/>
    <n v="6"/>
    <s v="NA"/>
    <m/>
    <m/>
  </r>
  <r>
    <s v="H15BN21"/>
    <e v="#N/A"/>
    <x v="3"/>
    <x v="0"/>
    <s v="QHI"/>
    <d v="2019-07-15T00:00:00"/>
    <d v="2019-07-15T00:00:00"/>
    <d v="2019-08-15T00:00:00"/>
    <x v="5"/>
    <n v="14"/>
    <n v="70"/>
    <s v="NA"/>
    <n v="1.8"/>
    <s v="NA"/>
    <s v="NA"/>
    <s v="NA"/>
    <s v="NA"/>
    <s v="NA"/>
    <s v="NA"/>
    <s v="NA"/>
    <n v="23"/>
    <n v="6"/>
    <s v="NA"/>
    <n v="2015"/>
    <s v="NA"/>
    <s v="NA"/>
    <n v="0"/>
    <n v="0"/>
    <n v="0"/>
    <n v="0"/>
    <n v="0"/>
    <n v="0"/>
    <n v="10"/>
    <n v="5"/>
    <n v="2"/>
    <s v="NA"/>
    <m/>
    <m/>
  </r>
  <r>
    <s v="H15BN22"/>
    <e v="#N/A"/>
    <x v="3"/>
    <x v="0"/>
    <s v="QHI"/>
    <d v="2021-07-15T00:00:00"/>
    <d v="2021-07-15T00:00:00"/>
    <d v="2019-08-15T00:00:00"/>
    <x v="5"/>
    <n v="39"/>
    <n v="255"/>
    <s v="NA"/>
    <n v="0.9"/>
    <s v="NA"/>
    <s v="NA"/>
    <s v="NA"/>
    <s v="NA"/>
    <s v="NA"/>
    <s v="NA"/>
    <s v="NA"/>
    <n v="50"/>
    <n v="8"/>
    <s v="NA"/>
    <n v="2015"/>
    <s v="NA"/>
    <s v="NA"/>
    <n v="0"/>
    <n v="0"/>
    <n v="0"/>
    <n v="0"/>
    <n v="0"/>
    <n v="0"/>
    <n v="10"/>
    <n v="1"/>
    <n v="4"/>
    <s v="NA"/>
    <m/>
    <m/>
  </r>
  <r>
    <s v="H15BN23"/>
    <e v="#N/A"/>
    <x v="3"/>
    <x v="0"/>
    <s v="QHI"/>
    <d v="2021-07-15T00:00:00"/>
    <d v="2021-07-15T00:00:00"/>
    <d v="2019-08-15T00:00:00"/>
    <x v="5"/>
    <n v="12"/>
    <n v="336"/>
    <s v="NA"/>
    <n v="0.4"/>
    <s v="NA"/>
    <s v="NA"/>
    <s v="NA"/>
    <s v="NA"/>
    <s v="NA"/>
    <s v="NA"/>
    <s v="NA"/>
    <n v="43"/>
    <n v="5"/>
    <s v="NA"/>
    <n v="2015"/>
    <s v="NA"/>
    <s v="NA"/>
    <n v="0"/>
    <n v="0"/>
    <n v="0"/>
    <n v="0"/>
    <n v="0"/>
    <n v="0"/>
    <n v="10"/>
    <n v="3"/>
    <n v="2"/>
    <s v="NA"/>
    <m/>
    <m/>
  </r>
  <r>
    <s v="H15BN24"/>
    <e v="#N/A"/>
    <x v="3"/>
    <x v="0"/>
    <s v="QHI"/>
    <d v="2021-07-15T00:00:00"/>
    <d v="2021-07-15T00:00:00"/>
    <d v="2019-08-15T00:00:00"/>
    <x v="5"/>
    <n v="31"/>
    <s v="&gt;500"/>
    <s v="NA"/>
    <n v="0.9"/>
    <s v="NA"/>
    <s v="NA"/>
    <s v="NA"/>
    <s v="NA"/>
    <s v="NA"/>
    <s v="NA"/>
    <s v="NA"/>
    <n v="33"/>
    <n v="7"/>
    <s v="NA"/>
    <n v="2015"/>
    <s v="NA"/>
    <s v="NA"/>
    <n v="0"/>
    <n v="0"/>
    <n v="0"/>
    <n v="0"/>
    <n v="0"/>
    <n v="0"/>
    <n v="10"/>
    <n v="2"/>
    <n v="6"/>
    <s v="NA"/>
    <m/>
    <m/>
  </r>
  <r>
    <s v="H15BN25"/>
    <e v="#N/A"/>
    <x v="3"/>
    <x v="0"/>
    <s v="QHI"/>
    <d v="2021-07-15T00:00:00"/>
    <d v="2021-07-15T00:00:00"/>
    <d v="2019-08-15T00:00:00"/>
    <x v="5"/>
    <n v="19"/>
    <n v="365"/>
    <s v="NA"/>
    <n v="0.7"/>
    <s v="NA"/>
    <s v="NA"/>
    <s v="NA"/>
    <s v="NA"/>
    <s v="NA"/>
    <s v="NA"/>
    <s v="NA"/>
    <n v="40"/>
    <n v="4"/>
    <s v="NA"/>
    <n v="2015"/>
    <s v="NA"/>
    <s v="NA"/>
    <n v="0"/>
    <n v="0"/>
    <n v="0"/>
    <n v="0"/>
    <n v="0"/>
    <n v="0"/>
    <n v="9"/>
    <n v="1"/>
    <n v="5"/>
    <s v="NA"/>
    <m/>
    <m/>
  </r>
  <r>
    <s v="H15BN26"/>
    <e v="#N/A"/>
    <x v="3"/>
    <x v="0"/>
    <s v="QHI"/>
    <d v="2021-07-15T00:00:00"/>
    <d v="2021-07-15T00:00:00"/>
    <d v="2019-08-15T00:00:00"/>
    <x v="5"/>
    <n v="23"/>
    <n v="354"/>
    <s v="NA"/>
    <n v="0.8"/>
    <s v="NA"/>
    <s v="NA"/>
    <s v="NA"/>
    <s v="NA"/>
    <s v="NA"/>
    <s v="NA"/>
    <s v="NA"/>
    <n v="50"/>
    <n v="6"/>
    <s v="NA"/>
    <n v="2015"/>
    <s v="NA"/>
    <s v="NA"/>
    <n v="0"/>
    <n v="0"/>
    <n v="0"/>
    <n v="0"/>
    <n v="0"/>
    <n v="0"/>
    <n v="10"/>
    <n v="2"/>
    <n v="2"/>
    <s v="NA"/>
    <m/>
    <m/>
  </r>
  <r>
    <s v="H15BN27"/>
    <e v="#N/A"/>
    <x v="3"/>
    <x v="0"/>
    <s v="QHI"/>
    <d v="2021-07-15T00:00:00"/>
    <d v="2021-07-15T00:00:00"/>
    <d v="2019-08-15T00:00:00"/>
    <x v="5"/>
    <n v="16"/>
    <n v="251"/>
    <s v="NA"/>
    <n v="0.6"/>
    <s v="NA"/>
    <s v="NA"/>
    <s v="NA"/>
    <s v="NA"/>
    <s v="NA"/>
    <s v="NA"/>
    <s v="NA"/>
    <n v="41"/>
    <n v="6"/>
    <s v="NA"/>
    <n v="2015"/>
    <s v="NA"/>
    <s v="NA"/>
    <n v="0"/>
    <n v="0"/>
    <n v="0"/>
    <n v="0"/>
    <n v="0"/>
    <n v="0"/>
    <n v="9"/>
    <n v="2"/>
    <n v="3"/>
    <s v="NA"/>
    <m/>
    <m/>
  </r>
  <r>
    <s v="H15BN28"/>
    <e v="#N/A"/>
    <x v="3"/>
    <x v="0"/>
    <s v="QHI"/>
    <d v="2021-07-15T00:00:00"/>
    <d v="2021-07-15T00:00:00"/>
    <d v="2019-08-15T00:00:00"/>
    <x v="5"/>
    <n v="20"/>
    <s v="&gt;500"/>
    <s v="NA"/>
    <n v="0.8"/>
    <s v="NA"/>
    <s v="NA"/>
    <s v="NA"/>
    <s v="NA"/>
    <s v="NA"/>
    <s v="NA"/>
    <s v="NA"/>
    <n v="56"/>
    <n v="6"/>
    <s v="NA"/>
    <n v="2015"/>
    <s v="NA"/>
    <s v="NA"/>
    <n v="0"/>
    <n v="0"/>
    <n v="0"/>
    <n v="0"/>
    <n v="0"/>
    <n v="0"/>
    <n v="10"/>
    <n v="3"/>
    <n v="6"/>
    <s v="NA"/>
    <m/>
    <m/>
  </r>
  <r>
    <s v="H15BN29"/>
    <e v="#N/A"/>
    <x v="3"/>
    <x v="0"/>
    <s v="QHI"/>
    <d v="2021-07-15T00:00:00"/>
    <d v="2021-07-15T00:00:00"/>
    <d v="2019-08-15T00:00:00"/>
    <x v="5"/>
    <n v="22"/>
    <n v="326"/>
    <s v="NA"/>
    <n v="1.2"/>
    <s v="NA"/>
    <s v="NA"/>
    <s v="NA"/>
    <s v="NA"/>
    <s v="NA"/>
    <s v="NA"/>
    <s v="NA"/>
    <n v="43"/>
    <n v="4"/>
    <s v="NA"/>
    <n v="2015"/>
    <s v="NA"/>
    <s v="NA"/>
    <n v="0"/>
    <n v="0"/>
    <n v="0"/>
    <n v="0"/>
    <n v="0"/>
    <n v="0"/>
    <n v="10"/>
    <n v="5"/>
    <n v="4"/>
    <s v="NA"/>
    <m/>
    <m/>
  </r>
  <r>
    <s v="H15BN3"/>
    <e v="#N/A"/>
    <x v="3"/>
    <x v="0"/>
    <s v="QHI"/>
    <d v="2018-07-15T00:00:00"/>
    <d v="2018-07-15T00:00:00"/>
    <d v="2019-08-15T00:00:00"/>
    <x v="5"/>
    <n v="24"/>
    <n v="160"/>
    <s v="NA"/>
    <n v="0.6"/>
    <s v="NA"/>
    <s v="NA"/>
    <s v="NA"/>
    <s v="NA"/>
    <s v="NA"/>
    <s v="NA"/>
    <s v="NA"/>
    <n v="27"/>
    <n v="5"/>
    <s v="NA"/>
    <n v="2015"/>
    <s v="NA"/>
    <s v="NA"/>
    <n v="0"/>
    <n v="0"/>
    <n v="0"/>
    <n v="0"/>
    <n v="0"/>
    <n v="0"/>
    <n v="9"/>
    <n v="3"/>
    <n v="3"/>
    <s v="NA"/>
    <m/>
    <m/>
  </r>
  <r>
    <s v="H15BN30"/>
    <s v="H15Bn30"/>
    <x v="3"/>
    <x v="0"/>
    <s v="QHI"/>
    <d v="2021-07-15T00:00:00"/>
    <d v="2021-07-15T00:00:00"/>
    <d v="2019-08-15T00:00:00"/>
    <x v="5"/>
    <n v="14"/>
    <n v="180"/>
    <s v="NA"/>
    <n v="0.6"/>
    <s v="NA"/>
    <s v="NA"/>
    <s v="NA"/>
    <s v="NA"/>
    <s v="NA"/>
    <s v="NA"/>
    <s v="NA"/>
    <n v="38"/>
    <n v="5"/>
    <s v="NA"/>
    <n v="2015"/>
    <s v="NA"/>
    <s v="NA"/>
    <n v="0"/>
    <n v="0"/>
    <n v="0"/>
    <n v="0"/>
    <n v="0"/>
    <n v="0"/>
    <n v="9"/>
    <n v="3"/>
    <n v="3"/>
    <s v="NA"/>
    <m/>
    <m/>
  </r>
  <r>
    <s v="H15BN4"/>
    <e v="#N/A"/>
    <x v="3"/>
    <x v="0"/>
    <s v="QHI"/>
    <d v="2018-07-15T00:00:00"/>
    <d v="2018-07-15T00:00:00"/>
    <d v="2019-08-15T00:00:00"/>
    <x v="5"/>
    <n v="30"/>
    <s v="&gt;500"/>
    <s v="NA"/>
    <n v="0.6"/>
    <s v="NA"/>
    <s v="NA"/>
    <s v="NA"/>
    <s v="NA"/>
    <s v="NA"/>
    <s v="NA"/>
    <s v="NA"/>
    <n v="33"/>
    <n v="6"/>
    <s v="NA"/>
    <n v="2015"/>
    <s v="NA"/>
    <s v="NA"/>
    <n v="0"/>
    <n v="0"/>
    <n v="0"/>
    <n v="0"/>
    <n v="0"/>
    <n v="0"/>
    <n v="9"/>
    <n v="5"/>
    <n v="5"/>
    <s v="NA"/>
    <m/>
    <m/>
  </r>
  <r>
    <s v="H15BN5"/>
    <e v="#N/A"/>
    <x v="3"/>
    <x v="0"/>
    <s v="QHI"/>
    <d v="2018-07-15T00:00:00"/>
    <d v="2018-07-15T00:00:00"/>
    <d v="2019-08-15T00:00:00"/>
    <x v="5"/>
    <n v="36"/>
    <n v="279"/>
    <s v="NA"/>
    <n v="0.6"/>
    <s v="NA"/>
    <s v="NA"/>
    <s v="NA"/>
    <s v="NA"/>
    <s v="NA"/>
    <s v="NA"/>
    <s v="NA"/>
    <n v="39"/>
    <n v="5"/>
    <s v="NA"/>
    <n v="2015"/>
    <s v="NA"/>
    <s v="NA"/>
    <n v="0"/>
    <n v="0"/>
    <n v="0"/>
    <n v="0"/>
    <n v="0"/>
    <n v="0"/>
    <n v="10"/>
    <n v="5"/>
    <n v="6"/>
    <s v="NA"/>
    <m/>
    <m/>
  </r>
  <r>
    <s v="H15BN6"/>
    <e v="#N/A"/>
    <x v="3"/>
    <x v="0"/>
    <s v="QHI"/>
    <d v="2018-07-15T00:00:00"/>
    <d v="2018-07-15T00:00:00"/>
    <d v="2019-08-15T00:00:00"/>
    <x v="5"/>
    <n v="38"/>
    <s v="&gt;500"/>
    <s v="NA"/>
    <n v="0.5"/>
    <s v="NA"/>
    <s v="NA"/>
    <s v="NA"/>
    <s v="NA"/>
    <s v="NA"/>
    <s v="NA"/>
    <s v="NA"/>
    <n v="34"/>
    <n v="6"/>
    <s v="NA"/>
    <n v="2015"/>
    <s v="NA"/>
    <s v="NA"/>
    <n v="0"/>
    <n v="0"/>
    <n v="0"/>
    <n v="0"/>
    <n v="0"/>
    <n v="0"/>
    <n v="9"/>
    <n v="5"/>
    <n v="3"/>
    <s v="NA"/>
    <m/>
    <m/>
  </r>
  <r>
    <s v="H15BN7"/>
    <e v="#N/A"/>
    <x v="3"/>
    <x v="0"/>
    <s v="QHI"/>
    <d v="2018-07-15T00:00:00"/>
    <d v="2018-07-15T00:00:00"/>
    <d v="2019-08-15T00:00:00"/>
    <x v="5"/>
    <n v="44"/>
    <n v="336"/>
    <s v="NA"/>
    <n v="1.3"/>
    <s v="NA"/>
    <s v="NA"/>
    <s v="NA"/>
    <s v="NA"/>
    <s v="NA"/>
    <s v="NA"/>
    <s v="NA"/>
    <n v="41"/>
    <n v="8"/>
    <s v="NA"/>
    <n v="2015"/>
    <s v="NA"/>
    <s v="NA"/>
    <n v="0"/>
    <n v="0"/>
    <n v="0"/>
    <n v="0"/>
    <n v="0"/>
    <n v="0"/>
    <n v="9"/>
    <n v="2"/>
    <n v="7"/>
    <s v="NA"/>
    <m/>
    <m/>
  </r>
  <r>
    <s v="H15BN8"/>
    <e v="#N/A"/>
    <x v="3"/>
    <x v="0"/>
    <s v="QHI"/>
    <d v="2018-07-15T00:00:00"/>
    <d v="2018-07-15T00:00:00"/>
    <d v="2019-08-15T00:00:00"/>
    <x v="5"/>
    <n v="24"/>
    <n v="480"/>
    <s v="NA"/>
    <n v="0.3"/>
    <s v="NA"/>
    <s v="NA"/>
    <s v="NA"/>
    <s v="NA"/>
    <s v="NA"/>
    <s v="NA"/>
    <s v="NA"/>
    <n v="41"/>
    <n v="5"/>
    <s v="NA"/>
    <n v="2015"/>
    <s v="NA"/>
    <s v="NA"/>
    <n v="0"/>
    <n v="0"/>
    <n v="0"/>
    <n v="0"/>
    <n v="0"/>
    <n v="0"/>
    <n v="9"/>
    <n v="2"/>
    <n v="5"/>
    <s v="NA"/>
    <m/>
    <m/>
  </r>
  <r>
    <s v="H15BN9"/>
    <e v="#N/A"/>
    <x v="3"/>
    <x v="0"/>
    <s v="QHI"/>
    <d v="2018-07-15T00:00:00"/>
    <d v="2018-07-15T00:00:00"/>
    <d v="2019-08-15T00:00:00"/>
    <x v="5"/>
    <n v="24"/>
    <n v="240"/>
    <s v="NA"/>
    <n v="0.4"/>
    <s v="NA"/>
    <s v="NA"/>
    <s v="NA"/>
    <s v="NA"/>
    <s v="NA"/>
    <s v="NA"/>
    <s v="NA"/>
    <n v="48"/>
    <n v="5"/>
    <s v="NA"/>
    <n v="2015"/>
    <s v="NA"/>
    <s v="NA"/>
    <n v="0"/>
    <n v="0"/>
    <n v="0"/>
    <n v="0"/>
    <n v="0"/>
    <n v="0"/>
    <n v="9"/>
    <n v="5"/>
    <n v="7"/>
    <s v="NA"/>
    <m/>
    <m/>
  </r>
  <r>
    <s v="H15Sa1"/>
    <s v="H15Sa1"/>
    <x v="0"/>
    <x v="0"/>
    <s v="QHI"/>
    <d v="2021-07-15T00:00:00"/>
    <d v="2021-07-15T00:00:00"/>
    <d v="2020-08-15T00:00:00"/>
    <x v="5"/>
    <n v="23"/>
    <n v="82"/>
    <s v="NA"/>
    <n v="18"/>
    <s v="NA"/>
    <s v="NA"/>
    <s v="NA"/>
    <s v="NA"/>
    <s v="NA"/>
    <s v="NA"/>
    <s v="NA"/>
    <n v="41"/>
    <n v="12"/>
    <s v="NA"/>
    <n v="2015"/>
    <s v="NA"/>
    <s v="NA"/>
    <n v="0"/>
    <n v="0"/>
    <n v="0"/>
    <n v="0"/>
    <n v="0"/>
    <n v="0"/>
    <n v="12"/>
    <n v="5"/>
    <n v="1"/>
    <s v="NA"/>
    <m/>
    <m/>
  </r>
  <r>
    <s v="H15Sa16"/>
    <s v="H15Sa16"/>
    <x v="0"/>
    <x v="0"/>
    <s v="QHI"/>
    <d v="2025-07-15T00:00:00"/>
    <d v="2025-07-15T00:00:00"/>
    <d v="2020-08-15T00:00:00"/>
    <x v="5"/>
    <n v="31"/>
    <s v="NA"/>
    <s v="NA"/>
    <n v="0.6"/>
    <s v="NA"/>
    <s v="NA"/>
    <s v="NA"/>
    <s v="NA"/>
    <s v="NA"/>
    <s v="NA"/>
    <s v="NA"/>
    <n v="43"/>
    <n v="6"/>
    <s v="NA"/>
    <n v="2015"/>
    <s v="NA"/>
    <s v="NA"/>
    <n v="0"/>
    <n v="0"/>
    <n v="0"/>
    <n v="0"/>
    <n v="0"/>
    <n v="0"/>
    <n v="12"/>
    <n v="5"/>
    <n v="7"/>
    <s v="NA"/>
    <m/>
    <m/>
  </r>
  <r>
    <s v="H15Sa17"/>
    <s v="H15Sa17"/>
    <x v="0"/>
    <x v="0"/>
    <s v="QHI"/>
    <d v="2025-07-15T00:00:00"/>
    <d v="2025-07-15T00:00:00"/>
    <d v="2020-08-15T00:00:00"/>
    <x v="5"/>
    <n v="20"/>
    <s v="NA"/>
    <s v="NA"/>
    <n v="1.1000000000000001"/>
    <s v="NA"/>
    <s v="NA"/>
    <s v="NA"/>
    <s v="NA"/>
    <s v="NA"/>
    <s v="NA"/>
    <s v="NA"/>
    <n v="23"/>
    <n v="7"/>
    <s v="NA"/>
    <n v="2015"/>
    <s v="NA"/>
    <s v="NA"/>
    <n v="0"/>
    <n v="0"/>
    <n v="0"/>
    <n v="0"/>
    <n v="0"/>
    <n v="0"/>
    <n v="12"/>
    <n v="4"/>
    <n v="7"/>
    <s v="NA"/>
    <m/>
    <m/>
  </r>
  <r>
    <s v="H15Sa2"/>
    <s v="H15Sa2"/>
    <x v="0"/>
    <x v="0"/>
    <s v="QHI"/>
    <d v="2021-07-15T00:00:00"/>
    <d v="2021-07-15T00:00:00"/>
    <d v="2020-08-15T00:00:00"/>
    <x v="5"/>
    <n v="9"/>
    <n v="89"/>
    <s v="NA"/>
    <n v="28"/>
    <s v="NA"/>
    <s v="NA"/>
    <s v="NA"/>
    <s v="NA"/>
    <s v="NA"/>
    <s v="NA"/>
    <s v="NA"/>
    <n v="47"/>
    <n v="10"/>
    <s v="NA"/>
    <n v="2015"/>
    <s v="NA"/>
    <s v="NA"/>
    <n v="0"/>
    <n v="0"/>
    <n v="0"/>
    <n v="0"/>
    <n v="0"/>
    <n v="0"/>
    <n v="12"/>
    <n v="4"/>
    <n v="1"/>
    <s v="NA"/>
    <m/>
    <m/>
  </r>
  <r>
    <s v="H15Sa4"/>
    <s v="H15Sa4"/>
    <x v="0"/>
    <x v="0"/>
    <s v="QHI"/>
    <d v="2021-07-15T00:00:00"/>
    <d v="2021-07-15T00:00:00"/>
    <d v="2020-08-15T00:00:00"/>
    <x v="5"/>
    <n v="4"/>
    <s v="NA"/>
    <s v="NA"/>
    <n v="0.5"/>
    <s v="NA"/>
    <s v="NA"/>
    <s v="NA"/>
    <s v="NA"/>
    <s v="NA"/>
    <s v="NA"/>
    <s v="NA"/>
    <n v="34"/>
    <n v="8"/>
    <s v="NA"/>
    <n v="2015"/>
    <s v="NA"/>
    <s v="NA"/>
    <n v="0"/>
    <n v="0"/>
    <n v="0"/>
    <n v="0"/>
    <n v="0"/>
    <n v="0"/>
    <n v="12"/>
    <n v="2"/>
    <n v="1"/>
    <s v="NA"/>
    <m/>
    <m/>
  </r>
  <r>
    <s v="H15Sa6"/>
    <s v="H15Sa6"/>
    <x v="0"/>
    <x v="0"/>
    <s v="QHI"/>
    <d v="2022-07-15T00:00:00"/>
    <d v="2022-07-15T00:00:00"/>
    <d v="2020-08-15T00:00:00"/>
    <x v="5"/>
    <n v="7"/>
    <s v="NA"/>
    <s v="NA"/>
    <n v="0.8"/>
    <s v="NA"/>
    <s v="NA"/>
    <s v="NA"/>
    <s v="NA"/>
    <s v="NA"/>
    <s v="NA"/>
    <s v="NA"/>
    <n v="37"/>
    <n v="8"/>
    <s v="NA"/>
    <n v="2015"/>
    <s v="NA"/>
    <s v="NA"/>
    <n v="0"/>
    <n v="0"/>
    <n v="0"/>
    <n v="0"/>
    <n v="0"/>
    <n v="0"/>
    <n v="12"/>
    <n v="5"/>
    <n v="3"/>
    <s v="NA"/>
    <m/>
    <m/>
  </r>
  <r>
    <s v="H15Sa8"/>
    <s v="H15Sa8"/>
    <x v="0"/>
    <x v="0"/>
    <s v="QHI"/>
    <d v="2022-07-15T00:00:00"/>
    <d v="2022-07-15T00:00:00"/>
    <d v="2020-08-15T00:00:00"/>
    <x v="5"/>
    <n v="9"/>
    <s v="NA"/>
    <s v="NA"/>
    <n v="1.5"/>
    <s v="NA"/>
    <s v="NA"/>
    <s v="NA"/>
    <s v="NA"/>
    <s v="NA"/>
    <s v="NA"/>
    <s v="NA"/>
    <n v="33"/>
    <n v="9"/>
    <s v="NA"/>
    <n v="2015"/>
    <s v="NA"/>
    <s v="NA"/>
    <n v="0"/>
    <n v="0"/>
    <n v="0"/>
    <n v="0"/>
    <n v="0"/>
    <n v="0"/>
    <n v="12"/>
    <n v="3"/>
    <n v="3"/>
    <s v="NA"/>
    <m/>
    <m/>
  </r>
  <r>
    <s v="H15Sp21"/>
    <s v="H15Sp21"/>
    <x v="1"/>
    <x v="0"/>
    <s v="QHI"/>
    <d v="2018-07-15T00:00:00"/>
    <d v="2018-07-15T00:00:00"/>
    <d v="2018-08-15T00:00:00"/>
    <x v="5"/>
    <n v="30"/>
    <s v="NA"/>
    <s v="NA"/>
    <n v="0.9"/>
    <s v="NA"/>
    <s v="NA"/>
    <s v="NA"/>
    <s v="NA"/>
    <s v="NA"/>
    <s v="NA"/>
    <s v="Female"/>
    <n v="51.8"/>
    <n v="7"/>
    <n v="9"/>
    <n v="2015"/>
    <s v="NA"/>
    <s v="NA"/>
    <n v="0"/>
    <n v="0"/>
    <n v="0"/>
    <n v="0"/>
    <n v="0"/>
    <n v="0"/>
    <n v="3"/>
    <n v="4"/>
    <n v="3"/>
    <s v="NA"/>
    <m/>
    <m/>
  </r>
  <r>
    <s v="H15Sp22"/>
    <s v="H15Sp22"/>
    <x v="1"/>
    <x v="0"/>
    <s v="QHI"/>
    <d v="2018-07-15T00:00:00"/>
    <d v="2018-07-15T00:00:00"/>
    <d v="2018-08-15T00:00:00"/>
    <x v="5"/>
    <n v="42"/>
    <s v="NA"/>
    <s v="NA"/>
    <n v="0.8"/>
    <s v="NA"/>
    <s v="NA"/>
    <s v="NA"/>
    <s v="NA"/>
    <s v="NA"/>
    <s v="NA"/>
    <s v="Female"/>
    <n v="42.1"/>
    <n v="6"/>
    <n v="10"/>
    <n v="2015"/>
    <s v="NA"/>
    <s v="NA"/>
    <n v="0"/>
    <n v="0"/>
    <n v="0"/>
    <n v="0"/>
    <n v="0"/>
    <n v="0"/>
    <n v="3"/>
    <n v="4"/>
    <n v="6"/>
    <s v="NA"/>
    <m/>
    <m/>
  </r>
  <r>
    <s v="H15Sp28"/>
    <s v="H15SP28"/>
    <x v="1"/>
    <x v="0"/>
    <s v="QHI"/>
    <d v="2018-07-15T00:00:00"/>
    <d v="2018-07-15T00:00:00"/>
    <d v="2018-08-15T00:00:00"/>
    <x v="5"/>
    <n v="19"/>
    <s v="NA"/>
    <s v="NA"/>
    <n v="1.1000000000000001"/>
    <s v="NA"/>
    <s v="NA"/>
    <s v="NA"/>
    <s v="NA"/>
    <s v="NA"/>
    <s v="NA"/>
    <s v="Female"/>
    <n v="255"/>
    <n v="12"/>
    <n v="17"/>
    <n v="2015"/>
    <s v="NA"/>
    <s v="NA"/>
    <n v="0"/>
    <n v="0"/>
    <n v="0"/>
    <n v="0"/>
    <n v="0"/>
    <n v="0"/>
    <n v="8"/>
    <n v="5"/>
    <n v="4"/>
    <s v="NA"/>
    <m/>
    <m/>
  </r>
  <r>
    <s v="H15Sr1"/>
    <s v="H15Sr1"/>
    <x v="2"/>
    <x v="0"/>
    <s v="QHI"/>
    <d v="2018-07-15T00:00:00"/>
    <d v="2018-07-15T00:00:00"/>
    <d v="2018-08-15T00:00:00"/>
    <x v="5"/>
    <n v="73.5"/>
    <n v="372"/>
    <s v="NA"/>
    <n v="3"/>
    <s v="NA"/>
    <s v="NA"/>
    <s v="NA"/>
    <s v="NA"/>
    <s v="NA"/>
    <s v="NA"/>
    <s v="Male"/>
    <n v="35.4"/>
    <n v="7"/>
    <s v="NA"/>
    <n v="2015"/>
    <s v="NA"/>
    <s v="NA"/>
    <n v="0"/>
    <n v="0"/>
    <n v="0"/>
    <n v="0"/>
    <n v="0"/>
    <n v="0"/>
    <n v="6"/>
    <n v="6"/>
    <n v="1"/>
    <s v="NA"/>
    <m/>
    <m/>
  </r>
  <r>
    <s v="H15Sr10"/>
    <s v="H15Sr10"/>
    <x v="2"/>
    <x v="0"/>
    <s v="QHI"/>
    <d v="2018-07-15T00:00:00"/>
    <d v="2018-07-15T00:00:00"/>
    <d v="2018-08-15T00:00:00"/>
    <x v="5"/>
    <n v="42"/>
    <n v="209"/>
    <s v="NA"/>
    <n v="1.6"/>
    <s v="NA"/>
    <s v="NA"/>
    <s v="NA"/>
    <s v="NA"/>
    <s v="NA"/>
    <s v="NA"/>
    <s v="Female"/>
    <n v="39.5"/>
    <n v="11"/>
    <n v="13"/>
    <n v="2015"/>
    <s v="NA"/>
    <s v="NA"/>
    <n v="0"/>
    <n v="0"/>
    <n v="0"/>
    <n v="0"/>
    <n v="0"/>
    <n v="0"/>
    <n v="6"/>
    <n v="2"/>
    <n v="4"/>
    <s v="NA"/>
    <m/>
    <m/>
  </r>
  <r>
    <s v="H15Sr14"/>
    <s v="H15Sr14"/>
    <x v="2"/>
    <x v="0"/>
    <s v="QHI"/>
    <d v="2018-07-15T00:00:00"/>
    <d v="2018-07-15T00:00:00"/>
    <d v="2018-08-15T00:00:00"/>
    <x v="5"/>
    <n v="26"/>
    <n v="160"/>
    <s v="NA"/>
    <n v="1.7"/>
    <s v="NA"/>
    <s v="NA"/>
    <s v="NA"/>
    <s v="NA"/>
    <s v="NA"/>
    <s v="NA"/>
    <s v="Male"/>
    <n v="32.6"/>
    <n v="12"/>
    <n v="11"/>
    <n v="2015"/>
    <s v="NA"/>
    <s v="NA"/>
    <n v="0"/>
    <n v="0"/>
    <n v="0"/>
    <n v="0"/>
    <n v="0"/>
    <n v="0"/>
    <n v="2"/>
    <n v="5"/>
    <n v="4"/>
    <s v="NA"/>
    <m/>
    <m/>
  </r>
  <r>
    <s v="H15Sr15"/>
    <s v="H15Sr15"/>
    <x v="2"/>
    <x v="0"/>
    <s v="QHI"/>
    <d v="2018-07-15T00:00:00"/>
    <d v="2018-07-15T00:00:00"/>
    <d v="2018-08-15T00:00:00"/>
    <x v="5"/>
    <n v="42"/>
    <n v="340"/>
    <s v="NA"/>
    <n v="2.1"/>
    <s v="NA"/>
    <s v="NA"/>
    <s v="NA"/>
    <s v="NA"/>
    <s v="NA"/>
    <s v="NA"/>
    <s v="Male"/>
    <n v="36.1"/>
    <n v="6"/>
    <n v="12"/>
    <n v="2015"/>
    <s v="NA"/>
    <s v="NA"/>
    <n v="0"/>
    <n v="0"/>
    <n v="0"/>
    <n v="0"/>
    <n v="0"/>
    <n v="0"/>
    <n v="2"/>
    <n v="5"/>
    <n v="5"/>
    <s v="NA"/>
    <m/>
    <m/>
  </r>
  <r>
    <s v="H15Sr17"/>
    <s v="H15Sr17"/>
    <x v="2"/>
    <x v="0"/>
    <s v="QHI"/>
    <d v="2018-07-15T00:00:00"/>
    <d v="2018-07-15T00:00:00"/>
    <d v="2018-08-15T00:00:00"/>
    <x v="5"/>
    <n v="59"/>
    <n v="281"/>
    <s v="NA"/>
    <n v="2.4"/>
    <s v="NA"/>
    <s v="NA"/>
    <s v="NA"/>
    <s v="NA"/>
    <s v="NA"/>
    <s v="NA"/>
    <s v="Female"/>
    <n v="49.8"/>
    <n v="11"/>
    <n v="9"/>
    <n v="2015"/>
    <s v="NA"/>
    <s v="NA"/>
    <n v="0"/>
    <n v="0"/>
    <n v="0"/>
    <n v="0"/>
    <n v="0"/>
    <n v="0"/>
    <n v="2"/>
    <n v="3"/>
    <n v="2"/>
    <s v="NA"/>
    <m/>
    <m/>
  </r>
  <r>
    <s v="H15Sr18"/>
    <s v="H15Sr18"/>
    <x v="2"/>
    <x v="0"/>
    <s v="QHI"/>
    <d v="2018-07-15T00:00:00"/>
    <d v="2018-07-15T00:00:00"/>
    <d v="2018-08-15T00:00:00"/>
    <x v="5"/>
    <n v="54"/>
    <s v="&gt;500"/>
    <s v="NA"/>
    <n v="1.9"/>
    <s v="NA"/>
    <s v="NA"/>
    <s v="NA"/>
    <s v="NA"/>
    <s v="NA"/>
    <s v="NA"/>
    <s v="Male"/>
    <n v="40.5"/>
    <n v="8"/>
    <n v="7"/>
    <n v="2015"/>
    <s v="NA"/>
    <s v="NA"/>
    <n v="0"/>
    <n v="0"/>
    <n v="0"/>
    <n v="0"/>
    <n v="0"/>
    <n v="0"/>
    <n v="2"/>
    <n v="3"/>
    <n v="3"/>
    <s v="NA"/>
    <m/>
    <m/>
  </r>
  <r>
    <s v="H15Sr2"/>
    <s v="H15Sr2"/>
    <x v="2"/>
    <x v="0"/>
    <s v="QHI"/>
    <d v="2018-07-15T00:00:00"/>
    <d v="2018-07-15T00:00:00"/>
    <d v="2018-08-15T00:00:00"/>
    <x v="5"/>
    <n v="45"/>
    <n v="380"/>
    <s v="NA"/>
    <n v="0.8"/>
    <s v="NA"/>
    <s v="NA"/>
    <s v="NA"/>
    <s v="NA"/>
    <s v="NA"/>
    <s v="NA"/>
    <s v="Male"/>
    <n v="42.5"/>
    <n v="7"/>
    <n v="7"/>
    <n v="2015"/>
    <s v="NA"/>
    <s v="NA"/>
    <n v="0"/>
    <n v="0"/>
    <n v="0"/>
    <n v="0"/>
    <n v="0"/>
    <n v="0"/>
    <n v="6"/>
    <n v="5"/>
    <n v="1"/>
    <s v="NA"/>
    <m/>
    <m/>
  </r>
  <r>
    <s v="H15Sr21"/>
    <s v="H15Sr21"/>
    <x v="2"/>
    <x v="0"/>
    <s v="QHI"/>
    <d v="2018-07-15T00:00:00"/>
    <d v="2018-07-15T00:00:00"/>
    <d v="2018-08-15T00:00:00"/>
    <x v="5"/>
    <n v="48"/>
    <n v="193"/>
    <s v="NA"/>
    <n v="1.5"/>
    <s v="NA"/>
    <s v="NA"/>
    <s v="NA"/>
    <s v="NA"/>
    <s v="NA"/>
    <s v="NA"/>
    <s v="Male"/>
    <n v="39.5"/>
    <n v="6"/>
    <n v="10"/>
    <n v="2015"/>
    <s v="NA"/>
    <s v="NA"/>
    <n v="0"/>
    <n v="0"/>
    <n v="0"/>
    <n v="0"/>
    <n v="0"/>
    <n v="0"/>
    <n v="7"/>
    <n v="5"/>
    <n v="3"/>
    <s v="NA"/>
    <m/>
    <m/>
  </r>
  <r>
    <s v="H15Sr22"/>
    <s v="H15Sr22"/>
    <x v="2"/>
    <x v="0"/>
    <s v="QHI"/>
    <d v="2018-07-15T00:00:00"/>
    <d v="2018-07-15T00:00:00"/>
    <d v="2018-08-15T00:00:00"/>
    <x v="5"/>
    <n v="34"/>
    <n v="380"/>
    <s v="NA"/>
    <n v="1.9"/>
    <s v="NA"/>
    <s v="NA"/>
    <s v="NA"/>
    <s v="NA"/>
    <s v="NA"/>
    <s v="NA"/>
    <s v="Male"/>
    <n v="29.6"/>
    <n v="12"/>
    <n v="19"/>
    <n v="2015"/>
    <s v="NA"/>
    <s v="NA"/>
    <n v="0"/>
    <n v="0"/>
    <n v="0"/>
    <n v="0"/>
    <n v="0"/>
    <n v="0"/>
    <n v="7"/>
    <n v="5"/>
    <n v="5"/>
    <s v="NA"/>
    <m/>
    <m/>
  </r>
  <r>
    <s v="H15Sr23"/>
    <s v="H15Sr23"/>
    <x v="2"/>
    <x v="0"/>
    <s v="QHI"/>
    <d v="2018-07-15T00:00:00"/>
    <d v="2018-07-15T00:00:00"/>
    <d v="2018-08-15T00:00:00"/>
    <x v="5"/>
    <n v="31"/>
    <n v="379"/>
    <s v="NA"/>
    <n v="1.6"/>
    <s v="NA"/>
    <s v="NA"/>
    <s v="NA"/>
    <s v="NA"/>
    <s v="NA"/>
    <s v="NA"/>
    <s v="Male"/>
    <n v="36.5"/>
    <n v="9"/>
    <n v="7"/>
    <n v="2015"/>
    <s v="NA"/>
    <s v="NA"/>
    <n v="0"/>
    <n v="0"/>
    <n v="0"/>
    <n v="0"/>
    <n v="0"/>
    <n v="0"/>
    <n v="7"/>
    <n v="5"/>
    <n v="6"/>
    <s v="NA"/>
    <m/>
    <m/>
  </r>
  <r>
    <s v="H15Sr25"/>
    <s v="H15Sr25"/>
    <x v="2"/>
    <x v="0"/>
    <s v="QHI"/>
    <d v="2018-07-15T00:00:00"/>
    <d v="2018-07-15T00:00:00"/>
    <d v="2018-08-15T00:00:00"/>
    <x v="5"/>
    <n v="40"/>
    <n v="208"/>
    <s v="NA"/>
    <n v="1.4"/>
    <s v="NA"/>
    <s v="NA"/>
    <s v="NA"/>
    <s v="NA"/>
    <s v="NA"/>
    <s v="NA"/>
    <s v="Male"/>
    <n v="30"/>
    <n v="10"/>
    <n v="9"/>
    <n v="2015"/>
    <s v="NA"/>
    <s v="NA"/>
    <n v="0"/>
    <n v="0"/>
    <n v="0"/>
    <n v="0"/>
    <n v="0"/>
    <n v="0"/>
    <n v="4"/>
    <n v="4"/>
    <n v="3"/>
    <s v="NA"/>
    <m/>
    <m/>
  </r>
  <r>
    <s v="H15Sr26"/>
    <s v="H15Sr26"/>
    <x v="2"/>
    <x v="0"/>
    <s v="QHI"/>
    <d v="2018-07-15T00:00:00"/>
    <d v="2018-07-15T00:00:00"/>
    <d v="2018-08-15T00:00:00"/>
    <x v="5"/>
    <n v="59"/>
    <n v="412"/>
    <s v="NA"/>
    <n v="3.4"/>
    <s v="NA"/>
    <s v="NA"/>
    <s v="NA"/>
    <s v="NA"/>
    <s v="NA"/>
    <s v="NA"/>
    <s v="Male"/>
    <n v="60.8"/>
    <n v="10"/>
    <n v="9"/>
    <n v="2015"/>
    <s v="NA"/>
    <s v="NA"/>
    <n v="0"/>
    <n v="0"/>
    <n v="0"/>
    <n v="0"/>
    <n v="0"/>
    <n v="0"/>
    <n v="4"/>
    <n v="4"/>
    <n v="6"/>
    <s v="NA"/>
    <m/>
    <m/>
  </r>
  <r>
    <s v="H15Sr27"/>
    <s v="H15Sr27"/>
    <x v="2"/>
    <x v="0"/>
    <s v="QHI"/>
    <d v="2018-07-15T00:00:00"/>
    <d v="2018-07-15T00:00:00"/>
    <d v="2018-08-15T00:00:00"/>
    <x v="5"/>
    <n v="41"/>
    <n v="178"/>
    <s v="NA"/>
    <n v="1.7"/>
    <s v="NA"/>
    <s v="NA"/>
    <s v="NA"/>
    <s v="NA"/>
    <s v="NA"/>
    <s v="NA"/>
    <s v="Female"/>
    <n v="38.9"/>
    <n v="10"/>
    <n v="10"/>
    <n v="2015"/>
    <s v="NA"/>
    <s v="NA"/>
    <n v="0"/>
    <n v="0"/>
    <n v="0"/>
    <n v="0"/>
    <n v="0"/>
    <n v="0"/>
    <n v="4"/>
    <n v="4"/>
    <n v="7"/>
    <s v="NA"/>
    <m/>
    <m/>
  </r>
  <r>
    <s v="H15Sr28"/>
    <s v="H15Sr28"/>
    <x v="2"/>
    <x v="0"/>
    <s v="QHI"/>
    <d v="2018-07-15T00:00:00"/>
    <d v="2018-07-15T00:00:00"/>
    <d v="2018-08-15T00:00:00"/>
    <x v="5"/>
    <n v="48"/>
    <n v="229"/>
    <s v="NA"/>
    <n v="1.6"/>
    <s v="NA"/>
    <s v="NA"/>
    <s v="NA"/>
    <s v="NA"/>
    <s v="NA"/>
    <s v="NA"/>
    <s v="Female"/>
    <n v="44.2"/>
    <n v="9"/>
    <n v="9"/>
    <n v="2015"/>
    <s v="NA"/>
    <s v="NA"/>
    <n v="0"/>
    <n v="0"/>
    <n v="0"/>
    <n v="0"/>
    <n v="0"/>
    <n v="0"/>
    <n v="4"/>
    <n v="3"/>
    <n v="5"/>
    <s v="NA"/>
    <m/>
    <m/>
  </r>
  <r>
    <s v="H15Sr4"/>
    <s v="H15Sr4"/>
    <x v="2"/>
    <x v="0"/>
    <s v="QHI"/>
    <d v="2018-07-15T00:00:00"/>
    <d v="2018-07-15T00:00:00"/>
    <d v="2018-08-15T00:00:00"/>
    <x v="5"/>
    <n v="33"/>
    <n v="327"/>
    <s v="NA"/>
    <n v="1.2"/>
    <s v="NA"/>
    <s v="NA"/>
    <s v="NA"/>
    <s v="NA"/>
    <s v="NA"/>
    <s v="NA"/>
    <s v="Female"/>
    <n v="39.200000000000003"/>
    <n v="7"/>
    <n v="8"/>
    <n v="2015"/>
    <s v="NA"/>
    <s v="NA"/>
    <n v="0"/>
    <n v="0"/>
    <n v="0"/>
    <n v="0"/>
    <n v="0"/>
    <n v="0"/>
    <n v="6"/>
    <n v="2"/>
    <n v="1"/>
    <s v="NA"/>
    <m/>
    <m/>
  </r>
  <r>
    <s v="H15Sr6"/>
    <s v="H15Sr6"/>
    <x v="2"/>
    <x v="0"/>
    <s v="QHI"/>
    <d v="2018-07-15T00:00:00"/>
    <d v="2018-07-15T00:00:00"/>
    <d v="2018-08-15T00:00:00"/>
    <x v="5"/>
    <n v="48"/>
    <n v="208"/>
    <s v="NA"/>
    <n v="1.8"/>
    <s v="NA"/>
    <s v="NA"/>
    <s v="NA"/>
    <s v="NA"/>
    <s v="NA"/>
    <s v="NA"/>
    <s v="Male"/>
    <n v="37"/>
    <n v="7"/>
    <n v="12"/>
    <n v="2015"/>
    <s v="NA"/>
    <s v="NA"/>
    <n v="0"/>
    <n v="0"/>
    <n v="0"/>
    <n v="0"/>
    <n v="0"/>
    <n v="0"/>
    <n v="6"/>
    <n v="5"/>
    <n v="5"/>
    <s v="NA"/>
    <m/>
    <m/>
  </r>
  <r>
    <s v="H15Sr7"/>
    <s v="H15Sr7"/>
    <x v="2"/>
    <x v="0"/>
    <s v="QHI"/>
    <d v="2018-07-15T00:00:00"/>
    <d v="2018-07-15T00:00:00"/>
    <d v="2018-08-15T00:00:00"/>
    <x v="5"/>
    <n v="29"/>
    <n v="218"/>
    <s v="NA"/>
    <n v="1.3"/>
    <s v="NA"/>
    <s v="NA"/>
    <s v="NA"/>
    <s v="NA"/>
    <s v="NA"/>
    <s v="NA"/>
    <s v="Female"/>
    <n v="29.2"/>
    <n v="8"/>
    <n v="13"/>
    <n v="2015"/>
    <s v="NA"/>
    <s v="NA"/>
    <n v="0"/>
    <n v="0"/>
    <n v="0"/>
    <n v="0"/>
    <n v="0"/>
    <n v="0"/>
    <n v="6"/>
    <n v="5"/>
    <n v="6"/>
    <s v="NA"/>
    <m/>
    <m/>
  </r>
  <r>
    <s v="H15Sr8"/>
    <s v="H15Sr8"/>
    <x v="2"/>
    <x v="0"/>
    <s v="QHI"/>
    <d v="2018-07-15T00:00:00"/>
    <d v="2018-07-15T00:00:00"/>
    <d v="2018-08-15T00:00:00"/>
    <x v="5"/>
    <n v="59"/>
    <n v="261"/>
    <s v="NA"/>
    <n v="1.5"/>
    <s v="NA"/>
    <s v="NA"/>
    <s v="NA"/>
    <s v="NA"/>
    <s v="NA"/>
    <s v="NA"/>
    <s v="Male"/>
    <n v="33.9"/>
    <n v="7"/>
    <n v="9"/>
    <n v="2015"/>
    <s v="NA"/>
    <s v="NA"/>
    <n v="0"/>
    <n v="0"/>
    <n v="0"/>
    <n v="0"/>
    <n v="0"/>
    <n v="0"/>
    <n v="6"/>
    <n v="2"/>
    <n v="2"/>
    <s v="NA"/>
    <m/>
    <m/>
  </r>
  <r>
    <s v="H15Sr9"/>
    <s v="H15Sr9"/>
    <x v="2"/>
    <x v="0"/>
    <s v="QHI"/>
    <d v="2018-07-15T00:00:00"/>
    <d v="2018-07-15T00:00:00"/>
    <d v="2018-08-15T00:00:00"/>
    <x v="5"/>
    <n v="31"/>
    <n v="246"/>
    <s v="NA"/>
    <n v="2"/>
    <s v="NA"/>
    <s v="NA"/>
    <s v="NA"/>
    <s v="NA"/>
    <s v="NA"/>
    <s v="NA"/>
    <s v="Female"/>
    <n v="35.9"/>
    <n v="8"/>
    <n v="11"/>
    <n v="2015"/>
    <s v="NA"/>
    <s v="NA"/>
    <n v="0"/>
    <n v="0"/>
    <n v="0"/>
    <n v="0"/>
    <n v="0"/>
    <n v="0"/>
    <n v="6"/>
    <n v="2"/>
    <n v="3"/>
    <s v="NA"/>
    <m/>
    <m/>
  </r>
  <r>
    <s v="K15CBG1"/>
    <e v="#N/A"/>
    <x v="3"/>
    <x v="1"/>
    <s v="Pika Camp"/>
    <d v="2027-06-15T00:00:00"/>
    <d v="2027-06-15T00:00:00"/>
    <d v="2019-08-15T00:00:00"/>
    <x v="5"/>
    <s v="NA"/>
    <s v="NA"/>
    <s v="NA"/>
    <s v="NA"/>
    <s v="NA"/>
    <s v="NA"/>
    <s v="NA"/>
    <s v="NA"/>
    <s v="NA"/>
    <s v="NA"/>
    <s v="NA"/>
    <n v="33"/>
    <n v="5"/>
    <s v="NA"/>
    <n v="2015"/>
    <s v="NA"/>
    <s v="NA"/>
    <n v="0"/>
    <n v="0"/>
    <n v="0"/>
    <n v="0"/>
    <n v="0"/>
    <n v="0"/>
    <n v="9"/>
    <n v="4"/>
    <n v="4"/>
    <s v="NA"/>
    <m/>
    <m/>
  </r>
  <r>
    <s v="K15CBG10"/>
    <e v="#N/A"/>
    <x v="3"/>
    <x v="1"/>
    <s v="Pika Camp"/>
    <d v="2027-06-15T00:00:00"/>
    <d v="2027-06-15T00:00:00"/>
    <d v="2019-08-15T00:00:00"/>
    <x v="5"/>
    <s v="NA"/>
    <s v="NA"/>
    <s v="NA"/>
    <s v="NA"/>
    <s v="NA"/>
    <s v="NA"/>
    <s v="NA"/>
    <s v="NA"/>
    <s v="NA"/>
    <s v="NA"/>
    <s v="NA"/>
    <n v="38"/>
    <n v="7"/>
    <s v="NA"/>
    <n v="2015"/>
    <s v="NA"/>
    <s v="NA"/>
    <n v="0"/>
    <n v="0"/>
    <n v="0"/>
    <n v="0"/>
    <n v="0"/>
    <n v="0"/>
    <n v="10"/>
    <n v="2"/>
    <n v="1"/>
    <s v="NA"/>
    <m/>
    <m/>
  </r>
  <r>
    <s v="K15CBG2"/>
    <e v="#N/A"/>
    <x v="3"/>
    <x v="1"/>
    <s v="Pika Camp"/>
    <d v="2027-06-15T00:00:00"/>
    <d v="2027-06-15T00:00:00"/>
    <d v="2019-08-15T00:00:00"/>
    <x v="5"/>
    <s v="NA"/>
    <s v="NA"/>
    <s v="NA"/>
    <s v="NA"/>
    <s v="NA"/>
    <s v="NA"/>
    <s v="NA"/>
    <s v="NA"/>
    <s v="NA"/>
    <s v="NA"/>
    <s v="NA"/>
    <n v="24"/>
    <n v="9"/>
    <s v="NA"/>
    <n v="2015"/>
    <s v="NA"/>
    <s v="NA"/>
    <n v="0"/>
    <n v="0"/>
    <n v="0"/>
    <n v="0"/>
    <n v="0"/>
    <n v="0"/>
    <n v="9"/>
    <n v="2"/>
    <n v="6"/>
    <s v="NA"/>
    <m/>
    <m/>
  </r>
  <r>
    <s v="K15CBG3"/>
    <e v="#N/A"/>
    <x v="3"/>
    <x v="1"/>
    <s v="Pika Camp"/>
    <d v="2027-06-15T00:00:00"/>
    <d v="2027-06-15T00:00:00"/>
    <d v="2019-08-15T00:00:00"/>
    <x v="5"/>
    <s v="NA"/>
    <s v="NA"/>
    <s v="NA"/>
    <s v="NA"/>
    <s v="NA"/>
    <s v="NA"/>
    <s v="NA"/>
    <s v="NA"/>
    <s v="NA"/>
    <s v="NA"/>
    <s v="NA"/>
    <n v="39"/>
    <n v="7"/>
    <s v="NA"/>
    <n v="2015"/>
    <s v="NA"/>
    <s v="NA"/>
    <n v="0"/>
    <n v="0"/>
    <n v="0"/>
    <n v="0"/>
    <n v="0"/>
    <n v="0"/>
    <n v="9"/>
    <n v="4"/>
    <n v="2"/>
    <s v="NA"/>
    <m/>
    <m/>
  </r>
  <r>
    <s v="K15CBG4"/>
    <e v="#N/A"/>
    <x v="3"/>
    <x v="1"/>
    <s v="Pika Camp"/>
    <d v="2027-06-15T00:00:00"/>
    <d v="2027-06-15T00:00:00"/>
    <d v="2019-08-15T00:00:00"/>
    <x v="5"/>
    <s v="NA"/>
    <s v="NA"/>
    <s v="NA"/>
    <s v="NA"/>
    <s v="NA"/>
    <s v="NA"/>
    <s v="NA"/>
    <s v="NA"/>
    <s v="NA"/>
    <s v="NA"/>
    <s v="NA"/>
    <n v="45"/>
    <n v="9"/>
    <s v="NA"/>
    <n v="2015"/>
    <s v="NA"/>
    <s v="NA"/>
    <n v="0"/>
    <n v="0"/>
    <n v="0"/>
    <n v="0"/>
    <n v="0"/>
    <n v="0"/>
    <n v="9"/>
    <n v="5"/>
    <n v="6"/>
    <s v="NA"/>
    <m/>
    <m/>
  </r>
  <r>
    <s v="K15CBG5"/>
    <e v="#N/A"/>
    <x v="3"/>
    <x v="1"/>
    <s v="Pika Camp"/>
    <d v="2027-06-15T00:00:00"/>
    <d v="2027-06-15T00:00:00"/>
    <d v="2019-08-15T00:00:00"/>
    <x v="5"/>
    <s v="NA"/>
    <s v="NA"/>
    <s v="NA"/>
    <s v="NA"/>
    <s v="NA"/>
    <s v="NA"/>
    <s v="NA"/>
    <s v="NA"/>
    <s v="NA"/>
    <s v="NA"/>
    <s v="NA"/>
    <n v="39"/>
    <n v="7"/>
    <s v="NA"/>
    <n v="2015"/>
    <s v="NA"/>
    <s v="NA"/>
    <n v="0"/>
    <n v="0"/>
    <n v="0"/>
    <n v="0"/>
    <n v="0"/>
    <n v="0"/>
    <n v="10"/>
    <n v="4"/>
    <n v="5"/>
    <s v="NA"/>
    <m/>
    <m/>
  </r>
  <r>
    <s v="K15CBG6"/>
    <e v="#N/A"/>
    <x v="3"/>
    <x v="1"/>
    <s v="Pika Camp"/>
    <d v="2027-06-15T00:00:00"/>
    <d v="2027-06-15T00:00:00"/>
    <d v="2019-08-15T00:00:00"/>
    <x v="5"/>
    <s v="NA"/>
    <s v="NA"/>
    <s v="NA"/>
    <s v="NA"/>
    <s v="NA"/>
    <s v="NA"/>
    <s v="NA"/>
    <s v="NA"/>
    <s v="NA"/>
    <s v="NA"/>
    <s v="NA"/>
    <n v="33"/>
    <n v="6"/>
    <s v="NA"/>
    <n v="2015"/>
    <s v="NA"/>
    <s v="NA"/>
    <n v="0"/>
    <n v="0"/>
    <n v="0"/>
    <n v="0"/>
    <n v="0"/>
    <n v="0"/>
    <n v="9"/>
    <n v="1"/>
    <n v="2"/>
    <s v="NA"/>
    <m/>
    <m/>
  </r>
  <r>
    <s v="K15CBG7"/>
    <e v="#N/A"/>
    <x v="3"/>
    <x v="1"/>
    <s v="Pika Camp"/>
    <d v="2027-06-15T00:00:00"/>
    <d v="2027-06-15T00:00:00"/>
    <d v="2019-08-15T00:00:00"/>
    <x v="5"/>
    <s v="NA"/>
    <s v="NA"/>
    <s v="NA"/>
    <s v="NA"/>
    <s v="NA"/>
    <s v="NA"/>
    <s v="NA"/>
    <s v="NA"/>
    <s v="NA"/>
    <s v="NA"/>
    <s v="NA"/>
    <n v="44"/>
    <n v="7"/>
    <s v="NA"/>
    <n v="2015"/>
    <s v="NA"/>
    <s v="NA"/>
    <n v="0"/>
    <n v="0"/>
    <n v="0"/>
    <n v="0"/>
    <n v="0"/>
    <n v="0"/>
    <n v="10"/>
    <n v="5"/>
    <n v="5"/>
    <s v="NA"/>
    <m/>
    <m/>
  </r>
  <r>
    <s v="K15CBG8"/>
    <e v="#N/A"/>
    <x v="3"/>
    <x v="1"/>
    <s v="Pika Camp"/>
    <d v="2027-06-15T00:00:00"/>
    <d v="2027-06-15T00:00:00"/>
    <d v="2019-08-15T00:00:00"/>
    <x v="5"/>
    <s v="NA"/>
    <s v="NA"/>
    <s v="NA"/>
    <s v="NA"/>
    <s v="NA"/>
    <s v="NA"/>
    <s v="NA"/>
    <s v="NA"/>
    <s v="NA"/>
    <s v="NA"/>
    <s v="NA"/>
    <n v="29"/>
    <n v="6"/>
    <s v="NA"/>
    <n v="2015"/>
    <s v="NA"/>
    <s v="NA"/>
    <n v="0"/>
    <n v="0"/>
    <n v="0"/>
    <n v="0"/>
    <n v="0"/>
    <n v="0"/>
    <n v="10"/>
    <n v="5"/>
    <n v="3"/>
    <s v="NA"/>
    <m/>
    <m/>
  </r>
  <r>
    <s v="K15CBG9"/>
    <e v="#N/A"/>
    <x v="3"/>
    <x v="1"/>
    <s v="Pika Camp"/>
    <d v="2027-06-15T00:00:00"/>
    <d v="2027-06-15T00:00:00"/>
    <d v="2019-08-15T00:00:00"/>
    <x v="5"/>
    <s v="NA"/>
    <s v="NA"/>
    <s v="NA"/>
    <s v="NA"/>
    <s v="NA"/>
    <s v="NA"/>
    <s v="NA"/>
    <s v="NA"/>
    <s v="NA"/>
    <s v="NA"/>
    <s v="NA"/>
    <n v="39"/>
    <n v="6"/>
    <s v="NA"/>
    <n v="2015"/>
    <s v="NA"/>
    <s v="NA"/>
    <n v="0"/>
    <n v="0"/>
    <n v="0"/>
    <n v="0"/>
    <n v="0"/>
    <n v="0"/>
    <n v="9"/>
    <n v="3"/>
    <n v="6"/>
    <s v="NA"/>
    <m/>
    <m/>
  </r>
  <r>
    <s v="K15CSp1"/>
    <s v="K15CSp1"/>
    <x v="1"/>
    <x v="1"/>
    <s v="Pika Camp"/>
    <d v="2027-06-15T00:00:00"/>
    <d v="2027-06-15T00:00:00"/>
    <d v="2018-08-15T00:00:00"/>
    <x v="5"/>
    <s v="NA"/>
    <s v="NA"/>
    <s v="NA"/>
    <s v="NA"/>
    <s v="NA"/>
    <s v="NA"/>
    <s v="NA"/>
    <s v="NA"/>
    <s v="NA"/>
    <s v="NA"/>
    <s v="NA"/>
    <n v="39.200000000000003"/>
    <n v="8.6999999999999993"/>
    <s v="NA"/>
    <n v="2015"/>
    <s v="NA"/>
    <s v="NA"/>
    <n v="0"/>
    <n v="0"/>
    <n v="0"/>
    <n v="0"/>
    <n v="0"/>
    <n v="0"/>
    <n v="1"/>
    <n v="2"/>
    <n v="6"/>
    <s v="NA"/>
    <m/>
    <m/>
  </r>
  <r>
    <s v="K15CSp2"/>
    <s v="K15CSp2"/>
    <x v="1"/>
    <x v="1"/>
    <s v="Pika Camp"/>
    <d v="2027-06-15T00:00:00"/>
    <d v="2027-06-15T00:00:00"/>
    <d v="2018-08-15T00:00:00"/>
    <x v="5"/>
    <s v="NA"/>
    <s v="NA"/>
    <s v="NA"/>
    <s v="NA"/>
    <s v="NA"/>
    <s v="NA"/>
    <s v="NA"/>
    <s v="NA"/>
    <s v="NA"/>
    <s v="NA"/>
    <s v="NA"/>
    <n v="4"/>
    <n v="9.1999999999999993"/>
    <s v="NA"/>
    <n v="2015"/>
    <s v="NA"/>
    <s v="NA"/>
    <n v="0"/>
    <n v="0"/>
    <n v="0"/>
    <n v="0"/>
    <n v="0"/>
    <n v="0"/>
    <n v="1"/>
    <n v="2"/>
    <n v="5"/>
    <s v="NA"/>
    <m/>
    <m/>
  </r>
  <r>
    <s v="K15CSp3"/>
    <s v="K15CSp3"/>
    <x v="1"/>
    <x v="1"/>
    <s v="Pika Camp"/>
    <d v="2027-06-15T00:00:00"/>
    <d v="2027-06-15T00:00:00"/>
    <d v="2018-08-15T00:00:00"/>
    <x v="5"/>
    <s v="NA"/>
    <s v="NA"/>
    <s v="NA"/>
    <s v="NA"/>
    <s v="NA"/>
    <s v="NA"/>
    <s v="NA"/>
    <s v="NA"/>
    <s v="NA"/>
    <s v="NA"/>
    <s v="NA"/>
    <n v="34.9"/>
    <n v="9.6999999999999993"/>
    <s v="NA"/>
    <n v="2015"/>
    <s v="NA"/>
    <s v="NA"/>
    <n v="0"/>
    <n v="0"/>
    <n v="0"/>
    <n v="0"/>
    <n v="0"/>
    <n v="0"/>
    <n v="6"/>
    <n v="2"/>
    <n v="2"/>
    <s v="NA"/>
    <m/>
    <m/>
  </r>
  <r>
    <s v="K15CSp4"/>
    <s v="K15CSp4"/>
    <x v="1"/>
    <x v="1"/>
    <s v="Pika Camp"/>
    <d v="2027-06-15T00:00:00"/>
    <d v="2027-06-15T00:00:00"/>
    <d v="2018-08-15T00:00:00"/>
    <x v="5"/>
    <s v="NA"/>
    <s v="NA"/>
    <s v="NA"/>
    <s v="NA"/>
    <s v="NA"/>
    <s v="NA"/>
    <s v="NA"/>
    <s v="NA"/>
    <s v="NA"/>
    <s v="NA"/>
    <s v="NA"/>
    <n v="24.5"/>
    <n v="9.1"/>
    <s v="NA"/>
    <n v="2015"/>
    <s v="NA"/>
    <s v="NA"/>
    <n v="0"/>
    <n v="0"/>
    <n v="0"/>
    <n v="0"/>
    <n v="0"/>
    <n v="0"/>
    <n v="6"/>
    <n v="2"/>
    <n v="3"/>
    <s v="NA"/>
    <m/>
    <m/>
  </r>
  <r>
    <s v="K15CSp5"/>
    <s v="K15CSp5"/>
    <x v="1"/>
    <x v="1"/>
    <s v="Pika Camp"/>
    <d v="2027-06-15T00:00:00"/>
    <d v="2027-06-15T00:00:00"/>
    <d v="2018-08-15T00:00:00"/>
    <x v="5"/>
    <s v="NA"/>
    <s v="NA"/>
    <s v="NA"/>
    <s v="NA"/>
    <s v="NA"/>
    <s v="NA"/>
    <s v="NA"/>
    <s v="NA"/>
    <s v="NA"/>
    <s v="NA"/>
    <s v="NA"/>
    <n v="39"/>
    <n v="6.4"/>
    <s v="NA"/>
    <n v="2015"/>
    <s v="NA"/>
    <s v="NA"/>
    <n v="0"/>
    <n v="0"/>
    <n v="0"/>
    <n v="0"/>
    <n v="0"/>
    <n v="0"/>
    <n v="6"/>
    <n v="2"/>
    <n v="4"/>
    <s v="NA"/>
    <m/>
    <m/>
  </r>
  <r>
    <s v="K15CSp6"/>
    <s v="K15CSp6"/>
    <x v="1"/>
    <x v="1"/>
    <s v="Pika Camp"/>
    <d v="2027-06-15T00:00:00"/>
    <d v="2027-06-15T00:00:00"/>
    <d v="2018-08-15T00:00:00"/>
    <x v="5"/>
    <s v="NA"/>
    <s v="NA"/>
    <s v="NA"/>
    <s v="NA"/>
    <s v="NA"/>
    <s v="NA"/>
    <s v="NA"/>
    <s v="NA"/>
    <s v="NA"/>
    <s v="NA"/>
    <s v="NA"/>
    <n v="48.8"/>
    <n v="7.9"/>
    <s v="NA"/>
    <n v="2015"/>
    <s v="NA"/>
    <s v="NA"/>
    <n v="0"/>
    <n v="0"/>
    <n v="0"/>
    <n v="0"/>
    <n v="0"/>
    <n v="0"/>
    <n v="6"/>
    <n v="2"/>
    <n v="5"/>
    <s v="NA"/>
    <m/>
    <m/>
  </r>
  <r>
    <s v="K15CSp7"/>
    <s v="K15CSp7"/>
    <x v="1"/>
    <x v="1"/>
    <s v="Pika Camp"/>
    <d v="2027-06-15T00:00:00"/>
    <d v="2027-06-15T00:00:00"/>
    <d v="2018-08-15T00:00:00"/>
    <x v="5"/>
    <s v="NA"/>
    <s v="NA"/>
    <s v="NA"/>
    <s v="NA"/>
    <s v="NA"/>
    <s v="NA"/>
    <s v="NA"/>
    <s v="NA"/>
    <s v="NA"/>
    <s v="NA"/>
    <s v="NA"/>
    <n v="47.2"/>
    <n v="8"/>
    <s v="NA"/>
    <n v="2015"/>
    <s v="NA"/>
    <s v="NA"/>
    <n v="0"/>
    <n v="0"/>
    <n v="0"/>
    <n v="0"/>
    <n v="0"/>
    <n v="0"/>
    <n v="6"/>
    <n v="2"/>
    <n v="6"/>
    <s v="NA"/>
    <m/>
    <m/>
  </r>
  <r>
    <s v="K15CSp8"/>
    <s v="K15CSp8"/>
    <x v="1"/>
    <x v="1"/>
    <s v="Pika Camp"/>
    <d v="2027-06-15T00:00:00"/>
    <d v="2027-06-15T00:00:00"/>
    <d v="2018-08-15T00:00:00"/>
    <x v="5"/>
    <s v="NA"/>
    <s v="NA"/>
    <s v="NA"/>
    <s v="NA"/>
    <s v="NA"/>
    <s v="NA"/>
    <s v="NA"/>
    <s v="NA"/>
    <s v="NA"/>
    <s v="NA"/>
    <s v="NA"/>
    <n v="413"/>
    <n v="9.1999999999999993"/>
    <s v="NA"/>
    <n v="2015"/>
    <s v="NA"/>
    <s v="NA"/>
    <n v="0"/>
    <n v="0"/>
    <n v="0"/>
    <n v="0"/>
    <n v="0"/>
    <n v="0"/>
    <s v="NA"/>
    <s v="NA"/>
    <s v="NA"/>
    <s v="NA"/>
    <m/>
    <m/>
  </r>
  <r>
    <s v="K15CSp9"/>
    <s v="K15CSp9"/>
    <x v="1"/>
    <x v="1"/>
    <s v="Pika Camp"/>
    <d v="2027-06-15T00:00:00"/>
    <d v="2027-06-15T00:00:00"/>
    <d v="2018-08-15T00:00:00"/>
    <x v="5"/>
    <s v="NA"/>
    <s v="NA"/>
    <s v="NA"/>
    <s v="NA"/>
    <s v="NA"/>
    <s v="NA"/>
    <s v="NA"/>
    <s v="NA"/>
    <s v="NA"/>
    <s v="NA"/>
    <s v="NA"/>
    <n v="34.700000000000003"/>
    <n v="6.4"/>
    <s v="NA"/>
    <n v="2015"/>
    <s v="NA"/>
    <s v="NA"/>
    <n v="0"/>
    <n v="0"/>
    <n v="0"/>
    <n v="0"/>
    <n v="0"/>
    <n v="0"/>
    <n v="8"/>
    <n v="4"/>
    <n v="3"/>
    <s v="NA"/>
    <m/>
    <m/>
  </r>
  <r>
    <s v="K15CSr1"/>
    <s v="K15CSr1"/>
    <x v="2"/>
    <x v="1"/>
    <s v="Pika Camp"/>
    <d v="2027-06-15T00:00:00"/>
    <d v="2027-06-15T00:00:00"/>
    <d v="2018-08-15T00:00:00"/>
    <x v="5"/>
    <s v="NA"/>
    <s v="NA"/>
    <s v="NA"/>
    <s v="NA"/>
    <s v="NA"/>
    <s v="NA"/>
    <s v="NA"/>
    <s v="NA"/>
    <s v="NA"/>
    <s v="NA"/>
    <s v="NA"/>
    <n v="39.299999999999997"/>
    <n v="6.4"/>
    <s v="NA"/>
    <n v="2015"/>
    <s v="NA"/>
    <s v="NA"/>
    <n v="0"/>
    <n v="0"/>
    <n v="0"/>
    <n v="0"/>
    <n v="0"/>
    <n v="0"/>
    <n v="5"/>
    <n v="3"/>
    <n v="3"/>
    <s v="NA"/>
    <m/>
    <m/>
  </r>
  <r>
    <s v="K15CSr3"/>
    <s v="K15CSr3"/>
    <x v="2"/>
    <x v="1"/>
    <s v="Pika Camp"/>
    <d v="2027-06-15T00:00:00"/>
    <d v="2027-06-15T00:00:00"/>
    <d v="2018-08-15T00:00:00"/>
    <x v="5"/>
    <s v="NA"/>
    <s v="NA"/>
    <s v="NA"/>
    <s v="NA"/>
    <s v="NA"/>
    <s v="NA"/>
    <s v="NA"/>
    <s v="NA"/>
    <s v="NA"/>
    <s v="NA"/>
    <s v="NA"/>
    <n v="47.3"/>
    <n v="14.6"/>
    <s v="NA"/>
    <n v="2015"/>
    <s v="NA"/>
    <s v="NA"/>
    <n v="0"/>
    <n v="0"/>
    <n v="0"/>
    <n v="0"/>
    <n v="0"/>
    <n v="0"/>
    <n v="5"/>
    <n v="3"/>
    <n v="6"/>
    <s v="NA"/>
    <m/>
    <m/>
  </r>
  <r>
    <s v="K15CSr4"/>
    <s v="K15CSr4"/>
    <x v="2"/>
    <x v="1"/>
    <s v="Pika Camp"/>
    <d v="2027-06-15T00:00:00"/>
    <d v="2027-06-15T00:00:00"/>
    <d v="2018-08-15T00:00:00"/>
    <x v="5"/>
    <s v="NA"/>
    <s v="NA"/>
    <s v="NA"/>
    <s v="NA"/>
    <s v="NA"/>
    <s v="NA"/>
    <s v="NA"/>
    <s v="NA"/>
    <s v="NA"/>
    <s v="NA"/>
    <s v="NA"/>
    <n v="32.799999999999997"/>
    <n v="9.8000000000000007"/>
    <s v="NA"/>
    <n v="2015"/>
    <s v="NA"/>
    <s v="NA"/>
    <n v="0"/>
    <n v="0"/>
    <n v="0"/>
    <n v="0"/>
    <n v="0"/>
    <n v="0"/>
    <n v="5"/>
    <n v="3"/>
    <n v="7"/>
    <s v="NA"/>
    <m/>
    <m/>
  </r>
  <r>
    <s v="K15CSr5"/>
    <s v="K15CSr5"/>
    <x v="2"/>
    <x v="1"/>
    <s v="Pika Camp"/>
    <d v="2027-06-15T00:00:00"/>
    <d v="2027-06-15T00:00:00"/>
    <d v="2018-08-15T00:00:00"/>
    <x v="5"/>
    <s v="NA"/>
    <s v="NA"/>
    <s v="NA"/>
    <s v="NA"/>
    <s v="NA"/>
    <s v="NA"/>
    <s v="NA"/>
    <s v="NA"/>
    <s v="NA"/>
    <s v="NA"/>
    <s v="NA"/>
    <n v="42.2"/>
    <n v="11.7"/>
    <s v="NA"/>
    <n v="2015"/>
    <s v="NA"/>
    <s v="NA"/>
    <n v="0"/>
    <n v="0"/>
    <n v="0"/>
    <n v="0"/>
    <n v="0"/>
    <n v="0"/>
    <n v="2"/>
    <n v="4"/>
    <n v="5"/>
    <s v="NA"/>
    <m/>
    <m/>
  </r>
  <r>
    <s v="K15CSr6"/>
    <s v="K15CSr6"/>
    <x v="2"/>
    <x v="1"/>
    <s v="Pika Camp"/>
    <d v="2027-06-15T00:00:00"/>
    <d v="2027-06-15T00:00:00"/>
    <d v="2018-08-15T00:00:00"/>
    <x v="5"/>
    <s v="NA"/>
    <s v="NA"/>
    <s v="NA"/>
    <s v="NA"/>
    <s v="NA"/>
    <s v="NA"/>
    <s v="NA"/>
    <s v="NA"/>
    <s v="NA"/>
    <s v="NA"/>
    <s v="NA"/>
    <n v="24.2"/>
    <n v="9.9"/>
    <s v="NA"/>
    <n v="2015"/>
    <s v="NA"/>
    <s v="NA"/>
    <n v="0"/>
    <n v="0"/>
    <n v="0"/>
    <n v="0"/>
    <n v="0"/>
    <n v="0"/>
    <n v="2"/>
    <n v="4"/>
    <n v="6"/>
    <s v="NA"/>
    <m/>
    <m/>
  </r>
  <r>
    <s v="K15CSr7"/>
    <s v="K15CSr7"/>
    <x v="2"/>
    <x v="1"/>
    <s v="Pika Camp"/>
    <d v="2027-06-15T00:00:00"/>
    <d v="2027-06-15T00:00:00"/>
    <d v="2018-08-15T00:00:00"/>
    <x v="5"/>
    <s v="NA"/>
    <s v="NA"/>
    <s v="NA"/>
    <s v="NA"/>
    <s v="NA"/>
    <s v="NA"/>
    <s v="NA"/>
    <s v="NA"/>
    <s v="NA"/>
    <s v="NA"/>
    <s v="NA"/>
    <n v="30.9"/>
    <n v="10.8"/>
    <s v="NA"/>
    <n v="2015"/>
    <s v="NA"/>
    <s v="NA"/>
    <n v="0"/>
    <n v="0"/>
    <n v="0"/>
    <n v="0"/>
    <n v="0"/>
    <n v="0"/>
    <n v="7"/>
    <n v="4"/>
    <n v="4"/>
    <s v="NA"/>
    <m/>
    <m/>
  </r>
  <r>
    <s v="K15CSr8"/>
    <s v="K15CSr8"/>
    <x v="2"/>
    <x v="1"/>
    <s v="Pika Camp"/>
    <d v="2027-06-15T00:00:00"/>
    <d v="2027-06-15T00:00:00"/>
    <d v="2018-08-15T00:00:00"/>
    <x v="5"/>
    <s v="NA"/>
    <s v="NA"/>
    <s v="NA"/>
    <s v="NA"/>
    <s v="NA"/>
    <s v="NA"/>
    <s v="NA"/>
    <s v="NA"/>
    <s v="NA"/>
    <s v="NA"/>
    <s v="NA"/>
    <n v="41.9"/>
    <n v="9.4"/>
    <s v="NA"/>
    <n v="2015"/>
    <s v="NA"/>
    <s v="NA"/>
    <n v="0"/>
    <n v="0"/>
    <n v="0"/>
    <n v="0"/>
    <n v="0"/>
    <n v="0"/>
    <n v="4"/>
    <n v="1"/>
    <n v="3"/>
    <s v="NA"/>
    <m/>
    <m/>
  </r>
  <r>
    <s v="K15CSr9"/>
    <s v="K15CSr9"/>
    <x v="2"/>
    <x v="1"/>
    <s v="Pika Camp"/>
    <d v="2027-06-15T00:00:00"/>
    <d v="2027-06-15T00:00:00"/>
    <d v="2018-08-15T00:00:00"/>
    <x v="5"/>
    <s v="NA"/>
    <s v="NA"/>
    <s v="NA"/>
    <s v="NA"/>
    <s v="NA"/>
    <s v="NA"/>
    <s v="NA"/>
    <s v="NA"/>
    <s v="NA"/>
    <s v="NA"/>
    <s v="NA"/>
    <n v="40.6"/>
    <n v="7.9"/>
    <s v="NA"/>
    <n v="2015"/>
    <s v="NA"/>
    <s v="NA"/>
    <n v="0"/>
    <n v="0"/>
    <n v="0"/>
    <n v="0"/>
    <n v="0"/>
    <n v="0"/>
    <n v="4"/>
    <n v="1"/>
    <n v="4"/>
    <s v="NA"/>
    <m/>
    <m/>
  </r>
  <r>
    <s v="K15EBG1"/>
    <e v="#N/A"/>
    <x v="3"/>
    <x v="1"/>
    <s v="Pika Camp"/>
    <d v="2027-06-15T00:00:00"/>
    <d v="2027-06-15T00:00:00"/>
    <d v="2019-08-15T00:00:00"/>
    <x v="5"/>
    <n v="34"/>
    <n v="123"/>
    <s v="NA"/>
    <n v="1"/>
    <s v="NA"/>
    <s v="NA"/>
    <s v="NA"/>
    <s v="NA"/>
    <s v="NA"/>
    <s v="NA"/>
    <s v="NA"/>
    <n v="33"/>
    <n v="5"/>
    <s v="NA"/>
    <n v="2015"/>
    <s v="NA"/>
    <s v="NA"/>
    <n v="0"/>
    <n v="0"/>
    <n v="0"/>
    <n v="0"/>
    <n v="0"/>
    <n v="0"/>
    <n v="10"/>
    <n v="2"/>
    <n v="7"/>
    <s v="NA"/>
    <m/>
    <m/>
  </r>
  <r>
    <s v="K15ESp1"/>
    <s v="K15ESp1"/>
    <x v="1"/>
    <x v="1"/>
    <s v="Pika Camp"/>
    <d v="2027-06-15T00:00:00"/>
    <d v="2027-06-15T00:00:00"/>
    <d v="2018-08-15T00:00:00"/>
    <x v="5"/>
    <n v="47"/>
    <n v="290"/>
    <s v="NA"/>
    <n v="2.2000000000000002"/>
    <s v="NA"/>
    <s v="NA"/>
    <s v="NA"/>
    <s v="NA"/>
    <s v="NA"/>
    <s v="NA"/>
    <s v="NA"/>
    <n v="32"/>
    <n v="9.6999999999999993"/>
    <s v="NA"/>
    <n v="2015"/>
    <s v="NA"/>
    <s v="NA"/>
    <n v="0"/>
    <n v="0"/>
    <n v="0"/>
    <n v="0"/>
    <n v="0"/>
    <n v="0"/>
    <n v="5"/>
    <n v="5"/>
    <n v="2"/>
    <s v="NA"/>
    <m/>
    <m/>
  </r>
  <r>
    <s v="K15ESp10"/>
    <s v="K15ESp10"/>
    <x v="1"/>
    <x v="1"/>
    <s v="Pika Camp"/>
    <d v="2027-06-15T00:00:00"/>
    <d v="2027-06-15T00:00:00"/>
    <d v="2018-08-15T00:00:00"/>
    <x v="5"/>
    <n v="47"/>
    <n v="247"/>
    <s v="NA"/>
    <n v="3.6"/>
    <s v="NA"/>
    <s v="NA"/>
    <s v="NA"/>
    <s v="NA"/>
    <s v="NA"/>
    <s v="NA"/>
    <s v="NA"/>
    <n v="30.3"/>
    <n v="6.7"/>
    <s v="NA"/>
    <n v="2015"/>
    <s v="NA"/>
    <s v="NA"/>
    <n v="0"/>
    <n v="0"/>
    <n v="0"/>
    <n v="0"/>
    <n v="0"/>
    <n v="0"/>
    <n v="3"/>
    <n v="2"/>
    <n v="4"/>
    <s v="NA"/>
    <m/>
    <m/>
  </r>
  <r>
    <s v="K15ESp2"/>
    <s v="K15ESp2"/>
    <x v="1"/>
    <x v="1"/>
    <s v="Pika Camp"/>
    <d v="2027-06-15T00:00:00"/>
    <d v="2027-06-15T00:00:00"/>
    <d v="2018-08-15T00:00:00"/>
    <x v="5"/>
    <n v="49"/>
    <n v="345"/>
    <s v="NA"/>
    <n v="1.4"/>
    <s v="NA"/>
    <s v="NA"/>
    <s v="NA"/>
    <s v="NA"/>
    <s v="NA"/>
    <s v="NA"/>
    <s v="NA"/>
    <n v="30"/>
    <n v="9.6999999999999993"/>
    <s v="NA"/>
    <n v="2015"/>
    <s v="NA"/>
    <s v="NA"/>
    <n v="0"/>
    <n v="0"/>
    <n v="0"/>
    <n v="0"/>
    <n v="0"/>
    <n v="0"/>
    <n v="5"/>
    <n v="4"/>
    <n v="2"/>
    <s v="NA"/>
    <m/>
    <m/>
  </r>
  <r>
    <s v="K15ESp3"/>
    <s v="K15ESp3"/>
    <x v="1"/>
    <x v="1"/>
    <s v="Pika Camp"/>
    <d v="2027-06-15T00:00:00"/>
    <d v="2027-06-15T00:00:00"/>
    <d v="2018-08-15T00:00:00"/>
    <x v="5"/>
    <n v="58"/>
    <n v="177"/>
    <s v="NA"/>
    <n v="1.4"/>
    <s v="NA"/>
    <s v="NA"/>
    <s v="NA"/>
    <s v="NA"/>
    <s v="NA"/>
    <s v="NA"/>
    <s v="NA"/>
    <n v="48.9"/>
    <n v="11.3"/>
    <s v="NA"/>
    <n v="2015"/>
    <s v="NA"/>
    <s v="NA"/>
    <n v="0"/>
    <n v="0"/>
    <n v="0"/>
    <n v="0"/>
    <n v="0"/>
    <n v="0"/>
    <n v="5"/>
    <n v="3"/>
    <n v="2"/>
    <s v="NA"/>
    <m/>
    <m/>
  </r>
  <r>
    <s v="K15ESp4"/>
    <s v="K15ESp4"/>
    <x v="1"/>
    <x v="1"/>
    <s v="Pika Camp"/>
    <d v="2027-06-15T00:00:00"/>
    <d v="2027-06-15T00:00:00"/>
    <d v="2018-08-15T00:00:00"/>
    <x v="5"/>
    <n v="58"/>
    <n v="193"/>
    <s v="NA"/>
    <n v="1.8"/>
    <s v="NA"/>
    <s v="NA"/>
    <s v="NA"/>
    <s v="NA"/>
    <s v="NA"/>
    <s v="NA"/>
    <s v="NA"/>
    <n v="50.6"/>
    <n v="9.1999999999999993"/>
    <s v="NA"/>
    <n v="2015"/>
    <s v="NA"/>
    <s v="NA"/>
    <n v="0"/>
    <n v="0"/>
    <n v="0"/>
    <n v="0"/>
    <n v="0"/>
    <n v="0"/>
    <n v="5"/>
    <n v="2"/>
    <n v="2"/>
    <s v="NA"/>
    <m/>
    <m/>
  </r>
  <r>
    <s v="K15ESp5"/>
    <s v="K15ESp5"/>
    <x v="1"/>
    <x v="1"/>
    <s v="Pika Camp"/>
    <d v="2027-06-15T00:00:00"/>
    <d v="2027-06-15T00:00:00"/>
    <d v="2018-08-15T00:00:00"/>
    <x v="5"/>
    <n v="43"/>
    <n v="259"/>
    <s v="NA"/>
    <n v="2.5"/>
    <s v="NA"/>
    <s v="NA"/>
    <s v="NA"/>
    <s v="NA"/>
    <s v="NA"/>
    <s v="NA"/>
    <s v="NA"/>
    <n v="42.1"/>
    <n v="9.4"/>
    <s v="NA"/>
    <n v="2015"/>
    <s v="NA"/>
    <s v="NA"/>
    <n v="0"/>
    <n v="0"/>
    <n v="0"/>
    <n v="0"/>
    <n v="0"/>
    <n v="0"/>
    <n v="3"/>
    <n v="5"/>
    <n v="7"/>
    <s v="NA"/>
    <m/>
    <m/>
  </r>
  <r>
    <s v="K15ESp6"/>
    <s v="K15ESp6"/>
    <x v="1"/>
    <x v="1"/>
    <s v="Pika Camp"/>
    <d v="2027-06-15T00:00:00"/>
    <d v="2027-06-15T00:00:00"/>
    <d v="2018-08-15T00:00:00"/>
    <x v="5"/>
    <n v="36"/>
    <n v="84"/>
    <s v="NA"/>
    <n v="1"/>
    <s v="NA"/>
    <s v="NA"/>
    <s v="NA"/>
    <s v="NA"/>
    <s v="NA"/>
    <s v="NA"/>
    <s v="NA"/>
    <n v="23.4"/>
    <n v="9.8000000000000007"/>
    <s v="NA"/>
    <n v="2015"/>
    <s v="NA"/>
    <s v="NA"/>
    <n v="0"/>
    <n v="0"/>
    <n v="0"/>
    <n v="0"/>
    <n v="0"/>
    <n v="0"/>
    <n v="3"/>
    <n v="5"/>
    <n v="6"/>
    <s v="NA"/>
    <m/>
    <m/>
  </r>
  <r>
    <s v="K15ESp7"/>
    <s v="K15ESp7"/>
    <x v="1"/>
    <x v="1"/>
    <s v="Pika Camp"/>
    <d v="2027-06-15T00:00:00"/>
    <d v="2027-06-15T00:00:00"/>
    <d v="2018-08-15T00:00:00"/>
    <x v="5"/>
    <n v="44"/>
    <n v="202"/>
    <s v="NA"/>
    <n v="2.1"/>
    <s v="NA"/>
    <s v="NA"/>
    <s v="NA"/>
    <s v="NA"/>
    <s v="NA"/>
    <s v="NA"/>
    <s v="NA"/>
    <n v="24.1"/>
    <n v="11.1"/>
    <s v="NA"/>
    <n v="2015"/>
    <s v="NA"/>
    <s v="NA"/>
    <n v="0"/>
    <n v="0"/>
    <n v="0"/>
    <n v="0"/>
    <n v="0"/>
    <n v="0"/>
    <n v="3"/>
    <n v="5"/>
    <n v="5"/>
    <s v="NA"/>
    <m/>
    <m/>
  </r>
  <r>
    <s v="K15ESp8"/>
    <s v="K15ESp8"/>
    <x v="1"/>
    <x v="1"/>
    <s v="Pika Camp"/>
    <d v="2027-06-15T00:00:00"/>
    <d v="2027-06-15T00:00:00"/>
    <d v="2018-08-15T00:00:00"/>
    <x v="5"/>
    <n v="40"/>
    <n v="258"/>
    <s v="NA"/>
    <n v="2.2000000000000002"/>
    <s v="NA"/>
    <s v="NA"/>
    <s v="NA"/>
    <s v="NA"/>
    <s v="NA"/>
    <s v="NA"/>
    <s v="NA"/>
    <n v="29.9"/>
    <n v="9.1"/>
    <s v="NA"/>
    <n v="2015"/>
    <s v="NA"/>
    <s v="NA"/>
    <n v="0"/>
    <n v="0"/>
    <n v="0"/>
    <n v="0"/>
    <n v="0"/>
    <n v="0"/>
    <n v="3"/>
    <n v="5"/>
    <n v="4"/>
    <s v="NA"/>
    <m/>
    <m/>
  </r>
  <r>
    <s v="K15ESp9"/>
    <s v="K15ESp9"/>
    <x v="1"/>
    <x v="1"/>
    <s v="Pika Camp"/>
    <d v="2027-06-15T00:00:00"/>
    <d v="2027-06-15T00:00:00"/>
    <d v="2018-08-15T00:00:00"/>
    <x v="5"/>
    <n v="28"/>
    <n v="152"/>
    <s v="NA"/>
    <n v="1.4"/>
    <s v="NA"/>
    <s v="NA"/>
    <s v="NA"/>
    <s v="NA"/>
    <s v="NA"/>
    <s v="NA"/>
    <s v="NA"/>
    <n v="22.8"/>
    <n v="10.199999999999999"/>
    <s v="NA"/>
    <n v="2015"/>
    <s v="NA"/>
    <s v="NA"/>
    <n v="0"/>
    <n v="0"/>
    <n v="0"/>
    <n v="0"/>
    <n v="0"/>
    <n v="0"/>
    <n v="3"/>
    <n v="5"/>
    <n v="7"/>
    <s v="NA"/>
    <m/>
    <m/>
  </r>
  <r>
    <s v="K15ESr1"/>
    <s v="K15ESr1"/>
    <x v="2"/>
    <x v="1"/>
    <s v="Pika Camp"/>
    <d v="2027-06-15T00:00:00"/>
    <d v="2027-06-15T00:00:00"/>
    <d v="2020-08-15T00:00:00"/>
    <x v="5"/>
    <n v="32"/>
    <n v="79"/>
    <s v="NA"/>
    <n v="4.5999999999999996"/>
    <s v="NA"/>
    <s v="NA"/>
    <s v="NA"/>
    <s v="NA"/>
    <s v="NA"/>
    <s v="NA"/>
    <s v="NA"/>
    <n v="34.1"/>
    <n v="6.2"/>
    <s v="NA"/>
    <n v="2015"/>
    <s v="NA"/>
    <s v="NA"/>
    <n v="0"/>
    <n v="0"/>
    <n v="0"/>
    <n v="0"/>
    <n v="0"/>
    <n v="0"/>
    <n v="1"/>
    <n v="2"/>
    <n v="5"/>
    <s v="NA"/>
    <m/>
    <m/>
  </r>
  <r>
    <s v="K15PBG1"/>
    <e v="#N/A"/>
    <x v="3"/>
    <x v="1"/>
    <s v="Kluane Plateau"/>
    <d v="2020-06-15T00:00:00"/>
    <d v="2020-06-15T00:00:00"/>
    <d v="2019-08-15T00:00:00"/>
    <x v="5"/>
    <n v="98"/>
    <n v="325"/>
    <s v="NA"/>
    <n v="3.5"/>
    <s v="NA"/>
    <s v="NA"/>
    <s v="NA"/>
    <s v="NA"/>
    <s v="NA"/>
    <s v="NA"/>
    <s v="NA"/>
    <n v="42"/>
    <n v="19"/>
    <s v="NA"/>
    <n v="2015"/>
    <s v="NA"/>
    <s v="NA"/>
    <n v="0"/>
    <n v="0"/>
    <n v="0"/>
    <n v="0"/>
    <n v="0"/>
    <n v="0"/>
    <s v="NA"/>
    <s v="NA"/>
    <s v="NA"/>
    <s v="NA"/>
    <m/>
    <m/>
  </r>
  <r>
    <s v="K15PBG10"/>
    <e v="#N/A"/>
    <x v="3"/>
    <x v="1"/>
    <s v="Kluane Plateau"/>
    <d v="2004-07-15T00:00:00"/>
    <d v="2004-07-15T00:00:00"/>
    <d v="2019-08-15T00:00:00"/>
    <x v="5"/>
    <n v="62"/>
    <n v="423"/>
    <s v="NA"/>
    <n v="2.4"/>
    <s v="NA"/>
    <s v="NA"/>
    <s v="NA"/>
    <s v="NA"/>
    <s v="NA"/>
    <s v="NA"/>
    <s v="NA"/>
    <n v="33"/>
    <n v="8"/>
    <s v="NA"/>
    <n v="2015"/>
    <s v="NA"/>
    <s v="NA"/>
    <n v="0"/>
    <n v="0"/>
    <n v="0"/>
    <n v="0"/>
    <n v="0"/>
    <n v="0"/>
    <n v="10"/>
    <n v="2"/>
    <n v="3"/>
    <s v="NA"/>
    <m/>
    <m/>
  </r>
  <r>
    <s v="K15PBG11"/>
    <e v="#N/A"/>
    <x v="3"/>
    <x v="1"/>
    <s v="Kluane Plateau"/>
    <d v="2004-07-15T00:00:00"/>
    <d v="2004-07-15T00:00:00"/>
    <d v="2019-08-15T00:00:00"/>
    <x v="5"/>
    <n v="82"/>
    <s v="500+"/>
    <s v="NA"/>
    <n v="2.2000000000000002"/>
    <s v="NA"/>
    <s v="NA"/>
    <s v="NA"/>
    <s v="NA"/>
    <s v="NA"/>
    <s v="NA"/>
    <s v="NA"/>
    <n v="30"/>
    <n v="7"/>
    <s v="NA"/>
    <n v="2015"/>
    <s v="NA"/>
    <s v="NA"/>
    <n v="0"/>
    <n v="0"/>
    <n v="0"/>
    <n v="0"/>
    <n v="0"/>
    <n v="0"/>
    <n v="10"/>
    <n v="3"/>
    <n v="1"/>
    <s v="NA"/>
    <m/>
    <m/>
  </r>
  <r>
    <s v="K15PBG12"/>
    <s v="K15PBg12"/>
    <x v="3"/>
    <x v="1"/>
    <s v="Kluane Plateau"/>
    <d v="2004-07-15T00:00:00"/>
    <d v="2004-07-15T00:00:00"/>
    <d v="2019-08-15T00:00:00"/>
    <x v="5"/>
    <n v="67"/>
    <n v="483"/>
    <s v="NA"/>
    <n v="1.7"/>
    <s v="NA"/>
    <s v="NA"/>
    <s v="NA"/>
    <s v="NA"/>
    <s v="NA"/>
    <s v="NA"/>
    <s v="NA"/>
    <n v="34"/>
    <n v="9"/>
    <s v="NA"/>
    <n v="2015"/>
    <s v="NA"/>
    <s v="NA"/>
    <n v="0"/>
    <n v="0"/>
    <n v="0"/>
    <n v="0"/>
    <n v="0"/>
    <n v="0"/>
    <n v="10"/>
    <n v="3"/>
    <n v="5"/>
    <s v="NA"/>
    <m/>
    <m/>
  </r>
  <r>
    <s v="K15PBG13"/>
    <e v="#N/A"/>
    <x v="3"/>
    <x v="1"/>
    <s v="Kluane Plateau"/>
    <d v="2004-07-15T00:00:00"/>
    <d v="2004-07-15T00:00:00"/>
    <d v="2019-08-15T00:00:00"/>
    <x v="5"/>
    <n v="160"/>
    <s v="500+"/>
    <s v="NA"/>
    <n v="3.8"/>
    <s v="NA"/>
    <s v="NA"/>
    <s v="NA"/>
    <s v="NA"/>
    <s v="NA"/>
    <s v="NA"/>
    <s v="NA"/>
    <n v="31"/>
    <n v="11"/>
    <s v="NA"/>
    <n v="2015"/>
    <s v="NA"/>
    <s v="NA"/>
    <n v="0"/>
    <n v="0"/>
    <n v="0"/>
    <n v="0"/>
    <n v="0"/>
    <n v="0"/>
    <n v="10"/>
    <n v="4"/>
    <n v="3"/>
    <s v="NA"/>
    <m/>
    <m/>
  </r>
  <r>
    <s v="K15PBG14"/>
    <e v="#N/A"/>
    <x v="3"/>
    <x v="1"/>
    <s v="Kluane Plateau"/>
    <d v="2004-07-15T00:00:00"/>
    <d v="2004-07-15T00:00:00"/>
    <d v="2019-08-15T00:00:00"/>
    <x v="5"/>
    <n v="76"/>
    <s v="500+"/>
    <s v="NA"/>
    <n v="2.7"/>
    <s v="NA"/>
    <s v="NA"/>
    <s v="NA"/>
    <s v="NA"/>
    <s v="NA"/>
    <s v="NA"/>
    <s v="NA"/>
    <n v="39"/>
    <n v="8"/>
    <s v="NA"/>
    <n v="2015"/>
    <s v="NA"/>
    <s v="NA"/>
    <n v="0"/>
    <n v="0"/>
    <n v="0"/>
    <n v="0"/>
    <n v="0"/>
    <n v="0"/>
    <n v="10"/>
    <n v="5"/>
    <n v="1"/>
    <s v="NA"/>
    <m/>
    <m/>
  </r>
  <r>
    <s v="K15PBG15"/>
    <e v="#N/A"/>
    <x v="3"/>
    <x v="1"/>
    <s v="Kluane Plateau"/>
    <d v="2004-07-15T00:00:00"/>
    <d v="2004-07-15T00:00:00"/>
    <d v="2019-08-15T00:00:00"/>
    <x v="5"/>
    <n v="167"/>
    <n v="444"/>
    <s v="NA"/>
    <n v="3.9"/>
    <s v="NA"/>
    <s v="NA"/>
    <s v="NA"/>
    <s v="NA"/>
    <s v="NA"/>
    <s v="NA"/>
    <s v="NA"/>
    <n v="37"/>
    <n v="9"/>
    <s v="NA"/>
    <n v="2015"/>
    <s v="NA"/>
    <s v="NA"/>
    <n v="0"/>
    <n v="0"/>
    <n v="0"/>
    <n v="0"/>
    <n v="0"/>
    <n v="0"/>
    <n v="9"/>
    <n v="2"/>
    <n v="4"/>
    <s v="NA"/>
    <m/>
    <m/>
  </r>
  <r>
    <s v="K15PBG16"/>
    <e v="#N/A"/>
    <x v="3"/>
    <x v="1"/>
    <s v="Kluane Plateau"/>
    <d v="2018-08-15T00:00:00"/>
    <d v="2018-08-15T00:00:00"/>
    <d v="2019-08-15T00:00:00"/>
    <x v="5"/>
    <n v="48.8"/>
    <n v="95"/>
    <s v="NA"/>
    <n v="1.7"/>
    <s v="NA"/>
    <s v="NA"/>
    <s v="NA"/>
    <s v="NA"/>
    <s v="NA"/>
    <s v="NA"/>
    <s v="NA"/>
    <n v="48"/>
    <n v="6"/>
    <s v="NA"/>
    <n v="2015"/>
    <s v="NA"/>
    <s v="NA"/>
    <n v="0"/>
    <n v="0"/>
    <n v="0"/>
    <n v="0"/>
    <n v="0"/>
    <n v="0"/>
    <n v="10"/>
    <n v="5"/>
    <n v="7"/>
    <s v="NA"/>
    <m/>
    <m/>
  </r>
  <r>
    <s v="K15PBG17"/>
    <s v="K15PBG17"/>
    <x v="3"/>
    <x v="1"/>
    <s v="Kluane Plateau"/>
    <d v="2018-08-15T00:00:00"/>
    <d v="2018-08-15T00:00:00"/>
    <d v="2019-08-15T00:00:00"/>
    <x v="5"/>
    <n v="48"/>
    <n v="325"/>
    <s v="NA"/>
    <n v="1.8"/>
    <s v="NA"/>
    <s v="NA"/>
    <s v="NA"/>
    <s v="NA"/>
    <s v="NA"/>
    <s v="NA"/>
    <s v="NA"/>
    <n v="36"/>
    <n v="7"/>
    <s v="NA"/>
    <n v="2015"/>
    <s v="NA"/>
    <s v="NA"/>
    <n v="0"/>
    <n v="0"/>
    <n v="0"/>
    <n v="0"/>
    <n v="0"/>
    <n v="0"/>
    <n v="9"/>
    <n v="1"/>
    <n v="1"/>
    <s v="NA"/>
    <m/>
    <m/>
  </r>
  <r>
    <s v="K15PBG18"/>
    <e v="#N/A"/>
    <x v="3"/>
    <x v="1"/>
    <s v="Kluane Plateau"/>
    <d v="2018-08-15T00:00:00"/>
    <d v="2018-08-15T00:00:00"/>
    <d v="2019-08-15T00:00:00"/>
    <x v="5"/>
    <n v="35"/>
    <n v="178"/>
    <s v="NA"/>
    <n v="0.9"/>
    <s v="NA"/>
    <s v="NA"/>
    <s v="NA"/>
    <s v="NA"/>
    <s v="NA"/>
    <s v="NA"/>
    <s v="NA"/>
    <n v="17"/>
    <n v="10"/>
    <s v="NA"/>
    <n v="2015"/>
    <s v="NA"/>
    <s v="NA"/>
    <n v="0"/>
    <n v="0"/>
    <n v="0"/>
    <n v="0"/>
    <n v="0"/>
    <n v="0"/>
    <n v="10"/>
    <n v="1"/>
    <n v="7"/>
    <s v="NA"/>
    <m/>
    <m/>
  </r>
  <r>
    <s v="K15PBG2"/>
    <e v="#N/A"/>
    <x v="3"/>
    <x v="1"/>
    <s v="Kluane Plateau"/>
    <d v="2020-06-15T00:00:00"/>
    <d v="2020-06-15T00:00:00"/>
    <d v="2019-08-15T00:00:00"/>
    <x v="5"/>
    <n v="80"/>
    <n v="400"/>
    <s v="NA"/>
    <n v="5"/>
    <s v="NA"/>
    <s v="NA"/>
    <s v="NA"/>
    <s v="NA"/>
    <s v="NA"/>
    <s v="NA"/>
    <s v="NA"/>
    <n v="43"/>
    <n v="11"/>
    <s v="NA"/>
    <n v="2015"/>
    <s v="NA"/>
    <s v="NA"/>
    <n v="0"/>
    <n v="0"/>
    <n v="0"/>
    <n v="0"/>
    <n v="0"/>
    <n v="0"/>
    <n v="9"/>
    <n v="5"/>
    <n v="1"/>
    <s v="NA"/>
    <m/>
    <m/>
  </r>
  <r>
    <s v="K15PBG3"/>
    <e v="#N/A"/>
    <x v="3"/>
    <x v="1"/>
    <s v="Kluane Plateau"/>
    <d v="2020-06-15T00:00:00"/>
    <d v="2020-06-15T00:00:00"/>
    <d v="2019-08-15T00:00:00"/>
    <x v="5"/>
    <n v="67"/>
    <s v="500+"/>
    <s v="NA"/>
    <n v="2.5"/>
    <s v="NA"/>
    <s v="NA"/>
    <s v="NA"/>
    <s v="NA"/>
    <s v="NA"/>
    <s v="NA"/>
    <s v="NA"/>
    <n v="38"/>
    <n v="12"/>
    <s v="NA"/>
    <n v="2015"/>
    <s v="NA"/>
    <s v="NA"/>
    <n v="0"/>
    <n v="0"/>
    <n v="0"/>
    <n v="0"/>
    <n v="0"/>
    <n v="0"/>
    <n v="10"/>
    <n v="3"/>
    <n v="7"/>
    <s v="NA"/>
    <m/>
    <m/>
  </r>
  <r>
    <s v="K15PBG3"/>
    <e v="#N/A"/>
    <x v="3"/>
    <x v="1"/>
    <s v="Kluane Plateau"/>
    <d v="2020-06-15T00:00:00"/>
    <d v="2020-06-15T00:00:00"/>
    <d v="2019-08-15T00:00:00"/>
    <x v="5"/>
    <n v="67"/>
    <s v="500+"/>
    <s v="NA"/>
    <n v="2.5"/>
    <s v="NA"/>
    <s v="NA"/>
    <s v="NA"/>
    <s v="NA"/>
    <s v="NA"/>
    <s v="NA"/>
    <s v="NA"/>
    <n v="38"/>
    <n v="12"/>
    <s v="NA"/>
    <n v="2015"/>
    <s v="NA"/>
    <s v="NA"/>
    <n v="0"/>
    <n v="0"/>
    <n v="0"/>
    <n v="0"/>
    <n v="0"/>
    <n v="0"/>
    <s v="NA"/>
    <s v="NA"/>
    <s v="NA"/>
    <s v="NA"/>
    <m/>
    <m/>
  </r>
  <r>
    <s v="K15PBG4"/>
    <s v="K15PBg4"/>
    <x v="3"/>
    <x v="1"/>
    <s v="Kluane Plateau"/>
    <d v="2020-06-15T00:00:00"/>
    <d v="2020-06-15T00:00:00"/>
    <d v="2019-08-15T00:00:00"/>
    <x v="5"/>
    <n v="66"/>
    <n v="240"/>
    <s v="NA"/>
    <n v="3"/>
    <s v="NA"/>
    <s v="NA"/>
    <s v="NA"/>
    <s v="NA"/>
    <s v="NA"/>
    <s v="NA"/>
    <s v="NA"/>
    <n v="39"/>
    <n v="10"/>
    <s v="NA"/>
    <n v="2015"/>
    <s v="NA"/>
    <s v="NA"/>
    <n v="0"/>
    <n v="0"/>
    <n v="0"/>
    <n v="0"/>
    <n v="0"/>
    <n v="0"/>
    <n v="10"/>
    <n v="4"/>
    <n v="7"/>
    <s v="NA"/>
    <m/>
    <m/>
  </r>
  <r>
    <s v="K15PBG5"/>
    <e v="#N/A"/>
    <x v="3"/>
    <x v="1"/>
    <s v="Kluane Plateau"/>
    <d v="2020-06-15T00:00:00"/>
    <d v="2020-06-15T00:00:00"/>
    <d v="2019-08-15T00:00:00"/>
    <x v="5"/>
    <n v="49"/>
    <n v="200"/>
    <s v="NA"/>
    <n v="1"/>
    <s v="NA"/>
    <s v="NA"/>
    <s v="NA"/>
    <s v="NA"/>
    <s v="NA"/>
    <s v="NA"/>
    <s v="NA"/>
    <n v="24"/>
    <n v="5.6"/>
    <s v="NA"/>
    <n v="2015"/>
    <s v="NA"/>
    <s v="NA"/>
    <n v="0"/>
    <n v="0"/>
    <n v="0"/>
    <n v="0"/>
    <n v="0"/>
    <n v="0"/>
    <n v="1"/>
    <n v="3"/>
    <n v="1"/>
    <s v="NA"/>
    <m/>
    <m/>
  </r>
  <r>
    <s v="K15PBG6"/>
    <e v="#N/A"/>
    <x v="3"/>
    <x v="1"/>
    <s v="Kluane Plateau"/>
    <d v="2004-07-15T00:00:00"/>
    <d v="2004-07-15T00:00:00"/>
    <d v="2019-08-15T00:00:00"/>
    <x v="5"/>
    <n v="66"/>
    <n v="393"/>
    <s v="NA"/>
    <n v="1.8"/>
    <s v="NA"/>
    <s v="NA"/>
    <s v="NA"/>
    <s v="NA"/>
    <s v="NA"/>
    <s v="NA"/>
    <s v="NA"/>
    <n v="33"/>
    <n v="6"/>
    <s v="NA"/>
    <n v="2015"/>
    <s v="NA"/>
    <s v="NA"/>
    <n v="0"/>
    <n v="0"/>
    <n v="0"/>
    <n v="0"/>
    <n v="0"/>
    <n v="0"/>
    <n v="10"/>
    <n v="2"/>
    <n v="5"/>
    <s v="NA"/>
    <m/>
    <m/>
  </r>
  <r>
    <s v="K15PBG7"/>
    <e v="#N/A"/>
    <x v="3"/>
    <x v="1"/>
    <s v="Kluane Plateau"/>
    <d v="2004-07-15T00:00:00"/>
    <d v="2004-07-15T00:00:00"/>
    <d v="2019-08-15T00:00:00"/>
    <x v="5"/>
    <n v="38"/>
    <n v="214"/>
    <s v="NA"/>
    <n v="1.3"/>
    <s v="NA"/>
    <s v="NA"/>
    <s v="NA"/>
    <s v="NA"/>
    <s v="NA"/>
    <s v="NA"/>
    <s v="NA"/>
    <n v="33"/>
    <n v="7"/>
    <s v="NA"/>
    <n v="2015"/>
    <s v="NA"/>
    <s v="NA"/>
    <n v="0"/>
    <n v="0"/>
    <n v="0"/>
    <n v="0"/>
    <n v="0"/>
    <n v="0"/>
    <n v="10"/>
    <n v="4"/>
    <n v="1"/>
    <s v="NA"/>
    <m/>
    <m/>
  </r>
  <r>
    <s v="K15PBG8"/>
    <e v="#N/A"/>
    <x v="3"/>
    <x v="1"/>
    <s v="Kluane Plateau"/>
    <d v="2004-07-15T00:00:00"/>
    <d v="2004-07-15T00:00:00"/>
    <d v="2019-08-15T00:00:00"/>
    <x v="5"/>
    <n v="94"/>
    <s v="500+"/>
    <s v="NA"/>
    <n v="1.6"/>
    <s v="NA"/>
    <s v="NA"/>
    <s v="NA"/>
    <s v="NA"/>
    <s v="NA"/>
    <s v="NA"/>
    <s v="NA"/>
    <n v="29"/>
    <n v="6"/>
    <s v="NA"/>
    <n v="2015"/>
    <s v="NA"/>
    <s v="NA"/>
    <n v="0"/>
    <n v="0"/>
    <n v="0"/>
    <n v="0"/>
    <n v="0"/>
    <n v="0"/>
    <n v="9"/>
    <n v="1"/>
    <n v="4"/>
    <s v="NA"/>
    <m/>
    <m/>
  </r>
  <r>
    <s v="K15PBG9"/>
    <e v="#N/A"/>
    <x v="3"/>
    <x v="1"/>
    <s v="Kluane Plateau"/>
    <d v="2004-07-15T00:00:00"/>
    <d v="2004-07-15T00:00:00"/>
    <d v="2019-08-15T00:00:00"/>
    <x v="5"/>
    <n v="99"/>
    <n v="402"/>
    <s v="NA"/>
    <n v="2"/>
    <s v="NA"/>
    <s v="NA"/>
    <s v="NA"/>
    <s v="NA"/>
    <s v="NA"/>
    <s v="NA"/>
    <s v="NA"/>
    <n v="40"/>
    <n v="7"/>
    <s v="NA"/>
    <n v="2015"/>
    <s v="NA"/>
    <s v="NA"/>
    <n v="0"/>
    <n v="0"/>
    <n v="0"/>
    <n v="0"/>
    <n v="0"/>
    <n v="0"/>
    <n v="10"/>
    <n v="1"/>
    <n v="1"/>
    <s v="NA"/>
    <m/>
    <m/>
  </r>
  <r>
    <s v="K15PRBG1"/>
    <e v="#N/A"/>
    <x v="3"/>
    <x v="1"/>
    <s v="Kluane Plateau"/>
    <d v="2028-06-15T00:00:00"/>
    <d v="2028-06-15T00:00:00"/>
    <d v="2019-08-15T00:00:00"/>
    <x v="5"/>
    <n v="43"/>
    <s v="&gt;500"/>
    <s v="NA"/>
    <n v="2.4"/>
    <s v="NA"/>
    <s v="NA"/>
    <s v="NA"/>
    <s v="NA"/>
    <s v="NA"/>
    <s v="NA"/>
    <s v="NA"/>
    <n v="30"/>
    <n v="8"/>
    <s v="NA"/>
    <n v="2015"/>
    <s v="NA"/>
    <s v="NA"/>
    <n v="0"/>
    <n v="0"/>
    <n v="0"/>
    <n v="0"/>
    <n v="0"/>
    <n v="0"/>
    <n v="10"/>
    <n v="1"/>
    <n v="3"/>
    <s v="NA"/>
    <m/>
    <m/>
  </r>
  <r>
    <s v="K15PRBG10"/>
    <e v="#N/A"/>
    <x v="3"/>
    <x v="1"/>
    <s v="Kluane Plateau"/>
    <d v="2028-06-15T00:00:00"/>
    <d v="2028-06-15T00:00:00"/>
    <d v="2019-08-15T00:00:00"/>
    <x v="5"/>
    <n v="59"/>
    <n v="251"/>
    <s v="NA"/>
    <n v="1.4"/>
    <s v="NA"/>
    <s v="NA"/>
    <s v="NA"/>
    <s v="NA"/>
    <s v="NA"/>
    <s v="NA"/>
    <s v="NA"/>
    <n v="26"/>
    <n v="6"/>
    <s v="NA"/>
    <n v="2015"/>
    <s v="NA"/>
    <s v="NA"/>
    <n v="0"/>
    <n v="0"/>
    <n v="0"/>
    <n v="0"/>
    <n v="0"/>
    <n v="0"/>
    <n v="10"/>
    <n v="3"/>
    <n v="3"/>
    <s v="NA"/>
    <m/>
    <m/>
  </r>
  <r>
    <s v="K15PRBG2"/>
    <e v="#N/A"/>
    <x v="3"/>
    <x v="1"/>
    <s v="Kluane Plateau"/>
    <d v="2028-06-15T00:00:00"/>
    <d v="2028-06-15T00:00:00"/>
    <d v="2019-08-15T00:00:00"/>
    <x v="5"/>
    <n v="43"/>
    <n v="228"/>
    <s v="NA"/>
    <n v="2.1"/>
    <s v="NA"/>
    <s v="NA"/>
    <s v="NA"/>
    <s v="NA"/>
    <s v="NA"/>
    <s v="NA"/>
    <s v="NA"/>
    <n v="28"/>
    <n v="9"/>
    <s v="NA"/>
    <n v="2015"/>
    <s v="NA"/>
    <s v="NA"/>
    <n v="0"/>
    <n v="0"/>
    <n v="0"/>
    <n v="0"/>
    <n v="0"/>
    <n v="0"/>
    <n v="9"/>
    <n v="5"/>
    <n v="4"/>
    <s v="NA"/>
    <m/>
    <m/>
  </r>
  <r>
    <s v="K15PRBG3"/>
    <e v="#N/A"/>
    <x v="3"/>
    <x v="1"/>
    <s v="Kluane Plateau"/>
    <d v="2028-06-15T00:00:00"/>
    <d v="2028-06-15T00:00:00"/>
    <d v="2019-08-15T00:00:00"/>
    <x v="5"/>
    <n v="57"/>
    <n v="230"/>
    <s v="NA"/>
    <n v="1.5"/>
    <s v="NA"/>
    <s v="NA"/>
    <s v="NA"/>
    <s v="NA"/>
    <s v="NA"/>
    <s v="NA"/>
    <s v="NA"/>
    <n v="36"/>
    <n v="6"/>
    <s v="NA"/>
    <n v="2015"/>
    <s v="NA"/>
    <s v="NA"/>
    <n v="0"/>
    <n v="0"/>
    <n v="0"/>
    <n v="0"/>
    <n v="0"/>
    <n v="0"/>
    <n v="9"/>
    <n v="4"/>
    <n v="6"/>
    <s v="NA"/>
    <m/>
    <m/>
  </r>
  <r>
    <s v="K15PRBG4"/>
    <e v="#N/A"/>
    <x v="3"/>
    <x v="1"/>
    <s v="Kluane Plateau"/>
    <d v="2028-06-15T00:00:00"/>
    <d v="2028-06-15T00:00:00"/>
    <d v="2019-08-15T00:00:00"/>
    <x v="5"/>
    <n v="84"/>
    <n v="164"/>
    <s v="NA"/>
    <n v="1.2"/>
    <s v="NA"/>
    <s v="NA"/>
    <s v="NA"/>
    <s v="NA"/>
    <s v="NA"/>
    <s v="NA"/>
    <s v="NA"/>
    <n v="29"/>
    <n v="6"/>
    <s v="NA"/>
    <n v="2015"/>
    <s v="NA"/>
    <s v="NA"/>
    <n v="0"/>
    <n v="0"/>
    <n v="0"/>
    <n v="0"/>
    <n v="0"/>
    <n v="0"/>
    <n v="10"/>
    <n v="1"/>
    <n v="1"/>
    <s v="NA"/>
    <m/>
    <m/>
  </r>
  <r>
    <s v="K15PRBG5"/>
    <e v="#N/A"/>
    <x v="3"/>
    <x v="1"/>
    <s v="Kluane Plateau"/>
    <d v="2028-06-15T00:00:00"/>
    <d v="2028-06-15T00:00:00"/>
    <d v="2019-08-15T00:00:00"/>
    <x v="5"/>
    <n v="53"/>
    <n v="273"/>
    <s v="NA"/>
    <n v="0.8"/>
    <s v="NA"/>
    <s v="NA"/>
    <s v="NA"/>
    <s v="NA"/>
    <s v="NA"/>
    <s v="NA"/>
    <s v="NA"/>
    <n v="20"/>
    <n v="6"/>
    <s v="NA"/>
    <n v="2015"/>
    <s v="NA"/>
    <s v="NA"/>
    <n v="0"/>
    <n v="0"/>
    <n v="0"/>
    <n v="0"/>
    <n v="0"/>
    <n v="0"/>
    <n v="10"/>
    <n v="2"/>
    <n v="3"/>
    <s v="NA"/>
    <m/>
    <m/>
  </r>
  <r>
    <s v="K15PRBG6"/>
    <e v="#N/A"/>
    <x v="3"/>
    <x v="1"/>
    <s v="Kluane Plateau"/>
    <d v="2028-06-15T00:00:00"/>
    <d v="2028-06-15T00:00:00"/>
    <d v="2019-08-15T00:00:00"/>
    <x v="5"/>
    <n v="73"/>
    <n v="109"/>
    <s v="NA"/>
    <n v="1.1000000000000001"/>
    <s v="NA"/>
    <s v="NA"/>
    <s v="NA"/>
    <s v="NA"/>
    <s v="NA"/>
    <s v="NA"/>
    <s v="NA"/>
    <n v="28"/>
    <n v="6"/>
    <s v="NA"/>
    <n v="2015"/>
    <s v="NA"/>
    <s v="NA"/>
    <n v="0"/>
    <n v="0"/>
    <n v="0"/>
    <n v="0"/>
    <n v="0"/>
    <n v="0"/>
    <n v="9"/>
    <n v="2"/>
    <n v="2"/>
    <s v="NA"/>
    <m/>
    <m/>
  </r>
  <r>
    <s v="K15PRBG7"/>
    <e v="#N/A"/>
    <x v="3"/>
    <x v="1"/>
    <s v="Kluane Plateau"/>
    <d v="2028-06-15T00:00:00"/>
    <d v="2028-06-15T00:00:00"/>
    <d v="2019-08-15T00:00:00"/>
    <x v="5"/>
    <n v="58"/>
    <n v="196"/>
    <s v="NA"/>
    <n v="1.9"/>
    <s v="NA"/>
    <s v="NA"/>
    <s v="NA"/>
    <s v="NA"/>
    <s v="NA"/>
    <s v="NA"/>
    <s v="NA"/>
    <n v="26"/>
    <n v="6"/>
    <s v="NA"/>
    <n v="2015"/>
    <s v="NA"/>
    <s v="NA"/>
    <n v="0"/>
    <n v="0"/>
    <n v="0"/>
    <n v="0"/>
    <n v="0"/>
    <n v="0"/>
    <n v="10"/>
    <n v="3"/>
    <n v="5"/>
    <s v="NA"/>
    <m/>
    <m/>
  </r>
  <r>
    <s v="K15PRBG8"/>
    <e v="#N/A"/>
    <x v="3"/>
    <x v="1"/>
    <s v="Kluane Plateau"/>
    <d v="2028-06-15T00:00:00"/>
    <d v="2028-06-15T00:00:00"/>
    <d v="2019-08-15T00:00:00"/>
    <x v="5"/>
    <n v="64"/>
    <n v="372"/>
    <s v="NA"/>
    <n v="1.6"/>
    <s v="NA"/>
    <s v="NA"/>
    <s v="NA"/>
    <s v="NA"/>
    <s v="NA"/>
    <s v="NA"/>
    <s v="NA"/>
    <n v="31"/>
    <n v="6"/>
    <s v="NA"/>
    <n v="2015"/>
    <s v="NA"/>
    <s v="NA"/>
    <n v="0"/>
    <n v="0"/>
    <n v="0"/>
    <n v="0"/>
    <n v="0"/>
    <n v="0"/>
    <n v="10"/>
    <n v="4"/>
    <n v="3"/>
    <s v="NA"/>
    <m/>
    <m/>
  </r>
  <r>
    <s v="K15PRBG9"/>
    <e v="#N/A"/>
    <x v="3"/>
    <x v="1"/>
    <s v="Kluane Plateau"/>
    <d v="2028-06-15T00:00:00"/>
    <d v="2028-06-15T00:00:00"/>
    <d v="2019-08-15T00:00:00"/>
    <x v="5"/>
    <n v="59"/>
    <n v="157"/>
    <s v="NA"/>
    <n v="0.9"/>
    <s v="NA"/>
    <s v="NA"/>
    <s v="NA"/>
    <s v="NA"/>
    <s v="NA"/>
    <s v="NA"/>
    <s v="NA"/>
    <n v="43"/>
    <n v="6"/>
    <s v="NA"/>
    <n v="2015"/>
    <s v="NA"/>
    <s v="NA"/>
    <n v="0"/>
    <n v="0"/>
    <n v="0"/>
    <n v="0"/>
    <n v="0"/>
    <n v="0"/>
    <n v="9"/>
    <n v="1"/>
    <n v="6"/>
    <s v="NA"/>
    <m/>
    <m/>
  </r>
  <r>
    <s v="K15PSa1"/>
    <s v="K15PSa1"/>
    <x v="0"/>
    <x v="1"/>
    <s v="Kluane Plateau"/>
    <d v="2018-08-15T00:00:00"/>
    <d v="2018-08-15T00:00:00"/>
    <d v="2020-08-15T00:00:00"/>
    <x v="5"/>
    <n v="17.100000000000001"/>
    <n v="68"/>
    <s v="NA"/>
    <n v="0.7"/>
    <s v="NA"/>
    <s v="NA"/>
    <s v="NA"/>
    <s v="NA"/>
    <s v="NA"/>
    <s v="NA"/>
    <s v="NA"/>
    <n v="22"/>
    <n v="5"/>
    <s v="NA"/>
    <n v="2015"/>
    <s v="NA"/>
    <s v="NA"/>
    <n v="0"/>
    <n v="0"/>
    <n v="0"/>
    <n v="0"/>
    <n v="0"/>
    <n v="0"/>
    <n v="12"/>
    <n v="5"/>
    <n v="2"/>
    <s v="NA"/>
    <m/>
    <m/>
  </r>
  <r>
    <s v="K15PSa4"/>
    <s v="K15PSa4"/>
    <x v="0"/>
    <x v="1"/>
    <s v="Kluane Plateau"/>
    <d v="2018-08-15T00:00:00"/>
    <d v="2018-08-15T00:00:00"/>
    <d v="2020-08-15T00:00:00"/>
    <x v="5"/>
    <n v="23.5"/>
    <n v="31.4"/>
    <s v="NA"/>
    <n v="0.6"/>
    <s v="NA"/>
    <s v="NA"/>
    <s v="NA"/>
    <s v="NA"/>
    <s v="NA"/>
    <s v="NA"/>
    <s v="NA"/>
    <n v="21"/>
    <n v="7"/>
    <s v="NA"/>
    <n v="2015"/>
    <s v="NA"/>
    <s v="NA"/>
    <n v="0"/>
    <n v="0"/>
    <n v="0"/>
    <n v="0"/>
    <n v="0"/>
    <n v="0"/>
    <n v="12"/>
    <n v="2"/>
    <n v="2"/>
    <s v="NA"/>
    <m/>
    <m/>
  </r>
  <r>
    <s v="K15PSa5"/>
    <s v="K15PSa5"/>
    <x v="0"/>
    <x v="1"/>
    <s v="Kluane Plateau"/>
    <d v="2018-08-15T00:00:00"/>
    <d v="2018-08-15T00:00:00"/>
    <d v="2020-08-15T00:00:00"/>
    <x v="5"/>
    <n v="17.399999999999999"/>
    <n v="37"/>
    <s v="NA"/>
    <n v="1"/>
    <s v="NA"/>
    <s v="NA"/>
    <s v="NA"/>
    <s v="NA"/>
    <s v="NA"/>
    <s v="NA"/>
    <s v="NA"/>
    <n v="16"/>
    <n v="7"/>
    <s v="NA"/>
    <n v="2015"/>
    <s v="NA"/>
    <s v="NA"/>
    <n v="0"/>
    <n v="0"/>
    <n v="0"/>
    <n v="0"/>
    <n v="0"/>
    <n v="0"/>
    <n v="12"/>
    <n v="1"/>
    <n v="2"/>
    <s v="NA"/>
    <m/>
    <m/>
  </r>
  <r>
    <s v="K15PSp1"/>
    <s v="K15PSp1"/>
    <x v="1"/>
    <x v="1"/>
    <s v="Kluane Plateau"/>
    <d v="2020-06-15T00:00:00"/>
    <d v="2020-06-15T00:00:00"/>
    <d v="2019-08-15T00:00:00"/>
    <x v="5"/>
    <n v="196"/>
    <n v="262"/>
    <s v="NA"/>
    <n v="5"/>
    <s v="NA"/>
    <s v="NA"/>
    <s v="NA"/>
    <s v="NA"/>
    <s v="NA"/>
    <s v="NA"/>
    <s v="NA"/>
    <n v="45.7"/>
    <n v="15.5"/>
    <s v="NA"/>
    <n v="2015"/>
    <s v="NA"/>
    <s v="NA"/>
    <n v="0"/>
    <n v="0"/>
    <n v="0"/>
    <n v="0"/>
    <n v="0"/>
    <n v="0"/>
    <n v="1"/>
    <n v="5"/>
    <n v="2"/>
    <s v="NA"/>
    <m/>
    <m/>
  </r>
  <r>
    <s v="K15PSp10"/>
    <s v="K15PSp10"/>
    <x v="1"/>
    <x v="1"/>
    <s v="Kluane Plateau"/>
    <d v="2004-07-15T00:00:00"/>
    <d v="2004-07-15T00:00:00"/>
    <d v="2018-08-15T00:00:00"/>
    <x v="5"/>
    <n v="84"/>
    <n v="196"/>
    <s v="NA"/>
    <n v="2.2999999999999998"/>
    <s v="NA"/>
    <s v="NA"/>
    <s v="NA"/>
    <s v="NA"/>
    <s v="NA"/>
    <s v="NA"/>
    <s v="NA"/>
    <n v="34"/>
    <n v="10.1"/>
    <s v="NA"/>
    <n v="2015"/>
    <s v="NA"/>
    <s v="NA"/>
    <n v="0"/>
    <n v="0"/>
    <n v="0"/>
    <n v="0"/>
    <n v="0"/>
    <n v="0"/>
    <n v="3"/>
    <n v="1"/>
    <n v="1"/>
    <s v="NA"/>
    <m/>
    <m/>
  </r>
  <r>
    <s v="K15PSp2"/>
    <s v="K15PSp2"/>
    <x v="1"/>
    <x v="1"/>
    <s v="Kluane Plateau"/>
    <d v="2020-06-15T00:00:00"/>
    <d v="2020-06-15T00:00:00"/>
    <d v="2019-08-15T00:00:00"/>
    <x v="5"/>
    <n v="205"/>
    <n v="210"/>
    <s v="NA"/>
    <n v="6"/>
    <s v="NA"/>
    <s v="NA"/>
    <s v="NA"/>
    <s v="NA"/>
    <s v="NA"/>
    <s v="NA"/>
    <s v="NA"/>
    <n v="29.7"/>
    <n v="7.2"/>
    <s v="NA"/>
    <n v="2015"/>
    <s v="NA"/>
    <s v="NA"/>
    <n v="0"/>
    <n v="0"/>
    <n v="0"/>
    <n v="0"/>
    <n v="0"/>
    <n v="0"/>
    <n v="1"/>
    <n v="5"/>
    <n v="3"/>
    <s v="NA"/>
    <m/>
    <m/>
  </r>
  <r>
    <s v="K15PSp3"/>
    <s v="K15PSp3"/>
    <x v="1"/>
    <x v="1"/>
    <s v="Kluane Plateau"/>
    <d v="2020-06-15T00:00:00"/>
    <d v="2020-06-15T00:00:00"/>
    <d v="2019-08-15T00:00:00"/>
    <x v="5"/>
    <n v="106"/>
    <n v="130"/>
    <s v="NA"/>
    <n v="3"/>
    <s v="NA"/>
    <s v="NA"/>
    <s v="NA"/>
    <s v="NA"/>
    <s v="NA"/>
    <s v="NA"/>
    <s v="NA"/>
    <n v="37.6"/>
    <n v="11.2"/>
    <s v="NA"/>
    <n v="2015"/>
    <s v="NA"/>
    <s v="NA"/>
    <n v="0"/>
    <n v="0"/>
    <n v="0"/>
    <n v="0"/>
    <n v="0"/>
    <n v="0"/>
    <n v="1"/>
    <n v="5"/>
    <n v="4"/>
    <s v="NA"/>
    <m/>
    <m/>
  </r>
  <r>
    <s v="K15PSp4"/>
    <s v="K15PSp4"/>
    <x v="1"/>
    <x v="1"/>
    <s v="Kluane Plateau"/>
    <d v="2020-06-15T00:00:00"/>
    <d v="2020-06-15T00:00:00"/>
    <d v="2019-08-15T00:00:00"/>
    <x v="5"/>
    <n v="61"/>
    <n v="90"/>
    <s v="NA"/>
    <n v="1.5"/>
    <s v="NA"/>
    <s v="NA"/>
    <s v="NA"/>
    <s v="NA"/>
    <s v="NA"/>
    <s v="NA"/>
    <s v="NA"/>
    <n v="39.799999999999997"/>
    <n v="12"/>
    <s v="NA"/>
    <n v="2015"/>
    <s v="NA"/>
    <s v="NA"/>
    <n v="0"/>
    <n v="0"/>
    <n v="0"/>
    <n v="0"/>
    <n v="0"/>
    <n v="0"/>
    <n v="1"/>
    <n v="5"/>
    <n v="5"/>
    <s v="NA"/>
    <m/>
    <m/>
  </r>
  <r>
    <s v="K15PSp5"/>
    <s v="K15PSp5"/>
    <x v="1"/>
    <x v="1"/>
    <s v="Kluane Plateau"/>
    <d v="2020-06-15T00:00:00"/>
    <d v="2020-06-15T00:00:00"/>
    <d v="2019-08-15T00:00:00"/>
    <x v="5"/>
    <n v="120"/>
    <n v="70"/>
    <s v="NA"/>
    <n v="3"/>
    <s v="NA"/>
    <s v="NA"/>
    <s v="NA"/>
    <s v="NA"/>
    <s v="NA"/>
    <s v="NA"/>
    <s v="NA"/>
    <n v="39.299999999999997"/>
    <n v="13"/>
    <s v="NA"/>
    <n v="2015"/>
    <s v="NA"/>
    <s v="NA"/>
    <n v="0"/>
    <n v="0"/>
    <n v="0"/>
    <n v="0"/>
    <n v="0"/>
    <n v="0"/>
    <n v="1"/>
    <n v="5"/>
    <n v="6"/>
    <s v="NA"/>
    <m/>
    <m/>
  </r>
  <r>
    <s v="K15PSp6"/>
    <s v="K15PSp6"/>
    <x v="1"/>
    <x v="1"/>
    <s v="Kluane Plateau"/>
    <d v="2004-07-15T00:00:00"/>
    <d v="2004-07-15T00:00:00"/>
    <d v="2018-08-15T00:00:00"/>
    <x v="5"/>
    <n v="73"/>
    <n v="161"/>
    <s v="NA"/>
    <n v="2"/>
    <s v="NA"/>
    <s v="NA"/>
    <s v="NA"/>
    <s v="NA"/>
    <s v="NA"/>
    <s v="NA"/>
    <s v="NA"/>
    <n v="33.799999999999997"/>
    <n v="10"/>
    <s v="NA"/>
    <n v="2015"/>
    <s v="NA"/>
    <s v="NA"/>
    <n v="0"/>
    <n v="0"/>
    <n v="0"/>
    <n v="0"/>
    <n v="0"/>
    <n v="0"/>
    <n v="3"/>
    <n v="5"/>
    <n v="1"/>
    <s v="NA"/>
    <m/>
    <m/>
  </r>
  <r>
    <s v="K15PSp7"/>
    <s v="K15PSp7"/>
    <x v="1"/>
    <x v="1"/>
    <s v="Kluane Plateau"/>
    <d v="2004-07-15T00:00:00"/>
    <d v="2004-07-15T00:00:00"/>
    <d v="2018-08-15T00:00:00"/>
    <x v="5"/>
    <n v="44"/>
    <n v="68"/>
    <s v="NA"/>
    <n v="0.9"/>
    <s v="NA"/>
    <s v="NA"/>
    <s v="NA"/>
    <s v="NA"/>
    <s v="NA"/>
    <s v="NA"/>
    <s v="NA"/>
    <n v="32"/>
    <n v="9"/>
    <s v="NA"/>
    <n v="2015"/>
    <s v="NA"/>
    <s v="NA"/>
    <n v="0"/>
    <n v="0"/>
    <n v="0"/>
    <n v="0"/>
    <n v="0"/>
    <n v="0"/>
    <n v="3"/>
    <n v="4"/>
    <n v="1"/>
    <s v="NA"/>
    <m/>
    <m/>
  </r>
  <r>
    <s v="K15PSp8"/>
    <s v="K15PSp8"/>
    <x v="1"/>
    <x v="1"/>
    <s v="Kluane Plateau"/>
    <d v="2004-07-15T00:00:00"/>
    <d v="2004-07-15T00:00:00"/>
    <d v="2018-08-15T00:00:00"/>
    <x v="5"/>
    <n v="69"/>
    <n v="142"/>
    <s v="NA"/>
    <n v="1.4"/>
    <s v="NA"/>
    <s v="NA"/>
    <s v="NA"/>
    <s v="NA"/>
    <s v="NA"/>
    <s v="NA"/>
    <s v="NA"/>
    <n v="30.3"/>
    <n v="7.5"/>
    <s v="NA"/>
    <n v="2015"/>
    <s v="NA"/>
    <s v="NA"/>
    <n v="0"/>
    <n v="0"/>
    <n v="0"/>
    <n v="0"/>
    <n v="0"/>
    <n v="0"/>
    <n v="3"/>
    <n v="3"/>
    <n v="1"/>
    <s v="NA"/>
    <m/>
    <m/>
  </r>
  <r>
    <s v="K15PSp9"/>
    <s v="K15PSp9"/>
    <x v="1"/>
    <x v="1"/>
    <s v="Kluane Plateau"/>
    <d v="2004-07-15T00:00:00"/>
    <d v="2004-07-15T00:00:00"/>
    <d v="2018-08-15T00:00:00"/>
    <x v="5"/>
    <n v="78"/>
    <n v="150"/>
    <s v="NA"/>
    <n v="2.4"/>
    <s v="NA"/>
    <s v="NA"/>
    <s v="NA"/>
    <s v="NA"/>
    <s v="NA"/>
    <s v="NA"/>
    <s v="NA"/>
    <n v="36.700000000000003"/>
    <n v="9.9"/>
    <s v="NA"/>
    <n v="2015"/>
    <s v="NA"/>
    <s v="NA"/>
    <n v="0"/>
    <n v="0"/>
    <n v="0"/>
    <n v="0"/>
    <n v="0"/>
    <n v="0"/>
    <n v="3"/>
    <n v="2"/>
    <n v="1"/>
    <s v="NA"/>
    <m/>
    <m/>
  </r>
  <r>
    <s v="K15PSr1"/>
    <s v="K15PSr1"/>
    <x v="2"/>
    <x v="1"/>
    <s v="Kluane Plateau"/>
    <d v="2020-06-15T00:00:00"/>
    <d v="2020-06-15T00:00:00"/>
    <d v="2019-08-15T00:00:00"/>
    <x v="5"/>
    <n v="150"/>
    <n v="525"/>
    <s v="NA"/>
    <n v="7.5"/>
    <s v="NA"/>
    <s v="NA"/>
    <s v="NA"/>
    <s v="NA"/>
    <s v="NA"/>
    <s v="NA"/>
    <s v="NA"/>
    <n v="37"/>
    <n v="16.2"/>
    <s v="NA"/>
    <n v="2015"/>
    <s v="NA"/>
    <s v="NA"/>
    <n v="0"/>
    <n v="0"/>
    <n v="0"/>
    <n v="0"/>
    <n v="0"/>
    <n v="0"/>
    <n v="5"/>
    <n v="6"/>
    <n v="3"/>
    <s v="NA"/>
    <m/>
    <m/>
  </r>
  <r>
    <s v="K15PSr10"/>
    <s v="K15PSr10"/>
    <x v="2"/>
    <x v="1"/>
    <s v="Kluane Plateau"/>
    <d v="2004-07-15T00:00:00"/>
    <d v="2004-07-15T00:00:00"/>
    <d v="2018-08-15T00:00:00"/>
    <x v="5"/>
    <n v="81"/>
    <n v="1981"/>
    <s v="NA"/>
    <n v="6.4"/>
    <s v="NA"/>
    <s v="NA"/>
    <s v="NA"/>
    <s v="NA"/>
    <s v="NA"/>
    <s v="NA"/>
    <s v="NA"/>
    <n v="31.5"/>
    <n v="10.4"/>
    <s v="NA"/>
    <n v="2015"/>
    <s v="NA"/>
    <s v="NA"/>
    <n v="0"/>
    <n v="0"/>
    <n v="0"/>
    <n v="0"/>
    <n v="0"/>
    <n v="0"/>
    <n v="7"/>
    <n v="6"/>
    <n v="7"/>
    <s v="NA"/>
    <m/>
    <m/>
  </r>
  <r>
    <s v="K15PSr11"/>
    <s v="K15PSr11"/>
    <x v="2"/>
    <x v="1"/>
    <s v="Kluane Plateau"/>
    <d v="2004-07-15T00:00:00"/>
    <d v="2004-07-15T00:00:00"/>
    <d v="2018-08-15T00:00:00"/>
    <x v="5"/>
    <n v="63"/>
    <n v="165"/>
    <s v="NA"/>
    <n v="3.6"/>
    <s v="NA"/>
    <s v="NA"/>
    <s v="NA"/>
    <s v="NA"/>
    <s v="NA"/>
    <s v="NA"/>
    <s v="NA"/>
    <n v="27.2"/>
    <n v="11.7"/>
    <s v="NA"/>
    <n v="2015"/>
    <s v="NA"/>
    <s v="NA"/>
    <n v="0"/>
    <n v="0"/>
    <n v="0"/>
    <n v="0"/>
    <n v="0"/>
    <n v="0"/>
    <n v="7"/>
    <n v="3"/>
    <n v="5"/>
    <s v="NA"/>
    <m/>
    <m/>
  </r>
  <r>
    <s v="K15PSr12"/>
    <s v="K15PSr12"/>
    <x v="2"/>
    <x v="1"/>
    <s v="Kluane Plateau"/>
    <d v="2004-07-15T00:00:00"/>
    <d v="2004-07-15T00:00:00"/>
    <d v="2018-08-15T00:00:00"/>
    <x v="5"/>
    <n v="48"/>
    <n v="167"/>
    <s v="NA"/>
    <n v="2.7"/>
    <s v="NA"/>
    <s v="NA"/>
    <s v="NA"/>
    <s v="NA"/>
    <s v="NA"/>
    <s v="NA"/>
    <s v="NA"/>
    <n v="32.700000000000003"/>
    <n v="11.8"/>
    <s v="NA"/>
    <n v="2015"/>
    <s v="NA"/>
    <s v="NA"/>
    <n v="0"/>
    <n v="0"/>
    <n v="0"/>
    <n v="0"/>
    <n v="0"/>
    <n v="0"/>
    <n v="7"/>
    <n v="3"/>
    <n v="6"/>
    <s v="NA"/>
    <m/>
    <m/>
  </r>
  <r>
    <s v="K15PSr14"/>
    <s v="K15PSR14"/>
    <x v="2"/>
    <x v="1"/>
    <s v="Kluane Plateau"/>
    <d v="2004-07-15T00:00:00"/>
    <d v="2004-07-15T00:00:00"/>
    <d v="2018-08-15T00:00:00"/>
    <x v="5"/>
    <n v="71"/>
    <n v="171"/>
    <s v="NA"/>
    <n v="5"/>
    <s v="NA"/>
    <s v="NA"/>
    <s v="NA"/>
    <s v="NA"/>
    <s v="NA"/>
    <s v="NA"/>
    <s v="NA"/>
    <n v="29.4"/>
    <n v="12.9"/>
    <s v="NA"/>
    <n v="2015"/>
    <s v="NA"/>
    <s v="NA"/>
    <n v="0"/>
    <n v="0"/>
    <n v="0"/>
    <n v="0"/>
    <n v="0"/>
    <n v="0"/>
    <n v="4"/>
    <n v="2"/>
    <n v="6"/>
    <s v="NA"/>
    <m/>
    <m/>
  </r>
  <r>
    <s v="K15PSr15"/>
    <s v="K15PSR15"/>
    <x v="2"/>
    <x v="1"/>
    <s v="Kluane Plateau"/>
    <d v="2004-07-15T00:00:00"/>
    <d v="2004-07-15T00:00:00"/>
    <d v="2018-08-15T00:00:00"/>
    <x v="5"/>
    <s v="NA"/>
    <s v="NA"/>
    <s v="NA"/>
    <s v="NA"/>
    <s v="NA"/>
    <s v="NA"/>
    <s v="NA"/>
    <s v="NA"/>
    <s v="NA"/>
    <s v="NA"/>
    <s v="NA"/>
    <n v="33.4"/>
    <n v="12.6"/>
    <s v="NA"/>
    <n v="2015"/>
    <s v="NA"/>
    <s v="NA"/>
    <n v="0"/>
    <n v="0"/>
    <n v="0"/>
    <n v="0"/>
    <n v="0"/>
    <n v="0"/>
    <n v="4"/>
    <n v="2"/>
    <n v="7"/>
    <s v="NA"/>
    <m/>
    <m/>
  </r>
  <r>
    <s v="K15PSr2"/>
    <s v="K15PSr2"/>
    <x v="2"/>
    <x v="1"/>
    <s v="Kluane Plateau"/>
    <d v="2020-06-15T00:00:00"/>
    <d v="2020-06-15T00:00:00"/>
    <d v="2019-08-15T00:00:00"/>
    <x v="5"/>
    <n v="145"/>
    <n v="440"/>
    <s v="NA"/>
    <n v="8"/>
    <s v="NA"/>
    <s v="NA"/>
    <s v="NA"/>
    <s v="NA"/>
    <s v="NA"/>
    <s v="NA"/>
    <s v="NA"/>
    <n v="33.1"/>
    <n v="18.3"/>
    <s v="NA"/>
    <n v="2015"/>
    <s v="NA"/>
    <s v="NA"/>
    <n v="0"/>
    <n v="0"/>
    <n v="0"/>
    <n v="0"/>
    <n v="0"/>
    <n v="0"/>
    <n v="5"/>
    <n v="6"/>
    <n v="4"/>
    <s v="NA"/>
    <m/>
    <m/>
  </r>
  <r>
    <s v="K15PSr3"/>
    <s v="K15PSr3"/>
    <x v="2"/>
    <x v="1"/>
    <s v="Kluane Plateau"/>
    <d v="2020-06-15T00:00:00"/>
    <d v="2020-06-15T00:00:00"/>
    <d v="2019-08-15T00:00:00"/>
    <x v="5"/>
    <n v="66"/>
    <n v="310"/>
    <s v="NA"/>
    <n v="2"/>
    <s v="NA"/>
    <s v="NA"/>
    <s v="NA"/>
    <s v="NA"/>
    <s v="NA"/>
    <s v="NA"/>
    <s v="NA"/>
    <n v="38.4"/>
    <n v="13.3"/>
    <s v="NA"/>
    <n v="2015"/>
    <s v="NA"/>
    <s v="NA"/>
    <n v="0"/>
    <n v="0"/>
    <n v="0"/>
    <n v="0"/>
    <n v="0"/>
    <n v="0"/>
    <n v="5"/>
    <n v="6"/>
    <n v="5"/>
    <s v="NA"/>
    <m/>
    <m/>
  </r>
  <r>
    <s v="K15PSr4"/>
    <s v="K15PSr4"/>
    <x v="2"/>
    <x v="1"/>
    <s v="Kluane Plateau"/>
    <d v="2020-06-15T00:00:00"/>
    <d v="2020-06-15T00:00:00"/>
    <d v="2019-08-15T00:00:00"/>
    <x v="5"/>
    <n v="188"/>
    <n v="490"/>
    <s v="NA"/>
    <n v="4.5"/>
    <s v="NA"/>
    <s v="NA"/>
    <s v="NA"/>
    <s v="NA"/>
    <s v="NA"/>
    <s v="NA"/>
    <s v="NA"/>
    <n v="29.9"/>
    <n v="14.8"/>
    <s v="NA"/>
    <n v="2015"/>
    <s v="NA"/>
    <s v="NA"/>
    <n v="0"/>
    <n v="0"/>
    <n v="0"/>
    <n v="0"/>
    <n v="0"/>
    <n v="0"/>
    <n v="5"/>
    <n v="6"/>
    <n v="6"/>
    <s v="NA"/>
    <m/>
    <m/>
  </r>
  <r>
    <s v="K15PSr5"/>
    <s v="K15PSr5"/>
    <x v="2"/>
    <x v="1"/>
    <s v="Kluane Plateau"/>
    <d v="2020-06-15T00:00:00"/>
    <d v="2020-06-15T00:00:00"/>
    <d v="2019-08-15T00:00:00"/>
    <x v="5"/>
    <n v="102"/>
    <n v="315"/>
    <s v="NA"/>
    <n v="5"/>
    <s v="NA"/>
    <s v="NA"/>
    <s v="NA"/>
    <s v="NA"/>
    <s v="NA"/>
    <s v="NA"/>
    <s v="NA"/>
    <n v="34.9"/>
    <n v="11"/>
    <s v="NA"/>
    <n v="2015"/>
    <s v="NA"/>
    <s v="NA"/>
    <n v="0"/>
    <n v="0"/>
    <n v="0"/>
    <n v="0"/>
    <n v="0"/>
    <n v="0"/>
    <n v="5"/>
    <n v="6"/>
    <n v="7"/>
    <s v="NA"/>
    <m/>
    <m/>
  </r>
  <r>
    <s v="K15PSr6"/>
    <s v="K15PSr6"/>
    <x v="2"/>
    <x v="1"/>
    <s v="Kluane Plateau"/>
    <d v="2004-07-15T00:00:00"/>
    <d v="2004-07-15T00:00:00"/>
    <d v="2018-08-15T00:00:00"/>
    <x v="5"/>
    <n v="88"/>
    <n v="306"/>
    <s v="NA"/>
    <n v="6.8"/>
    <s v="NA"/>
    <s v="NA"/>
    <s v="NA"/>
    <s v="NA"/>
    <s v="NA"/>
    <s v="NA"/>
    <s v="NA"/>
    <n v="31.2"/>
    <n v="14.2"/>
    <s v="NA"/>
    <n v="2015"/>
    <s v="NA"/>
    <s v="NA"/>
    <n v="0"/>
    <n v="0"/>
    <n v="0"/>
    <n v="0"/>
    <n v="0"/>
    <n v="0"/>
    <n v="7"/>
    <n v="6"/>
    <n v="3"/>
    <s v="NA"/>
    <m/>
    <m/>
  </r>
  <r>
    <s v="K15PSr7"/>
    <s v="K15PSr7"/>
    <x v="2"/>
    <x v="1"/>
    <s v="Kluane Plateau"/>
    <d v="2004-07-15T00:00:00"/>
    <d v="2004-07-15T00:00:00"/>
    <d v="2018-08-15T00:00:00"/>
    <x v="5"/>
    <n v="66"/>
    <n v="89"/>
    <s v="NA"/>
    <n v="2"/>
    <s v="NA"/>
    <s v="NA"/>
    <s v="NA"/>
    <s v="NA"/>
    <s v="NA"/>
    <s v="NA"/>
    <s v="NA"/>
    <n v="34"/>
    <n v="11.3"/>
    <s v="NA"/>
    <n v="2015"/>
    <s v="NA"/>
    <s v="NA"/>
    <n v="0"/>
    <n v="0"/>
    <n v="0"/>
    <n v="0"/>
    <n v="0"/>
    <n v="0"/>
    <n v="7"/>
    <n v="6"/>
    <n v="4"/>
    <s v="NA"/>
    <m/>
    <m/>
  </r>
  <r>
    <s v="K15PSr8"/>
    <s v="K15PSr8"/>
    <x v="2"/>
    <x v="1"/>
    <s v="Kluane Plateau"/>
    <d v="2004-07-15T00:00:00"/>
    <d v="2004-07-15T00:00:00"/>
    <d v="2018-08-15T00:00:00"/>
    <x v="5"/>
    <n v="78"/>
    <n v="167"/>
    <s v="NA"/>
    <n v="3.1"/>
    <s v="NA"/>
    <s v="NA"/>
    <s v="NA"/>
    <s v="NA"/>
    <s v="NA"/>
    <s v="NA"/>
    <s v="NA"/>
    <n v="21.9"/>
    <n v="8.8000000000000007"/>
    <s v="NA"/>
    <n v="2015"/>
    <s v="NA"/>
    <s v="NA"/>
    <n v="0"/>
    <n v="0"/>
    <n v="0"/>
    <n v="0"/>
    <n v="0"/>
    <n v="0"/>
    <n v="7"/>
    <n v="6"/>
    <n v="5"/>
    <s v="NA"/>
    <m/>
    <m/>
  </r>
  <r>
    <s v="K15PSr9"/>
    <s v="K15PSr9"/>
    <x v="2"/>
    <x v="1"/>
    <s v="Kluane Plateau"/>
    <d v="2004-07-15T00:00:00"/>
    <d v="2004-07-15T00:00:00"/>
    <d v="2018-08-15T00:00:00"/>
    <x v="5"/>
    <n v="72"/>
    <n v="212"/>
    <s v="NA"/>
    <n v="3.2"/>
    <s v="NA"/>
    <s v="NA"/>
    <s v="NA"/>
    <s v="NA"/>
    <s v="NA"/>
    <s v="NA"/>
    <s v="NA"/>
    <n v="39.200000000000003"/>
    <n v="11"/>
    <s v="NA"/>
    <n v="2015"/>
    <s v="NA"/>
    <s v="NA"/>
    <n v="0"/>
    <n v="0"/>
    <n v="0"/>
    <n v="0"/>
    <n v="0"/>
    <n v="0"/>
    <n v="7"/>
    <n v="6"/>
    <n v="6"/>
    <s v="NA"/>
    <m/>
    <m/>
  </r>
  <r>
    <s v="K15SBG1"/>
    <e v="#N/A"/>
    <x v="3"/>
    <x v="1"/>
    <s v="Pika Camp"/>
    <d v="2028-06-15T00:00:00"/>
    <d v="2028-06-15T00:00:00"/>
    <d v="2019-08-15T00:00:00"/>
    <x v="5"/>
    <n v="54"/>
    <n v="123"/>
    <s v="NA"/>
    <n v="1.2"/>
    <s v="NA"/>
    <s v="NA"/>
    <s v="NA"/>
    <s v="NA"/>
    <s v="NA"/>
    <s v="NA"/>
    <s v="NA"/>
    <n v="33.200000000000003"/>
    <n v="7.5"/>
    <s v="NA"/>
    <n v="2015"/>
    <s v="NA"/>
    <s v="NA"/>
    <n v="0"/>
    <n v="0"/>
    <n v="0"/>
    <n v="0"/>
    <n v="0"/>
    <n v="0"/>
    <n v="9"/>
    <n v="4"/>
    <n v="1"/>
    <s v="NA"/>
    <m/>
    <m/>
  </r>
  <r>
    <s v="K15SSr1"/>
    <s v="K15SSr1"/>
    <x v="2"/>
    <x v="1"/>
    <s v="Pika Camp"/>
    <d v="2028-06-15T00:00:00"/>
    <d v="2028-06-15T00:00:00"/>
    <d v="2018-08-15T00:00:00"/>
    <x v="5"/>
    <n v="34"/>
    <n v="46"/>
    <s v="NA"/>
    <n v="1.3"/>
    <s v="NA"/>
    <s v="NA"/>
    <s v="NA"/>
    <s v="NA"/>
    <s v="NA"/>
    <s v="NA"/>
    <s v="NA"/>
    <n v="22.8"/>
    <n v="9"/>
    <s v="NA"/>
    <n v="2015"/>
    <s v="NA"/>
    <s v="NA"/>
    <n v="0"/>
    <n v="0"/>
    <n v="0"/>
    <n v="0"/>
    <n v="0"/>
    <n v="0"/>
    <n v="5"/>
    <n v="4"/>
    <n v="7"/>
    <s v="NA"/>
    <m/>
    <m/>
  </r>
  <r>
    <s v="K15SSr10"/>
    <s v="K15Ssr10"/>
    <x v="2"/>
    <x v="1"/>
    <s v="Pika Camp"/>
    <d v="2028-06-15T00:00:00"/>
    <d v="2028-06-15T00:00:00"/>
    <d v="2018-08-15T00:00:00"/>
    <x v="5"/>
    <n v="50"/>
    <n v="79"/>
    <s v="NA"/>
    <n v="2.6"/>
    <s v="NA"/>
    <s v="NA"/>
    <s v="NA"/>
    <s v="NA"/>
    <s v="NA"/>
    <s v="NA"/>
    <s v="NA"/>
    <n v="49.4"/>
    <n v="10.5"/>
    <s v="NA"/>
    <n v="2015"/>
    <s v="NA"/>
    <s v="NA"/>
    <n v="0"/>
    <n v="0"/>
    <n v="0"/>
    <n v="0"/>
    <n v="0"/>
    <n v="0"/>
    <n v="4"/>
    <n v="1"/>
    <n v="5"/>
    <s v="NA"/>
    <m/>
    <m/>
  </r>
  <r>
    <s v="K15SSr2"/>
    <s v="K15SSr2"/>
    <x v="2"/>
    <x v="1"/>
    <s v="Pika Camp"/>
    <d v="2028-06-15T00:00:00"/>
    <d v="2028-06-15T00:00:00"/>
    <d v="2018-08-15T00:00:00"/>
    <x v="5"/>
    <n v="49"/>
    <n v="127"/>
    <s v="NA"/>
    <n v="2.4"/>
    <s v="NA"/>
    <s v="NA"/>
    <s v="NA"/>
    <s v="NA"/>
    <s v="NA"/>
    <s v="NA"/>
    <s v="NA"/>
    <n v="47.3"/>
    <n v="11.5"/>
    <s v="NA"/>
    <n v="2015"/>
    <s v="NA"/>
    <s v="NA"/>
    <n v="0"/>
    <n v="0"/>
    <n v="0"/>
    <n v="0"/>
    <n v="0"/>
    <n v="0"/>
    <n v="5"/>
    <n v="4"/>
    <n v="5"/>
    <s v="NA"/>
    <m/>
    <m/>
  </r>
  <r>
    <s v="K15SSr3"/>
    <s v="K15SSr3"/>
    <x v="2"/>
    <x v="1"/>
    <s v="Pika Camp"/>
    <d v="2028-06-15T00:00:00"/>
    <d v="2028-06-15T00:00:00"/>
    <d v="2018-08-15T00:00:00"/>
    <x v="5"/>
    <n v="76"/>
    <n v="167"/>
    <s v="NA"/>
    <n v="3.6"/>
    <s v="NA"/>
    <s v="NA"/>
    <s v="NA"/>
    <s v="NA"/>
    <s v="NA"/>
    <s v="NA"/>
    <s v="NA"/>
    <n v="50.3"/>
    <n v="12.4"/>
    <s v="NA"/>
    <n v="2015"/>
    <s v="NA"/>
    <s v="NA"/>
    <n v="0"/>
    <n v="0"/>
    <n v="0"/>
    <n v="0"/>
    <n v="0"/>
    <n v="0"/>
    <n v="5"/>
    <n v="4"/>
    <n v="4"/>
    <s v="NA"/>
    <m/>
    <m/>
  </r>
  <r>
    <s v="K15SSr4"/>
    <s v="K15SSr4"/>
    <x v="2"/>
    <x v="1"/>
    <s v="Pika Camp"/>
    <d v="2028-06-15T00:00:00"/>
    <d v="2028-06-15T00:00:00"/>
    <d v="2018-08-15T00:00:00"/>
    <x v="5"/>
    <n v="58"/>
    <n v="106"/>
    <s v="NA"/>
    <n v="1.9"/>
    <s v="NA"/>
    <s v="NA"/>
    <s v="NA"/>
    <s v="NA"/>
    <s v="NA"/>
    <s v="NA"/>
    <s v="NA"/>
    <n v="45.5"/>
    <n v="11.5"/>
    <s v="NA"/>
    <n v="2015"/>
    <s v="NA"/>
    <s v="NA"/>
    <n v="0"/>
    <n v="0"/>
    <n v="0"/>
    <n v="0"/>
    <n v="0"/>
    <n v="0"/>
    <n v="5"/>
    <n v="4"/>
    <n v="3"/>
    <s v="NA"/>
    <m/>
    <m/>
  </r>
  <r>
    <s v="K15SSr5"/>
    <s v="K15SSr5"/>
    <x v="2"/>
    <x v="1"/>
    <s v="Pika Camp"/>
    <d v="2028-06-15T00:00:00"/>
    <d v="2028-06-15T00:00:00"/>
    <d v="2018-08-15T00:00:00"/>
    <x v="5"/>
    <n v="28"/>
    <n v="64"/>
    <s v="NA"/>
    <n v="0.8"/>
    <s v="NA"/>
    <s v="NA"/>
    <s v="NA"/>
    <s v="NA"/>
    <s v="NA"/>
    <s v="NA"/>
    <s v="NA"/>
    <n v="31.1"/>
    <n v="7.7"/>
    <s v="NA"/>
    <n v="2015"/>
    <s v="NA"/>
    <s v="NA"/>
    <n v="0"/>
    <n v="0"/>
    <n v="0"/>
    <n v="0"/>
    <n v="0"/>
    <n v="0"/>
    <n v="2"/>
    <n v="1"/>
    <n v="6"/>
    <s v="NA"/>
    <m/>
    <m/>
  </r>
  <r>
    <s v="K15SSr6"/>
    <s v="K15SSr6"/>
    <x v="2"/>
    <x v="1"/>
    <s v="Pika Camp"/>
    <d v="2028-06-15T00:00:00"/>
    <d v="2028-06-15T00:00:00"/>
    <d v="2018-08-15T00:00:00"/>
    <x v="5"/>
    <n v="66"/>
    <n v="185"/>
    <s v="NA"/>
    <n v="2.9"/>
    <s v="NA"/>
    <s v="NA"/>
    <s v="NA"/>
    <s v="NA"/>
    <s v="NA"/>
    <s v="NA"/>
    <s v="NA"/>
    <n v="42.5"/>
    <n v="10.5"/>
    <s v="NA"/>
    <n v="2015"/>
    <s v="NA"/>
    <s v="NA"/>
    <n v="0"/>
    <n v="0"/>
    <n v="0"/>
    <n v="0"/>
    <n v="0"/>
    <n v="0"/>
    <n v="2"/>
    <n v="1"/>
    <n v="5"/>
    <s v="NA"/>
    <m/>
    <m/>
  </r>
  <r>
    <s v="K15SSr7"/>
    <s v="K15SSr7"/>
    <x v="2"/>
    <x v="1"/>
    <s v="Pika Camp"/>
    <d v="2028-06-15T00:00:00"/>
    <d v="2028-06-15T00:00:00"/>
    <d v="2018-08-15T00:00:00"/>
    <x v="5"/>
    <n v="71"/>
    <n v="117"/>
    <s v="NA"/>
    <n v="2.2999999999999998"/>
    <s v="NA"/>
    <s v="NA"/>
    <s v="NA"/>
    <s v="NA"/>
    <s v="NA"/>
    <s v="NA"/>
    <s v="Female"/>
    <n v="41.4"/>
    <n v="11.5"/>
    <s v="NA"/>
    <n v="2015"/>
    <s v="NA"/>
    <s v="NA"/>
    <n v="0"/>
    <n v="0"/>
    <n v="0"/>
    <n v="0"/>
    <n v="0"/>
    <n v="0"/>
    <n v="2"/>
    <n v="1"/>
    <n v="4"/>
    <s v="NA"/>
    <m/>
    <m/>
  </r>
  <r>
    <s v="K15SSr9"/>
    <s v="K15SSr9"/>
    <x v="2"/>
    <x v="1"/>
    <s v="Pika Camp"/>
    <d v="2028-06-15T00:00:00"/>
    <d v="2028-06-15T00:00:00"/>
    <d v="2018-08-15T00:00:00"/>
    <x v="5"/>
    <n v="51"/>
    <n v="129"/>
    <s v="NA"/>
    <n v="3.4"/>
    <s v="NA"/>
    <s v="NA"/>
    <s v="NA"/>
    <s v="NA"/>
    <s v="NA"/>
    <s v="NA"/>
    <s v="NA"/>
    <n v="61.1"/>
    <n v="9.1"/>
    <s v="NA"/>
    <n v="2015"/>
    <s v="NA"/>
    <s v="NA"/>
    <n v="0"/>
    <n v="0"/>
    <n v="0"/>
    <n v="0"/>
    <n v="0"/>
    <n v="0"/>
    <n v="2"/>
    <n v="1"/>
    <n v="2"/>
    <s v="NA"/>
    <m/>
    <m/>
  </r>
  <r>
    <s v="KPSp11"/>
    <s v="KPSp11"/>
    <x v="1"/>
    <x v="1"/>
    <s v="Kluane Plateau"/>
    <d v="2004-07-15T00:00:00"/>
    <d v="2004-07-15T00:00:00"/>
    <d v="2018-08-15T00:00:00"/>
    <x v="5"/>
    <n v="44"/>
    <n v="155"/>
    <s v="NA"/>
    <n v="1.9"/>
    <s v="NA"/>
    <s v="NA"/>
    <s v="NA"/>
    <s v="NA"/>
    <s v="NA"/>
    <s v="NA"/>
    <s v="NA"/>
    <n v="32.700000000000003"/>
    <n v="8.6"/>
    <s v="NA"/>
    <n v="2015"/>
    <s v="NA"/>
    <s v="NA"/>
    <n v="0"/>
    <n v="0"/>
    <n v="0"/>
    <n v="0"/>
    <n v="0"/>
    <n v="0"/>
    <n v="3"/>
    <n v="3"/>
    <n v="6"/>
    <s v="NA"/>
    <m/>
    <m/>
  </r>
  <r>
    <s v="KPSp12"/>
    <s v="KPSP12"/>
    <x v="1"/>
    <x v="1"/>
    <s v="Kluane Plateau"/>
    <d v="2004-07-15T00:00:00"/>
    <d v="2004-07-15T00:00:00"/>
    <d v="2018-08-15T00:00:00"/>
    <x v="5"/>
    <n v="76"/>
    <n v="304"/>
    <s v="NA"/>
    <n v="5.4"/>
    <s v="NA"/>
    <s v="NA"/>
    <s v="NA"/>
    <s v="NA"/>
    <s v="NA"/>
    <s v="NA"/>
    <s v="NA"/>
    <n v="26.9"/>
    <n v="6"/>
    <s v="NA"/>
    <n v="2015"/>
    <s v="NA"/>
    <s v="NA"/>
    <n v="0"/>
    <n v="0"/>
    <n v="0"/>
    <n v="0"/>
    <n v="0"/>
    <n v="0"/>
    <n v="8"/>
    <n v="3"/>
    <n v="3"/>
    <s v="NA"/>
    <m/>
    <m/>
  </r>
  <r>
    <s v="KPSp13"/>
    <s v="KPSP13"/>
    <x v="1"/>
    <x v="1"/>
    <s v="Kluane Plateau"/>
    <d v="2004-07-15T00:00:00"/>
    <d v="2004-07-15T00:00:00"/>
    <d v="2018-08-15T00:00:00"/>
    <x v="5"/>
    <n v="76"/>
    <n v="178"/>
    <s v="NA"/>
    <n v="2.4"/>
    <s v="NA"/>
    <s v="NA"/>
    <s v="NA"/>
    <s v="NA"/>
    <s v="NA"/>
    <s v="NA"/>
    <s v="NA"/>
    <n v="33.4"/>
    <n v="5.6"/>
    <s v="NA"/>
    <n v="2015"/>
    <s v="NA"/>
    <s v="NA"/>
    <n v="0"/>
    <n v="0"/>
    <n v="0"/>
    <n v="0"/>
    <n v="0"/>
    <n v="0"/>
    <n v="8"/>
    <n v="3"/>
    <n v="4"/>
    <s v="NA"/>
    <m/>
    <m/>
  </r>
  <r>
    <s v="KPSp14"/>
    <s v="KPSP14"/>
    <x v="1"/>
    <x v="1"/>
    <s v="Kluane Plateau"/>
    <d v="2004-07-15T00:00:00"/>
    <d v="2004-07-15T00:00:00"/>
    <d v="2018-08-15T00:00:00"/>
    <x v="5"/>
    <n v="137"/>
    <n v="197"/>
    <s v="NA"/>
    <n v="3.3"/>
    <s v="NA"/>
    <s v="NA"/>
    <s v="NA"/>
    <s v="NA"/>
    <s v="NA"/>
    <s v="NA"/>
    <s v="NA"/>
    <n v="32.6"/>
    <n v="8.1"/>
    <s v="NA"/>
    <n v="2015"/>
    <s v="NA"/>
    <s v="NA"/>
    <n v="0"/>
    <n v="0"/>
    <n v="0"/>
    <n v="0"/>
    <n v="0"/>
    <n v="0"/>
    <n v="8"/>
    <n v="3"/>
    <n v="6"/>
    <s v="NA"/>
    <m/>
    <m/>
  </r>
  <r>
    <s v="KPSp15"/>
    <s v="KPSP15"/>
    <x v="1"/>
    <x v="1"/>
    <s v="Kluane Plateau"/>
    <d v="2004-07-15T00:00:00"/>
    <d v="2004-07-15T00:00:00"/>
    <d v="2018-08-15T00:00:00"/>
    <x v="5"/>
    <n v="132"/>
    <n v="253"/>
    <s v="NA"/>
    <n v="10.4"/>
    <s v="NA"/>
    <s v="NA"/>
    <s v="NA"/>
    <s v="NA"/>
    <s v="NA"/>
    <s v="NA"/>
    <s v="NA"/>
    <n v="37"/>
    <n v="8.9"/>
    <s v="NA"/>
    <n v="2015"/>
    <s v="NA"/>
    <s v="NA"/>
    <n v="0"/>
    <n v="0"/>
    <n v="0"/>
    <n v="0"/>
    <n v="0"/>
    <n v="0"/>
    <n v="8"/>
    <n v="3"/>
    <n v="7"/>
    <s v="NA"/>
    <m/>
    <m/>
  </r>
  <r>
    <s v="H15Sp14"/>
    <s v="H15Sp14"/>
    <x v="1"/>
    <x v="0"/>
    <s v="QHI"/>
    <d v="2018-07-15T00:00:00"/>
    <d v="2018-07-15T00:00:00"/>
    <d v="2018-08-15T00:00:00"/>
    <x v="5"/>
    <n v="38"/>
    <s v="NA"/>
    <s v="NA"/>
    <n v="1.5"/>
    <s v="NA"/>
    <s v="NA"/>
    <s v="NA"/>
    <s v="NA"/>
    <s v="NA"/>
    <s v="NA"/>
    <s v="Female"/>
    <n v="34.6"/>
    <n v="6"/>
    <n v="9"/>
    <n v="2020"/>
    <s v="NA"/>
    <s v="NA"/>
    <n v="1"/>
    <n v="1"/>
    <n v="1"/>
    <n v="1"/>
    <n v="1"/>
    <n v="0"/>
    <n v="6"/>
    <n v="5"/>
    <n v="4"/>
    <s v="NA"/>
    <m/>
    <m/>
  </r>
  <r>
    <s v="H15Sp18"/>
    <s v="H15Sp18"/>
    <x v="1"/>
    <x v="0"/>
    <s v="QHI"/>
    <d v="2018-07-15T00:00:00"/>
    <d v="2018-07-15T00:00:00"/>
    <d v="2018-08-15T00:00:00"/>
    <x v="5"/>
    <n v="35"/>
    <s v="NA"/>
    <s v="NA"/>
    <n v="0.9"/>
    <s v="NA"/>
    <s v="NA"/>
    <s v="NA"/>
    <s v="NA"/>
    <s v="NA"/>
    <s v="NA"/>
    <s v="Female"/>
    <n v="48"/>
    <n v="11"/>
    <n v="12"/>
    <n v="2020"/>
    <s v="NA"/>
    <s v="NA"/>
    <n v="1"/>
    <n v="1"/>
    <n v="1"/>
    <n v="1"/>
    <n v="1"/>
    <n v="0"/>
    <n v="6"/>
    <n v="4"/>
    <n v="4"/>
    <s v="NA"/>
    <m/>
    <m/>
  </r>
  <r>
    <s v="K15PSa13"/>
    <s v="K15PSa13"/>
    <x v="0"/>
    <x v="1"/>
    <s v="Kluane Plateau"/>
    <d v="2018-08-15T00:00:00"/>
    <d v="2018-08-15T00:00:00"/>
    <d v="2020-08-15T00:00:00"/>
    <x v="5"/>
    <n v="24.5"/>
    <n v="84"/>
    <s v="NA"/>
    <n v="1"/>
    <s v="NA"/>
    <s v="NA"/>
    <s v="NA"/>
    <s v="NA"/>
    <s v="NA"/>
    <s v="NA"/>
    <s v="NA"/>
    <n v="29"/>
    <n v="6"/>
    <s v="NA"/>
    <n v="2020"/>
    <s v="NA"/>
    <s v="NA"/>
    <n v="1"/>
    <n v="1"/>
    <n v="1"/>
    <n v="1"/>
    <n v="0.5"/>
    <n v="0"/>
    <n v="12"/>
    <n v="3"/>
    <n v="6"/>
    <s v="NA"/>
    <m/>
    <m/>
  </r>
  <r>
    <s v="H15Sa5"/>
    <s v="H15Sa5"/>
    <x v="0"/>
    <x v="0"/>
    <s v="QHI"/>
    <d v="2021-07-15T00:00:00"/>
    <d v="2021-07-15T00:00:00"/>
    <d v="2020-08-15T00:00:00"/>
    <x v="5"/>
    <n v="13"/>
    <s v="NA"/>
    <s v="NA"/>
    <n v="1.2"/>
    <s v="NA"/>
    <s v="NA"/>
    <s v="NA"/>
    <s v="NA"/>
    <s v="NA"/>
    <s v="NA"/>
    <s v="NA"/>
    <n v="43"/>
    <n v="6"/>
    <s v="NA"/>
    <n v="2018"/>
    <s v="NA"/>
    <s v="NA"/>
    <n v="1"/>
    <n v="1"/>
    <n v="1"/>
    <n v="0"/>
    <n v="0"/>
    <n v="0"/>
    <n v="12"/>
    <n v="1"/>
    <n v="1"/>
    <s v="NA"/>
    <m/>
    <m/>
  </r>
  <r>
    <s v="H15Sp11"/>
    <s v="H15Sp11"/>
    <x v="1"/>
    <x v="0"/>
    <s v="QHI"/>
    <d v="2018-07-15T00:00:00"/>
    <d v="2018-07-15T00:00:00"/>
    <d v="2018-08-15T00:00:00"/>
    <x v="5"/>
    <n v="25"/>
    <s v="NA"/>
    <s v="NA"/>
    <n v="0.8"/>
    <s v="NA"/>
    <s v="NA"/>
    <s v="NA"/>
    <s v="NA"/>
    <s v="NA"/>
    <s v="NA"/>
    <s v="Female"/>
    <n v="39.799999999999997"/>
    <n v="7"/>
    <n v="12"/>
    <n v="2018"/>
    <s v="NA"/>
    <s v="NA"/>
    <n v="1"/>
    <n v="1"/>
    <n v="1"/>
    <n v="0"/>
    <n v="0"/>
    <n v="0"/>
    <n v="6"/>
    <n v="6"/>
    <n v="4"/>
    <s v="NA"/>
    <m/>
    <m/>
  </r>
  <r>
    <s v="H15Sp12"/>
    <s v="H15Sp12"/>
    <x v="1"/>
    <x v="0"/>
    <s v="QHI"/>
    <d v="2018-07-15T00:00:00"/>
    <d v="2018-07-15T00:00:00"/>
    <d v="2018-08-15T00:00:00"/>
    <x v="5"/>
    <n v="38"/>
    <s v="NA"/>
    <s v="NA"/>
    <n v="0.6"/>
    <s v="NA"/>
    <s v="NA"/>
    <s v="NA"/>
    <s v="NA"/>
    <s v="NA"/>
    <s v="NA"/>
    <s v="Female"/>
    <n v="53.6"/>
    <n v="4"/>
    <n v="5"/>
    <n v="2018"/>
    <s v="NA"/>
    <s v="NA"/>
    <n v="1"/>
    <n v="1"/>
    <n v="1"/>
    <n v="0"/>
    <n v="0"/>
    <n v="0"/>
    <n v="6"/>
    <n v="6"/>
    <n v="6"/>
    <s v="NA"/>
    <m/>
    <m/>
  </r>
  <r>
    <s v="H15Sp3"/>
    <s v="H15Sp3"/>
    <x v="1"/>
    <x v="0"/>
    <s v="QHI"/>
    <d v="2018-07-15T00:00:00"/>
    <d v="2018-07-15T00:00:00"/>
    <d v="2018-08-15T00:00:00"/>
    <x v="5"/>
    <n v="29"/>
    <s v="NA"/>
    <s v="NA"/>
    <n v="0.6"/>
    <s v="NA"/>
    <s v="NA"/>
    <s v="NA"/>
    <s v="NA"/>
    <s v="NA"/>
    <s v="NA"/>
    <s v="Male"/>
    <n v="32.200000000000003"/>
    <n v="6"/>
    <n v="9"/>
    <n v="2018"/>
    <s v="NA"/>
    <s v="NA"/>
    <n v="1"/>
    <n v="1"/>
    <n v="1"/>
    <n v="0"/>
    <n v="0"/>
    <n v="0"/>
    <n v="1"/>
    <n v="4"/>
    <n v="2"/>
    <s v="NA"/>
    <m/>
    <m/>
  </r>
  <r>
    <s v="H15Sr13"/>
    <s v="H15Sr13"/>
    <x v="2"/>
    <x v="0"/>
    <s v="QHI"/>
    <d v="2018-07-15T00:00:00"/>
    <d v="2018-07-15T00:00:00"/>
    <d v="2018-08-15T00:00:00"/>
    <x v="5"/>
    <n v="22"/>
    <n v="226"/>
    <s v="NA"/>
    <n v="1.8"/>
    <s v="NA"/>
    <s v="NA"/>
    <s v="NA"/>
    <s v="NA"/>
    <s v="NA"/>
    <s v="NA"/>
    <s v="Male"/>
    <n v="27.8"/>
    <n v="8"/>
    <n v="12"/>
    <n v="2018"/>
    <s v="NA"/>
    <s v="NA"/>
    <n v="1"/>
    <n v="1"/>
    <n v="1"/>
    <n v="0"/>
    <n v="0"/>
    <n v="0"/>
    <n v="2"/>
    <n v="5"/>
    <n v="3"/>
    <s v="NA"/>
    <m/>
    <m/>
  </r>
  <r>
    <s v="H15Sp26"/>
    <s v="H15sp26"/>
    <x v="1"/>
    <x v="0"/>
    <s v="QHI"/>
    <d v="2018-07-15T00:00:00"/>
    <d v="2018-07-15T00:00:00"/>
    <d v="2018-08-15T00:00:00"/>
    <x v="5"/>
    <n v="29"/>
    <s v="NA"/>
    <s v="NA"/>
    <n v="0.6"/>
    <s v="NA"/>
    <s v="NA"/>
    <s v="NA"/>
    <s v="NA"/>
    <s v="NA"/>
    <s v="NA"/>
    <s v="Female"/>
    <n v="34"/>
    <n v="6"/>
    <n v="8"/>
    <n v="2017"/>
    <s v="NA"/>
    <s v="NA"/>
    <n v="1"/>
    <n v="1"/>
    <n v="0"/>
    <n v="0"/>
    <n v="0"/>
    <n v="0"/>
    <n v="8"/>
    <n v="4"/>
    <n v="2"/>
    <s v="NA"/>
    <s v="Not in garden in 2021"/>
    <s v="Absent from datasheets from 2018 onwards, presumably dead by 2018."/>
  </r>
  <r>
    <s v="H15Sr12"/>
    <s v="H15Sr12"/>
    <x v="2"/>
    <x v="0"/>
    <s v="QHI"/>
    <d v="2018-07-15T00:00:00"/>
    <d v="2018-07-15T00:00:00"/>
    <d v="2018-08-15T00:00:00"/>
    <x v="5"/>
    <n v="36"/>
    <n v="280"/>
    <s v="NA"/>
    <n v="1.7"/>
    <s v="NA"/>
    <s v="NA"/>
    <s v="NA"/>
    <s v="NA"/>
    <s v="NA"/>
    <s v="NA"/>
    <s v="Female"/>
    <n v="43.5"/>
    <n v="12"/>
    <n v="10"/>
    <n v="2017"/>
    <s v="NA"/>
    <s v="NA"/>
    <n v="1"/>
    <n v="1"/>
    <n v="0"/>
    <n v="0"/>
    <n v="0"/>
    <n v="0"/>
    <n v="2"/>
    <n v="5"/>
    <n v="2"/>
    <s v="NA"/>
    <m/>
    <m/>
  </r>
  <r>
    <s v="H15Sr3"/>
    <s v="H15Sr3"/>
    <x v="2"/>
    <x v="0"/>
    <s v="QHI"/>
    <d v="2018-07-15T00:00:00"/>
    <d v="2018-07-15T00:00:00"/>
    <d v="2018-08-15T00:00:00"/>
    <x v="5"/>
    <n v="40"/>
    <n v="161"/>
    <s v="NA"/>
    <n v="2"/>
    <s v="NA"/>
    <s v="NA"/>
    <s v="NA"/>
    <s v="NA"/>
    <s v="NA"/>
    <s v="NA"/>
    <s v="Male"/>
    <n v="28.9"/>
    <n v="7"/>
    <n v="6"/>
    <n v="2017"/>
    <s v="NA"/>
    <s v="NA"/>
    <n v="1"/>
    <n v="1"/>
    <n v="0"/>
    <n v="0"/>
    <n v="0"/>
    <n v="0"/>
    <n v="6"/>
    <n v="3"/>
    <n v="1"/>
    <s v="NA"/>
    <m/>
    <m/>
  </r>
  <r>
    <s v="K15CSr2"/>
    <s v="K15CSr2"/>
    <x v="2"/>
    <x v="1"/>
    <s v="Pika Camp"/>
    <d v="2027-06-15T00:00:00"/>
    <d v="2027-06-15T00:00:00"/>
    <d v="2018-08-15T00:00:00"/>
    <x v="5"/>
    <s v="NA"/>
    <s v="NA"/>
    <s v="NA"/>
    <s v="NA"/>
    <s v="NA"/>
    <s v="NA"/>
    <s v="NA"/>
    <s v="NA"/>
    <s v="NA"/>
    <s v="NA"/>
    <s v="NA"/>
    <n v="38.9"/>
    <n v="11.4"/>
    <s v="NA"/>
    <n v="2017"/>
    <s v="NA"/>
    <s v="NA"/>
    <n v="1"/>
    <n v="1"/>
    <n v="0"/>
    <n v="0"/>
    <n v="0"/>
    <n v="0"/>
    <n v="5"/>
    <n v="3"/>
    <n v="5"/>
    <s v="NA"/>
    <m/>
    <m/>
  </r>
  <r>
    <s v="H15Sp16"/>
    <s v="H15Sp16"/>
    <x v="1"/>
    <x v="0"/>
    <s v="QHI"/>
    <d v="2018-07-15T00:00:00"/>
    <d v="2018-07-15T00:00:00"/>
    <d v="2018-08-15T00:00:00"/>
    <x v="5"/>
    <n v="24"/>
    <s v="NA"/>
    <s v="NA"/>
    <n v="1.3"/>
    <s v="NA"/>
    <s v="NA"/>
    <s v="NA"/>
    <s v="NA"/>
    <s v="NA"/>
    <s v="NA"/>
    <s v="Male"/>
    <n v="49.6"/>
    <n v="12"/>
    <n v="16"/>
    <n v="2016"/>
    <s v="NA"/>
    <s v="NA"/>
    <n v="1"/>
    <n v="0"/>
    <n v="0"/>
    <n v="0"/>
    <n v="0"/>
    <n v="0"/>
    <n v="6"/>
    <n v="5"/>
    <n v="6"/>
    <s v="NA"/>
    <m/>
    <m/>
  </r>
  <r>
    <s v="H15Sp30"/>
    <s v="H15Sp30"/>
    <x v="1"/>
    <x v="0"/>
    <s v="QHI"/>
    <d v="2018-07-15T00:00:00"/>
    <d v="2018-07-15T00:00:00"/>
    <d v="2018-08-15T00:00:00"/>
    <x v="5"/>
    <n v="26"/>
    <s v="NA"/>
    <s v="NA"/>
    <n v="1.1000000000000001"/>
    <s v="NA"/>
    <s v="NA"/>
    <s v="NA"/>
    <s v="NA"/>
    <s v="NA"/>
    <s v="NA"/>
    <s v="Male"/>
    <n v="32"/>
    <n v="8"/>
    <n v="9"/>
    <n v="2016"/>
    <s v="NA"/>
    <s v="NA"/>
    <n v="1"/>
    <n v="0"/>
    <n v="0"/>
    <n v="0"/>
    <n v="0"/>
    <n v="0"/>
    <n v="8"/>
    <n v="5"/>
    <n v="7"/>
    <s v="NA"/>
    <m/>
    <m/>
  </r>
  <r>
    <s v="H15Sp4"/>
    <s v="H15Sp4"/>
    <x v="1"/>
    <x v="0"/>
    <s v="QHI"/>
    <d v="2018-07-15T00:00:00"/>
    <d v="2018-07-15T00:00:00"/>
    <d v="2018-08-15T00:00:00"/>
    <x v="5"/>
    <n v="23"/>
    <s v="NA"/>
    <s v="NA"/>
    <n v="0.6"/>
    <s v="NA"/>
    <s v="NA"/>
    <s v="NA"/>
    <s v="NA"/>
    <s v="NA"/>
    <s v="NA"/>
    <s v="Female"/>
    <n v="35.799999999999997"/>
    <n v="7"/>
    <n v="11"/>
    <n v="2016"/>
    <s v="NA"/>
    <s v="NA"/>
    <n v="1"/>
    <n v="0"/>
    <n v="0"/>
    <n v="0"/>
    <n v="0"/>
    <n v="0"/>
    <n v="1"/>
    <n v="4"/>
    <n v="4"/>
    <s v="NA"/>
    <m/>
    <m/>
  </r>
  <r>
    <s v="H15Sp7"/>
    <s v="H15Sp7"/>
    <x v="1"/>
    <x v="0"/>
    <s v="QHI"/>
    <d v="2018-07-15T00:00:00"/>
    <d v="2018-07-15T00:00:00"/>
    <d v="2018-08-15T00:00:00"/>
    <x v="5"/>
    <n v="39"/>
    <s v="NA"/>
    <s v="NA"/>
    <n v="0.8"/>
    <s v="NA"/>
    <s v="NA"/>
    <s v="NA"/>
    <s v="NA"/>
    <s v="NA"/>
    <s v="NA"/>
    <s v="Female"/>
    <n v="39"/>
    <n v="8"/>
    <n v="15"/>
    <n v="2016"/>
    <s v="NA"/>
    <s v="NA"/>
    <n v="1"/>
    <n v="0"/>
    <n v="0"/>
    <n v="0"/>
    <n v="0"/>
    <n v="0"/>
    <n v="1"/>
    <n v="1"/>
    <n v="2"/>
    <s v="NA"/>
    <m/>
    <m/>
  </r>
  <r>
    <s v="H15Sr11"/>
    <s v="H15Sr11"/>
    <x v="2"/>
    <x v="0"/>
    <s v="QHI"/>
    <d v="2018-07-15T00:00:00"/>
    <d v="2018-07-15T00:00:00"/>
    <d v="2018-08-15T00:00:00"/>
    <x v="5"/>
    <n v="26"/>
    <n v="157"/>
    <s v="NA"/>
    <n v="2.2999999999999998"/>
    <s v="NA"/>
    <s v="NA"/>
    <s v="NA"/>
    <s v="NA"/>
    <s v="NA"/>
    <s v="NA"/>
    <s v="Male"/>
    <n v="27.4"/>
    <n v="11"/>
    <n v="18"/>
    <n v="2016"/>
    <s v="NA"/>
    <s v="NA"/>
    <n v="1"/>
    <n v="0"/>
    <n v="0"/>
    <n v="0"/>
    <n v="0"/>
    <n v="0"/>
    <n v="6"/>
    <n v="2"/>
    <n v="6"/>
    <s v="NA"/>
    <m/>
    <m/>
  </r>
  <r>
    <s v="H15Sr16"/>
    <s v="H15Sr16"/>
    <x v="2"/>
    <x v="0"/>
    <s v="QHI"/>
    <d v="2018-07-15T00:00:00"/>
    <d v="2018-07-15T00:00:00"/>
    <d v="2018-08-15T00:00:00"/>
    <x v="5"/>
    <n v="54"/>
    <n v="348"/>
    <s v="NA"/>
    <n v="2.2999999999999998"/>
    <s v="NA"/>
    <s v="NA"/>
    <s v="NA"/>
    <s v="NA"/>
    <s v="NA"/>
    <s v="NA"/>
    <s v="Female"/>
    <n v="40.299999999999997"/>
    <n v="8"/>
    <n v="7"/>
    <n v="2016"/>
    <s v="NA"/>
    <s v="NA"/>
    <n v="1"/>
    <n v="0"/>
    <n v="0"/>
    <n v="0"/>
    <n v="0"/>
    <n v="0"/>
    <n v="2"/>
    <n v="5"/>
    <n v="6"/>
    <s v="NA"/>
    <m/>
    <m/>
  </r>
  <r>
    <s v="H15Sr24"/>
    <s v="H15Sr24"/>
    <x v="2"/>
    <x v="0"/>
    <s v="QHI"/>
    <d v="2018-07-15T00:00:00"/>
    <d v="2018-07-15T00:00:00"/>
    <d v="2018-08-15T00:00:00"/>
    <x v="5"/>
    <n v="44"/>
    <s v="&gt;500"/>
    <s v="NA"/>
    <n v="2.4"/>
    <s v="NA"/>
    <s v="NA"/>
    <s v="NA"/>
    <s v="NA"/>
    <s v="NA"/>
    <s v="NA"/>
    <s v="Male"/>
    <n v="36.700000000000003"/>
    <n v="9"/>
    <n v="12"/>
    <n v="2016"/>
    <s v="NA"/>
    <s v="NA"/>
    <n v="1"/>
    <n v="0"/>
    <n v="0"/>
    <n v="0"/>
    <n v="0"/>
    <n v="0"/>
    <n v="7"/>
    <n v="5"/>
    <n v="7"/>
    <s v="NA"/>
    <m/>
    <m/>
  </r>
  <r>
    <s v="H15Sr30"/>
    <s v="H15Sr30"/>
    <x v="2"/>
    <x v="0"/>
    <s v="QHI"/>
    <d v="2018-07-15T00:00:00"/>
    <d v="2018-07-15T00:00:00"/>
    <d v="2018-08-15T00:00:00"/>
    <x v="5"/>
    <n v="39"/>
    <n v="106"/>
    <s v="NA"/>
    <n v="1.1000000000000001"/>
    <s v="NA"/>
    <s v="NA"/>
    <s v="NA"/>
    <s v="NA"/>
    <s v="NA"/>
    <s v="NA"/>
    <s v="Unknown"/>
    <n v="34.1"/>
    <n v="6"/>
    <n v="8"/>
    <n v="2016"/>
    <s v="NA"/>
    <s v="NA"/>
    <n v="1"/>
    <n v="0"/>
    <n v="0"/>
    <n v="0"/>
    <n v="0"/>
    <n v="0"/>
    <n v="4"/>
    <n v="3"/>
    <n v="7"/>
    <s v="NA"/>
    <m/>
    <m/>
  </r>
  <r>
    <s v="K15PSa14"/>
    <s v="K15PSa14"/>
    <x v="0"/>
    <x v="1"/>
    <s v="Kluane Plateau"/>
    <d v="2018-08-15T00:00:00"/>
    <d v="2018-08-15T00:00:00"/>
    <d v="2020-08-15T00:00:00"/>
    <x v="5"/>
    <n v="20.5"/>
    <n v="167"/>
    <s v="NA"/>
    <n v="1.3"/>
    <s v="NA"/>
    <s v="NA"/>
    <s v="NA"/>
    <s v="NA"/>
    <s v="NA"/>
    <s v="NA"/>
    <s v="NA"/>
    <n v="25"/>
    <n v="11"/>
    <s v="NA"/>
    <n v="2016"/>
    <s v="NA"/>
    <s v="NA"/>
    <n v="1"/>
    <n v="0"/>
    <n v="0"/>
    <n v="0"/>
    <n v="0"/>
    <n v="0"/>
    <n v="12"/>
    <n v="2"/>
    <n v="6"/>
    <s v="NA"/>
    <m/>
    <m/>
  </r>
  <r>
    <s v="K15PSa3"/>
    <s v="K15PSa3"/>
    <x v="0"/>
    <x v="1"/>
    <s v="Kluane Plateau"/>
    <d v="2018-08-15T00:00:00"/>
    <d v="2018-08-15T00:00:00"/>
    <d v="2020-08-15T00:00:00"/>
    <x v="5"/>
    <n v="17.600000000000001"/>
    <n v="64"/>
    <s v="NA"/>
    <n v="0.9"/>
    <s v="NA"/>
    <s v="NA"/>
    <s v="NA"/>
    <s v="NA"/>
    <s v="NA"/>
    <s v="NA"/>
    <s v="NA"/>
    <n v="17"/>
    <n v="6"/>
    <s v="NA"/>
    <n v="2016"/>
    <s v="NA"/>
    <s v="NA"/>
    <n v="1"/>
    <n v="0"/>
    <n v="0"/>
    <n v="0"/>
    <n v="0"/>
    <n v="0"/>
    <n v="12"/>
    <n v="3"/>
    <n v="2"/>
    <s v="NA"/>
    <m/>
    <m/>
  </r>
  <r>
    <s v="KP16Sp34"/>
    <s v="KP16Sp34"/>
    <x v="1"/>
    <x v="1"/>
    <s v="Kluane Plateau"/>
    <d v="2008-07-16T00:00:00"/>
    <s v="NA"/>
    <d v="2009-07-16T00:00:00"/>
    <x v="0"/>
    <n v="75"/>
    <n v="125"/>
    <n v="94"/>
    <n v="15"/>
    <s v="NA"/>
    <s v="NA"/>
    <s v="NA"/>
    <s v="NA"/>
    <s v="NA"/>
    <s v="NA"/>
    <s v="Unknown"/>
    <n v="42.6"/>
    <n v="13.9"/>
    <s v="NA"/>
    <n v="2020"/>
    <s v="NA"/>
    <s v="NA"/>
    <s v="NA"/>
    <n v="1"/>
    <n v="1"/>
    <n v="1"/>
    <n v="1"/>
    <n v="0"/>
    <n v="8"/>
    <n v="4"/>
    <n v="6"/>
    <s v="NA"/>
    <m/>
    <m/>
  </r>
  <r>
    <s v="KP16Sp41"/>
    <s v="KP16SP41"/>
    <x v="1"/>
    <x v="1"/>
    <s v="Kluane Plateau"/>
    <d v="2007-08-16T00:00:00"/>
    <s v="NA"/>
    <d v="2008-08-16T00:00:00"/>
    <x v="0"/>
    <n v="106"/>
    <n v="179"/>
    <n v="73"/>
    <n v="34"/>
    <n v="74"/>
    <n v="81"/>
    <s v="NA"/>
    <n v="151"/>
    <n v="145"/>
    <s v="NA"/>
    <s v="Unknown"/>
    <n v="50.8"/>
    <n v="7.6"/>
    <s v="NA"/>
    <n v="2020"/>
    <s v="NA"/>
    <s v="NA"/>
    <s v="NA"/>
    <n v="1"/>
    <n v="1"/>
    <n v="1"/>
    <n v="1"/>
    <n v="0"/>
    <n v="1"/>
    <n v="1"/>
    <n v="1"/>
    <s v="NA"/>
    <m/>
    <m/>
  </r>
  <r>
    <s v="PC16CWSp6"/>
    <s v="PC16CWSp6"/>
    <x v="1"/>
    <x v="1"/>
    <s v="Pika Camp"/>
    <d v="2029-06-16T00:00:00"/>
    <s v="NA"/>
    <d v="2002-07-16T00:00:00"/>
    <x v="0"/>
    <n v="24"/>
    <n v="257"/>
    <n v="156"/>
    <n v="18.5"/>
    <s v="NA"/>
    <s v="NA"/>
    <s v="NA"/>
    <s v="NA"/>
    <s v="NA"/>
    <s v="NA"/>
    <s v="Unknown"/>
    <n v="31"/>
    <n v="9.8000000000000007"/>
    <s v="NA"/>
    <n v="2020"/>
    <s v="NA"/>
    <s v="NA"/>
    <s v="NA"/>
    <n v="1"/>
    <n v="1"/>
    <n v="1"/>
    <n v="1"/>
    <n v="0"/>
    <n v="9"/>
    <n v="5"/>
    <n v="1"/>
    <s v="NA"/>
    <m/>
    <m/>
  </r>
  <r>
    <s v="KP16Sa5"/>
    <s v="KP16Sa5"/>
    <x v="0"/>
    <x v="1"/>
    <s v="Kluane Plateau"/>
    <d v="2008-07-16T00:00:00"/>
    <s v="NA"/>
    <d v="2009-07-16T00:00:00"/>
    <x v="0"/>
    <n v="6"/>
    <n v="45"/>
    <n v="61"/>
    <n v="7"/>
    <s v="NA"/>
    <s v="NA"/>
    <s v="NA"/>
    <s v="NA"/>
    <s v="NA"/>
    <s v="NA"/>
    <s v="Female"/>
    <n v="11.5"/>
    <n v="8.1"/>
    <s v="NA"/>
    <n v="2020"/>
    <s v="NA"/>
    <s v="NA"/>
    <s v="NA"/>
    <n v="1"/>
    <n v="1"/>
    <n v="1"/>
    <n v="0.5"/>
    <n v="0"/>
    <n v="10"/>
    <n v="1"/>
    <n v="1"/>
    <s v="NA"/>
    <m/>
    <s v="Not marked as dead in 2020, but no leaf or stem measurements."/>
  </r>
  <r>
    <s v="PP16TSp7"/>
    <s v="PP16TSp7"/>
    <x v="1"/>
    <x v="1"/>
    <s v="Printers Pass"/>
    <d v="2001-07-16T00:00:00"/>
    <s v="NA"/>
    <d v="2002-07-16T00:00:00"/>
    <x v="0"/>
    <n v="39"/>
    <n v="152"/>
    <n v="102"/>
    <n v="25"/>
    <s v="NA"/>
    <s v="NA"/>
    <s v="NA"/>
    <s v="NA"/>
    <s v="NA"/>
    <s v="NA"/>
    <s v="Unknown"/>
    <s v="NA"/>
    <s v="NA"/>
    <s v="NA"/>
    <n v="2019"/>
    <s v="NA"/>
    <s v="NA"/>
    <s v="NA"/>
    <n v="1"/>
    <n v="1"/>
    <n v="0.5"/>
    <n v="0"/>
    <n v="0"/>
    <n v="3"/>
    <n v="4"/>
    <n v="1"/>
    <s v="NA"/>
    <m/>
    <s v="Marked as &quot;not dead&quot; in 2018 and &quot;dead?&quot; in 2019."/>
  </r>
  <r>
    <s v="HE16Sa10"/>
    <s v="HE16SA10"/>
    <x v="0"/>
    <x v="0"/>
    <s v="Qikiqtaruk"/>
    <d v="2023-07-16T00:00:00"/>
    <d v="2024-07-16T00:00:00"/>
    <d v="2006-08-16T00:00:00"/>
    <x v="0"/>
    <n v="6"/>
    <n v="40"/>
    <n v="66"/>
    <n v="23.6"/>
    <s v="NA"/>
    <s v="NA"/>
    <s v="NA"/>
    <s v="NA"/>
    <s v="NA"/>
    <s v="NA"/>
    <s v="Unknown"/>
    <n v="20.8"/>
    <n v="6.2"/>
    <s v="NA"/>
    <n v="2018"/>
    <s v="NA"/>
    <s v="NA"/>
    <s v="NA"/>
    <n v="1"/>
    <n v="1"/>
    <n v="0"/>
    <n v="0"/>
    <n v="0"/>
    <n v="15"/>
    <n v="1"/>
    <n v="2"/>
    <s v="NA"/>
    <m/>
    <s v="Not in data in 2019 or 2020, presumably died before 2019."/>
  </r>
  <r>
    <s v="HE16Sp16"/>
    <s v="HE16SP16"/>
    <x v="1"/>
    <x v="0"/>
    <s v="Qikiqtaruk"/>
    <d v="2023-07-16T00:00:00"/>
    <d v="2024-07-16T00:00:00"/>
    <d v="2006-08-16T00:00:00"/>
    <x v="0"/>
    <n v="21"/>
    <n v="194"/>
    <n v="153"/>
    <n v="10.5"/>
    <n v="42"/>
    <n v="41"/>
    <s v="NA"/>
    <n v="54"/>
    <n v="53"/>
    <s v="NA"/>
    <s v="Female"/>
    <n v="31.5"/>
    <n v="9"/>
    <s v="NA"/>
    <n v="2018"/>
    <s v="NA"/>
    <s v="NA"/>
    <s v="NA"/>
    <n v="1"/>
    <n v="1"/>
    <n v="0"/>
    <n v="0"/>
    <n v="0"/>
    <n v="14"/>
    <n v="5"/>
    <n v="1"/>
    <s v="NA"/>
    <m/>
    <s v="Marked as &quot;not dead&quot; in 2018 and &quot;no signs of life&quot; in 2019."/>
  </r>
  <r>
    <s v="HE16Sp19"/>
    <s v="HE16SP19"/>
    <x v="1"/>
    <x v="0"/>
    <s v="Qikiqtaruk"/>
    <d v="2023-07-16T00:00:00"/>
    <d v="2024-07-16T00:00:00"/>
    <d v="2006-08-16T00:00:00"/>
    <x v="0"/>
    <n v="13"/>
    <n v="59"/>
    <n v="46"/>
    <n v="10.6"/>
    <n v="57"/>
    <n v="49"/>
    <s v="NA"/>
    <n v="105"/>
    <n v="57"/>
    <s v="NA"/>
    <s v="Unknown"/>
    <n v="31.4"/>
    <n v="7.1"/>
    <s v="NA"/>
    <n v="2018"/>
    <s v="NA"/>
    <s v="NA"/>
    <s v="NA"/>
    <n v="1"/>
    <n v="1"/>
    <n v="0"/>
    <n v="0"/>
    <n v="0"/>
    <n v="14"/>
    <n v="2"/>
    <n v="1"/>
    <s v="NA"/>
    <m/>
    <s v="Marked as &quot;not dead&quot; in 2018, marked as &quot;empty&quot; in 2019."/>
  </r>
  <r>
    <s v="KP16Sp45"/>
    <s v="KP16SP45"/>
    <x v="1"/>
    <x v="1"/>
    <s v="Kluane Plateau"/>
    <d v="2007-08-16T00:00:00"/>
    <s v="NA"/>
    <d v="2008-08-16T00:00:00"/>
    <x v="0"/>
    <n v="93"/>
    <n v="185"/>
    <n v="154"/>
    <n v="24"/>
    <n v="59"/>
    <n v="54"/>
    <s v="NA"/>
    <n v="135"/>
    <n v="141"/>
    <s v="NA"/>
    <s v="Unknown"/>
    <n v="41.1"/>
    <n v="8.6999999999999993"/>
    <s v="NA"/>
    <n v="2018"/>
    <s v="NA"/>
    <s v="NA"/>
    <s v="NA"/>
    <n v="1"/>
    <n v="1"/>
    <n v="0"/>
    <n v="0"/>
    <n v="0"/>
    <n v="6"/>
    <n v="2"/>
    <n v="5"/>
    <s v="NA"/>
    <m/>
    <m/>
  </r>
  <r>
    <s v="KP16Sp57"/>
    <s v="KP16SP57"/>
    <x v="1"/>
    <x v="1"/>
    <s v="Kluane Plateau"/>
    <d v="2007-08-16T00:00:00"/>
    <s v="NA"/>
    <d v="2009-08-16T00:00:00"/>
    <x v="0"/>
    <n v="47"/>
    <n v="184"/>
    <n v="184"/>
    <n v="15.1"/>
    <n v="6.3"/>
    <n v="6.2"/>
    <s v="NA"/>
    <n v="7.2"/>
    <n v="7.5"/>
    <s v="NA"/>
    <s v="Unknown"/>
    <n v="34.799999999999997"/>
    <n v="7.9"/>
    <s v="NA"/>
    <n v="2018"/>
    <s v="NA"/>
    <s v="NA"/>
    <s v="NA"/>
    <n v="1"/>
    <n v="1"/>
    <n v="0"/>
    <n v="0"/>
    <n v="0"/>
    <n v="14"/>
    <n v="4"/>
    <n v="2"/>
    <s v="NA"/>
    <m/>
    <s v="Marked as &quot;not dead&quot; in 2018, not in data in 2019."/>
  </r>
  <r>
    <s v="PC16PVSp8"/>
    <s v="PC16PVSp8"/>
    <x v="1"/>
    <x v="1"/>
    <s v="Pika Camp"/>
    <d v="2029-06-16T00:00:00"/>
    <s v="NA"/>
    <d v="2002-07-16T00:00:00"/>
    <x v="0"/>
    <n v="63"/>
    <n v="139"/>
    <n v="99"/>
    <n v="21.3"/>
    <s v="NA"/>
    <s v="NA"/>
    <s v="NA"/>
    <s v="NA"/>
    <s v="NA"/>
    <s v="NA"/>
    <s v="Male"/>
    <n v="41"/>
    <n v="10.9"/>
    <s v="NA"/>
    <n v="2018"/>
    <s v="NA"/>
    <s v="NA"/>
    <s v="NA"/>
    <n v="1"/>
    <n v="1"/>
    <n v="0"/>
    <n v="0"/>
    <n v="0"/>
    <n v="9"/>
    <n v="3"/>
    <n v="6"/>
    <s v="NA"/>
    <s v="Dead or gone in garden in 2021"/>
    <s v="No measurements from 2019 onwards, presumably died before 2019?"/>
  </r>
  <r>
    <s v="H17Sp16"/>
    <e v="#N/A"/>
    <x v="1"/>
    <x v="0"/>
    <s v="Qikiqtaruk"/>
    <d v="2013-08-17T00:00:00"/>
    <s v="NA"/>
    <d v="2020-08-17T00:00:00"/>
    <x v="0"/>
    <n v="28"/>
    <n v="52"/>
    <n v="93"/>
    <n v="8"/>
    <n v="37"/>
    <n v="37"/>
    <n v="33"/>
    <n v="40"/>
    <n v="22"/>
    <n v="37"/>
    <s v="Female"/>
    <n v="35.9"/>
    <n v="9"/>
    <n v="8"/>
    <n v="2017"/>
    <s v="NA"/>
    <s v="NA"/>
    <s v="NA"/>
    <n v="1"/>
    <n v="0"/>
    <n v="0"/>
    <n v="0"/>
    <n v="0"/>
    <n v="8"/>
    <n v="6"/>
    <n v="6"/>
    <s v="NA"/>
    <s v="Dead or gone in garden in 2021"/>
    <s v="Alive in 2017"/>
  </r>
  <r>
    <s v="HE16Sp11"/>
    <s v="HE16SP11"/>
    <x v="1"/>
    <x v="0"/>
    <s v="Qikiqtaruk"/>
    <d v="2023-07-16T00:00:00"/>
    <d v="2024-07-16T00:00:00"/>
    <d v="2006-08-16T00:00:00"/>
    <x v="0"/>
    <n v="15"/>
    <n v="90"/>
    <n v="44"/>
    <n v="7"/>
    <n v="39"/>
    <n v="35"/>
    <s v="NA"/>
    <n v="68"/>
    <n v="56"/>
    <s v="NA"/>
    <s v="Unknown"/>
    <n v="26.6"/>
    <n v="5"/>
    <s v="NA"/>
    <n v="2017"/>
    <s v="NA"/>
    <s v="NA"/>
    <s v="NA"/>
    <n v="1"/>
    <n v="0"/>
    <n v="0"/>
    <n v="0"/>
    <n v="0"/>
    <n v="9"/>
    <n v="5"/>
    <n v="7"/>
    <s v="NA"/>
    <m/>
    <m/>
  </r>
  <r>
    <s v="HE16Sp25"/>
    <s v="HE16SP25"/>
    <x v="1"/>
    <x v="0"/>
    <s v="Qikiqtaruk"/>
    <d v="2024-07-16T00:00:00"/>
    <d v="2025-07-16T00:00:00"/>
    <d v="2006-08-16T00:00:00"/>
    <x v="0"/>
    <n v="83"/>
    <n v="238"/>
    <n v="283"/>
    <n v="14.9"/>
    <n v="53"/>
    <n v="51"/>
    <s v="NA"/>
    <n v="81"/>
    <n v="137"/>
    <s v="NA"/>
    <s v="Female"/>
    <n v="47.2"/>
    <n v="13.6"/>
    <s v="NA"/>
    <n v="2017"/>
    <s v="NA"/>
    <s v="NA"/>
    <s v="NA"/>
    <n v="1"/>
    <n v="0"/>
    <n v="0"/>
    <n v="0"/>
    <n v="0"/>
    <n v="14"/>
    <n v="1"/>
    <n v="4"/>
    <s v="NA"/>
    <m/>
    <m/>
  </r>
  <r>
    <s v="HE16Sr23"/>
    <s v="HE16SR23"/>
    <x v="2"/>
    <x v="0"/>
    <s v="Qikiqtaruk"/>
    <d v="2024-07-16T00:00:00"/>
    <d v="2025-07-16T00:00:00"/>
    <d v="2006-08-16T00:00:00"/>
    <x v="0"/>
    <n v="62"/>
    <n v="157"/>
    <n v="128"/>
    <n v="24"/>
    <s v="NA"/>
    <s v="NA"/>
    <s v="NA"/>
    <s v="NA"/>
    <s v="NA"/>
    <s v="NA"/>
    <s v="Unknown"/>
    <n v="39.1"/>
    <n v="8.5"/>
    <s v="NA"/>
    <n v="2017"/>
    <s v="NA"/>
    <s v="NA"/>
    <s v="NA"/>
    <n v="1"/>
    <n v="0"/>
    <n v="0"/>
    <n v="0"/>
    <n v="0"/>
    <n v="13"/>
    <n v="3"/>
    <n v="5"/>
    <s v="NA"/>
    <m/>
    <m/>
  </r>
  <r>
    <s v="KP16Sr19"/>
    <s v="KP16SR19"/>
    <x v="2"/>
    <x v="1"/>
    <s v="Kluane Plateau"/>
    <d v="2005-07-16T00:00:00"/>
    <d v="2006-07-16T00:00:00"/>
    <d v="2008-08-16T00:00:00"/>
    <x v="0"/>
    <n v="81"/>
    <n v="191"/>
    <n v="180"/>
    <n v="31.7"/>
    <s v="NA"/>
    <s v="NA"/>
    <s v="NA"/>
    <s v="NA"/>
    <s v="NA"/>
    <s v="NA"/>
    <s v="Male"/>
    <n v="31.7"/>
    <n v="10.3"/>
    <s v="NA"/>
    <n v="2017"/>
    <s v="NA"/>
    <s v="NA"/>
    <s v="NA"/>
    <n v="1"/>
    <n v="0"/>
    <n v="0"/>
    <n v="0"/>
    <n v="0"/>
    <n v="16"/>
    <n v="2"/>
    <n v="7"/>
    <s v="NA"/>
    <m/>
    <m/>
  </r>
  <r>
    <s v="KP16Sr55"/>
    <s v="KP16SR55"/>
    <x v="2"/>
    <x v="1"/>
    <s v="Kluane Plateau"/>
    <d v="2007-08-16T00:00:00"/>
    <s v="NA"/>
    <d v="2009-08-16T00:00:00"/>
    <x v="0"/>
    <n v="44"/>
    <n v="102"/>
    <n v="65"/>
    <n v="12"/>
    <n v="50"/>
    <n v="53"/>
    <s v="NA"/>
    <n v="90"/>
    <n v="96"/>
    <s v="NA"/>
    <s v="Unknown"/>
    <n v="31.7"/>
    <n v="8.1"/>
    <s v="NA"/>
    <n v="2017"/>
    <s v="NA"/>
    <s v="NA"/>
    <s v="NA"/>
    <n v="1"/>
    <n v="0"/>
    <n v="0"/>
    <n v="0"/>
    <n v="0"/>
    <n v="13"/>
    <n v="1"/>
    <n v="7"/>
    <s v="NA"/>
    <m/>
    <m/>
  </r>
  <r>
    <s v="PC16CWSp1"/>
    <s v="PC16CWSp1"/>
    <x v="1"/>
    <x v="1"/>
    <s v="Pika Camp"/>
    <d v="2029-06-16T00:00:00"/>
    <d v="2002-07-16T00:00:00"/>
    <d v="2008-08-16T00:00:00"/>
    <x v="0"/>
    <n v="48"/>
    <n v="78"/>
    <n v="105"/>
    <n v="12.7"/>
    <s v="NA"/>
    <s v="NA"/>
    <s v="NA"/>
    <s v="NA"/>
    <s v="NA"/>
    <s v="NA"/>
    <s v="Unknown"/>
    <n v="31.2"/>
    <n v="8.8000000000000007"/>
    <s v="NA"/>
    <n v="2017"/>
    <s v="NA"/>
    <s v="NA"/>
    <s v="NA"/>
    <n v="1"/>
    <n v="0"/>
    <n v="0"/>
    <n v="0"/>
    <n v="0"/>
    <n v="9"/>
    <n v="5"/>
    <n v="4"/>
    <s v="NA"/>
    <m/>
    <m/>
  </r>
  <r>
    <s v="HE16Sa1"/>
    <s v="HE16Sa1"/>
    <x v="0"/>
    <x v="0"/>
    <s v="Qikiqtaruk"/>
    <d v="2023-07-16T00:00:00"/>
    <d v="2024-07-16T00:00:00"/>
    <d v="2006-08-16T00:00:00"/>
    <x v="0"/>
    <n v="25"/>
    <s v="500+"/>
    <s v="500+"/>
    <n v="8"/>
    <s v="NA"/>
    <s v="NA"/>
    <s v="NA"/>
    <s v="NA"/>
    <s v="NA"/>
    <s v="NA"/>
    <s v="Female"/>
    <n v="31.6"/>
    <n v="5.7"/>
    <s v="NA"/>
    <n v="2016"/>
    <s v="NA"/>
    <s v="NA"/>
    <s v="NA"/>
    <n v="0"/>
    <n v="0"/>
    <n v="0"/>
    <n v="0"/>
    <n v="0"/>
    <n v="10"/>
    <n v="5"/>
    <n v="2"/>
    <s v="NA"/>
    <m/>
    <m/>
  </r>
  <r>
    <s v="HE16Sa11"/>
    <s v="HE16SA11"/>
    <x v="0"/>
    <x v="0"/>
    <s v="Qikiqtaruk"/>
    <d v="2024-07-16T00:00:00"/>
    <d v="2025-07-16T00:00:00"/>
    <d v="2006-08-16T00:00:00"/>
    <x v="0"/>
    <n v="8"/>
    <n v="44"/>
    <n v="29"/>
    <n v="9"/>
    <s v="NA"/>
    <s v="NA"/>
    <s v="NA"/>
    <s v="NA"/>
    <s v="NA"/>
    <s v="NA"/>
    <s v="Unknown"/>
    <n v="28"/>
    <n v="8.4"/>
    <s v="NA"/>
    <n v="2016"/>
    <s v="NA"/>
    <s v="NA"/>
    <s v="NA"/>
    <n v="0"/>
    <n v="0"/>
    <n v="0"/>
    <n v="0"/>
    <n v="0"/>
    <n v="15"/>
    <n v="5"/>
    <n v="4"/>
    <s v="NA"/>
    <m/>
    <m/>
  </r>
  <r>
    <s v="HE16Sa12"/>
    <s v="HE16SA12"/>
    <x v="0"/>
    <x v="0"/>
    <s v="Qikiqtaruk"/>
    <d v="2024-07-16T00:00:00"/>
    <d v="2025-07-16T00:00:00"/>
    <d v="2006-08-16T00:00:00"/>
    <x v="0"/>
    <n v="12"/>
    <n v="54"/>
    <n v="44"/>
    <n v="7"/>
    <s v="NA"/>
    <s v="NA"/>
    <s v="NA"/>
    <s v="NA"/>
    <s v="NA"/>
    <s v="NA"/>
    <s v="Female"/>
    <n v="15.6"/>
    <n v="7.7"/>
    <s v="NA"/>
    <n v="2016"/>
    <s v="NA"/>
    <s v="NA"/>
    <s v="NA"/>
    <n v="0"/>
    <n v="0"/>
    <n v="0"/>
    <n v="0"/>
    <n v="0"/>
    <n v="15"/>
    <n v="4"/>
    <n v="4"/>
    <s v="NA"/>
    <m/>
    <m/>
  </r>
  <r>
    <s v="HE16Sa13"/>
    <s v="HE16SA13"/>
    <x v="0"/>
    <x v="0"/>
    <s v="Qikiqtaruk"/>
    <d v="2024-07-16T00:00:00"/>
    <d v="2025-07-16T00:00:00"/>
    <d v="2006-08-16T00:00:00"/>
    <x v="0"/>
    <n v="8.5"/>
    <n v="44"/>
    <n v="69"/>
    <n v="5"/>
    <s v="NA"/>
    <s v="NA"/>
    <s v="NA"/>
    <s v="NA"/>
    <s v="NA"/>
    <s v="NA"/>
    <s v="Unknown"/>
    <n v="24"/>
    <n v="3.5"/>
    <s v="NA"/>
    <n v="2016"/>
    <s v="NA"/>
    <s v="NA"/>
    <s v="NA"/>
    <n v="0"/>
    <n v="0"/>
    <n v="0"/>
    <n v="0"/>
    <n v="0"/>
    <n v="15"/>
    <n v="3"/>
    <n v="4"/>
    <s v="NA"/>
    <m/>
    <m/>
  </r>
  <r>
    <s v="HE16Sa15"/>
    <s v="HE16SA15"/>
    <x v="0"/>
    <x v="0"/>
    <s v="Qikiqtaruk"/>
    <d v="2024-07-16T00:00:00"/>
    <d v="2025-07-16T00:00:00"/>
    <d v="2006-08-16T00:00:00"/>
    <x v="0"/>
    <n v="11"/>
    <n v="99"/>
    <n v="83"/>
    <n v="4.8"/>
    <s v="NA"/>
    <s v="NA"/>
    <s v="NA"/>
    <s v="NA"/>
    <s v="NA"/>
    <s v="NA"/>
    <s v="Unknown"/>
    <n v="21.6"/>
    <n v="3.7"/>
    <s v="NA"/>
    <n v="2016"/>
    <s v="NA"/>
    <s v="NA"/>
    <s v="NA"/>
    <n v="0"/>
    <n v="0"/>
    <n v="0"/>
    <n v="0"/>
    <n v="0"/>
    <n v="15"/>
    <n v="1"/>
    <n v="4"/>
    <s v="NA"/>
    <m/>
    <m/>
  </r>
  <r>
    <s v="HE16Sa16"/>
    <s v="HE16SA16"/>
    <x v="0"/>
    <x v="0"/>
    <s v="Qikiqtaruk"/>
    <d v="2024-07-16T00:00:00"/>
    <d v="2025-07-16T00:00:00"/>
    <d v="2006-08-16T00:00:00"/>
    <x v="0"/>
    <n v="8.5"/>
    <s v="NA"/>
    <s v="NA"/>
    <n v="5.2"/>
    <s v="NA"/>
    <s v="NA"/>
    <s v="NA"/>
    <s v="NA"/>
    <s v="NA"/>
    <s v="NA"/>
    <s v="Unknown"/>
    <n v="20.8"/>
    <n v="3.4"/>
    <s v="NA"/>
    <n v="2016"/>
    <s v="NA"/>
    <s v="NA"/>
    <s v="NA"/>
    <n v="0"/>
    <n v="0"/>
    <n v="0"/>
    <n v="0"/>
    <n v="0"/>
    <n v="15"/>
    <n v="5"/>
    <n v="7"/>
    <s v="NA"/>
    <m/>
    <m/>
  </r>
  <r>
    <s v="HE16Sa17"/>
    <s v="HE16SA17"/>
    <x v="0"/>
    <x v="0"/>
    <s v="Qikiqtaruk"/>
    <d v="2024-07-16T00:00:00"/>
    <d v="2025-07-16T00:00:00"/>
    <d v="2006-08-16T00:00:00"/>
    <x v="0"/>
    <n v="6.5"/>
    <s v="NA"/>
    <s v="NA"/>
    <n v="6.5"/>
    <s v="NA"/>
    <s v="NA"/>
    <s v="NA"/>
    <s v="NA"/>
    <s v="NA"/>
    <s v="NA"/>
    <s v="Female"/>
    <n v="32.4"/>
    <n v="7.7"/>
    <s v="NA"/>
    <n v="2016"/>
    <s v="NA"/>
    <s v="NA"/>
    <s v="NA"/>
    <n v="0"/>
    <n v="0"/>
    <n v="0"/>
    <n v="0"/>
    <n v="0"/>
    <n v="15"/>
    <n v="4"/>
    <n v="7"/>
    <s v="NA"/>
    <m/>
    <m/>
  </r>
  <r>
    <s v="HE16Sa18"/>
    <s v="HE16SA18"/>
    <x v="0"/>
    <x v="0"/>
    <s v="Qikiqtaruk"/>
    <d v="2024-07-16T00:00:00"/>
    <d v="2025-07-16T00:00:00"/>
    <d v="2006-08-16T00:00:00"/>
    <x v="0"/>
    <n v="6.5"/>
    <s v="NA"/>
    <s v="NA"/>
    <n v="6.5"/>
    <s v="NA"/>
    <s v="NA"/>
    <s v="NA"/>
    <s v="NA"/>
    <s v="NA"/>
    <s v="NA"/>
    <s v="Female"/>
    <n v="25"/>
    <n v="5.7"/>
    <s v="NA"/>
    <n v="2016"/>
    <s v="NA"/>
    <s v="NA"/>
    <s v="NA"/>
    <n v="0"/>
    <n v="0"/>
    <n v="0"/>
    <n v="0"/>
    <n v="0"/>
    <n v="15"/>
    <n v="3"/>
    <n v="7"/>
    <s v="NA"/>
    <m/>
    <m/>
  </r>
  <r>
    <s v="HE16Sa19"/>
    <s v="HE16SA19"/>
    <x v="0"/>
    <x v="0"/>
    <s v="Qikiqtaruk"/>
    <d v="2024-07-16T00:00:00"/>
    <d v="2025-07-16T00:00:00"/>
    <d v="2006-08-16T00:00:00"/>
    <x v="0"/>
    <n v="9"/>
    <s v="NA"/>
    <s v="NA"/>
    <n v="9.6999999999999993"/>
    <s v="NA"/>
    <s v="NA"/>
    <s v="NA"/>
    <s v="NA"/>
    <s v="NA"/>
    <s v="NA"/>
    <s v="Female"/>
    <n v="27.1"/>
    <n v="9.1999999999999993"/>
    <s v="NA"/>
    <n v="2016"/>
    <s v="NA"/>
    <s v="NA"/>
    <s v="NA"/>
    <n v="0"/>
    <n v="0"/>
    <n v="0"/>
    <n v="0"/>
    <n v="0"/>
    <n v="15"/>
    <n v="2"/>
    <n v="7"/>
    <s v="NA"/>
    <m/>
    <m/>
  </r>
  <r>
    <s v="HE16Sa2"/>
    <s v="HE16Sa2"/>
    <x v="0"/>
    <x v="0"/>
    <s v="Qikiqtaruk"/>
    <d v="2023-07-16T00:00:00"/>
    <d v="2024-07-16T00:00:00"/>
    <d v="2006-08-16T00:00:00"/>
    <x v="0"/>
    <n v="6"/>
    <s v="500+"/>
    <s v="500+"/>
    <n v="18"/>
    <s v="NA"/>
    <s v="NA"/>
    <s v="NA"/>
    <s v="NA"/>
    <s v="NA"/>
    <s v="NA"/>
    <s v="Female"/>
    <n v="15.3"/>
    <n v="9.6999999999999993"/>
    <s v="NA"/>
    <n v="2016"/>
    <s v="NA"/>
    <s v="NA"/>
    <s v="NA"/>
    <n v="0"/>
    <n v="0"/>
    <n v="0"/>
    <n v="0"/>
    <n v="0"/>
    <n v="10"/>
    <n v="4"/>
    <n v="2"/>
    <s v="NA"/>
    <m/>
    <m/>
  </r>
  <r>
    <s v="HE16Sa20"/>
    <s v="HE16SA20"/>
    <x v="0"/>
    <x v="0"/>
    <s v="Qikiqtaruk"/>
    <d v="2024-07-16T00:00:00"/>
    <d v="2025-07-16T00:00:00"/>
    <d v="2006-08-16T00:00:00"/>
    <x v="0"/>
    <n v="9.5"/>
    <s v="NA"/>
    <s v="NA"/>
    <n v="10"/>
    <s v="NA"/>
    <s v="NA"/>
    <s v="NA"/>
    <s v="NA"/>
    <s v="NA"/>
    <s v="NA"/>
    <s v="Female"/>
    <n v="19.100000000000001"/>
    <n v="5.8"/>
    <s v="NA"/>
    <n v="2016"/>
    <s v="NA"/>
    <s v="NA"/>
    <s v="NA"/>
    <n v="0"/>
    <n v="0"/>
    <n v="0"/>
    <n v="0"/>
    <n v="0"/>
    <n v="15"/>
    <n v="1"/>
    <n v="7"/>
    <s v="NA"/>
    <m/>
    <m/>
  </r>
  <r>
    <s v="HE16Sa4"/>
    <s v="HE16Sa4"/>
    <x v="0"/>
    <x v="0"/>
    <s v="Qikiqtaruk"/>
    <d v="2023-07-16T00:00:00"/>
    <d v="2024-07-16T00:00:00"/>
    <d v="2006-08-16T00:00:00"/>
    <x v="0"/>
    <n v="8"/>
    <n v="92"/>
    <n v="86"/>
    <n v="39"/>
    <s v="NA"/>
    <s v="NA"/>
    <s v="NA"/>
    <s v="NA"/>
    <s v="NA"/>
    <s v="NA"/>
    <s v="Male"/>
    <n v="22.5"/>
    <n v="8.1999999999999993"/>
    <s v="NA"/>
    <n v="2016"/>
    <s v="NA"/>
    <s v="NA"/>
    <s v="NA"/>
    <n v="0"/>
    <n v="0"/>
    <n v="0"/>
    <n v="0"/>
    <n v="0"/>
    <n v="10"/>
    <n v="2"/>
    <n v="2"/>
    <s v="NA"/>
    <m/>
    <m/>
  </r>
  <r>
    <s v="HE16Sa5"/>
    <s v="HE16Sa5"/>
    <x v="0"/>
    <x v="0"/>
    <s v="Qikiqtaruk"/>
    <d v="2023-07-16T00:00:00"/>
    <d v="2024-07-16T00:00:00"/>
    <d v="2006-08-16T00:00:00"/>
    <x v="0"/>
    <n v="10"/>
    <n v="235"/>
    <n v="143"/>
    <n v="6.9"/>
    <s v="NA"/>
    <s v="NA"/>
    <s v="NA"/>
    <s v="NA"/>
    <s v="NA"/>
    <s v="NA"/>
    <s v="Female"/>
    <n v="26.9"/>
    <n v="6.9"/>
    <s v="NA"/>
    <n v="2016"/>
    <s v="NA"/>
    <s v="NA"/>
    <s v="NA"/>
    <n v="0"/>
    <n v="0"/>
    <n v="0"/>
    <n v="0"/>
    <n v="0"/>
    <n v="10"/>
    <n v="1"/>
    <n v="2"/>
    <s v="NA"/>
    <m/>
    <m/>
  </r>
  <r>
    <s v="HE16Sa9"/>
    <s v="HE16SA9"/>
    <x v="0"/>
    <x v="0"/>
    <s v="Qikiqtaruk"/>
    <d v="2023-07-16T00:00:00"/>
    <d v="2024-07-16T00:00:00"/>
    <d v="2006-08-16T00:00:00"/>
    <x v="0"/>
    <n v="7"/>
    <n v="127"/>
    <n v="88"/>
    <n v="8.6"/>
    <s v="NA"/>
    <s v="NA"/>
    <s v="NA"/>
    <s v="NA"/>
    <s v="NA"/>
    <s v="NA"/>
    <s v="Unknown"/>
    <n v="30.2"/>
    <n v="8.3000000000000007"/>
    <s v="NA"/>
    <n v="2016"/>
    <s v="NA"/>
    <s v="NA"/>
    <s v="NA"/>
    <n v="0"/>
    <n v="0"/>
    <n v="0"/>
    <n v="0"/>
    <n v="0"/>
    <n v="15"/>
    <n v="2"/>
    <n v="2"/>
    <s v="NA"/>
    <m/>
    <m/>
  </r>
  <r>
    <s v="HE16Sp1"/>
    <s v="HE16SP1"/>
    <x v="1"/>
    <x v="0"/>
    <s v="Qikiqtaruk"/>
    <d v="2011-07-16T00:00:00"/>
    <d v="2011-07-16T00:00:00"/>
    <d v="2006-08-16T00:00:00"/>
    <x v="0"/>
    <n v="23"/>
    <n v="39"/>
    <n v="27"/>
    <n v="9"/>
    <s v="NA"/>
    <s v="NA"/>
    <s v="NA"/>
    <s v="NA"/>
    <s v="NA"/>
    <s v="NA"/>
    <s v="Female"/>
    <n v="43"/>
    <s v="Unknown"/>
    <s v="NA"/>
    <n v="2016"/>
    <s v="NA"/>
    <s v="NA"/>
    <s v="NA"/>
    <n v="0"/>
    <n v="0"/>
    <n v="0"/>
    <n v="0"/>
    <n v="0"/>
    <n v="8"/>
    <n v="1"/>
    <n v="3"/>
    <s v="NA"/>
    <m/>
    <m/>
  </r>
  <r>
    <s v="HE16Sp10"/>
    <s v="HE16SP10"/>
    <x v="1"/>
    <x v="0"/>
    <s v="Qikiqtaruk"/>
    <d v="2011-07-16T00:00:00"/>
    <d v="2011-07-16T00:00:00"/>
    <d v="2006-08-16T00:00:00"/>
    <x v="0"/>
    <n v="40"/>
    <n v="232"/>
    <n v="227"/>
    <n v="25"/>
    <s v="NA"/>
    <s v="NA"/>
    <s v="NA"/>
    <s v="NA"/>
    <s v="NA"/>
    <s v="NA"/>
    <s v="Female"/>
    <n v="59"/>
    <s v="Unknown"/>
    <s v="NA"/>
    <n v="2016"/>
    <s v="NA"/>
    <s v="NA"/>
    <s v="NA"/>
    <n v="0"/>
    <n v="0"/>
    <n v="0"/>
    <n v="0"/>
    <n v="0"/>
    <n v="9"/>
    <n v="1"/>
    <n v="3"/>
    <s v="NA"/>
    <m/>
    <m/>
  </r>
  <r>
    <s v="HE16Sp12"/>
    <s v="HE16SP12"/>
    <x v="1"/>
    <x v="0"/>
    <s v="Qikiqtaruk"/>
    <d v="2023-07-16T00:00:00"/>
    <d v="2024-07-16T00:00:00"/>
    <d v="2006-08-16T00:00:00"/>
    <x v="0"/>
    <n v="17"/>
    <n v="40"/>
    <n v="47"/>
    <n v="7"/>
    <n v="38"/>
    <n v="42"/>
    <s v="NA"/>
    <n v="40"/>
    <n v="38"/>
    <s v="NA"/>
    <s v="Unknown"/>
    <n v="18.3"/>
    <n v="4.5999999999999996"/>
    <s v="NA"/>
    <n v="2016"/>
    <s v="NA"/>
    <s v="NA"/>
    <s v="NA"/>
    <n v="0"/>
    <n v="0"/>
    <n v="0"/>
    <n v="0"/>
    <n v="0"/>
    <n v="9"/>
    <n v="4"/>
    <n v="7"/>
    <s v="NA"/>
    <m/>
    <m/>
  </r>
  <r>
    <s v="HE16Sp13"/>
    <s v="HE16SP13"/>
    <x v="1"/>
    <x v="0"/>
    <s v="Qikiqtaruk"/>
    <d v="2023-07-16T00:00:00"/>
    <d v="2024-07-16T00:00:00"/>
    <d v="2006-08-16T00:00:00"/>
    <x v="0"/>
    <n v="23"/>
    <n v="100"/>
    <n v="59"/>
    <n v="7"/>
    <n v="36"/>
    <n v="50"/>
    <s v="NA"/>
    <n v="30"/>
    <n v="21"/>
    <s v="NA"/>
    <s v="Unknown"/>
    <n v="25.1"/>
    <n v="7.1"/>
    <s v="NA"/>
    <n v="2016"/>
    <s v="NA"/>
    <s v="NA"/>
    <s v="NA"/>
    <n v="0"/>
    <n v="0"/>
    <n v="0"/>
    <n v="0"/>
    <n v="0"/>
    <n v="9"/>
    <n v="3"/>
    <n v="7"/>
    <s v="NA"/>
    <m/>
    <m/>
  </r>
  <r>
    <s v="HE16Sp14"/>
    <s v="HE16SP14"/>
    <x v="1"/>
    <x v="0"/>
    <s v="Qikiqtaruk"/>
    <d v="2023-07-16T00:00:00"/>
    <d v="2024-07-16T00:00:00"/>
    <d v="2006-08-16T00:00:00"/>
    <x v="0"/>
    <n v="19"/>
    <n v="84"/>
    <n v="72"/>
    <n v="9"/>
    <n v="35"/>
    <n v="38"/>
    <s v="NA"/>
    <n v="20"/>
    <n v="18"/>
    <s v="NA"/>
    <s v="Unknown"/>
    <n v="25.6"/>
    <n v="5.9"/>
    <s v="NA"/>
    <n v="2016"/>
    <s v="NA"/>
    <s v="NA"/>
    <s v="NA"/>
    <n v="0"/>
    <n v="0"/>
    <n v="0"/>
    <n v="0"/>
    <n v="0"/>
    <n v="9"/>
    <n v="2"/>
    <n v="7"/>
    <s v="NA"/>
    <m/>
    <m/>
  </r>
  <r>
    <s v="HE16Sp18"/>
    <s v="HE16SP18"/>
    <x v="1"/>
    <x v="0"/>
    <s v="Qikiqtaruk"/>
    <d v="2023-07-16T00:00:00"/>
    <d v="2024-07-16T00:00:00"/>
    <d v="2006-08-16T00:00:00"/>
    <x v="0"/>
    <n v="39"/>
    <n v="281"/>
    <n v="175"/>
    <n v="10.9"/>
    <n v="47"/>
    <n v="48"/>
    <s v="NA"/>
    <n v="49"/>
    <n v="76"/>
    <s v="NA"/>
    <s v="Male"/>
    <n v="35"/>
    <n v="8.6"/>
    <s v="NA"/>
    <n v="2016"/>
    <s v="NA"/>
    <s v="NA"/>
    <s v="NA"/>
    <n v="0"/>
    <n v="0"/>
    <n v="0"/>
    <n v="0"/>
    <n v="0"/>
    <n v="14"/>
    <n v="3"/>
    <n v="1"/>
    <s v="NA"/>
    <m/>
    <m/>
  </r>
  <r>
    <s v="HE16Sp2"/>
    <s v="HE16SP2"/>
    <x v="1"/>
    <x v="0"/>
    <s v="Qikiqtaruk"/>
    <d v="2011-07-16T00:00:00"/>
    <d v="2011-07-16T00:00:00"/>
    <d v="2006-08-16T00:00:00"/>
    <x v="0"/>
    <n v="26"/>
    <n v="39"/>
    <n v="27"/>
    <n v="9"/>
    <s v="NA"/>
    <s v="NA"/>
    <s v="NA"/>
    <s v="NA"/>
    <s v="NA"/>
    <s v="NA"/>
    <s v="Female"/>
    <n v="37"/>
    <s v="Unknown"/>
    <s v="NA"/>
    <n v="2016"/>
    <s v="NA"/>
    <s v="NA"/>
    <s v="NA"/>
    <n v="0"/>
    <n v="0"/>
    <n v="0"/>
    <n v="0"/>
    <n v="0"/>
    <n v="8"/>
    <n v="1"/>
    <n v="4"/>
    <s v="NA"/>
    <m/>
    <m/>
  </r>
  <r>
    <s v="HE16Sp20"/>
    <s v="HE16SP20"/>
    <x v="1"/>
    <x v="0"/>
    <s v="Qikiqtaruk"/>
    <d v="2023-07-16T00:00:00"/>
    <d v="2024-07-16T00:00:00"/>
    <d v="2006-08-16T00:00:00"/>
    <x v="0"/>
    <n v="26.5"/>
    <n v="230"/>
    <n v="130"/>
    <n v="7.9"/>
    <n v="46"/>
    <n v="46"/>
    <s v="NA"/>
    <n v="22"/>
    <n v="26"/>
    <s v="NA"/>
    <s v="Female"/>
    <n v="38.200000000000003"/>
    <n v="5.9"/>
    <s v="NA"/>
    <n v="2016"/>
    <s v="NA"/>
    <s v="NA"/>
    <s v="NA"/>
    <n v="0"/>
    <n v="0"/>
    <n v="0"/>
    <n v="0"/>
    <n v="0"/>
    <n v="14"/>
    <n v="1"/>
    <n v="1"/>
    <s v="NA"/>
    <m/>
    <m/>
  </r>
  <r>
    <s v="HE16Sp21"/>
    <s v="HE16SP21"/>
    <x v="1"/>
    <x v="0"/>
    <s v="Qikiqtaruk"/>
    <d v="2024-07-16T00:00:00"/>
    <d v="2025-07-16T00:00:00"/>
    <d v="2006-08-16T00:00:00"/>
    <x v="0"/>
    <n v="39"/>
    <n v="217"/>
    <n v="277"/>
    <n v="16.899999999999999"/>
    <n v="48"/>
    <n v="52"/>
    <s v="NA"/>
    <n v="124"/>
    <n v="49"/>
    <s v="NA"/>
    <s v="Female"/>
    <n v="45.2"/>
    <n v="11.9"/>
    <s v="NA"/>
    <n v="2016"/>
    <s v="NA"/>
    <s v="NA"/>
    <s v="NA"/>
    <n v="0"/>
    <n v="0"/>
    <n v="0"/>
    <n v="0"/>
    <n v="0"/>
    <n v="14"/>
    <n v="5"/>
    <n v="4"/>
    <s v="NA"/>
    <m/>
    <m/>
  </r>
  <r>
    <s v="HE16Sp22"/>
    <s v="HE16SP22"/>
    <x v="1"/>
    <x v="0"/>
    <s v="Qikiqtaruk"/>
    <d v="2024-07-16T00:00:00"/>
    <d v="2025-07-16T00:00:00"/>
    <d v="2006-08-16T00:00:00"/>
    <x v="0"/>
    <n v="87"/>
    <n v="98"/>
    <n v="151"/>
    <n v="11.3"/>
    <n v="78"/>
    <n v="81"/>
    <s v="NA"/>
    <n v="90"/>
    <n v="105"/>
    <s v="NA"/>
    <s v="Female"/>
    <n v="49.5"/>
    <n v="10.199999999999999"/>
    <s v="NA"/>
    <n v="2016"/>
    <s v="NA"/>
    <s v="NA"/>
    <s v="NA"/>
    <n v="0"/>
    <n v="0"/>
    <n v="0"/>
    <n v="0"/>
    <n v="0"/>
    <n v="14"/>
    <n v="4"/>
    <n v="4"/>
    <s v="NA"/>
    <m/>
    <m/>
  </r>
  <r>
    <s v="HE16Sp23"/>
    <s v="HE16SP23"/>
    <x v="1"/>
    <x v="0"/>
    <s v="Qikiqtaruk"/>
    <d v="2024-07-16T00:00:00"/>
    <d v="2025-07-16T00:00:00"/>
    <d v="2006-08-16T00:00:00"/>
    <x v="0"/>
    <n v="55"/>
    <n v="1005"/>
    <n v="462"/>
    <n v="12"/>
    <n v="50"/>
    <n v="48"/>
    <s v="NA"/>
    <n v="112"/>
    <n v="103"/>
    <s v="NA"/>
    <s v="Female"/>
    <n v="46.4"/>
    <n v="9.3000000000000007"/>
    <s v="NA"/>
    <n v="2016"/>
    <s v="NA"/>
    <s v="NA"/>
    <s v="NA"/>
    <n v="0"/>
    <n v="0"/>
    <n v="0"/>
    <n v="0"/>
    <n v="0"/>
    <n v="14"/>
    <n v="3"/>
    <n v="4"/>
    <s v="NA"/>
    <m/>
    <m/>
  </r>
  <r>
    <s v="HE16Sp24"/>
    <s v="HE16SP24"/>
    <x v="1"/>
    <x v="0"/>
    <s v="Qikiqtaruk"/>
    <d v="2024-07-16T00:00:00"/>
    <d v="2025-07-16T00:00:00"/>
    <d v="2006-08-16T00:00:00"/>
    <x v="0"/>
    <n v="77"/>
    <n v="515"/>
    <n v="306"/>
    <n v="15.6"/>
    <n v="62"/>
    <n v="46"/>
    <s v="NA"/>
    <n v="205"/>
    <n v="66"/>
    <s v="NA"/>
    <s v="Female"/>
    <n v="44.9"/>
    <n v="8.8000000000000007"/>
    <s v="NA"/>
    <n v="2016"/>
    <s v="NA"/>
    <s v="NA"/>
    <s v="NA"/>
    <n v="0"/>
    <n v="0"/>
    <n v="0"/>
    <n v="0"/>
    <n v="0"/>
    <n v="14"/>
    <n v="2"/>
    <n v="4"/>
    <s v="NA"/>
    <m/>
    <m/>
  </r>
  <r>
    <s v="HE16Sp26"/>
    <s v="HE16SP26"/>
    <x v="1"/>
    <x v="0"/>
    <s v="Qikiqtaruk"/>
    <d v="2024-07-16T00:00:00"/>
    <d v="2025-07-16T00:00:00"/>
    <d v="2006-08-16T00:00:00"/>
    <x v="0"/>
    <n v="91"/>
    <n v="367"/>
    <n v="568"/>
    <n v="12.7"/>
    <n v="66"/>
    <n v="67"/>
    <s v="NA"/>
    <n v="109"/>
    <n v="88"/>
    <s v="NA"/>
    <s v="Female"/>
    <n v="35.200000000000003"/>
    <n v="9.8000000000000007"/>
    <s v="NA"/>
    <n v="2016"/>
    <s v="NA"/>
    <s v="NA"/>
    <s v="NA"/>
    <n v="0"/>
    <n v="0"/>
    <n v="0"/>
    <n v="0"/>
    <n v="0"/>
    <n v="14"/>
    <n v="5"/>
    <n v="6"/>
    <s v="NA"/>
    <m/>
    <m/>
  </r>
  <r>
    <s v="HE16Sp27"/>
    <s v="HE16SP27"/>
    <x v="1"/>
    <x v="0"/>
    <s v="Qikiqtaruk"/>
    <d v="2024-07-16T00:00:00"/>
    <d v="2025-07-16T00:00:00"/>
    <d v="2006-08-16T00:00:00"/>
    <x v="0"/>
    <n v="39"/>
    <n v="141"/>
    <n v="89"/>
    <n v="12.9"/>
    <n v="40"/>
    <n v="42"/>
    <s v="NA"/>
    <n v="31"/>
    <n v="38"/>
    <s v="NA"/>
    <s v="Female"/>
    <n v="36"/>
    <n v="11.5"/>
    <s v="NA"/>
    <n v="2016"/>
    <s v="NA"/>
    <s v="NA"/>
    <s v="NA"/>
    <n v="0"/>
    <n v="0"/>
    <n v="0"/>
    <n v="0"/>
    <n v="0"/>
    <n v="14"/>
    <n v="4"/>
    <n v="6"/>
    <s v="NA"/>
    <m/>
    <m/>
  </r>
  <r>
    <s v="HE16Sp28"/>
    <s v="HE16SP28"/>
    <x v="1"/>
    <x v="0"/>
    <s v="Qikiqtaruk"/>
    <d v="2024-07-16T00:00:00"/>
    <d v="2025-07-16T00:00:00"/>
    <d v="2006-08-16T00:00:00"/>
    <x v="0"/>
    <n v="35"/>
    <s v="500+"/>
    <s v="500+"/>
    <n v="8.1"/>
    <n v="54"/>
    <n v="49"/>
    <s v="NA"/>
    <n v="79"/>
    <n v="38"/>
    <s v="NA"/>
    <s v="Unknown"/>
    <n v="20.5"/>
    <n v="8.8000000000000007"/>
    <s v="NA"/>
    <n v="2016"/>
    <s v="NA"/>
    <s v="NA"/>
    <s v="NA"/>
    <n v="0"/>
    <n v="0"/>
    <n v="0"/>
    <n v="0"/>
    <n v="0"/>
    <n v="14"/>
    <n v="3"/>
    <n v="6"/>
    <s v="NA"/>
    <m/>
    <m/>
  </r>
  <r>
    <s v="HE16Sp29"/>
    <s v="HE16SP29"/>
    <x v="1"/>
    <x v="0"/>
    <s v="Qikiqtaruk"/>
    <d v="2024-07-16T00:00:00"/>
    <d v="2025-07-16T00:00:00"/>
    <d v="2006-08-16T00:00:00"/>
    <x v="0"/>
    <n v="53"/>
    <n v="652"/>
    <n v="426"/>
    <n v="13"/>
    <n v="51"/>
    <n v="55"/>
    <s v="NA"/>
    <n v="166"/>
    <n v="156"/>
    <s v="NA"/>
    <s v="Female"/>
    <n v="44.5"/>
    <n v="12.1"/>
    <s v="NA"/>
    <n v="2016"/>
    <s v="NA"/>
    <s v="NA"/>
    <s v="NA"/>
    <n v="0"/>
    <n v="0"/>
    <n v="0"/>
    <n v="0"/>
    <n v="0"/>
    <n v="14"/>
    <n v="2"/>
    <n v="6"/>
    <s v="NA"/>
    <m/>
    <m/>
  </r>
  <r>
    <s v="HE16Sp3"/>
    <s v="HE16SP3"/>
    <x v="1"/>
    <x v="0"/>
    <s v="Qikiqtaruk"/>
    <d v="2011-07-16T00:00:00"/>
    <d v="2011-07-16T00:00:00"/>
    <d v="2006-08-16T00:00:00"/>
    <x v="0"/>
    <n v="24"/>
    <n v="36"/>
    <n v="26"/>
    <n v="10"/>
    <s v="NA"/>
    <s v="NA"/>
    <s v="NA"/>
    <s v="NA"/>
    <s v="NA"/>
    <s v="NA"/>
    <s v="Female"/>
    <n v="49"/>
    <s v="Unknown"/>
    <s v="NA"/>
    <n v="2016"/>
    <s v="NA"/>
    <s v="NA"/>
    <s v="NA"/>
    <n v="0"/>
    <n v="0"/>
    <n v="0"/>
    <n v="0"/>
    <n v="0"/>
    <n v="8"/>
    <n v="1"/>
    <n v="5"/>
    <s v="NA"/>
    <m/>
    <m/>
  </r>
  <r>
    <s v="HE16Sp30"/>
    <s v="HE16SP30"/>
    <x v="1"/>
    <x v="0"/>
    <s v="Qikiqtaruk"/>
    <d v="2024-07-16T00:00:00"/>
    <d v="2025-07-16T00:00:00"/>
    <d v="2006-08-16T00:00:00"/>
    <x v="0"/>
    <n v="52"/>
    <n v="428"/>
    <n v="402"/>
    <n v="15.6"/>
    <n v="97"/>
    <n v="76"/>
    <s v="NA"/>
    <n v="181"/>
    <n v="260"/>
    <s v="NA"/>
    <s v="Unknown"/>
    <n v="46.5"/>
    <n v="12.9"/>
    <s v="NA"/>
    <n v="2016"/>
    <s v="NA"/>
    <s v="NA"/>
    <s v="NA"/>
    <n v="0"/>
    <n v="0"/>
    <n v="0"/>
    <n v="0"/>
    <n v="0"/>
    <n v="14"/>
    <n v="1"/>
    <n v="6"/>
    <s v="NA"/>
    <m/>
    <m/>
  </r>
  <r>
    <s v="HE16Sp4"/>
    <s v="HE16SP4"/>
    <x v="1"/>
    <x v="0"/>
    <s v="Qikiqtaruk"/>
    <d v="2011-07-16T00:00:00"/>
    <d v="2011-07-16T00:00:00"/>
    <d v="2006-08-16T00:00:00"/>
    <x v="0"/>
    <n v="35"/>
    <n v="43"/>
    <n v="47"/>
    <n v="10"/>
    <s v="NA"/>
    <s v="NA"/>
    <s v="NA"/>
    <s v="NA"/>
    <s v="NA"/>
    <s v="NA"/>
    <s v="Unknown"/>
    <n v="51"/>
    <s v="Unknown"/>
    <s v="NA"/>
    <n v="2016"/>
    <s v="NA"/>
    <s v="NA"/>
    <s v="NA"/>
    <n v="0"/>
    <n v="0"/>
    <n v="0"/>
    <n v="0"/>
    <n v="0"/>
    <n v="8"/>
    <n v="1"/>
    <n v="6"/>
    <s v="NA"/>
    <m/>
    <m/>
  </r>
  <r>
    <s v="HE16Sp5"/>
    <s v="HE16SP5"/>
    <x v="1"/>
    <x v="0"/>
    <s v="Qikiqtaruk"/>
    <d v="2011-07-16T00:00:00"/>
    <d v="2011-07-16T00:00:00"/>
    <d v="2006-08-16T00:00:00"/>
    <x v="0"/>
    <n v="29"/>
    <n v="55"/>
    <n v="51"/>
    <n v="9"/>
    <s v="NA"/>
    <s v="NA"/>
    <s v="NA"/>
    <s v="NA"/>
    <s v="NA"/>
    <s v="NA"/>
    <s v="Female"/>
    <n v="62"/>
    <s v="Unknown"/>
    <s v="NA"/>
    <n v="2016"/>
    <s v="NA"/>
    <s v="NA"/>
    <s v="NA"/>
    <n v="0"/>
    <n v="0"/>
    <n v="0"/>
    <n v="0"/>
    <n v="0"/>
    <n v="8"/>
    <n v="1"/>
    <n v="7"/>
    <s v="NA"/>
    <m/>
    <m/>
  </r>
  <r>
    <s v="HE16Sp6"/>
    <s v="HE16SP6"/>
    <x v="1"/>
    <x v="0"/>
    <s v="Qikiqtaruk"/>
    <d v="2011-07-16T00:00:00"/>
    <d v="2011-07-16T00:00:00"/>
    <d v="2006-08-16T00:00:00"/>
    <x v="0"/>
    <n v="71"/>
    <n v="496"/>
    <n v="404"/>
    <n v="23"/>
    <s v="NA"/>
    <s v="NA"/>
    <s v="NA"/>
    <s v="NA"/>
    <s v="NA"/>
    <s v="NA"/>
    <s v="Female"/>
    <n v="57"/>
    <s v="Unknown"/>
    <s v="NA"/>
    <n v="2016"/>
    <s v="NA"/>
    <s v="NA"/>
    <s v="NA"/>
    <n v="0"/>
    <n v="0"/>
    <n v="0"/>
    <n v="0"/>
    <n v="0"/>
    <n v="9"/>
    <n v="5"/>
    <n v="3"/>
    <s v="NA"/>
    <m/>
    <m/>
  </r>
  <r>
    <s v="HE16Sp7"/>
    <s v="HE16SP7"/>
    <x v="1"/>
    <x v="0"/>
    <s v="Qikiqtaruk"/>
    <d v="2011-07-16T00:00:00"/>
    <d v="2011-07-16T00:00:00"/>
    <d v="2006-08-16T00:00:00"/>
    <x v="0"/>
    <n v="55"/>
    <s v="500+"/>
    <s v="500+"/>
    <n v="21"/>
    <s v="NA"/>
    <s v="NA"/>
    <s v="NA"/>
    <s v="NA"/>
    <s v="NA"/>
    <s v="NA"/>
    <s v="Female"/>
    <n v="50"/>
    <s v="Unknown"/>
    <s v="NA"/>
    <n v="2016"/>
    <s v="NA"/>
    <s v="NA"/>
    <s v="NA"/>
    <n v="0"/>
    <n v="0"/>
    <n v="0"/>
    <n v="0"/>
    <n v="0"/>
    <n v="9"/>
    <n v="4"/>
    <n v="3"/>
    <s v="NA"/>
    <m/>
    <m/>
  </r>
  <r>
    <s v="HE16Sp8"/>
    <s v="HE16SP8"/>
    <x v="1"/>
    <x v="0"/>
    <s v="Qikiqtaruk"/>
    <d v="2011-07-16T00:00:00"/>
    <d v="2011-07-16T00:00:00"/>
    <d v="2006-08-16T00:00:00"/>
    <x v="0"/>
    <n v="34"/>
    <n v="184"/>
    <n v="170"/>
    <n v="9"/>
    <s v="NA"/>
    <s v="NA"/>
    <s v="NA"/>
    <s v="NA"/>
    <s v="NA"/>
    <s v="NA"/>
    <s v="Female"/>
    <n v="31"/>
    <s v="Unknown"/>
    <s v="NA"/>
    <n v="2016"/>
    <s v="NA"/>
    <s v="NA"/>
    <s v="NA"/>
    <n v="0"/>
    <n v="0"/>
    <n v="0"/>
    <n v="0"/>
    <n v="0"/>
    <n v="9"/>
    <n v="3"/>
    <n v="3"/>
    <s v="NA"/>
    <m/>
    <m/>
  </r>
  <r>
    <s v="HE16Sp9"/>
    <s v="HE16SP9"/>
    <x v="1"/>
    <x v="0"/>
    <s v="Qikiqtaruk"/>
    <d v="2011-07-16T00:00:00"/>
    <d v="2011-07-16T00:00:00"/>
    <d v="2006-08-16T00:00:00"/>
    <x v="0"/>
    <n v="53"/>
    <n v="222"/>
    <n v="170"/>
    <n v="11"/>
    <s v="NA"/>
    <s v="NA"/>
    <s v="NA"/>
    <s v="NA"/>
    <s v="NA"/>
    <s v="NA"/>
    <s v="Female"/>
    <n v="41"/>
    <s v="Unknown"/>
    <s v="NA"/>
    <n v="2016"/>
    <s v="NA"/>
    <s v="NA"/>
    <s v="NA"/>
    <n v="0"/>
    <n v="0"/>
    <n v="0"/>
    <n v="0"/>
    <n v="0"/>
    <n v="9"/>
    <n v="2"/>
    <n v="3"/>
    <s v="NA"/>
    <m/>
    <m/>
  </r>
  <r>
    <s v="HE16Sr1"/>
    <s v="HE16SR1"/>
    <x v="2"/>
    <x v="0"/>
    <s v="Qikiqtaruk"/>
    <d v="2011-07-16T00:00:00"/>
    <d v="2011-07-16T00:00:00"/>
    <d v="2006-08-16T00:00:00"/>
    <x v="0"/>
    <n v="88"/>
    <s v="NA"/>
    <s v="NA"/>
    <n v="20"/>
    <s v="NA"/>
    <s v="NA"/>
    <s v="NA"/>
    <s v="NA"/>
    <s v="NA"/>
    <s v="NA"/>
    <s v="Male"/>
    <n v="57"/>
    <s v="Unknown"/>
    <s v="NA"/>
    <n v="2016"/>
    <s v="NA"/>
    <s v="NA"/>
    <s v="NA"/>
    <n v="0"/>
    <n v="0"/>
    <n v="0"/>
    <n v="0"/>
    <n v="0"/>
    <n v="7"/>
    <n v="2"/>
    <n v="3"/>
    <s v="NA"/>
    <m/>
    <m/>
  </r>
  <r>
    <s v="HE16Sr10"/>
    <s v="HE16SR10"/>
    <x v="2"/>
    <x v="0"/>
    <s v="Qikiqtaruk"/>
    <d v="2011-07-16T00:00:00"/>
    <d v="2011-07-16T00:00:00"/>
    <d v="2006-08-16T00:00:00"/>
    <x v="0"/>
    <n v="45"/>
    <s v="NA"/>
    <s v="NA"/>
    <n v="21"/>
    <s v="NA"/>
    <s v="NA"/>
    <s v="NA"/>
    <s v="NA"/>
    <s v="NA"/>
    <s v="NA"/>
    <s v="Female"/>
    <n v="41"/>
    <s v="Unknown"/>
    <s v="NA"/>
    <n v="2016"/>
    <s v="NA"/>
    <s v="NA"/>
    <s v="NA"/>
    <n v="0"/>
    <n v="0"/>
    <n v="0"/>
    <n v="0"/>
    <n v="0"/>
    <n v="4"/>
    <n v="1"/>
    <n v="2"/>
    <s v="NA"/>
    <m/>
    <m/>
  </r>
  <r>
    <s v="HE16Sr11"/>
    <s v="HE16Sr11"/>
    <x v="2"/>
    <x v="0"/>
    <s v="Qikiqtaruk"/>
    <d v="2023-07-16T00:00:00"/>
    <d v="2024-07-16T00:00:00"/>
    <d v="2009-08-16T00:00:00"/>
    <x v="0"/>
    <n v="124"/>
    <s v="500+"/>
    <n v="764"/>
    <n v="31.8"/>
    <n v="61"/>
    <n v="61"/>
    <s v="NA"/>
    <n v="121"/>
    <n v="100"/>
    <s v="NA"/>
    <s v="Female"/>
    <n v="34"/>
    <n v="11"/>
    <s v="NA"/>
    <n v="2016"/>
    <s v="NA"/>
    <s v="NA"/>
    <s v="NA"/>
    <n v="0"/>
    <n v="0"/>
    <n v="0"/>
    <n v="0"/>
    <n v="0"/>
    <n v="16"/>
    <n v="5"/>
    <n v="5"/>
    <s v="NA"/>
    <m/>
    <m/>
  </r>
  <r>
    <s v="HE16Sr12"/>
    <s v="HE16Sr12"/>
    <x v="2"/>
    <x v="0"/>
    <s v="Qikiqtaruk"/>
    <d v="2023-07-16T00:00:00"/>
    <d v="2024-07-16T00:00:00"/>
    <d v="2009-08-16T00:00:00"/>
    <x v="0"/>
    <n v="68"/>
    <n v="427"/>
    <n v="237"/>
    <n v="24"/>
    <n v="47"/>
    <n v="43"/>
    <s v="NA"/>
    <n v="105"/>
    <n v="50"/>
    <s v="NA"/>
    <s v="Male"/>
    <n v="39.200000000000003"/>
    <n v="8.8000000000000007"/>
    <s v="NA"/>
    <n v="2016"/>
    <s v="NA"/>
    <s v="NA"/>
    <s v="NA"/>
    <n v="0"/>
    <n v="0"/>
    <n v="0"/>
    <n v="0"/>
    <n v="0"/>
    <n v="16"/>
    <n v="4"/>
    <n v="5"/>
    <s v="NA"/>
    <m/>
    <m/>
  </r>
  <r>
    <s v="HE16Sr13"/>
    <s v="HE16Sr13"/>
    <x v="2"/>
    <x v="0"/>
    <s v="Qikiqtaruk"/>
    <d v="2023-07-16T00:00:00"/>
    <d v="2024-07-16T00:00:00"/>
    <d v="2009-08-16T00:00:00"/>
    <x v="0"/>
    <n v="70"/>
    <n v="491"/>
    <n v="284"/>
    <n v="27"/>
    <n v="45"/>
    <n v="54"/>
    <s v="NA"/>
    <n v="60"/>
    <n v="71"/>
    <s v="NA"/>
    <s v="Male"/>
    <n v="28.7"/>
    <n v="9.3000000000000007"/>
    <s v="NA"/>
    <n v="2016"/>
    <s v="NA"/>
    <s v="NA"/>
    <s v="NA"/>
    <n v="0"/>
    <n v="0"/>
    <n v="0"/>
    <n v="0"/>
    <n v="0"/>
    <n v="16"/>
    <n v="3"/>
    <n v="5"/>
    <s v="NA"/>
    <m/>
    <m/>
  </r>
  <r>
    <s v="HE16Sr14"/>
    <s v="HE16Sr14"/>
    <x v="2"/>
    <x v="0"/>
    <s v="Qikiqtaruk"/>
    <d v="2023-07-16T00:00:00"/>
    <d v="2024-07-16T00:00:00"/>
    <d v="2009-08-16T00:00:00"/>
    <x v="0"/>
    <n v="34"/>
    <n v="206"/>
    <n v="147"/>
    <n v="16"/>
    <n v="44"/>
    <n v="40"/>
    <s v="NA"/>
    <n v="30"/>
    <n v="24"/>
    <s v="NA"/>
    <s v="Unknown"/>
    <n v="28.2"/>
    <n v="8.6999999999999993"/>
    <s v="NA"/>
    <n v="2016"/>
    <s v="NA"/>
    <s v="NA"/>
    <s v="NA"/>
    <n v="0"/>
    <n v="0"/>
    <n v="0"/>
    <n v="0"/>
    <n v="0"/>
    <n v="16"/>
    <n v="2"/>
    <n v="5"/>
    <s v="NA"/>
    <m/>
    <m/>
  </r>
  <r>
    <s v="HE16Sr15"/>
    <s v="HE16Sr15"/>
    <x v="2"/>
    <x v="0"/>
    <s v="Qikiqtaruk"/>
    <d v="2023-07-16T00:00:00"/>
    <d v="2024-07-16T00:00:00"/>
    <d v="2009-08-16T00:00:00"/>
    <x v="0"/>
    <n v="38"/>
    <n v="232"/>
    <n v="150"/>
    <n v="18"/>
    <n v="40"/>
    <n v="35"/>
    <s v="NA"/>
    <n v="24"/>
    <n v="25"/>
    <s v="NA"/>
    <s v="Unknown"/>
    <n v="32.1"/>
    <n v="10.199999999999999"/>
    <s v="NA"/>
    <n v="2016"/>
    <s v="NA"/>
    <s v="NA"/>
    <s v="NA"/>
    <n v="0"/>
    <n v="0"/>
    <n v="0"/>
    <n v="0"/>
    <n v="0"/>
    <n v="16"/>
    <n v="1"/>
    <n v="5"/>
    <s v="NA"/>
    <m/>
    <m/>
  </r>
  <r>
    <s v="HE16Sr16"/>
    <s v="HE16SR16"/>
    <x v="2"/>
    <x v="0"/>
    <s v="Qikiqtaruk"/>
    <d v="2023-07-16T00:00:00"/>
    <d v="2024-07-16T00:00:00"/>
    <d v="2009-08-16T00:00:00"/>
    <x v="0"/>
    <n v="67"/>
    <n v="331"/>
    <n v="220"/>
    <n v="33"/>
    <n v="47"/>
    <n v="46"/>
    <s v="NA"/>
    <n v="95"/>
    <n v="48"/>
    <s v="NA"/>
    <s v="Male"/>
    <n v="31.2"/>
    <n v="11.2"/>
    <s v="NA"/>
    <n v="2016"/>
    <s v="NA"/>
    <s v="NA"/>
    <s v="NA"/>
    <n v="0"/>
    <n v="0"/>
    <n v="0"/>
    <n v="0"/>
    <n v="0"/>
    <n v="13"/>
    <n v="5"/>
    <n v="1"/>
    <s v="NA"/>
    <m/>
    <m/>
  </r>
  <r>
    <s v="HE16Sr17"/>
    <s v="HE16SR17"/>
    <x v="2"/>
    <x v="0"/>
    <s v="Qikiqtaruk"/>
    <d v="2023-07-16T00:00:00"/>
    <d v="2024-07-16T00:00:00"/>
    <d v="2009-08-16T00:00:00"/>
    <x v="0"/>
    <n v="65"/>
    <n v="229"/>
    <n v="221"/>
    <n v="26.6"/>
    <n v="104"/>
    <n v="89"/>
    <s v="NA"/>
    <n v="65"/>
    <n v="63"/>
    <s v="NA"/>
    <s v="Female"/>
    <n v="36.5"/>
    <n v="10.9"/>
    <s v="NA"/>
    <n v="2016"/>
    <s v="NA"/>
    <s v="NA"/>
    <s v="NA"/>
    <n v="0"/>
    <n v="0"/>
    <n v="0"/>
    <n v="0"/>
    <n v="0"/>
    <n v="13"/>
    <n v="4"/>
    <n v="1"/>
    <s v="NA"/>
    <m/>
    <m/>
  </r>
  <r>
    <s v="HE16Sr18"/>
    <s v="HE16SR18"/>
    <x v="2"/>
    <x v="0"/>
    <s v="Qikiqtaruk"/>
    <d v="2023-07-16T00:00:00"/>
    <d v="2024-07-16T00:00:00"/>
    <d v="2009-08-16T00:00:00"/>
    <x v="0"/>
    <n v="59"/>
    <n v="183"/>
    <n v="155"/>
    <n v="20.3"/>
    <n v="82"/>
    <n v="81"/>
    <s v="NA"/>
    <n v="270"/>
    <n v="277"/>
    <s v="NA"/>
    <s v="Unknown"/>
    <n v="36.700000000000003"/>
    <n v="9.6"/>
    <s v="NA"/>
    <n v="2016"/>
    <s v="NA"/>
    <s v="NA"/>
    <s v="NA"/>
    <n v="0"/>
    <n v="0"/>
    <n v="0"/>
    <n v="0"/>
    <n v="0"/>
    <n v="13"/>
    <n v="3"/>
    <n v="1"/>
    <s v="NA"/>
    <m/>
    <m/>
  </r>
  <r>
    <s v="HE16Sr19"/>
    <s v="HE16SR19"/>
    <x v="2"/>
    <x v="0"/>
    <s v="Qikiqtaruk"/>
    <d v="2023-07-16T00:00:00"/>
    <d v="2024-07-16T00:00:00"/>
    <d v="2009-08-16T00:00:00"/>
    <x v="0"/>
    <n v="62"/>
    <n v="403"/>
    <n v="624"/>
    <n v="21.7"/>
    <n v="58"/>
    <n v="62"/>
    <s v="NA"/>
    <n v="172"/>
    <n v="151"/>
    <s v="NA"/>
    <s v="Male"/>
    <n v="33.6"/>
    <n v="10"/>
    <s v="NA"/>
    <n v="2016"/>
    <s v="NA"/>
    <s v="NA"/>
    <s v="NA"/>
    <n v="0"/>
    <n v="0"/>
    <n v="0"/>
    <n v="0"/>
    <n v="0"/>
    <n v="13"/>
    <n v="2"/>
    <n v="1"/>
    <s v="NA"/>
    <m/>
    <m/>
  </r>
  <r>
    <s v="HE16Sr2"/>
    <s v="HE16SR2"/>
    <x v="2"/>
    <x v="0"/>
    <s v="Qikiqtaruk"/>
    <d v="2011-07-16T00:00:00"/>
    <d v="2011-07-16T00:00:00"/>
    <d v="2006-08-16T00:00:00"/>
    <x v="0"/>
    <n v="52"/>
    <s v="NA"/>
    <s v="NA"/>
    <n v="15"/>
    <s v="NA"/>
    <s v="NA"/>
    <s v="NA"/>
    <s v="NA"/>
    <s v="NA"/>
    <s v="NA"/>
    <s v="Female"/>
    <n v="45"/>
    <s v="Unknown"/>
    <s v="NA"/>
    <n v="2016"/>
    <s v="NA"/>
    <s v="NA"/>
    <s v="NA"/>
    <n v="0"/>
    <n v="0"/>
    <n v="0"/>
    <n v="0"/>
    <n v="0"/>
    <n v="7"/>
    <n v="2"/>
    <n v="4"/>
    <s v="NA"/>
    <m/>
    <m/>
  </r>
  <r>
    <s v="HE16Sr20"/>
    <s v="HE16SR20"/>
    <x v="2"/>
    <x v="0"/>
    <s v="Qikiqtaruk"/>
    <d v="2023-07-16T00:00:00"/>
    <d v="2024-07-16T00:00:00"/>
    <d v="2009-08-16T00:00:00"/>
    <x v="0"/>
    <n v="33"/>
    <n v="132"/>
    <n v="188"/>
    <n v="9"/>
    <n v="50"/>
    <n v="48"/>
    <s v="NA"/>
    <n v="61"/>
    <n v="67"/>
    <s v="NA"/>
    <s v="Female"/>
    <n v="38"/>
    <n v="7.1"/>
    <s v="NA"/>
    <n v="2016"/>
    <s v="NA"/>
    <s v="NA"/>
    <s v="NA"/>
    <n v="0"/>
    <n v="0"/>
    <n v="0"/>
    <n v="0"/>
    <n v="0"/>
    <n v="13"/>
    <n v="1"/>
    <n v="1"/>
    <s v="NA"/>
    <m/>
    <m/>
  </r>
  <r>
    <s v="HE16Sr21"/>
    <s v="HE16SR21"/>
    <x v="2"/>
    <x v="0"/>
    <s v="Qikiqtaruk"/>
    <d v="2024-07-16T00:00:00"/>
    <d v="2025-07-16T00:00:00"/>
    <d v="2006-08-16T00:00:00"/>
    <x v="0"/>
    <n v="69"/>
    <n v="115"/>
    <n v="95"/>
    <n v="20"/>
    <s v="NA"/>
    <s v="NA"/>
    <s v="NA"/>
    <s v="NA"/>
    <s v="NA"/>
    <s v="NA"/>
    <s v="Male"/>
    <n v="35.6"/>
    <n v="8.5"/>
    <s v="NA"/>
    <n v="2016"/>
    <s v="NA"/>
    <s v="NA"/>
    <s v="NA"/>
    <n v="0"/>
    <n v="0"/>
    <n v="0"/>
    <n v="0"/>
    <n v="0"/>
    <n v="13"/>
    <n v="5"/>
    <n v="5"/>
    <s v="NA"/>
    <m/>
    <m/>
  </r>
  <r>
    <s v="HE16Sr22"/>
    <s v="HE16SR22"/>
    <x v="2"/>
    <x v="0"/>
    <s v="Qikiqtaruk"/>
    <d v="2024-07-16T00:00:00"/>
    <d v="2025-07-16T00:00:00"/>
    <d v="2006-08-16T00:00:00"/>
    <x v="0"/>
    <n v="77"/>
    <n v="120"/>
    <n v="109"/>
    <n v="15"/>
    <s v="NA"/>
    <s v="NA"/>
    <s v="NA"/>
    <s v="NA"/>
    <s v="NA"/>
    <s v="NA"/>
    <s v="Unknown"/>
    <n v="34.700000000000003"/>
    <n v="10.1"/>
    <s v="NA"/>
    <n v="2016"/>
    <s v="NA"/>
    <s v="NA"/>
    <s v="NA"/>
    <n v="0"/>
    <n v="0"/>
    <n v="0"/>
    <n v="0"/>
    <n v="0"/>
    <n v="13"/>
    <n v="4"/>
    <n v="5"/>
    <s v="NA"/>
    <m/>
    <m/>
  </r>
  <r>
    <s v="HE16Sr24"/>
    <s v="HE16SR24"/>
    <x v="2"/>
    <x v="0"/>
    <s v="Qikiqtaruk"/>
    <d v="2024-07-16T00:00:00"/>
    <d v="2025-07-16T00:00:00"/>
    <d v="2006-08-16T00:00:00"/>
    <x v="0"/>
    <n v="61"/>
    <n v="75"/>
    <n v="24"/>
    <n v="17"/>
    <s v="NA"/>
    <s v="NA"/>
    <s v="NA"/>
    <s v="NA"/>
    <s v="NA"/>
    <s v="NA"/>
    <s v="Unknown"/>
    <n v="31.3"/>
    <n v="9.5"/>
    <s v="NA"/>
    <n v="2016"/>
    <s v="NA"/>
    <s v="NA"/>
    <s v="NA"/>
    <n v="0"/>
    <n v="0"/>
    <n v="0"/>
    <n v="0"/>
    <n v="0"/>
    <n v="13"/>
    <n v="2"/>
    <n v="5"/>
    <s v="NA"/>
    <m/>
    <m/>
  </r>
  <r>
    <s v="HE16Sr25"/>
    <s v="HE16SR25"/>
    <x v="2"/>
    <x v="0"/>
    <s v="Qikiqtaruk"/>
    <d v="2024-07-16T00:00:00"/>
    <d v="2025-07-16T00:00:00"/>
    <d v="2006-08-16T00:00:00"/>
    <x v="0"/>
    <n v="29"/>
    <n v="68"/>
    <n v="80"/>
    <n v="25"/>
    <s v="NA"/>
    <s v="NA"/>
    <s v="NA"/>
    <s v="NA"/>
    <s v="NA"/>
    <s v="NA"/>
    <s v="Unknown"/>
    <n v="22.5"/>
    <n v="7.4"/>
    <s v="NA"/>
    <n v="2016"/>
    <s v="NA"/>
    <s v="NA"/>
    <s v="NA"/>
    <n v="0"/>
    <n v="0"/>
    <n v="0"/>
    <n v="0"/>
    <n v="0"/>
    <n v="13"/>
    <n v="1"/>
    <n v="5"/>
    <s v="NA"/>
    <m/>
    <m/>
  </r>
  <r>
    <s v="HE16Sr26"/>
    <s v="HE16Sr26"/>
    <x v="2"/>
    <x v="0"/>
    <s v="Qikiqtaruk"/>
    <d v="2024-07-16T00:00:00"/>
    <d v="2025-07-16T00:00:00"/>
    <d v="2006-08-16T00:00:00"/>
    <x v="0"/>
    <n v="35"/>
    <n v="110"/>
    <n v="40"/>
    <n v="10"/>
    <s v="NA"/>
    <s v="NA"/>
    <s v="NA"/>
    <s v="NA"/>
    <s v="NA"/>
    <s v="NA"/>
    <s v="Unknown"/>
    <n v="25.2"/>
    <n v="8.8000000000000007"/>
    <s v="NA"/>
    <n v="2016"/>
    <s v="NA"/>
    <s v="NA"/>
    <s v="NA"/>
    <n v="0"/>
    <n v="0"/>
    <n v="0"/>
    <n v="0"/>
    <n v="0"/>
    <n v="16"/>
    <n v="5"/>
    <n v="6"/>
    <s v="NA"/>
    <m/>
    <m/>
  </r>
  <r>
    <s v="HE16Sr27"/>
    <s v="HE16Sr27"/>
    <x v="2"/>
    <x v="0"/>
    <s v="Qikiqtaruk"/>
    <d v="2024-07-16T00:00:00"/>
    <d v="2025-07-16T00:00:00"/>
    <d v="2006-08-16T00:00:00"/>
    <x v="0"/>
    <n v="25"/>
    <n v="127"/>
    <n v="161"/>
    <n v="15"/>
    <s v="NA"/>
    <s v="NA"/>
    <s v="NA"/>
    <s v="NA"/>
    <s v="NA"/>
    <s v="NA"/>
    <s v="Female"/>
    <n v="30.4"/>
    <n v="8.1999999999999993"/>
    <s v="NA"/>
    <n v="2016"/>
    <s v="NA"/>
    <s v="NA"/>
    <s v="NA"/>
    <n v="0"/>
    <n v="0"/>
    <n v="0"/>
    <n v="0"/>
    <n v="0"/>
    <n v="16"/>
    <n v="4"/>
    <n v="6"/>
    <s v="NA"/>
    <m/>
    <m/>
  </r>
  <r>
    <s v="HE16Sr28"/>
    <s v="HE16Sr28"/>
    <x v="2"/>
    <x v="0"/>
    <s v="Qikiqtaruk"/>
    <d v="2024-07-16T00:00:00"/>
    <d v="2025-07-16T00:00:00"/>
    <d v="2006-08-16T00:00:00"/>
    <x v="0"/>
    <n v="30"/>
    <n v="106"/>
    <n v="82"/>
    <n v="19"/>
    <s v="NA"/>
    <s v="NA"/>
    <s v="NA"/>
    <s v="NA"/>
    <s v="NA"/>
    <s v="NA"/>
    <s v="Unknown"/>
    <n v="24"/>
    <n v="8"/>
    <s v="NA"/>
    <n v="2016"/>
    <s v="NA"/>
    <s v="NA"/>
    <s v="NA"/>
    <n v="0"/>
    <n v="0"/>
    <n v="0"/>
    <n v="0"/>
    <n v="0"/>
    <n v="16"/>
    <n v="3"/>
    <n v="6"/>
    <s v="NA"/>
    <m/>
    <m/>
  </r>
  <r>
    <s v="HE16Sr29"/>
    <s v="HE16Sr29"/>
    <x v="2"/>
    <x v="0"/>
    <s v="Qikiqtaruk"/>
    <d v="2024-07-16T00:00:00"/>
    <d v="2025-07-16T00:00:00"/>
    <d v="2006-08-16T00:00:00"/>
    <x v="0"/>
    <n v="38"/>
    <n v="126"/>
    <n v="95"/>
    <n v="19"/>
    <s v="NA"/>
    <s v="NA"/>
    <s v="NA"/>
    <s v="NA"/>
    <s v="NA"/>
    <s v="NA"/>
    <s v="Unknown"/>
    <n v="30.5"/>
    <n v="9.5"/>
    <s v="NA"/>
    <n v="2016"/>
    <s v="NA"/>
    <s v="NA"/>
    <s v="NA"/>
    <n v="0"/>
    <n v="0"/>
    <n v="0"/>
    <n v="0"/>
    <n v="0"/>
    <n v="16"/>
    <n v="2"/>
    <n v="6"/>
    <s v="NA"/>
    <m/>
    <m/>
  </r>
  <r>
    <s v="HE16Sr3"/>
    <s v="HE16SR3"/>
    <x v="2"/>
    <x v="0"/>
    <s v="Qikiqtaruk"/>
    <d v="2011-07-16T00:00:00"/>
    <d v="2011-07-16T00:00:00"/>
    <d v="2006-08-16T00:00:00"/>
    <x v="0"/>
    <n v="72"/>
    <s v="NA"/>
    <s v="NA"/>
    <n v="18"/>
    <s v="NA"/>
    <s v="NA"/>
    <s v="NA"/>
    <s v="NA"/>
    <s v="NA"/>
    <s v="NA"/>
    <s v="Female"/>
    <n v="55"/>
    <s v="Unknown"/>
    <s v="NA"/>
    <n v="2016"/>
    <s v="NA"/>
    <s v="NA"/>
    <s v="NA"/>
    <n v="0"/>
    <n v="0"/>
    <n v="0"/>
    <n v="0"/>
    <n v="0"/>
    <n v="7"/>
    <n v="2"/>
    <n v="5"/>
    <s v="NA"/>
    <m/>
    <m/>
  </r>
  <r>
    <s v="HE16Sr30"/>
    <s v="HE16Sr30"/>
    <x v="2"/>
    <x v="0"/>
    <s v="Qikiqtaruk"/>
    <d v="2024-07-16T00:00:00"/>
    <d v="2025-07-16T00:00:00"/>
    <d v="2006-08-16T00:00:00"/>
    <x v="0"/>
    <n v="31"/>
    <n v="82"/>
    <n v="62"/>
    <n v="15"/>
    <s v="NA"/>
    <s v="NA"/>
    <s v="NA"/>
    <s v="NA"/>
    <s v="NA"/>
    <s v="NA"/>
    <s v="Male"/>
    <n v="34.1"/>
    <n v="7.7"/>
    <s v="NA"/>
    <n v="2016"/>
    <s v="NA"/>
    <s v="NA"/>
    <s v="NA"/>
    <n v="0"/>
    <n v="0"/>
    <n v="0"/>
    <n v="0"/>
    <n v="0"/>
    <n v="16"/>
    <n v="1"/>
    <n v="6"/>
    <s v="NA"/>
    <m/>
    <m/>
  </r>
  <r>
    <s v="HE16Sr4"/>
    <s v="HE16SR4"/>
    <x v="2"/>
    <x v="0"/>
    <s v="Qikiqtaruk"/>
    <d v="2011-07-16T00:00:00"/>
    <d v="2011-07-16T00:00:00"/>
    <d v="2006-08-16T00:00:00"/>
    <x v="0"/>
    <n v="52"/>
    <s v="NA"/>
    <s v="NA"/>
    <n v="15"/>
    <s v="NA"/>
    <s v="NA"/>
    <s v="NA"/>
    <s v="NA"/>
    <s v="NA"/>
    <s v="NA"/>
    <s v="Female"/>
    <n v="43"/>
    <s v="Unknown"/>
    <s v="NA"/>
    <n v="2016"/>
    <s v="NA"/>
    <s v="NA"/>
    <s v="NA"/>
    <n v="0"/>
    <n v="0"/>
    <n v="0"/>
    <n v="0"/>
    <n v="0"/>
    <n v="7"/>
    <n v="2"/>
    <n v="6"/>
    <s v="NA"/>
    <m/>
    <m/>
  </r>
  <r>
    <s v="HE16Sr5"/>
    <s v="HE16SR5"/>
    <x v="2"/>
    <x v="0"/>
    <s v="Qikiqtaruk"/>
    <d v="2011-07-16T00:00:00"/>
    <d v="2011-07-16T00:00:00"/>
    <d v="2006-08-16T00:00:00"/>
    <x v="0"/>
    <n v="44"/>
    <s v="NA"/>
    <s v="NA"/>
    <n v="20"/>
    <s v="NA"/>
    <s v="NA"/>
    <s v="NA"/>
    <s v="NA"/>
    <s v="NA"/>
    <s v="NA"/>
    <s v="Male"/>
    <n v="35"/>
    <s v="Unknown"/>
    <s v="NA"/>
    <n v="2016"/>
    <s v="NA"/>
    <s v="NA"/>
    <s v="NA"/>
    <n v="0"/>
    <n v="0"/>
    <n v="0"/>
    <n v="0"/>
    <n v="0"/>
    <n v="7"/>
    <n v="2"/>
    <n v="7"/>
    <s v="NA"/>
    <m/>
    <m/>
  </r>
  <r>
    <s v="HE16Sr6"/>
    <s v="HE16SR6"/>
    <x v="2"/>
    <x v="0"/>
    <s v="Qikiqtaruk"/>
    <d v="2011-07-16T00:00:00"/>
    <d v="2011-07-16T00:00:00"/>
    <d v="2006-08-16T00:00:00"/>
    <x v="0"/>
    <n v="60"/>
    <s v="NA"/>
    <s v="NA"/>
    <n v="17"/>
    <s v="NA"/>
    <s v="NA"/>
    <s v="NA"/>
    <s v="NA"/>
    <s v="NA"/>
    <s v="NA"/>
    <s v="Female"/>
    <n v="48"/>
    <s v="Unknown"/>
    <s v="NA"/>
    <n v="2016"/>
    <s v="NA"/>
    <s v="NA"/>
    <s v="NA"/>
    <n v="0"/>
    <n v="0"/>
    <n v="0"/>
    <n v="0"/>
    <n v="0"/>
    <n v="4"/>
    <n v="5"/>
    <n v="2"/>
    <s v="NA"/>
    <m/>
    <m/>
  </r>
  <r>
    <s v="HE16Sr7"/>
    <s v="HE16SR7"/>
    <x v="2"/>
    <x v="0"/>
    <s v="Qikiqtaruk"/>
    <d v="2011-07-16T00:00:00"/>
    <d v="2011-07-16T00:00:00"/>
    <d v="2006-08-16T00:00:00"/>
    <x v="0"/>
    <n v="67"/>
    <s v="NA"/>
    <s v="NA"/>
    <n v="29"/>
    <s v="NA"/>
    <s v="NA"/>
    <s v="NA"/>
    <s v="NA"/>
    <s v="NA"/>
    <s v="NA"/>
    <s v="Male"/>
    <n v="46"/>
    <s v="Unknown"/>
    <s v="NA"/>
    <n v="2016"/>
    <s v="NA"/>
    <s v="NA"/>
    <s v="NA"/>
    <n v="0"/>
    <n v="0"/>
    <n v="0"/>
    <n v="0"/>
    <n v="0"/>
    <n v="4"/>
    <n v="4"/>
    <n v="2"/>
    <s v="NA"/>
    <m/>
    <m/>
  </r>
  <r>
    <s v="HE16Sr8"/>
    <s v="HE16SR8"/>
    <x v="2"/>
    <x v="0"/>
    <s v="Qikiqtaruk"/>
    <d v="2011-07-16T00:00:00"/>
    <d v="2011-07-16T00:00:00"/>
    <d v="2006-08-16T00:00:00"/>
    <x v="0"/>
    <n v="68"/>
    <s v="NA"/>
    <s v="NA"/>
    <n v="23"/>
    <s v="NA"/>
    <s v="NA"/>
    <s v="NA"/>
    <s v="NA"/>
    <s v="NA"/>
    <s v="NA"/>
    <s v="Female"/>
    <n v="47"/>
    <s v="Unknown"/>
    <s v="NA"/>
    <n v="2016"/>
    <s v="NA"/>
    <s v="NA"/>
    <s v="NA"/>
    <n v="0"/>
    <n v="0"/>
    <n v="0"/>
    <n v="0"/>
    <n v="0"/>
    <n v="4"/>
    <n v="3"/>
    <n v="2"/>
    <s v="NA"/>
    <m/>
    <m/>
  </r>
  <r>
    <s v="HE16Sr9"/>
    <s v="HE16SR9"/>
    <x v="2"/>
    <x v="0"/>
    <s v="Qikiqtaruk"/>
    <d v="2011-07-16T00:00:00"/>
    <d v="2011-07-16T00:00:00"/>
    <d v="2006-08-16T00:00:00"/>
    <x v="0"/>
    <n v="61"/>
    <s v="NA"/>
    <s v="NA"/>
    <n v="20"/>
    <s v="NA"/>
    <s v="NA"/>
    <s v="NA"/>
    <s v="NA"/>
    <s v="NA"/>
    <s v="NA"/>
    <s v="Female"/>
    <n v="49"/>
    <s v="Unknown"/>
    <s v="NA"/>
    <n v="2016"/>
    <s v="NA"/>
    <s v="NA"/>
    <s v="NA"/>
    <n v="0"/>
    <n v="0"/>
    <n v="0"/>
    <n v="0"/>
    <n v="0"/>
    <n v="4"/>
    <n v="2"/>
    <n v="2"/>
    <s v="NA"/>
    <m/>
    <m/>
  </r>
  <r>
    <s v="KP16BN1"/>
    <s v="KP16BN1"/>
    <x v="3"/>
    <x v="1"/>
    <s v="Kluane Plateau"/>
    <d v="2008-07-16T00:00:00"/>
    <s v="NA"/>
    <d v="2009-07-16T00:00:00"/>
    <x v="0"/>
    <n v="89"/>
    <n v="130"/>
    <n v="374"/>
    <n v="15"/>
    <s v="NA"/>
    <s v="NA"/>
    <s v="NA"/>
    <s v="NA"/>
    <s v="NA"/>
    <s v="NA"/>
    <s v="Unknown"/>
    <n v="27.6"/>
    <n v="6"/>
    <s v="NA"/>
    <n v="2016"/>
    <s v="NA"/>
    <s v="NA"/>
    <s v="NA"/>
    <n v="0"/>
    <n v="0"/>
    <n v="0"/>
    <n v="0"/>
    <n v="0"/>
    <n v="10"/>
    <n v="3"/>
    <n v="6"/>
    <s v="NA"/>
    <m/>
    <m/>
  </r>
  <r>
    <s v="KP16BN2"/>
    <s v="KP16BN2"/>
    <x v="3"/>
    <x v="1"/>
    <s v="Kluane Plateau"/>
    <d v="2008-07-16T00:00:00"/>
    <s v="NA"/>
    <d v="2009-07-16T00:00:00"/>
    <x v="0"/>
    <n v="12"/>
    <n v="417"/>
    <n v="395"/>
    <n v="65"/>
    <s v="NA"/>
    <s v="NA"/>
    <s v="NA"/>
    <s v="NA"/>
    <s v="NA"/>
    <s v="NA"/>
    <s v="Unknown"/>
    <n v="25.1"/>
    <n v="12.2"/>
    <s v="NA"/>
    <n v="2016"/>
    <s v="NA"/>
    <s v="NA"/>
    <s v="NA"/>
    <n v="0"/>
    <n v="0"/>
    <n v="0"/>
    <n v="0"/>
    <n v="0"/>
    <n v="10"/>
    <n v="2"/>
    <n v="6"/>
    <s v="NA"/>
    <m/>
    <m/>
  </r>
  <r>
    <s v="KP16BN3"/>
    <s v="KP16BN3"/>
    <x v="3"/>
    <x v="1"/>
    <s v="Kluane Plateau"/>
    <d v="2008-07-16T00:00:00"/>
    <s v="NA"/>
    <d v="2009-07-16T00:00:00"/>
    <x v="0"/>
    <n v="78"/>
    <n v="314"/>
    <n v="241"/>
    <n v="17"/>
    <s v="NA"/>
    <s v="NA"/>
    <s v="NA"/>
    <s v="NA"/>
    <s v="NA"/>
    <s v="NA"/>
    <s v="Unknown"/>
    <n v="41.2"/>
    <n v="11.5"/>
    <s v="NA"/>
    <n v="2016"/>
    <s v="NA"/>
    <s v="NA"/>
    <s v="NA"/>
    <n v="0"/>
    <n v="0"/>
    <n v="0"/>
    <n v="0"/>
    <n v="0"/>
    <n v="10"/>
    <n v="1"/>
    <n v="6"/>
    <s v="NA"/>
    <m/>
    <m/>
  </r>
  <r>
    <s v="KP16Sa1"/>
    <s v="KP16Sa1"/>
    <x v="0"/>
    <x v="1"/>
    <s v="Kluane Plateau"/>
    <d v="2008-07-16T00:00:00"/>
    <s v="NA"/>
    <d v="2009-07-16T00:00:00"/>
    <x v="0"/>
    <n v="4"/>
    <n v="37"/>
    <n v="25"/>
    <n v="4"/>
    <s v="NA"/>
    <s v="NA"/>
    <s v="NA"/>
    <s v="NA"/>
    <s v="NA"/>
    <s v="NA"/>
    <s v="Unknown"/>
    <n v="13.6"/>
    <n v="4.7"/>
    <s v="NA"/>
    <n v="2016"/>
    <s v="NA"/>
    <s v="NA"/>
    <s v="NA"/>
    <n v="0"/>
    <n v="0"/>
    <n v="0"/>
    <n v="0"/>
    <n v="0"/>
    <n v="10"/>
    <n v="5"/>
    <n v="1"/>
    <s v="NA"/>
    <m/>
    <m/>
  </r>
  <r>
    <s v="KP16Sa10"/>
    <s v="KP16Sa10"/>
    <x v="0"/>
    <x v="1"/>
    <s v="Kluane Plateau"/>
    <d v="2008-07-16T00:00:00"/>
    <s v="NA"/>
    <d v="2009-07-16T00:00:00"/>
    <x v="0"/>
    <n v="7"/>
    <n v="66"/>
    <n v="57"/>
    <n v="20"/>
    <s v="NA"/>
    <s v="NA"/>
    <s v="NA"/>
    <s v="NA"/>
    <s v="NA"/>
    <s v="NA"/>
    <s v="Male"/>
    <n v="17.8"/>
    <n v="10.3"/>
    <s v="NA"/>
    <n v="2016"/>
    <s v="NA"/>
    <s v="NA"/>
    <s v="NA"/>
    <n v="0"/>
    <n v="0"/>
    <n v="0"/>
    <n v="0"/>
    <n v="0"/>
    <n v="15"/>
    <n v="1"/>
    <n v="6"/>
    <s v="NA"/>
    <m/>
    <m/>
  </r>
  <r>
    <s v="KP16Sa11"/>
    <s v="KP16Sa11"/>
    <x v="0"/>
    <x v="1"/>
    <s v="Kluane Plateau"/>
    <d v="2008-07-16T00:00:00"/>
    <d v="2008-07-16T00:00:00"/>
    <d v="2008-08-16T00:00:00"/>
    <x v="0"/>
    <n v="6"/>
    <n v="62"/>
    <n v="41"/>
    <n v="8"/>
    <s v="NA"/>
    <s v="NA"/>
    <s v="NA"/>
    <s v="NA"/>
    <s v="NA"/>
    <s v="NA"/>
    <s v="Female"/>
    <n v="20.100000000000001"/>
    <n v="7.5"/>
    <s v="NA"/>
    <n v="2016"/>
    <s v="NA"/>
    <s v="NA"/>
    <s v="NA"/>
    <n v="0"/>
    <n v="0"/>
    <n v="0"/>
    <n v="0"/>
    <n v="0"/>
    <n v="15"/>
    <n v="5"/>
    <n v="1"/>
    <s v="NA"/>
    <m/>
    <m/>
  </r>
  <r>
    <s v="KP16Sa12"/>
    <s v="KP16Sa12"/>
    <x v="0"/>
    <x v="1"/>
    <s v="Kluane Plateau"/>
    <d v="2008-07-16T00:00:00"/>
    <d v="2008-07-16T00:00:00"/>
    <d v="2008-08-16T00:00:00"/>
    <x v="0"/>
    <n v="7"/>
    <n v="97"/>
    <n v="41"/>
    <n v="15"/>
    <s v="NA"/>
    <s v="NA"/>
    <s v="NA"/>
    <s v="NA"/>
    <s v="NA"/>
    <s v="NA"/>
    <s v="Female"/>
    <n v="19"/>
    <n v="6.7"/>
    <s v="NA"/>
    <n v="2016"/>
    <s v="NA"/>
    <s v="NA"/>
    <s v="NA"/>
    <n v="0"/>
    <n v="0"/>
    <n v="0"/>
    <n v="0"/>
    <n v="0"/>
    <n v="15"/>
    <n v="4"/>
    <n v="1"/>
    <s v="NA"/>
    <m/>
    <m/>
  </r>
  <r>
    <s v="KP16Sa13"/>
    <s v="KP16Sa13"/>
    <x v="0"/>
    <x v="1"/>
    <s v="Kluane Plateau"/>
    <d v="2008-07-16T00:00:00"/>
    <d v="2008-07-16T00:00:00"/>
    <d v="2008-08-16T00:00:00"/>
    <x v="0"/>
    <n v="4.5"/>
    <n v="50"/>
    <n v="23"/>
    <n v="13"/>
    <s v="NA"/>
    <s v="NA"/>
    <s v="NA"/>
    <s v="NA"/>
    <s v="NA"/>
    <s v="NA"/>
    <s v="Unknown"/>
    <n v="13.1"/>
    <n v="9.8000000000000007"/>
    <s v="NA"/>
    <n v="2016"/>
    <s v="NA"/>
    <s v="NA"/>
    <s v="NA"/>
    <n v="0"/>
    <n v="0"/>
    <n v="0"/>
    <n v="0"/>
    <n v="0"/>
    <n v="15"/>
    <n v="3"/>
    <n v="1"/>
    <s v="NA"/>
    <m/>
    <m/>
  </r>
  <r>
    <s v="KP16Sa14"/>
    <s v="KP16Sa14"/>
    <x v="0"/>
    <x v="1"/>
    <s v="Kluane Plateau"/>
    <d v="2008-07-16T00:00:00"/>
    <d v="2008-07-16T00:00:00"/>
    <d v="2008-08-16T00:00:00"/>
    <x v="0"/>
    <n v="7"/>
    <n v="41"/>
    <n v="35"/>
    <n v="9"/>
    <s v="NA"/>
    <s v="NA"/>
    <s v="NA"/>
    <s v="NA"/>
    <s v="NA"/>
    <s v="NA"/>
    <s v="Female"/>
    <n v="17.2"/>
    <n v="9.6999999999999993"/>
    <s v="NA"/>
    <n v="2016"/>
    <s v="NA"/>
    <s v="NA"/>
    <s v="NA"/>
    <n v="0"/>
    <n v="0"/>
    <n v="0"/>
    <n v="0"/>
    <n v="0"/>
    <n v="15"/>
    <n v="2"/>
    <n v="1"/>
    <s v="NA"/>
    <m/>
    <m/>
  </r>
  <r>
    <s v="KP16Sa15"/>
    <s v="KP16Sa15"/>
    <x v="0"/>
    <x v="1"/>
    <s v="Kluane Plateau"/>
    <d v="2008-07-16T00:00:00"/>
    <d v="2008-07-16T00:00:00"/>
    <d v="2008-08-16T00:00:00"/>
    <x v="0"/>
    <n v="4.5"/>
    <n v="53"/>
    <n v="40"/>
    <n v="8"/>
    <s v="NA"/>
    <s v="NA"/>
    <s v="NA"/>
    <s v="NA"/>
    <s v="NA"/>
    <s v="NA"/>
    <s v="Female"/>
    <n v="16.899999999999999"/>
    <n v="7.4"/>
    <s v="NA"/>
    <n v="2016"/>
    <s v="NA"/>
    <s v="NA"/>
    <s v="NA"/>
    <n v="0"/>
    <n v="0"/>
    <n v="0"/>
    <n v="0"/>
    <n v="0"/>
    <n v="15"/>
    <n v="1"/>
    <n v="1"/>
    <s v="NA"/>
    <m/>
    <m/>
  </r>
  <r>
    <s v="KP16Sa16"/>
    <s v="KP16Sa16"/>
    <x v="0"/>
    <x v="1"/>
    <s v="Kluane Plateau"/>
    <d v="2008-07-16T00:00:00"/>
    <d v="2008-07-16T00:00:00"/>
    <d v="2008-08-16T00:00:00"/>
    <x v="0"/>
    <n v="5"/>
    <n v="68"/>
    <n v="25"/>
    <n v="6"/>
    <s v="NA"/>
    <s v="NA"/>
    <s v="NA"/>
    <s v="NA"/>
    <s v="NA"/>
    <s v="NA"/>
    <s v="Male"/>
    <n v="13"/>
    <n v="6.9"/>
    <s v="NA"/>
    <n v="2016"/>
    <s v="NA"/>
    <s v="NA"/>
    <s v="NA"/>
    <n v="0"/>
    <n v="0"/>
    <n v="0"/>
    <n v="0"/>
    <n v="0"/>
    <n v="15"/>
    <n v="5"/>
    <n v="5"/>
    <s v="NA"/>
    <m/>
    <m/>
  </r>
  <r>
    <s v="KP16Sa17"/>
    <s v="KP16Sa17"/>
    <x v="0"/>
    <x v="1"/>
    <s v="Kluane Plateau"/>
    <d v="2008-07-16T00:00:00"/>
    <d v="2008-07-16T00:00:00"/>
    <d v="2008-08-16T00:00:00"/>
    <x v="0"/>
    <n v="5"/>
    <n v="80"/>
    <n v="47"/>
    <n v="8"/>
    <s v="NA"/>
    <s v="NA"/>
    <s v="NA"/>
    <s v="NA"/>
    <s v="NA"/>
    <s v="NA"/>
    <s v="Male"/>
    <n v="17.2"/>
    <n v="11.5"/>
    <s v="NA"/>
    <n v="2016"/>
    <s v="NA"/>
    <s v="NA"/>
    <s v="NA"/>
    <n v="0"/>
    <n v="0"/>
    <n v="0"/>
    <n v="0"/>
    <n v="0"/>
    <n v="15"/>
    <n v="4"/>
    <n v="5"/>
    <s v="NA"/>
    <m/>
    <m/>
  </r>
  <r>
    <s v="KP16Sa18"/>
    <s v="KP16Sa18"/>
    <x v="0"/>
    <x v="1"/>
    <s v="Kluane Plateau"/>
    <d v="2008-07-16T00:00:00"/>
    <d v="2008-07-16T00:00:00"/>
    <d v="2008-08-16T00:00:00"/>
    <x v="0"/>
    <n v="6"/>
    <n v="7.2"/>
    <n v="42"/>
    <n v="6"/>
    <s v="NA"/>
    <s v="NA"/>
    <s v="NA"/>
    <s v="NA"/>
    <s v="NA"/>
    <s v="NA"/>
    <s v="Male"/>
    <n v="15.4"/>
    <n v="6.5"/>
    <s v="NA"/>
    <n v="2016"/>
    <s v="NA"/>
    <s v="NA"/>
    <s v="NA"/>
    <n v="0"/>
    <n v="0"/>
    <n v="0"/>
    <n v="0"/>
    <n v="0"/>
    <n v="15"/>
    <n v="3"/>
    <n v="5"/>
    <s v="NA"/>
    <m/>
    <m/>
  </r>
  <r>
    <s v="KP16Sa19"/>
    <s v="KP16Sa19"/>
    <x v="0"/>
    <x v="1"/>
    <s v="Kluane Plateau"/>
    <d v="2008-07-16T00:00:00"/>
    <d v="2008-07-16T00:00:00"/>
    <d v="2008-08-16T00:00:00"/>
    <x v="0"/>
    <n v="6"/>
    <n v="64"/>
    <n v="53"/>
    <n v="6"/>
    <s v="NA"/>
    <s v="NA"/>
    <s v="NA"/>
    <s v="NA"/>
    <s v="NA"/>
    <s v="NA"/>
    <s v="Female"/>
    <n v="17.5"/>
    <n v="6.7"/>
    <s v="NA"/>
    <n v="2016"/>
    <s v="NA"/>
    <s v="NA"/>
    <s v="NA"/>
    <n v="0"/>
    <n v="0"/>
    <n v="0"/>
    <n v="0"/>
    <n v="0"/>
    <n v="15"/>
    <n v="2"/>
    <n v="5"/>
    <s v="NA"/>
    <m/>
    <m/>
  </r>
  <r>
    <s v="KP16Sa2"/>
    <s v="KP16Sa2"/>
    <x v="0"/>
    <x v="1"/>
    <s v="Kluane Plateau"/>
    <d v="2008-07-16T00:00:00"/>
    <s v="NA"/>
    <d v="2009-07-16T00:00:00"/>
    <x v="0"/>
    <n v="7"/>
    <n v="122"/>
    <n v="68"/>
    <n v="7"/>
    <s v="NA"/>
    <s v="NA"/>
    <s v="NA"/>
    <s v="NA"/>
    <s v="NA"/>
    <s v="NA"/>
    <s v="Female"/>
    <n v="26.1"/>
    <n v="9.1"/>
    <s v="NA"/>
    <n v="2016"/>
    <s v="NA"/>
    <s v="NA"/>
    <s v="NA"/>
    <n v="0"/>
    <n v="0"/>
    <n v="0"/>
    <n v="0"/>
    <n v="0"/>
    <n v="10"/>
    <n v="4"/>
    <n v="1"/>
    <s v="NA"/>
    <m/>
    <m/>
  </r>
  <r>
    <s v="KP16Sa20"/>
    <s v="KP16Sa20"/>
    <x v="0"/>
    <x v="1"/>
    <s v="Kluane Plateau"/>
    <d v="2008-07-16T00:00:00"/>
    <d v="2008-07-16T00:00:00"/>
    <d v="2008-08-16T00:00:00"/>
    <x v="0"/>
    <n v="6"/>
    <n v="76"/>
    <n v="57"/>
    <n v="4"/>
    <s v="NA"/>
    <s v="NA"/>
    <s v="NA"/>
    <s v="NA"/>
    <s v="NA"/>
    <s v="NA"/>
    <s v="Female"/>
    <n v="20.100000000000001"/>
    <n v="5"/>
    <s v="NA"/>
    <n v="2016"/>
    <s v="NA"/>
    <s v="NA"/>
    <s v="NA"/>
    <n v="0"/>
    <n v="0"/>
    <n v="0"/>
    <n v="0"/>
    <n v="0"/>
    <n v="15"/>
    <n v="1"/>
    <n v="5"/>
    <s v="NA"/>
    <m/>
    <m/>
  </r>
  <r>
    <s v="KP16Sa3"/>
    <s v="KP16Sa3"/>
    <x v="0"/>
    <x v="1"/>
    <s v="Kluane Plateau"/>
    <d v="2008-07-16T00:00:00"/>
    <s v="NA"/>
    <d v="2009-07-16T00:00:00"/>
    <x v="0"/>
    <n v="5"/>
    <n v="50"/>
    <n v="43"/>
    <n v="5"/>
    <s v="NA"/>
    <s v="NA"/>
    <s v="NA"/>
    <s v="NA"/>
    <s v="NA"/>
    <s v="NA"/>
    <s v="Female"/>
    <n v="5.3"/>
    <n v="7.2"/>
    <s v="NA"/>
    <n v="2016"/>
    <s v="NA"/>
    <s v="NA"/>
    <s v="NA"/>
    <n v="0"/>
    <n v="0"/>
    <n v="0"/>
    <n v="0"/>
    <n v="0"/>
    <n v="10"/>
    <n v="3"/>
    <n v="1"/>
    <s v="NA"/>
    <m/>
    <m/>
  </r>
  <r>
    <s v="KP16Sa4"/>
    <s v="KP16Sa4"/>
    <x v="0"/>
    <x v="1"/>
    <s v="Kluane Plateau"/>
    <d v="2008-07-16T00:00:00"/>
    <s v="NA"/>
    <d v="2009-07-16T00:00:00"/>
    <x v="0"/>
    <n v="6.5"/>
    <n v="54"/>
    <n v="32"/>
    <n v="8"/>
    <s v="NA"/>
    <s v="NA"/>
    <s v="NA"/>
    <s v="NA"/>
    <s v="NA"/>
    <s v="NA"/>
    <s v="Male"/>
    <n v="21.4"/>
    <n v="8"/>
    <s v="NA"/>
    <n v="2016"/>
    <s v="NA"/>
    <s v="NA"/>
    <s v="NA"/>
    <n v="0"/>
    <n v="0"/>
    <n v="0"/>
    <n v="0"/>
    <n v="0"/>
    <n v="10"/>
    <n v="2"/>
    <n v="1"/>
    <s v="NA"/>
    <m/>
    <m/>
  </r>
  <r>
    <s v="KP16Sa7"/>
    <s v="KP16Sa7"/>
    <x v="0"/>
    <x v="1"/>
    <s v="Kluane Plateau"/>
    <d v="2008-07-16T00:00:00"/>
    <s v="NA"/>
    <d v="2009-07-16T00:00:00"/>
    <x v="0"/>
    <n v="4"/>
    <n v="155"/>
    <n v="32"/>
    <n v="5"/>
    <s v="NA"/>
    <s v="NA"/>
    <s v="NA"/>
    <s v="NA"/>
    <s v="NA"/>
    <s v="NA"/>
    <s v="Female"/>
    <n v="14.2"/>
    <n v="4.9000000000000004"/>
    <s v="NA"/>
    <n v="2016"/>
    <s v="NA"/>
    <s v="NA"/>
    <s v="NA"/>
    <n v="0"/>
    <n v="0"/>
    <n v="0"/>
    <n v="0"/>
    <n v="0"/>
    <n v="15"/>
    <n v="4"/>
    <n v="6"/>
    <s v="NA"/>
    <m/>
    <m/>
  </r>
  <r>
    <s v="KP16Sa8"/>
    <s v="KP16Sa8"/>
    <x v="0"/>
    <x v="1"/>
    <s v="Kluane Plateau"/>
    <d v="2008-07-16T00:00:00"/>
    <s v="NA"/>
    <d v="2009-07-16T00:00:00"/>
    <x v="0"/>
    <n v="6"/>
    <n v="57"/>
    <n v="50"/>
    <n v="6"/>
    <s v="NA"/>
    <s v="NA"/>
    <s v="NA"/>
    <s v="NA"/>
    <s v="NA"/>
    <s v="NA"/>
    <s v="Female"/>
    <n v="15.9"/>
    <n v="8.3000000000000007"/>
    <s v="NA"/>
    <n v="2016"/>
    <s v="NA"/>
    <s v="NA"/>
    <s v="NA"/>
    <n v="0"/>
    <n v="0"/>
    <n v="0"/>
    <n v="0"/>
    <n v="0"/>
    <n v="15"/>
    <n v="3"/>
    <n v="6"/>
    <s v="NA"/>
    <m/>
    <m/>
  </r>
  <r>
    <s v="KP16Sa9"/>
    <s v="KP16Sa9"/>
    <x v="0"/>
    <x v="1"/>
    <s v="Kluane Plateau"/>
    <d v="2008-07-16T00:00:00"/>
    <s v="NA"/>
    <d v="2009-07-16T00:00:00"/>
    <x v="0"/>
    <n v="5"/>
    <n v="55"/>
    <n v="37"/>
    <n v="10"/>
    <s v="NA"/>
    <s v="NA"/>
    <s v="NA"/>
    <s v="NA"/>
    <s v="NA"/>
    <s v="NA"/>
    <s v="Male"/>
    <n v="19.100000000000001"/>
    <n v="9.5"/>
    <s v="NA"/>
    <n v="2016"/>
    <s v="NA"/>
    <s v="NA"/>
    <s v="NA"/>
    <n v="0"/>
    <n v="0"/>
    <n v="0"/>
    <n v="0"/>
    <n v="0"/>
    <n v="15"/>
    <n v="2"/>
    <n v="6"/>
    <s v="NA"/>
    <m/>
    <m/>
  </r>
  <r>
    <s v="KP16Sp1"/>
    <s v="KP16SP1"/>
    <x v="1"/>
    <x v="1"/>
    <s v="Kluane Plateau"/>
    <d v="2005-07-16T00:00:00"/>
    <d v="2006-07-16T00:00:00"/>
    <d v="2008-08-16T00:00:00"/>
    <x v="0"/>
    <n v="181"/>
    <n v="366"/>
    <n v="405"/>
    <n v="45.5"/>
    <s v="NA"/>
    <s v="NA"/>
    <s v="NA"/>
    <s v="NA"/>
    <s v="NA"/>
    <s v="NA"/>
    <s v="Unknown"/>
    <n v="36.1"/>
    <n v="11.1"/>
    <s v="NA"/>
    <n v="2016"/>
    <s v="NA"/>
    <s v="NA"/>
    <s v="NA"/>
    <n v="0"/>
    <n v="0"/>
    <n v="0"/>
    <n v="0"/>
    <n v="0"/>
    <n v="6"/>
    <n v="1"/>
    <n v="2"/>
    <s v="NA"/>
    <m/>
    <m/>
  </r>
  <r>
    <s v="KP16Sp10"/>
    <s v="KP16SP10"/>
    <x v="1"/>
    <x v="1"/>
    <s v="Kluane Plateau"/>
    <d v="2005-07-16T00:00:00"/>
    <d v="2006-07-16T00:00:00"/>
    <d v="2008-08-16T00:00:00"/>
    <x v="0"/>
    <n v="129"/>
    <n v="166"/>
    <n v="178"/>
    <n v="46.1"/>
    <s v="NA"/>
    <s v="NA"/>
    <s v="NA"/>
    <s v="NA"/>
    <s v="NA"/>
    <s v="NA"/>
    <s v="Unknown"/>
    <n v="34.200000000000003"/>
    <n v="9.9"/>
    <s v="NA"/>
    <n v="2016"/>
    <s v="NA"/>
    <s v="NA"/>
    <s v="NA"/>
    <n v="0"/>
    <n v="0"/>
    <n v="0"/>
    <n v="0"/>
    <n v="0"/>
    <n v="8"/>
    <n v="2"/>
    <n v="7"/>
    <s v="NA"/>
    <m/>
    <m/>
  </r>
  <r>
    <s v="KP16Sp11"/>
    <s v="KP16SP11"/>
    <x v="1"/>
    <x v="1"/>
    <s v="Kluane Plateau"/>
    <d v="2005-07-16T00:00:00"/>
    <d v="2006-07-16T00:00:00"/>
    <d v="2008-08-16T00:00:00"/>
    <x v="0"/>
    <n v="209"/>
    <n v="577"/>
    <n v="727"/>
    <n v="92"/>
    <s v="NA"/>
    <s v="NA"/>
    <s v="NA"/>
    <s v="NA"/>
    <s v="NA"/>
    <s v="NA"/>
    <s v="Female"/>
    <n v="34.299999999999997"/>
    <n v="9.1"/>
    <s v="NA"/>
    <n v="2016"/>
    <s v="NA"/>
    <s v="NA"/>
    <s v="NA"/>
    <n v="0"/>
    <n v="0"/>
    <n v="0"/>
    <n v="0"/>
    <n v="0"/>
    <n v="9"/>
    <n v="5"/>
    <n v="5"/>
    <s v="NA"/>
    <m/>
    <m/>
  </r>
  <r>
    <s v="KP16Sp12"/>
    <s v="KP16SP12"/>
    <x v="1"/>
    <x v="1"/>
    <s v="Kluane Plateau"/>
    <d v="2005-07-16T00:00:00"/>
    <d v="2006-07-16T00:00:00"/>
    <d v="2008-08-16T00:00:00"/>
    <x v="0"/>
    <n v="147"/>
    <n v="214"/>
    <n v="206"/>
    <n v="48.8"/>
    <s v="NA"/>
    <s v="NA"/>
    <s v="NA"/>
    <s v="NA"/>
    <s v="NA"/>
    <s v="NA"/>
    <s v="Unknown"/>
    <n v="25.8"/>
    <n v="7.4"/>
    <s v="NA"/>
    <n v="2016"/>
    <s v="NA"/>
    <s v="NA"/>
    <s v="NA"/>
    <n v="0"/>
    <n v="0"/>
    <n v="0"/>
    <n v="0"/>
    <n v="0"/>
    <n v="9"/>
    <n v="4"/>
    <n v="5"/>
    <s v="NA"/>
    <m/>
    <m/>
  </r>
  <r>
    <s v="KP16Sp13"/>
    <s v="KP16SP13"/>
    <x v="1"/>
    <x v="1"/>
    <s v="Kluane Plateau"/>
    <d v="2005-07-16T00:00:00"/>
    <d v="2006-07-16T00:00:00"/>
    <d v="2008-08-16T00:00:00"/>
    <x v="0"/>
    <n v="131"/>
    <n v="356"/>
    <n v="367"/>
    <n v="36.1"/>
    <s v="NA"/>
    <s v="NA"/>
    <s v="NA"/>
    <s v="NA"/>
    <s v="NA"/>
    <s v="NA"/>
    <s v="Unknown"/>
    <n v="25"/>
    <n v="9.3000000000000007"/>
    <s v="NA"/>
    <n v="2016"/>
    <s v="NA"/>
    <s v="NA"/>
    <s v="NA"/>
    <n v="0"/>
    <n v="0"/>
    <n v="0"/>
    <n v="0"/>
    <n v="0"/>
    <n v="9"/>
    <n v="3"/>
    <n v="5"/>
    <s v="NA"/>
    <m/>
    <m/>
  </r>
  <r>
    <s v="KP16Sp14"/>
    <s v="KP16SP14"/>
    <x v="1"/>
    <x v="1"/>
    <s v="Kluane Plateau"/>
    <d v="2005-07-16T00:00:00"/>
    <d v="2006-07-16T00:00:00"/>
    <d v="2008-08-16T00:00:00"/>
    <x v="0"/>
    <n v="73"/>
    <n v="218"/>
    <n v="238"/>
    <n v="28.1"/>
    <s v="NA"/>
    <s v="NA"/>
    <s v="NA"/>
    <s v="NA"/>
    <s v="NA"/>
    <s v="NA"/>
    <s v="Unknown"/>
    <n v="40.1"/>
    <n v="9.3000000000000007"/>
    <s v="NA"/>
    <n v="2016"/>
    <s v="NA"/>
    <s v="NA"/>
    <s v="NA"/>
    <n v="0"/>
    <n v="0"/>
    <n v="0"/>
    <n v="0"/>
    <n v="0"/>
    <n v="9"/>
    <n v="2"/>
    <n v="5"/>
    <s v="NA"/>
    <m/>
    <m/>
  </r>
  <r>
    <s v="KP16Sp15"/>
    <s v="KP16SP15"/>
    <x v="1"/>
    <x v="1"/>
    <s v="Kluane Plateau"/>
    <d v="2005-07-16T00:00:00"/>
    <d v="2006-07-16T00:00:00"/>
    <d v="2008-08-16T00:00:00"/>
    <x v="0"/>
    <n v="152"/>
    <n v="390"/>
    <n v="303"/>
    <n v="41.8"/>
    <s v="NA"/>
    <s v="NA"/>
    <s v="NA"/>
    <s v="NA"/>
    <s v="NA"/>
    <s v="NA"/>
    <s v="Unknown"/>
    <n v="43.3"/>
    <n v="10.1"/>
    <s v="NA"/>
    <n v="2016"/>
    <s v="NA"/>
    <s v="NA"/>
    <s v="NA"/>
    <n v="0"/>
    <n v="0"/>
    <n v="0"/>
    <n v="0"/>
    <n v="0"/>
    <n v="9"/>
    <n v="1"/>
    <n v="5"/>
    <s v="NA"/>
    <m/>
    <m/>
  </r>
  <r>
    <s v="KP16Sp16"/>
    <s v="KP16SP16"/>
    <x v="1"/>
    <x v="1"/>
    <s v="Kluane Plateau"/>
    <d v="2005-07-16T00:00:00"/>
    <d v="2006-07-16T00:00:00"/>
    <d v="2008-08-16T00:00:00"/>
    <x v="0"/>
    <n v="113"/>
    <n v="269"/>
    <n v="166"/>
    <n v="25.1"/>
    <s v="NA"/>
    <s v="NA"/>
    <s v="NA"/>
    <s v="NA"/>
    <s v="NA"/>
    <s v="NA"/>
    <s v="Female"/>
    <n v="35.9"/>
    <n v="10.5"/>
    <s v="NA"/>
    <n v="2016"/>
    <s v="NA"/>
    <s v="NA"/>
    <s v="NA"/>
    <n v="0"/>
    <n v="0"/>
    <n v="0"/>
    <n v="0"/>
    <n v="0"/>
    <n v="14"/>
    <n v="5"/>
    <n v="5"/>
    <s v="NA"/>
    <m/>
    <m/>
  </r>
  <r>
    <s v="KP16Sp17"/>
    <s v="KP16SP17"/>
    <x v="1"/>
    <x v="1"/>
    <s v="Kluane Plateau"/>
    <d v="2005-07-16T00:00:00"/>
    <d v="2006-07-16T00:00:00"/>
    <d v="2008-08-16T00:00:00"/>
    <x v="0"/>
    <n v="173"/>
    <n v="257"/>
    <n v="330"/>
    <n v="43.7"/>
    <s v="NA"/>
    <s v="NA"/>
    <s v="NA"/>
    <s v="NA"/>
    <s v="NA"/>
    <s v="NA"/>
    <s v="Female"/>
    <n v="36"/>
    <n v="8.3000000000000007"/>
    <s v="NA"/>
    <n v="2016"/>
    <s v="NA"/>
    <s v="NA"/>
    <s v="NA"/>
    <n v="0"/>
    <n v="0"/>
    <n v="0"/>
    <n v="0"/>
    <n v="0"/>
    <n v="14"/>
    <n v="4"/>
    <n v="5"/>
    <s v="NA"/>
    <m/>
    <m/>
  </r>
  <r>
    <s v="KP16Sp18"/>
    <s v="KP16SP18"/>
    <x v="1"/>
    <x v="1"/>
    <s v="Kluane Plateau"/>
    <d v="2005-07-16T00:00:00"/>
    <d v="2006-07-16T00:00:00"/>
    <d v="2008-08-16T00:00:00"/>
    <x v="0"/>
    <n v="82"/>
    <n v="195"/>
    <n v="173"/>
    <n v="18.3"/>
    <s v="NA"/>
    <s v="NA"/>
    <s v="NA"/>
    <s v="NA"/>
    <s v="NA"/>
    <s v="NA"/>
    <s v="Unknown"/>
    <n v="32.5"/>
    <n v="8.9"/>
    <s v="NA"/>
    <n v="2016"/>
    <s v="NA"/>
    <s v="NA"/>
    <s v="NA"/>
    <n v="0"/>
    <n v="0"/>
    <n v="0"/>
    <n v="0"/>
    <n v="0"/>
    <n v="14"/>
    <n v="3"/>
    <n v="5"/>
    <s v="NA"/>
    <m/>
    <m/>
  </r>
  <r>
    <s v="KP16Sp19"/>
    <s v="KP16SP19"/>
    <x v="1"/>
    <x v="1"/>
    <s v="Kluane Plateau"/>
    <d v="2005-07-16T00:00:00"/>
    <d v="2006-07-16T00:00:00"/>
    <d v="2008-08-16T00:00:00"/>
    <x v="0"/>
    <n v="126"/>
    <n v="232"/>
    <n v="199"/>
    <n v="33.5"/>
    <s v="NA"/>
    <s v="NA"/>
    <s v="NA"/>
    <s v="NA"/>
    <s v="NA"/>
    <s v="NA"/>
    <s v="Unknown"/>
    <n v="33.200000000000003"/>
    <n v="11.1"/>
    <s v="NA"/>
    <n v="2016"/>
    <s v="NA"/>
    <s v="NA"/>
    <s v="NA"/>
    <n v="0"/>
    <n v="0"/>
    <n v="0"/>
    <n v="0"/>
    <n v="0"/>
    <n v="14"/>
    <n v="2"/>
    <n v="5"/>
    <s v="NA"/>
    <m/>
    <m/>
  </r>
  <r>
    <s v="KP16Sp2"/>
    <s v="KP16SP2"/>
    <x v="1"/>
    <x v="1"/>
    <s v="Kluane Plateau"/>
    <d v="2005-07-16T00:00:00"/>
    <d v="2006-07-16T00:00:00"/>
    <d v="2008-08-16T00:00:00"/>
    <x v="0"/>
    <n v="83"/>
    <n v="170"/>
    <n v="115"/>
    <n v="27.6"/>
    <s v="NA"/>
    <s v="NA"/>
    <s v="NA"/>
    <s v="NA"/>
    <s v="NA"/>
    <s v="NA"/>
    <s v="Unknown"/>
    <n v="34.299999999999997"/>
    <n v="11"/>
    <s v="NA"/>
    <n v="2016"/>
    <s v="NA"/>
    <s v="NA"/>
    <s v="NA"/>
    <n v="0"/>
    <n v="0"/>
    <n v="0"/>
    <n v="0"/>
    <n v="0"/>
    <n v="6"/>
    <n v="1"/>
    <n v="3"/>
    <s v="NA"/>
    <m/>
    <m/>
  </r>
  <r>
    <s v="KP16Sp20"/>
    <s v="KP16SP20"/>
    <x v="1"/>
    <x v="1"/>
    <s v="Kluane Plateau"/>
    <d v="2005-07-16T00:00:00"/>
    <d v="2006-07-16T00:00:00"/>
    <d v="2008-08-16T00:00:00"/>
    <x v="0"/>
    <n v="92"/>
    <n v="245"/>
    <n v="174"/>
    <n v="21.1"/>
    <s v="NA"/>
    <s v="NA"/>
    <s v="NA"/>
    <s v="NA"/>
    <s v="NA"/>
    <s v="NA"/>
    <s v="Unknown"/>
    <n v="35.700000000000003"/>
    <n v="10.7"/>
    <s v="NA"/>
    <n v="2016"/>
    <s v="NA"/>
    <s v="NA"/>
    <s v="NA"/>
    <n v="0"/>
    <n v="0"/>
    <n v="0"/>
    <n v="0"/>
    <n v="0"/>
    <n v="14"/>
    <n v="1"/>
    <n v="5"/>
    <s v="NA"/>
    <m/>
    <m/>
  </r>
  <r>
    <s v="KP16Sp21"/>
    <s v="KP16Sp21"/>
    <x v="1"/>
    <x v="1"/>
    <s v="Kluane Plateau"/>
    <d v="2005-07-16T00:00:00"/>
    <s v="NA"/>
    <d v="2009-07-16T00:00:00"/>
    <x v="0"/>
    <n v="80"/>
    <n v="172"/>
    <n v="188"/>
    <n v="27.6"/>
    <s v="NA"/>
    <s v="NA"/>
    <s v="NA"/>
    <s v="NA"/>
    <s v="NA"/>
    <s v="NA"/>
    <s v="Unknown"/>
    <n v="40.299999999999997"/>
    <n v="7.7"/>
    <s v="NA"/>
    <n v="2016"/>
    <s v="NA"/>
    <s v="NA"/>
    <s v="NA"/>
    <n v="0"/>
    <n v="0"/>
    <n v="0"/>
    <n v="0"/>
    <n v="0"/>
    <n v="9"/>
    <n v="5"/>
    <n v="1"/>
    <s v="NA"/>
    <m/>
    <m/>
  </r>
  <r>
    <s v="KP16Sp22"/>
    <s v="KP16Sp22"/>
    <x v="1"/>
    <x v="1"/>
    <s v="Kluane Plateau"/>
    <d v="2005-07-16T00:00:00"/>
    <s v="NA"/>
    <d v="2009-07-16T00:00:00"/>
    <x v="0"/>
    <n v="85"/>
    <n v="178"/>
    <n v="168"/>
    <n v="24"/>
    <s v="NA"/>
    <s v="NA"/>
    <s v="NA"/>
    <s v="NA"/>
    <s v="NA"/>
    <s v="NA"/>
    <s v="Unknown"/>
    <n v="35.200000000000003"/>
    <n v="9.1999999999999993"/>
    <s v="NA"/>
    <n v="2016"/>
    <s v="NA"/>
    <s v="NA"/>
    <s v="NA"/>
    <n v="0"/>
    <n v="0"/>
    <n v="0"/>
    <n v="0"/>
    <n v="0"/>
    <n v="9"/>
    <n v="4"/>
    <n v="1"/>
    <s v="NA"/>
    <m/>
    <m/>
  </r>
  <r>
    <s v="KP16Sp23"/>
    <s v="KP16Sp23"/>
    <x v="1"/>
    <x v="1"/>
    <s v="Kluane Plateau"/>
    <d v="2005-07-16T00:00:00"/>
    <s v="NA"/>
    <d v="2009-07-16T00:00:00"/>
    <x v="0"/>
    <n v="98"/>
    <n v="261"/>
    <n v="274"/>
    <n v="40.4"/>
    <s v="NA"/>
    <s v="NA"/>
    <s v="NA"/>
    <s v="NA"/>
    <s v="NA"/>
    <s v="NA"/>
    <s v="Female"/>
    <n v="34.4"/>
    <n v="10.5"/>
    <s v="NA"/>
    <n v="2016"/>
    <s v="NA"/>
    <s v="NA"/>
    <s v="NA"/>
    <n v="0"/>
    <n v="0"/>
    <n v="0"/>
    <n v="0"/>
    <n v="0"/>
    <n v="9"/>
    <n v="3"/>
    <n v="1"/>
    <s v="NA"/>
    <m/>
    <m/>
  </r>
  <r>
    <s v="KP16Sp25"/>
    <s v="KP16Sp25"/>
    <x v="1"/>
    <x v="1"/>
    <s v="Kluane Plateau"/>
    <d v="2005-07-16T00:00:00"/>
    <s v="NA"/>
    <d v="2009-07-16T00:00:00"/>
    <x v="0"/>
    <n v="98"/>
    <n v="328"/>
    <n v="292"/>
    <n v="78.2"/>
    <s v="NA"/>
    <s v="NA"/>
    <s v="NA"/>
    <s v="NA"/>
    <s v="NA"/>
    <s v="NA"/>
    <s v="Female"/>
    <n v="32.1"/>
    <n v="11.3"/>
    <s v="NA"/>
    <n v="2016"/>
    <s v="NA"/>
    <s v="NA"/>
    <s v="NA"/>
    <n v="0"/>
    <n v="0"/>
    <n v="0"/>
    <n v="0"/>
    <n v="0"/>
    <n v="9"/>
    <n v="1"/>
    <n v="1"/>
    <s v="NA"/>
    <m/>
    <m/>
  </r>
  <r>
    <s v="KP16Sp26"/>
    <s v="KP16Sp26"/>
    <x v="1"/>
    <x v="1"/>
    <s v="Kluane Plateau"/>
    <d v="2005-07-16T00:00:00"/>
    <s v="NA"/>
    <d v="2009-07-16T00:00:00"/>
    <x v="0"/>
    <n v="38"/>
    <n v="94"/>
    <n v="38"/>
    <n v="12.9"/>
    <s v="NA"/>
    <s v="NA"/>
    <s v="NA"/>
    <s v="NA"/>
    <s v="NA"/>
    <s v="NA"/>
    <s v="Unknown"/>
    <n v="31.2"/>
    <n v="8.9"/>
    <s v="NA"/>
    <n v="2016"/>
    <s v="NA"/>
    <s v="NA"/>
    <s v="NA"/>
    <n v="0"/>
    <n v="0"/>
    <n v="0"/>
    <n v="0"/>
    <n v="0"/>
    <n v="1"/>
    <n v="5"/>
    <n v="2"/>
    <s v="NA"/>
    <m/>
    <m/>
  </r>
  <r>
    <s v="KP16Sp27"/>
    <s v="KP16Sp27"/>
    <x v="1"/>
    <x v="1"/>
    <s v="Kluane Plateau"/>
    <d v="2005-07-16T00:00:00"/>
    <s v="NA"/>
    <d v="2009-07-16T00:00:00"/>
    <x v="0"/>
    <n v="71"/>
    <n v="166"/>
    <n v="155"/>
    <n v="31.9"/>
    <s v="NA"/>
    <s v="NA"/>
    <s v="NA"/>
    <s v="NA"/>
    <s v="NA"/>
    <s v="NA"/>
    <s v="Unknown"/>
    <n v="22.1"/>
    <n v="6.3"/>
    <s v="NA"/>
    <n v="2016"/>
    <s v="NA"/>
    <s v="NA"/>
    <s v="NA"/>
    <n v="0"/>
    <n v="0"/>
    <n v="0"/>
    <n v="0"/>
    <n v="0"/>
    <n v="1"/>
    <n v="5"/>
    <n v="3"/>
    <s v="NA"/>
    <m/>
    <m/>
  </r>
  <r>
    <s v="KP16Sp28"/>
    <s v="KP16Sp28"/>
    <x v="1"/>
    <x v="1"/>
    <s v="Kluane Plateau"/>
    <d v="2005-07-16T00:00:00"/>
    <s v="NA"/>
    <d v="2009-07-16T00:00:00"/>
    <x v="0"/>
    <n v="72"/>
    <n v="370"/>
    <n v="306"/>
    <n v="30.2"/>
    <s v="NA"/>
    <s v="NA"/>
    <s v="NA"/>
    <s v="NA"/>
    <s v="NA"/>
    <s v="NA"/>
    <s v="Unknown"/>
    <n v="26.6"/>
    <n v="9.4"/>
    <s v="NA"/>
    <n v="2016"/>
    <s v="NA"/>
    <s v="NA"/>
    <s v="NA"/>
    <n v="0"/>
    <n v="0"/>
    <n v="0"/>
    <n v="0"/>
    <n v="0"/>
    <n v="1"/>
    <n v="5"/>
    <n v="4"/>
    <s v="NA"/>
    <m/>
    <m/>
  </r>
  <r>
    <s v="KP16Sp29"/>
    <s v="KP16Sp29"/>
    <x v="1"/>
    <x v="1"/>
    <s v="Kluane Plateau"/>
    <d v="2005-07-16T00:00:00"/>
    <s v="NA"/>
    <d v="2009-07-16T00:00:00"/>
    <x v="0"/>
    <n v="90"/>
    <n v="189"/>
    <n v="79"/>
    <n v="24.6"/>
    <s v="NA"/>
    <s v="NA"/>
    <s v="NA"/>
    <s v="NA"/>
    <s v="NA"/>
    <s v="NA"/>
    <s v="Unknown"/>
    <n v="29.5"/>
    <n v="14.7"/>
    <s v="NA"/>
    <n v="2016"/>
    <s v="NA"/>
    <s v="NA"/>
    <s v="NA"/>
    <n v="0"/>
    <n v="0"/>
    <n v="0"/>
    <n v="0"/>
    <n v="0"/>
    <n v="1"/>
    <n v="5"/>
    <n v="5"/>
    <s v="NA"/>
    <m/>
    <m/>
  </r>
  <r>
    <s v="KP16Sp3"/>
    <s v="KP16SP3"/>
    <x v="1"/>
    <x v="1"/>
    <s v="Kluane Plateau"/>
    <d v="2005-07-16T00:00:00"/>
    <d v="2006-07-16T00:00:00"/>
    <d v="2008-08-16T00:00:00"/>
    <x v="0"/>
    <n v="39"/>
    <n v="99"/>
    <n v="54"/>
    <n v="21.1"/>
    <s v="NA"/>
    <s v="NA"/>
    <s v="NA"/>
    <s v="NA"/>
    <s v="NA"/>
    <s v="NA"/>
    <s v="Unknown"/>
    <n v="31.5"/>
    <n v="11.9"/>
    <s v="NA"/>
    <n v="2016"/>
    <s v="NA"/>
    <s v="NA"/>
    <s v="NA"/>
    <n v="0"/>
    <n v="0"/>
    <n v="0"/>
    <n v="0"/>
    <n v="0"/>
    <n v="6"/>
    <n v="1"/>
    <n v="4"/>
    <s v="NA"/>
    <m/>
    <m/>
  </r>
  <r>
    <s v="KP16Sp30"/>
    <s v="KP16Sp30"/>
    <x v="1"/>
    <x v="1"/>
    <s v="Kluane Plateau"/>
    <d v="2005-07-16T00:00:00"/>
    <s v="NA"/>
    <d v="2009-07-16T00:00:00"/>
    <x v="0"/>
    <n v="85"/>
    <n v="84"/>
    <n v="97"/>
    <n v="27.4"/>
    <s v="NA"/>
    <s v="NA"/>
    <s v="NA"/>
    <s v="NA"/>
    <s v="NA"/>
    <s v="NA"/>
    <s v="Unknown"/>
    <n v="37.4"/>
    <n v="9.6999999999999993"/>
    <s v="NA"/>
    <n v="2016"/>
    <s v="NA"/>
    <s v="NA"/>
    <s v="NA"/>
    <n v="0"/>
    <n v="0"/>
    <n v="0"/>
    <n v="0"/>
    <n v="0"/>
    <n v="1"/>
    <n v="5"/>
    <n v="6"/>
    <s v="NA"/>
    <m/>
    <m/>
  </r>
  <r>
    <s v="KP16Sp31"/>
    <s v="KP16Sp31"/>
    <x v="1"/>
    <x v="1"/>
    <s v="Kluane Plateau"/>
    <d v="2008-07-16T00:00:00"/>
    <s v="NA"/>
    <d v="2009-07-16T00:00:00"/>
    <x v="0"/>
    <n v="66"/>
    <n v="300"/>
    <n v="246"/>
    <n v="19"/>
    <s v="NA"/>
    <s v="NA"/>
    <s v="NA"/>
    <s v="NA"/>
    <s v="NA"/>
    <s v="NA"/>
    <s v="Male"/>
    <n v="32.4"/>
    <n v="12.6"/>
    <s v="NA"/>
    <n v="2016"/>
    <s v="NA"/>
    <s v="NA"/>
    <s v="NA"/>
    <n v="0"/>
    <n v="0"/>
    <n v="0"/>
    <n v="0"/>
    <n v="0"/>
    <n v="8"/>
    <n v="4"/>
    <n v="3"/>
    <s v="NA"/>
    <m/>
    <m/>
  </r>
  <r>
    <s v="KP16Sp32"/>
    <s v="KP16Sp32"/>
    <x v="1"/>
    <x v="1"/>
    <s v="Kluane Plateau"/>
    <d v="2008-07-16T00:00:00"/>
    <s v="NA"/>
    <d v="2009-07-16T00:00:00"/>
    <x v="0"/>
    <n v="55"/>
    <n v="121"/>
    <n v="146"/>
    <n v="34"/>
    <s v="NA"/>
    <s v="NA"/>
    <s v="NA"/>
    <s v="NA"/>
    <s v="NA"/>
    <s v="NA"/>
    <s v="Female"/>
    <n v="33.6"/>
    <n v="24.1"/>
    <s v="NA"/>
    <n v="2016"/>
    <s v="NA"/>
    <s v="NA"/>
    <s v="NA"/>
    <n v="0"/>
    <n v="0"/>
    <n v="0"/>
    <n v="0"/>
    <n v="0"/>
    <n v="8"/>
    <n v="4"/>
    <n v="4"/>
    <s v="NA"/>
    <m/>
    <m/>
  </r>
  <r>
    <s v="KP16Sp35"/>
    <s v="KP16Sp35"/>
    <x v="1"/>
    <x v="1"/>
    <s v="Kluane Plateau"/>
    <d v="2008-07-16T00:00:00"/>
    <s v="NA"/>
    <d v="2009-07-16T00:00:00"/>
    <x v="0"/>
    <n v="60"/>
    <n v="170"/>
    <n v="182"/>
    <n v="31"/>
    <s v="NA"/>
    <s v="NA"/>
    <s v="NA"/>
    <s v="NA"/>
    <s v="NA"/>
    <s v="NA"/>
    <s v="Female"/>
    <n v="36.200000000000003"/>
    <n v="14"/>
    <s v="NA"/>
    <n v="2016"/>
    <s v="NA"/>
    <s v="NA"/>
    <s v="NA"/>
    <n v="0"/>
    <n v="0"/>
    <n v="0"/>
    <n v="0"/>
    <n v="0"/>
    <n v="8"/>
    <n v="4"/>
    <n v="7"/>
    <s v="NA"/>
    <m/>
    <m/>
  </r>
  <r>
    <s v="KP16Sp36"/>
    <s v="KP16Sp36"/>
    <x v="1"/>
    <x v="1"/>
    <s v="Kluane Plateau"/>
    <d v="2008-07-16T00:00:00"/>
    <s v="NA"/>
    <d v="2009-07-16T00:00:00"/>
    <x v="0"/>
    <n v="45"/>
    <n v="95"/>
    <n v="68"/>
    <n v="11"/>
    <s v="NA"/>
    <s v="NA"/>
    <s v="NA"/>
    <s v="NA"/>
    <s v="NA"/>
    <s v="NA"/>
    <s v="Unknown"/>
    <n v="35"/>
    <n v="9.1"/>
    <s v="NA"/>
    <n v="2016"/>
    <s v="NA"/>
    <s v="NA"/>
    <s v="NA"/>
    <n v="0"/>
    <n v="0"/>
    <n v="0"/>
    <n v="0"/>
    <n v="0"/>
    <n v="14"/>
    <n v="5"/>
    <n v="7"/>
    <s v="NA"/>
    <m/>
    <m/>
  </r>
  <r>
    <s v="KP16Sp37"/>
    <s v="KP16Sp37"/>
    <x v="1"/>
    <x v="1"/>
    <s v="Kluane Plateau"/>
    <d v="2008-07-16T00:00:00"/>
    <s v="NA"/>
    <d v="2009-07-16T00:00:00"/>
    <x v="0"/>
    <n v="51"/>
    <n v="111"/>
    <n v="102"/>
    <n v="2.6"/>
    <s v="NA"/>
    <s v="NA"/>
    <s v="NA"/>
    <s v="NA"/>
    <s v="NA"/>
    <s v="NA"/>
    <s v="Unknown"/>
    <n v="30"/>
    <n v="13.7"/>
    <s v="NA"/>
    <n v="2016"/>
    <s v="NA"/>
    <s v="NA"/>
    <s v="NA"/>
    <n v="0"/>
    <n v="0"/>
    <n v="0"/>
    <n v="0"/>
    <n v="0"/>
    <n v="14"/>
    <n v="4"/>
    <n v="7"/>
    <s v="NA"/>
    <m/>
    <m/>
  </r>
  <r>
    <s v="KP16Sp38"/>
    <s v="KP16Sp38"/>
    <x v="1"/>
    <x v="1"/>
    <s v="Kluane Plateau"/>
    <d v="2008-07-16T00:00:00"/>
    <s v="NA"/>
    <d v="2009-07-16T00:00:00"/>
    <x v="0"/>
    <n v="71"/>
    <n v="121"/>
    <n v="110"/>
    <n v="35"/>
    <s v="NA"/>
    <s v="NA"/>
    <s v="NA"/>
    <s v="NA"/>
    <s v="NA"/>
    <s v="NA"/>
    <s v="Female"/>
    <n v="34.700000000000003"/>
    <n v="9.6"/>
    <s v="NA"/>
    <n v="2016"/>
    <s v="NA"/>
    <s v="NA"/>
    <s v="NA"/>
    <n v="0"/>
    <n v="0"/>
    <n v="0"/>
    <n v="0"/>
    <n v="0"/>
    <n v="14"/>
    <n v="3"/>
    <n v="7"/>
    <s v="NA"/>
    <m/>
    <m/>
  </r>
  <r>
    <s v="KP16Sp4"/>
    <s v="KP16SP4"/>
    <x v="1"/>
    <x v="1"/>
    <s v="Kluane Plateau"/>
    <d v="2005-07-16T00:00:00"/>
    <d v="2006-07-16T00:00:00"/>
    <d v="2008-08-16T00:00:00"/>
    <x v="0"/>
    <n v="83"/>
    <n v="97"/>
    <n v="30"/>
    <n v="16.600000000000001"/>
    <s v="NA"/>
    <s v="NA"/>
    <s v="NA"/>
    <s v="NA"/>
    <s v="NA"/>
    <s v="NA"/>
    <s v="Unknown"/>
    <n v="34.4"/>
    <n v="9.9"/>
    <s v="NA"/>
    <n v="2016"/>
    <s v="NA"/>
    <s v="NA"/>
    <s v="NA"/>
    <n v="0"/>
    <n v="0"/>
    <n v="0"/>
    <n v="0"/>
    <n v="0"/>
    <n v="6"/>
    <n v="1"/>
    <n v="5"/>
    <s v="NA"/>
    <m/>
    <m/>
  </r>
  <r>
    <s v="KP16Sp40"/>
    <s v="KP16Sp40"/>
    <x v="1"/>
    <x v="1"/>
    <s v="Kluane Plateau"/>
    <d v="2008-07-16T00:00:00"/>
    <s v="NA"/>
    <d v="2009-07-16T00:00:00"/>
    <x v="0"/>
    <n v="92"/>
    <n v="367"/>
    <n v="298"/>
    <n v="38"/>
    <s v="NA"/>
    <s v="NA"/>
    <s v="NA"/>
    <s v="NA"/>
    <s v="NA"/>
    <s v="NA"/>
    <s v="Unknown"/>
    <n v="27.8"/>
    <n v="6.7"/>
    <s v="NA"/>
    <n v="2016"/>
    <s v="NA"/>
    <s v="NA"/>
    <s v="NA"/>
    <n v="0"/>
    <n v="0"/>
    <n v="0"/>
    <n v="0"/>
    <n v="0"/>
    <n v="14"/>
    <n v="1"/>
    <n v="7"/>
    <s v="NA"/>
    <m/>
    <m/>
  </r>
  <r>
    <s v="KP16Sp42"/>
    <s v="KP16SP42"/>
    <x v="1"/>
    <x v="1"/>
    <s v="Kluane Plateau"/>
    <d v="2007-08-16T00:00:00"/>
    <s v="NA"/>
    <d v="2008-08-16T00:00:00"/>
    <x v="0"/>
    <n v="99.5"/>
    <n v="248"/>
    <n v="251"/>
    <n v="25"/>
    <n v="52"/>
    <n v="55"/>
    <s v="NA"/>
    <n v="121"/>
    <n v="140"/>
    <s v="NA"/>
    <s v="Unknown"/>
    <n v="42"/>
    <n v="9.8000000000000007"/>
    <s v="NA"/>
    <n v="2016"/>
    <s v="NA"/>
    <s v="NA"/>
    <s v="NA"/>
    <n v="0"/>
    <n v="0"/>
    <n v="0"/>
    <n v="0"/>
    <n v="0"/>
    <n v="6"/>
    <n v="2"/>
    <n v="2"/>
    <s v="NA"/>
    <m/>
    <m/>
  </r>
  <r>
    <s v="KP16Sp44"/>
    <s v="KP16SP44"/>
    <x v="1"/>
    <x v="1"/>
    <s v="Kluane Plateau"/>
    <d v="2007-08-16T00:00:00"/>
    <s v="NA"/>
    <d v="2008-08-16T00:00:00"/>
    <x v="0"/>
    <n v="127"/>
    <n v="256"/>
    <n v="191"/>
    <n v="34"/>
    <n v="86"/>
    <n v="87"/>
    <s v="NA"/>
    <n v="65"/>
    <n v="115"/>
    <s v="NA"/>
    <s v="Unknown"/>
    <n v="41.9"/>
    <n v="7.4"/>
    <s v="NA"/>
    <n v="2016"/>
    <s v="NA"/>
    <s v="NA"/>
    <s v="NA"/>
    <n v="0"/>
    <n v="0"/>
    <n v="0"/>
    <n v="0"/>
    <n v="0"/>
    <n v="6"/>
    <n v="2"/>
    <n v="4"/>
    <s v="NA"/>
    <m/>
    <m/>
  </r>
  <r>
    <s v="KP16Sp47"/>
    <s v="KP16SP47"/>
    <x v="1"/>
    <x v="1"/>
    <s v="Kluane Plateau"/>
    <d v="2007-08-16T00:00:00"/>
    <s v="NA"/>
    <d v="2008-08-16T00:00:00"/>
    <x v="0"/>
    <n v="108"/>
    <n v="279"/>
    <n v="190"/>
    <n v="29.1"/>
    <n v="8.1"/>
    <n v="7.3"/>
    <s v="NA"/>
    <n v="13.3"/>
    <n v="13.2"/>
    <s v="NA"/>
    <s v="Unknown"/>
    <n v="32.5"/>
    <n v="14.9"/>
    <s v="NA"/>
    <n v="2016"/>
    <s v="NA"/>
    <s v="NA"/>
    <s v="NA"/>
    <n v="0"/>
    <n v="0"/>
    <n v="0"/>
    <n v="0"/>
    <n v="0"/>
    <n v="3"/>
    <n v="5"/>
    <n v="3"/>
    <s v="NA"/>
    <m/>
    <m/>
  </r>
  <r>
    <s v="KP16Sp48"/>
    <s v="KP16SP48"/>
    <x v="1"/>
    <x v="1"/>
    <s v="Kluane Plateau"/>
    <d v="2007-08-16T00:00:00"/>
    <s v="NA"/>
    <d v="2008-08-16T00:00:00"/>
    <x v="0"/>
    <n v="52"/>
    <n v="118"/>
    <n v="107"/>
    <n v="19.5"/>
    <n v="3.1"/>
    <n v="4.3"/>
    <s v="NA"/>
    <n v="8"/>
    <n v="13.7"/>
    <s v="NA"/>
    <s v="Unknown"/>
    <n v="36.200000000000003"/>
    <n v="11.6"/>
    <s v="NA"/>
    <n v="2016"/>
    <s v="NA"/>
    <s v="NA"/>
    <s v="NA"/>
    <n v="0"/>
    <n v="0"/>
    <n v="0"/>
    <n v="0"/>
    <n v="0"/>
    <n v="3"/>
    <n v="2"/>
    <n v="4"/>
    <s v="NA"/>
    <m/>
    <m/>
  </r>
  <r>
    <s v="KP16Sp49"/>
    <s v="KP16SP49"/>
    <x v="1"/>
    <x v="1"/>
    <s v="Kluane Plateau"/>
    <d v="2007-08-16T00:00:00"/>
    <s v="NA"/>
    <d v="2008-08-16T00:00:00"/>
    <x v="0"/>
    <n v="101"/>
    <n v="310"/>
    <n v="226"/>
    <n v="43.8"/>
    <n v="6.3"/>
    <n v="5.8"/>
    <s v="NA"/>
    <n v="12.3"/>
    <n v="7.4"/>
    <s v="NA"/>
    <s v="Unknown"/>
    <n v="36.4"/>
    <n v="11"/>
    <s v="NA"/>
    <n v="2016"/>
    <s v="NA"/>
    <s v="NA"/>
    <s v="NA"/>
    <n v="0"/>
    <n v="0"/>
    <n v="0"/>
    <n v="0"/>
    <n v="0"/>
    <n v="8"/>
    <n v="1"/>
    <n v="1"/>
    <s v="NA"/>
    <m/>
    <m/>
  </r>
  <r>
    <s v="KP16Sp5"/>
    <s v="KP16SP5"/>
    <x v="1"/>
    <x v="1"/>
    <s v="Kluane Plateau"/>
    <d v="2005-07-16T00:00:00"/>
    <d v="2006-07-16T00:00:00"/>
    <d v="2008-08-16T00:00:00"/>
    <x v="0"/>
    <n v="133"/>
    <n v="224"/>
    <n v="192"/>
    <n v="30.4"/>
    <s v="NA"/>
    <s v="NA"/>
    <s v="NA"/>
    <s v="NA"/>
    <s v="NA"/>
    <s v="NA"/>
    <s v="Female"/>
    <n v="28"/>
    <n v="7.6"/>
    <s v="NA"/>
    <n v="2016"/>
    <s v="NA"/>
    <s v="NA"/>
    <s v="NA"/>
    <n v="0"/>
    <n v="0"/>
    <n v="0"/>
    <n v="0"/>
    <n v="0"/>
    <n v="6"/>
    <n v="1"/>
    <n v="6"/>
    <s v="NA"/>
    <m/>
    <m/>
  </r>
  <r>
    <s v="KP16Sp50"/>
    <s v="KP16SP50"/>
    <x v="1"/>
    <x v="1"/>
    <s v="Kluane Plateau"/>
    <d v="2007-08-16T00:00:00"/>
    <s v="NA"/>
    <d v="2008-08-16T00:00:00"/>
    <x v="0"/>
    <n v="58"/>
    <n v="132"/>
    <n v="212"/>
    <n v="22.7"/>
    <n v="6.8"/>
    <n v="7.1"/>
    <s v="NA"/>
    <n v="16.600000000000001"/>
    <n v="13.9"/>
    <s v="NA"/>
    <s v="Unknown"/>
    <n v="41.5"/>
    <n v="13.4"/>
    <s v="NA"/>
    <n v="2016"/>
    <s v="NA"/>
    <s v="NA"/>
    <s v="NA"/>
    <n v="0"/>
    <n v="0"/>
    <n v="0"/>
    <n v="0"/>
    <n v="0"/>
    <n v="8"/>
    <n v="1"/>
    <n v="2"/>
    <s v="NA"/>
    <m/>
    <m/>
  </r>
  <r>
    <s v="KP16Sp53"/>
    <s v="KP16SP53"/>
    <x v="1"/>
    <x v="1"/>
    <s v="Kluane Plateau"/>
    <d v="2007-08-16T00:00:00"/>
    <s v="NA"/>
    <d v="2009-08-16T00:00:00"/>
    <x v="0"/>
    <n v="112"/>
    <n v="264"/>
    <n v="257"/>
    <n v="39"/>
    <n v="65"/>
    <n v="72"/>
    <s v="NA"/>
    <n v="136"/>
    <n v="148"/>
    <s v="NA"/>
    <s v="Female"/>
    <n v="30.5"/>
    <n v="7"/>
    <s v="NA"/>
    <n v="2016"/>
    <s v="NA"/>
    <s v="NA"/>
    <s v="NA"/>
    <n v="0"/>
    <n v="0"/>
    <n v="0"/>
    <n v="0"/>
    <n v="0"/>
    <n v="6"/>
    <n v="3"/>
    <n v="1"/>
    <s v="NA"/>
    <m/>
    <m/>
  </r>
  <r>
    <s v="KP16Sp54"/>
    <s v="KP16SP54"/>
    <x v="1"/>
    <x v="1"/>
    <s v="Kluane Plateau"/>
    <d v="2007-08-16T00:00:00"/>
    <s v="NA"/>
    <d v="2009-08-16T00:00:00"/>
    <x v="0"/>
    <n v="29"/>
    <n v="87"/>
    <n v="68"/>
    <n v="17"/>
    <n v="45"/>
    <n v="58"/>
    <s v="NA"/>
    <n v="82"/>
    <n v="120"/>
    <s v="NA"/>
    <s v="Unknown"/>
    <n v="25.4"/>
    <n v="6.9"/>
    <s v="NA"/>
    <n v="2016"/>
    <s v="NA"/>
    <s v="NA"/>
    <s v="NA"/>
    <n v="0"/>
    <n v="0"/>
    <n v="0"/>
    <n v="0"/>
    <n v="0"/>
    <n v="6"/>
    <n v="2"/>
    <n v="1"/>
    <s v="NA"/>
    <m/>
    <m/>
  </r>
  <r>
    <s v="KP16Sp58"/>
    <s v="KP16SP58"/>
    <x v="1"/>
    <x v="1"/>
    <s v="Kluane Plateau"/>
    <d v="2007-08-16T00:00:00"/>
    <s v="NA"/>
    <d v="2009-08-16T00:00:00"/>
    <x v="0"/>
    <n v="26"/>
    <n v="85"/>
    <n v="63"/>
    <n v="8.8000000000000007"/>
    <n v="5.4"/>
    <n v="4.7"/>
    <s v="NA"/>
    <n v="3.6"/>
    <n v="4"/>
    <s v="NA"/>
    <s v="Unknown"/>
    <n v="35.1"/>
    <n v="9.5"/>
    <s v="NA"/>
    <n v="2016"/>
    <s v="NA"/>
    <s v="NA"/>
    <s v="NA"/>
    <n v="0"/>
    <n v="0"/>
    <n v="0"/>
    <n v="0"/>
    <n v="0"/>
    <n v="14"/>
    <n v="3"/>
    <n v="2"/>
    <s v="NA"/>
    <m/>
    <m/>
  </r>
  <r>
    <s v="KP16Sp6"/>
    <s v="KP16SP6"/>
    <x v="1"/>
    <x v="1"/>
    <s v="Kluane Plateau"/>
    <d v="2005-07-16T00:00:00"/>
    <d v="2006-07-16T00:00:00"/>
    <d v="2008-08-16T00:00:00"/>
    <x v="0"/>
    <n v="37"/>
    <n v="99"/>
    <n v="82"/>
    <n v="16.899999999999999"/>
    <s v="NA"/>
    <s v="NA"/>
    <s v="NA"/>
    <s v="NA"/>
    <s v="NA"/>
    <s v="NA"/>
    <s v="Unknown"/>
    <n v="28.4"/>
    <n v="11.2"/>
    <s v="NA"/>
    <n v="2016"/>
    <s v="NA"/>
    <s v="NA"/>
    <s v="NA"/>
    <n v="0"/>
    <n v="0"/>
    <n v="0"/>
    <n v="0"/>
    <n v="0"/>
    <n v="8"/>
    <n v="2"/>
    <n v="3"/>
    <s v="NA"/>
    <m/>
    <m/>
  </r>
  <r>
    <s v="KP16Sp7"/>
    <s v="KP16SP7"/>
    <x v="1"/>
    <x v="1"/>
    <s v="Kluane Plateau"/>
    <d v="2005-07-16T00:00:00"/>
    <d v="2006-07-16T00:00:00"/>
    <d v="2008-08-16T00:00:00"/>
    <x v="0"/>
    <n v="107"/>
    <n v="266"/>
    <n v="158"/>
    <n v="31.8"/>
    <s v="NA"/>
    <s v="NA"/>
    <s v="NA"/>
    <s v="NA"/>
    <s v="NA"/>
    <s v="NA"/>
    <s v="Male"/>
    <n v="33"/>
    <n v="8.5"/>
    <s v="NA"/>
    <n v="2016"/>
    <s v="NA"/>
    <s v="NA"/>
    <s v="NA"/>
    <n v="0"/>
    <n v="0"/>
    <n v="0"/>
    <n v="0"/>
    <n v="0"/>
    <n v="8"/>
    <n v="2"/>
    <n v="4"/>
    <s v="NA"/>
    <m/>
    <m/>
  </r>
  <r>
    <s v="KP16Sp8"/>
    <s v="KP16SP8"/>
    <x v="1"/>
    <x v="1"/>
    <s v="Kluane Plateau"/>
    <d v="2005-07-16T00:00:00"/>
    <d v="2006-07-16T00:00:00"/>
    <d v="2008-08-16T00:00:00"/>
    <x v="0"/>
    <n v="104"/>
    <n v="323"/>
    <n v="144"/>
    <n v="27"/>
    <s v="NA"/>
    <s v="NA"/>
    <s v="NA"/>
    <s v="NA"/>
    <s v="NA"/>
    <s v="NA"/>
    <s v="Unknown"/>
    <n v="44.3"/>
    <n v="9.1"/>
    <s v="NA"/>
    <n v="2016"/>
    <s v="NA"/>
    <s v="NA"/>
    <s v="NA"/>
    <n v="0"/>
    <n v="0"/>
    <n v="0"/>
    <n v="0"/>
    <n v="0"/>
    <n v="8"/>
    <n v="2"/>
    <n v="5"/>
    <s v="NA"/>
    <m/>
    <m/>
  </r>
  <r>
    <s v="KP16Sp9"/>
    <s v="KP16SP9"/>
    <x v="1"/>
    <x v="1"/>
    <s v="Kluane Plateau"/>
    <d v="2005-07-16T00:00:00"/>
    <d v="2006-07-16T00:00:00"/>
    <d v="2008-08-16T00:00:00"/>
    <x v="0"/>
    <n v="55"/>
    <n v="84"/>
    <n v="49"/>
    <n v="10.4"/>
    <s v="NA"/>
    <s v="NA"/>
    <s v="NA"/>
    <s v="NA"/>
    <s v="NA"/>
    <s v="NA"/>
    <s v="Unknown"/>
    <n v="30.9"/>
    <n v="8.3000000000000007"/>
    <s v="NA"/>
    <n v="2016"/>
    <s v="NA"/>
    <s v="NA"/>
    <s v="NA"/>
    <n v="0"/>
    <n v="0"/>
    <n v="0"/>
    <n v="0"/>
    <n v="0"/>
    <n v="8"/>
    <n v="2"/>
    <n v="6"/>
    <s v="NA"/>
    <m/>
    <m/>
  </r>
  <r>
    <s v="KP16Sr1"/>
    <s v="KP16SR1"/>
    <x v="2"/>
    <x v="1"/>
    <s v="Kluane Plateau"/>
    <d v="2005-07-16T00:00:00"/>
    <d v="2006-07-16T00:00:00"/>
    <d v="2008-08-16T00:00:00"/>
    <x v="0"/>
    <n v="143"/>
    <n v="151"/>
    <n v="139"/>
    <n v="48.9"/>
    <s v="NA"/>
    <s v="NA"/>
    <s v="NA"/>
    <s v="NA"/>
    <s v="NA"/>
    <s v="NA"/>
    <s v="Female"/>
    <n v="33.4"/>
    <n v="6.7"/>
    <s v="NA"/>
    <n v="2016"/>
    <s v="NA"/>
    <s v="NA"/>
    <s v="NA"/>
    <n v="0"/>
    <n v="0"/>
    <n v="0"/>
    <n v="0"/>
    <n v="0"/>
    <n v="5"/>
    <n v="6"/>
    <n v="2"/>
    <s v="NA"/>
    <m/>
    <m/>
  </r>
  <r>
    <s v="KP16Sr10"/>
    <s v="KP16SR10"/>
    <x v="2"/>
    <x v="1"/>
    <s v="Kluane Plateau"/>
    <d v="2005-07-16T00:00:00"/>
    <d v="2006-07-16T00:00:00"/>
    <d v="2008-08-16T00:00:00"/>
    <x v="0"/>
    <n v="88"/>
    <n v="68"/>
    <n v="72"/>
    <n v="24.6"/>
    <s v="NA"/>
    <s v="NA"/>
    <s v="NA"/>
    <s v="NA"/>
    <s v="NA"/>
    <s v="NA"/>
    <s v="Unknown"/>
    <n v="37.200000000000003"/>
    <n v="10.3"/>
    <s v="NA"/>
    <n v="2016"/>
    <s v="NA"/>
    <s v="NA"/>
    <s v="NA"/>
    <n v="0"/>
    <n v="0"/>
    <n v="0"/>
    <n v="0"/>
    <n v="0"/>
    <n v="13"/>
    <n v="1"/>
    <n v="2"/>
    <s v="NA"/>
    <m/>
    <m/>
  </r>
  <r>
    <s v="KP16Sr11"/>
    <s v="KP16SR11"/>
    <x v="2"/>
    <x v="1"/>
    <s v="Kluane Plateau"/>
    <d v="2005-07-16T00:00:00"/>
    <d v="2006-07-16T00:00:00"/>
    <d v="2008-08-16T00:00:00"/>
    <x v="0"/>
    <n v="90"/>
    <n v="173"/>
    <n v="205"/>
    <n v="35.6"/>
    <s v="NA"/>
    <s v="NA"/>
    <s v="NA"/>
    <s v="NA"/>
    <s v="NA"/>
    <s v="NA"/>
    <s v="Male"/>
    <n v="26"/>
    <n v="12"/>
    <s v="NA"/>
    <n v="2016"/>
    <s v="NA"/>
    <s v="NA"/>
    <s v="NA"/>
    <n v="0"/>
    <n v="0"/>
    <n v="0"/>
    <n v="0"/>
    <n v="0"/>
    <n v="16"/>
    <n v="5"/>
    <n v="4"/>
    <s v="NA"/>
    <m/>
    <m/>
  </r>
  <r>
    <s v="KP16Sr12"/>
    <s v="KP16SR12"/>
    <x v="2"/>
    <x v="1"/>
    <s v="Kluane Plateau"/>
    <d v="2005-07-16T00:00:00"/>
    <d v="2006-07-16T00:00:00"/>
    <d v="2008-08-16T00:00:00"/>
    <x v="0"/>
    <n v="132"/>
    <n v="173"/>
    <n v="201"/>
    <n v="29.7"/>
    <s v="NA"/>
    <s v="NA"/>
    <s v="NA"/>
    <s v="NA"/>
    <s v="NA"/>
    <s v="NA"/>
    <s v="Unknown"/>
    <n v="35.700000000000003"/>
    <n v="8.1"/>
    <s v="NA"/>
    <n v="2016"/>
    <s v="NA"/>
    <s v="NA"/>
    <s v="NA"/>
    <n v="0"/>
    <n v="0"/>
    <n v="0"/>
    <n v="0"/>
    <n v="0"/>
    <n v="16"/>
    <n v="4"/>
    <n v="4"/>
    <s v="NA"/>
    <m/>
    <m/>
  </r>
  <r>
    <s v="KP16Sr13"/>
    <s v="KP16SR13"/>
    <x v="2"/>
    <x v="1"/>
    <s v="Kluane Plateau"/>
    <d v="2005-07-16T00:00:00"/>
    <d v="2006-07-16T00:00:00"/>
    <d v="2008-08-16T00:00:00"/>
    <x v="0"/>
    <n v="106"/>
    <n v="323"/>
    <n v="199"/>
    <n v="35.4"/>
    <s v="NA"/>
    <s v="NA"/>
    <s v="NA"/>
    <s v="NA"/>
    <s v="NA"/>
    <s v="NA"/>
    <s v="Male"/>
    <n v="30.1"/>
    <n v="12.9"/>
    <s v="NA"/>
    <n v="2016"/>
    <s v="NA"/>
    <s v="NA"/>
    <s v="NA"/>
    <n v="0"/>
    <n v="0"/>
    <n v="0"/>
    <n v="0"/>
    <n v="0"/>
    <n v="16"/>
    <n v="3"/>
    <n v="4"/>
    <s v="NA"/>
    <m/>
    <m/>
  </r>
  <r>
    <s v="KP16Sr14"/>
    <s v="KP16SR14"/>
    <x v="2"/>
    <x v="1"/>
    <s v="Kluane Plateau"/>
    <d v="2005-07-16T00:00:00"/>
    <d v="2006-07-16T00:00:00"/>
    <d v="2008-08-16T00:00:00"/>
    <x v="0"/>
    <n v="130"/>
    <n v="221"/>
    <n v="193"/>
    <n v="41.4"/>
    <s v="NA"/>
    <s v="NA"/>
    <s v="NA"/>
    <s v="NA"/>
    <s v="NA"/>
    <s v="NA"/>
    <s v="Unknown"/>
    <n v="40.299999999999997"/>
    <n v="10.3"/>
    <s v="NA"/>
    <n v="2016"/>
    <s v="NA"/>
    <s v="NA"/>
    <s v="NA"/>
    <n v="0"/>
    <n v="0"/>
    <n v="0"/>
    <n v="0"/>
    <n v="0"/>
    <n v="16"/>
    <n v="2"/>
    <n v="4"/>
    <s v="NA"/>
    <m/>
    <m/>
  </r>
  <r>
    <s v="KP16Sr15"/>
    <s v="KP16SR15"/>
    <x v="2"/>
    <x v="1"/>
    <s v="Kluane Plateau"/>
    <d v="2005-07-16T00:00:00"/>
    <d v="2006-07-16T00:00:00"/>
    <d v="2008-08-16T00:00:00"/>
    <x v="0"/>
    <n v="64"/>
    <n v="100"/>
    <n v="83"/>
    <n v="26.2"/>
    <s v="NA"/>
    <s v="NA"/>
    <s v="NA"/>
    <s v="NA"/>
    <s v="NA"/>
    <s v="NA"/>
    <s v="Unknown"/>
    <n v="32.1"/>
    <n v="10"/>
    <s v="NA"/>
    <n v="2016"/>
    <s v="NA"/>
    <s v="NA"/>
    <s v="NA"/>
    <n v="0"/>
    <n v="0"/>
    <n v="0"/>
    <n v="0"/>
    <n v="0"/>
    <n v="16"/>
    <n v="1"/>
    <n v="4"/>
    <s v="NA"/>
    <m/>
    <m/>
  </r>
  <r>
    <s v="KP16Sr16"/>
    <s v="KP16SR16"/>
    <x v="2"/>
    <x v="1"/>
    <s v="Kluane Plateau"/>
    <d v="2005-07-16T00:00:00"/>
    <d v="2006-07-16T00:00:00"/>
    <d v="2008-08-16T00:00:00"/>
    <x v="0"/>
    <n v="60"/>
    <n v="97"/>
    <n v="67"/>
    <n v="15.2"/>
    <s v="NA"/>
    <s v="NA"/>
    <s v="NA"/>
    <s v="NA"/>
    <s v="NA"/>
    <s v="NA"/>
    <s v="Unknown"/>
    <n v="31.7"/>
    <n v="9.1999999999999993"/>
    <s v="NA"/>
    <n v="2016"/>
    <s v="NA"/>
    <s v="NA"/>
    <s v="NA"/>
    <n v="0"/>
    <n v="0"/>
    <n v="0"/>
    <n v="0"/>
    <n v="0"/>
    <n v="16"/>
    <n v="5"/>
    <n v="7"/>
    <s v="NA"/>
    <m/>
    <m/>
  </r>
  <r>
    <s v="KP16Sr17"/>
    <s v="KP16SR17"/>
    <x v="2"/>
    <x v="1"/>
    <s v="Kluane Plateau"/>
    <d v="2005-07-16T00:00:00"/>
    <d v="2006-07-16T00:00:00"/>
    <d v="2008-08-16T00:00:00"/>
    <x v="0"/>
    <n v="42"/>
    <n v="62"/>
    <n v="47"/>
    <n v="128"/>
    <s v="NA"/>
    <s v="NA"/>
    <s v="NA"/>
    <s v="NA"/>
    <s v="NA"/>
    <s v="NA"/>
    <s v="Unknown"/>
    <n v="33.700000000000003"/>
    <n v="9.1999999999999993"/>
    <s v="NA"/>
    <n v="2016"/>
    <s v="NA"/>
    <s v="NA"/>
    <s v="NA"/>
    <n v="0"/>
    <n v="0"/>
    <n v="0"/>
    <n v="0"/>
    <n v="0"/>
    <n v="16"/>
    <n v="4"/>
    <n v="7"/>
    <s v="NA"/>
    <m/>
    <m/>
  </r>
  <r>
    <s v="KP16Sr18"/>
    <s v="KP16SR18"/>
    <x v="2"/>
    <x v="1"/>
    <s v="Kluane Plateau"/>
    <d v="2005-07-16T00:00:00"/>
    <d v="2006-07-16T00:00:00"/>
    <d v="2008-08-16T00:00:00"/>
    <x v="0"/>
    <n v="16"/>
    <n v="311"/>
    <n v="262"/>
    <n v="43.3"/>
    <s v="NA"/>
    <s v="NA"/>
    <s v="NA"/>
    <s v="NA"/>
    <s v="NA"/>
    <s v="NA"/>
    <s v="Female"/>
    <n v="39.200000000000003"/>
    <n v="9.6999999999999993"/>
    <s v="NA"/>
    <n v="2016"/>
    <s v="NA"/>
    <s v="NA"/>
    <s v="NA"/>
    <n v="0"/>
    <n v="0"/>
    <n v="0"/>
    <n v="0"/>
    <n v="0"/>
    <n v="16"/>
    <n v="3"/>
    <n v="7"/>
    <s v="NA"/>
    <m/>
    <m/>
  </r>
  <r>
    <s v="KP16Sr2"/>
    <s v="KP16SR2"/>
    <x v="2"/>
    <x v="1"/>
    <s v="Kluane Plateau"/>
    <d v="2005-07-16T00:00:00"/>
    <d v="2006-07-16T00:00:00"/>
    <d v="2008-08-16T00:00:00"/>
    <x v="0"/>
    <n v="131"/>
    <n v="181"/>
    <n v="230"/>
    <n v="49.9"/>
    <s v="NA"/>
    <s v="NA"/>
    <s v="NA"/>
    <s v="NA"/>
    <s v="NA"/>
    <s v="NA"/>
    <s v="Unknown"/>
    <n v="34.5"/>
    <n v="8.4"/>
    <s v="NA"/>
    <n v="2016"/>
    <s v="NA"/>
    <s v="NA"/>
    <s v="NA"/>
    <n v="0"/>
    <n v="0"/>
    <n v="0"/>
    <n v="0"/>
    <n v="0"/>
    <n v="5"/>
    <n v="6"/>
    <n v="3"/>
    <s v="NA"/>
    <m/>
    <m/>
  </r>
  <r>
    <s v="KP16Sr20"/>
    <s v="KP16SR20"/>
    <x v="2"/>
    <x v="1"/>
    <s v="Kluane Plateau"/>
    <d v="2005-07-16T00:00:00"/>
    <d v="2006-07-16T00:00:00"/>
    <d v="2008-08-16T00:00:00"/>
    <x v="0"/>
    <n v="112"/>
    <n v="326"/>
    <n v="295"/>
    <n v="50"/>
    <s v="NA"/>
    <s v="NA"/>
    <s v="NA"/>
    <s v="NA"/>
    <s v="NA"/>
    <s v="NA"/>
    <s v="Male"/>
    <n v="26.6"/>
    <n v="9.5"/>
    <s v="NA"/>
    <n v="2016"/>
    <s v="NA"/>
    <s v="NA"/>
    <s v="NA"/>
    <n v="0"/>
    <n v="0"/>
    <n v="0"/>
    <n v="0"/>
    <n v="0"/>
    <n v="16"/>
    <n v="1"/>
    <n v="7"/>
    <s v="NA"/>
    <m/>
    <m/>
  </r>
  <r>
    <s v="KP16Sr21"/>
    <s v="KP16Sr21"/>
    <x v="2"/>
    <x v="1"/>
    <s v="Kluane Plateau"/>
    <d v="2005-07-16T00:00:00"/>
    <s v="NA"/>
    <d v="2006-07-16T00:00:00"/>
    <x v="0"/>
    <n v="91"/>
    <n v="321"/>
    <n v="307"/>
    <n v="36.799999999999997"/>
    <s v="NA"/>
    <s v="NA"/>
    <s v="NA"/>
    <s v="NA"/>
    <s v="NA"/>
    <s v="NA"/>
    <s v="Female"/>
    <n v="36.200000000000003"/>
    <n v="8.5"/>
    <s v="NA"/>
    <n v="2016"/>
    <s v="NA"/>
    <s v="NA"/>
    <s v="NA"/>
    <n v="0"/>
    <n v="0"/>
    <n v="0"/>
    <n v="0"/>
    <n v="0"/>
    <n v="5"/>
    <n v="2"/>
    <n v="1"/>
    <s v="NA"/>
    <m/>
    <m/>
  </r>
  <r>
    <s v="KP16Sr22"/>
    <s v="KP16Sr22"/>
    <x v="2"/>
    <x v="1"/>
    <s v="Kluane Plateau"/>
    <d v="2005-07-16T00:00:00"/>
    <s v="NA"/>
    <d v="2006-07-16T00:00:00"/>
    <x v="0"/>
    <n v="94"/>
    <n v="152"/>
    <n v="149"/>
    <n v="31.4"/>
    <s v="NA"/>
    <s v="NA"/>
    <s v="NA"/>
    <s v="NA"/>
    <s v="NA"/>
    <s v="NA"/>
    <s v="Unknown"/>
    <n v="38.1"/>
    <n v="12.4"/>
    <s v="NA"/>
    <n v="2016"/>
    <s v="NA"/>
    <s v="NA"/>
    <s v="NA"/>
    <n v="0"/>
    <n v="0"/>
    <n v="0"/>
    <n v="0"/>
    <n v="0"/>
    <n v="5"/>
    <n v="3"/>
    <n v="1"/>
    <s v="NA"/>
    <m/>
    <m/>
  </r>
  <r>
    <s v="KP16Sr23"/>
    <s v="KP16Sr23"/>
    <x v="2"/>
    <x v="1"/>
    <s v="Kluane Plateau"/>
    <d v="2005-07-16T00:00:00"/>
    <s v="NA"/>
    <d v="2006-07-16T00:00:00"/>
    <x v="0"/>
    <n v="104"/>
    <n v="241"/>
    <n v="248"/>
    <n v="36.6"/>
    <s v="NA"/>
    <s v="NA"/>
    <s v="NA"/>
    <s v="NA"/>
    <s v="NA"/>
    <s v="NA"/>
    <s v="Unknown"/>
    <n v="37.200000000000003"/>
    <n v="10.199999999999999"/>
    <s v="NA"/>
    <n v="2016"/>
    <s v="NA"/>
    <s v="NA"/>
    <s v="NA"/>
    <n v="0"/>
    <n v="0"/>
    <n v="0"/>
    <n v="0"/>
    <n v="0"/>
    <n v="5"/>
    <n v="4"/>
    <n v="1"/>
    <s v="NA"/>
    <m/>
    <m/>
  </r>
  <r>
    <s v="KP16Sr24"/>
    <s v="KP16Sr24"/>
    <x v="2"/>
    <x v="1"/>
    <s v="Kluane Plateau"/>
    <d v="2005-07-16T00:00:00"/>
    <s v="NA"/>
    <d v="2006-07-16T00:00:00"/>
    <x v="0"/>
    <n v="98"/>
    <n v="300"/>
    <n v="278"/>
    <n v="48.4"/>
    <s v="NA"/>
    <s v="NA"/>
    <s v="NA"/>
    <s v="NA"/>
    <s v="NA"/>
    <s v="NA"/>
    <s v="Female"/>
    <n v="32.4"/>
    <n v="10.7"/>
    <s v="NA"/>
    <n v="2016"/>
    <s v="NA"/>
    <s v="NA"/>
    <s v="NA"/>
    <n v="0"/>
    <n v="0"/>
    <n v="0"/>
    <n v="0"/>
    <n v="0"/>
    <n v="5"/>
    <n v="5"/>
    <n v="1"/>
    <s v="NA"/>
    <m/>
    <m/>
  </r>
  <r>
    <s v="KP16Sr25"/>
    <s v="KP16Sr25"/>
    <x v="2"/>
    <x v="1"/>
    <s v="Kluane Plateau"/>
    <d v="2005-07-16T00:00:00"/>
    <s v="NA"/>
    <d v="2006-07-16T00:00:00"/>
    <x v="0"/>
    <n v="43"/>
    <n v="107"/>
    <n v="101"/>
    <n v="8"/>
    <s v="NA"/>
    <s v="NA"/>
    <s v="NA"/>
    <s v="NA"/>
    <s v="NA"/>
    <s v="NA"/>
    <s v="Unknown"/>
    <n v="26.1"/>
    <n v="10.5"/>
    <s v="NA"/>
    <n v="2016"/>
    <s v="NA"/>
    <s v="NA"/>
    <s v="NA"/>
    <n v="0"/>
    <n v="0"/>
    <n v="0"/>
    <n v="0"/>
    <n v="0"/>
    <n v="5"/>
    <n v="6"/>
    <n v="1"/>
    <s v="NA"/>
    <m/>
    <m/>
  </r>
  <r>
    <s v="KP16Sr28"/>
    <s v="KP16Sr28"/>
    <x v="2"/>
    <x v="1"/>
    <s v="Kluane Plateau"/>
    <d v="2005-07-16T00:00:00"/>
    <s v="NA"/>
    <d v="2006-07-16T00:00:00"/>
    <x v="0"/>
    <n v="74"/>
    <n v="101"/>
    <n v="93"/>
    <n v="26"/>
    <s v="NA"/>
    <s v="NA"/>
    <s v="NA"/>
    <s v="NA"/>
    <s v="NA"/>
    <s v="NA"/>
    <s v="Unknown"/>
    <n v="36.9"/>
    <n v="15.9"/>
    <s v="NA"/>
    <n v="2016"/>
    <s v="NA"/>
    <s v="NA"/>
    <s v="NA"/>
    <n v="0"/>
    <n v="0"/>
    <n v="0"/>
    <n v="0"/>
    <n v="0"/>
    <n v="7"/>
    <n v="4"/>
    <n v="1"/>
    <s v="NA"/>
    <m/>
    <m/>
  </r>
  <r>
    <s v="KP16Sr29"/>
    <s v="KP16Sr29"/>
    <x v="2"/>
    <x v="1"/>
    <s v="Kluane Plateau"/>
    <d v="2005-07-16T00:00:00"/>
    <s v="NA"/>
    <d v="2006-07-16T00:00:00"/>
    <x v="0"/>
    <n v="86"/>
    <n v="167"/>
    <n v="137"/>
    <n v="39"/>
    <s v="NA"/>
    <s v="NA"/>
    <s v="NA"/>
    <s v="NA"/>
    <s v="NA"/>
    <s v="NA"/>
    <s v="Unknown"/>
    <n v="32.9"/>
    <n v="14.1"/>
    <s v="NA"/>
    <n v="2016"/>
    <s v="NA"/>
    <s v="NA"/>
    <s v="NA"/>
    <n v="0"/>
    <n v="0"/>
    <n v="0"/>
    <n v="0"/>
    <n v="0"/>
    <n v="7"/>
    <n v="3"/>
    <n v="1"/>
    <s v="NA"/>
    <m/>
    <m/>
  </r>
  <r>
    <s v="KP16Sr3"/>
    <s v="KP16SR3"/>
    <x v="2"/>
    <x v="1"/>
    <s v="Kluane Plateau"/>
    <d v="2005-07-16T00:00:00"/>
    <d v="2006-07-16T00:00:00"/>
    <d v="2008-08-16T00:00:00"/>
    <x v="0"/>
    <n v="80"/>
    <n v="92"/>
    <n v="87"/>
    <n v="27.1"/>
    <s v="NA"/>
    <s v="NA"/>
    <s v="NA"/>
    <s v="NA"/>
    <s v="NA"/>
    <s v="NA"/>
    <s v="Unknown"/>
    <n v="36.700000000000003"/>
    <n v="13.6"/>
    <s v="NA"/>
    <n v="2016"/>
    <s v="NA"/>
    <s v="NA"/>
    <s v="NA"/>
    <n v="0"/>
    <n v="0"/>
    <n v="0"/>
    <n v="0"/>
    <n v="0"/>
    <n v="5"/>
    <n v="6"/>
    <n v="4"/>
    <s v="NA"/>
    <m/>
    <m/>
  </r>
  <r>
    <s v="KP16Sr30"/>
    <s v="KP16Sr30"/>
    <x v="2"/>
    <x v="1"/>
    <s v="Kluane Plateau"/>
    <d v="2005-07-16T00:00:00"/>
    <s v="NA"/>
    <d v="2006-07-16T00:00:00"/>
    <x v="0"/>
    <n v="95"/>
    <n v="188"/>
    <n v="98"/>
    <n v="39"/>
    <s v="NA"/>
    <s v="NA"/>
    <s v="NA"/>
    <s v="NA"/>
    <s v="NA"/>
    <s v="NA"/>
    <s v="Female"/>
    <n v="36.5"/>
    <n v="15.7"/>
    <s v="NA"/>
    <n v="2016"/>
    <s v="NA"/>
    <s v="NA"/>
    <s v="NA"/>
    <n v="0"/>
    <n v="0"/>
    <n v="0"/>
    <n v="0"/>
    <n v="0"/>
    <n v="7"/>
    <n v="2"/>
    <n v="1"/>
    <s v="NA"/>
    <m/>
    <m/>
  </r>
  <r>
    <s v="KP16Sr31"/>
    <s v="KP16Sr31"/>
    <x v="2"/>
    <x v="1"/>
    <s v="Kluane Plateau"/>
    <d v="2005-07-16T00:00:00"/>
    <s v="NA"/>
    <d v="2006-07-16T00:00:00"/>
    <x v="0"/>
    <n v="106"/>
    <n v="208"/>
    <n v="221"/>
    <n v="35"/>
    <s v="NA"/>
    <s v="NA"/>
    <s v="NA"/>
    <s v="NA"/>
    <s v="NA"/>
    <s v="NA"/>
    <s v="Female"/>
    <n v="37"/>
    <n v="18.399999999999999"/>
    <s v="NA"/>
    <n v="2016"/>
    <s v="NA"/>
    <s v="NA"/>
    <s v="NA"/>
    <n v="0"/>
    <n v="0"/>
    <n v="0"/>
    <n v="0"/>
    <n v="0"/>
    <n v="4"/>
    <n v="1"/>
    <n v="3"/>
    <s v="NA"/>
    <m/>
    <m/>
  </r>
  <r>
    <s v="KP16Sr32"/>
    <s v="KP16Sr32"/>
    <x v="2"/>
    <x v="1"/>
    <s v="Kluane Plateau"/>
    <d v="2005-07-16T00:00:00"/>
    <s v="NA"/>
    <d v="2006-07-16T00:00:00"/>
    <x v="0"/>
    <n v="97"/>
    <n v="222"/>
    <n v="247"/>
    <n v="27"/>
    <s v="NA"/>
    <s v="NA"/>
    <s v="NA"/>
    <s v="NA"/>
    <s v="NA"/>
    <s v="NA"/>
    <s v="Female"/>
    <n v="44.8"/>
    <n v="21.4"/>
    <s v="NA"/>
    <n v="2016"/>
    <s v="NA"/>
    <s v="NA"/>
    <s v="NA"/>
    <n v="0"/>
    <n v="0"/>
    <n v="0"/>
    <n v="0"/>
    <n v="0"/>
    <n v="4"/>
    <n v="1"/>
    <n v="4"/>
    <s v="NA"/>
    <m/>
    <m/>
  </r>
  <r>
    <s v="KP16Sr33"/>
    <s v="KP16Sr33"/>
    <x v="2"/>
    <x v="1"/>
    <s v="Kluane Plateau"/>
    <d v="2005-07-16T00:00:00"/>
    <s v="NA"/>
    <d v="2006-07-16T00:00:00"/>
    <x v="0"/>
    <n v="78"/>
    <n v="179"/>
    <n v="152"/>
    <n v="47"/>
    <s v="NA"/>
    <s v="NA"/>
    <s v="NA"/>
    <s v="NA"/>
    <s v="NA"/>
    <s v="NA"/>
    <s v="Female"/>
    <n v="43.4"/>
    <n v="20.7"/>
    <s v="NA"/>
    <n v="2016"/>
    <s v="NA"/>
    <s v="NA"/>
    <s v="NA"/>
    <n v="0"/>
    <n v="0"/>
    <n v="0"/>
    <n v="0"/>
    <n v="0"/>
    <n v="4"/>
    <n v="1"/>
    <n v="5"/>
    <s v="NA"/>
    <m/>
    <m/>
  </r>
  <r>
    <s v="KP16Sr34"/>
    <s v="KP16Sr34"/>
    <x v="2"/>
    <x v="1"/>
    <s v="Kluane Plateau"/>
    <d v="2005-07-16T00:00:00"/>
    <s v="NA"/>
    <d v="2006-07-16T00:00:00"/>
    <x v="0"/>
    <n v="71"/>
    <n v="158"/>
    <n v="122"/>
    <n v="21"/>
    <s v="NA"/>
    <s v="NA"/>
    <s v="NA"/>
    <s v="NA"/>
    <s v="NA"/>
    <s v="NA"/>
    <s v="Unknown"/>
    <n v="33.9"/>
    <n v="15.6"/>
    <s v="NA"/>
    <n v="2016"/>
    <s v="NA"/>
    <s v="NA"/>
    <s v="NA"/>
    <n v="0"/>
    <n v="0"/>
    <n v="0"/>
    <n v="0"/>
    <n v="0"/>
    <n v="4"/>
    <n v="1"/>
    <n v="6"/>
    <s v="NA"/>
    <m/>
    <m/>
  </r>
  <r>
    <s v="KP16Sr35"/>
    <s v="KP16Sr35"/>
    <x v="2"/>
    <x v="1"/>
    <s v="Kluane Plateau"/>
    <d v="2005-07-16T00:00:00"/>
    <s v="NA"/>
    <d v="2006-07-16T00:00:00"/>
    <x v="0"/>
    <n v="72"/>
    <n v="170"/>
    <n v="160"/>
    <n v="45"/>
    <s v="NA"/>
    <s v="NA"/>
    <s v="NA"/>
    <s v="NA"/>
    <s v="NA"/>
    <s v="NA"/>
    <s v="Female"/>
    <n v="38"/>
    <n v="19.600000000000001"/>
    <s v="NA"/>
    <n v="2016"/>
    <s v="NA"/>
    <s v="NA"/>
    <s v="NA"/>
    <n v="0"/>
    <n v="0"/>
    <n v="0"/>
    <n v="0"/>
    <n v="0"/>
    <n v="4"/>
    <n v="1"/>
    <n v="7"/>
    <s v="NA"/>
    <m/>
    <m/>
  </r>
  <r>
    <s v="KP16Sr38"/>
    <s v="KP16Sr38"/>
    <x v="2"/>
    <x v="1"/>
    <s v="Kluane Plateau"/>
    <d v="2005-07-16T00:00:00"/>
    <s v="NA"/>
    <d v="2007-07-16T00:00:00"/>
    <x v="0"/>
    <n v="86"/>
    <n v="191"/>
    <n v="173"/>
    <n v="31"/>
    <s v="NA"/>
    <s v="NA"/>
    <s v="NA"/>
    <s v="NA"/>
    <s v="NA"/>
    <s v="NA"/>
    <s v="Unknown"/>
    <n v="29"/>
    <n v="17.5"/>
    <s v="NA"/>
    <n v="2016"/>
    <s v="NA"/>
    <s v="NA"/>
    <s v="NA"/>
    <n v="0"/>
    <n v="0"/>
    <n v="0"/>
    <n v="0"/>
    <n v="0"/>
    <n v="13"/>
    <n v="3"/>
    <n v="1"/>
    <s v="NA"/>
    <m/>
    <m/>
  </r>
  <r>
    <s v="KP16Sr39"/>
    <s v="KP16Sr39"/>
    <x v="2"/>
    <x v="1"/>
    <s v="Kluane Plateau"/>
    <d v="2005-07-16T00:00:00"/>
    <s v="NA"/>
    <d v="2007-07-16T00:00:00"/>
    <x v="0"/>
    <n v="86"/>
    <n v="175"/>
    <n v="119"/>
    <n v="30"/>
    <s v="NA"/>
    <s v="NA"/>
    <s v="NA"/>
    <s v="NA"/>
    <s v="NA"/>
    <s v="NA"/>
    <s v="Female"/>
    <n v="34.200000000000003"/>
    <n v="17.600000000000001"/>
    <s v="NA"/>
    <n v="2016"/>
    <s v="NA"/>
    <s v="NA"/>
    <s v="NA"/>
    <n v="0"/>
    <n v="0"/>
    <n v="0"/>
    <n v="0"/>
    <n v="0"/>
    <n v="13"/>
    <n v="2"/>
    <n v="1"/>
    <s v="NA"/>
    <m/>
    <m/>
  </r>
  <r>
    <s v="KP16Sr4"/>
    <s v="KP16SR4"/>
    <x v="2"/>
    <x v="1"/>
    <s v="Kluane Plateau"/>
    <d v="2005-07-16T00:00:00"/>
    <d v="2006-07-16T00:00:00"/>
    <d v="2009-08-16T00:00:00"/>
    <x v="0"/>
    <n v="81"/>
    <n v="44"/>
    <n v="52"/>
    <n v="25.7"/>
    <s v="NA"/>
    <s v="NA"/>
    <s v="NA"/>
    <s v="NA"/>
    <s v="NA"/>
    <s v="NA"/>
    <s v="Unknown"/>
    <n v="40.6"/>
    <n v="12.1"/>
    <s v="NA"/>
    <n v="2016"/>
    <s v="NA"/>
    <s v="NA"/>
    <s v="NA"/>
    <n v="0"/>
    <n v="0"/>
    <n v="0"/>
    <n v="0"/>
    <n v="0"/>
    <n v="5"/>
    <n v="6"/>
    <n v="5"/>
    <s v="NA"/>
    <m/>
    <m/>
  </r>
  <r>
    <s v="KP16Sr40"/>
    <s v="KP16Sr40"/>
    <x v="2"/>
    <x v="1"/>
    <s v="Kluane Plateau"/>
    <d v="2005-07-16T00:00:00"/>
    <s v="NA"/>
    <d v="2007-07-16T00:00:00"/>
    <x v="0"/>
    <n v="80"/>
    <n v="81"/>
    <n v="125"/>
    <n v="23"/>
    <s v="NA"/>
    <s v="NA"/>
    <s v="NA"/>
    <s v="NA"/>
    <s v="NA"/>
    <s v="NA"/>
    <s v="Unknown"/>
    <n v="33.799999999999997"/>
    <n v="9.6"/>
    <s v="NA"/>
    <n v="2016"/>
    <s v="NA"/>
    <s v="NA"/>
    <s v="NA"/>
    <n v="0"/>
    <n v="0"/>
    <n v="0"/>
    <n v="0"/>
    <n v="0"/>
    <n v="13"/>
    <n v="1"/>
    <n v="1"/>
    <s v="NA"/>
    <m/>
    <m/>
  </r>
  <r>
    <s v="KP16Sr42"/>
    <s v="KP16SR42"/>
    <x v="2"/>
    <x v="1"/>
    <s v="Kluane Plateau"/>
    <d v="2007-08-16T00:00:00"/>
    <s v="NA"/>
    <d v="2009-08-16T00:00:00"/>
    <x v="0"/>
    <n v="108"/>
    <n v="154"/>
    <n v="186"/>
    <n v="37"/>
    <n v="72"/>
    <n v="75"/>
    <s v="NA"/>
    <n v="119"/>
    <n v="138"/>
    <s v="NA"/>
    <s v="Unknown"/>
    <n v="38.5"/>
    <n v="11.4"/>
    <s v="NA"/>
    <n v="2016"/>
    <s v="NA"/>
    <s v="NA"/>
    <s v="NA"/>
    <n v="0"/>
    <n v="0"/>
    <n v="0"/>
    <n v="0"/>
    <n v="0"/>
    <n v="5"/>
    <n v="1"/>
    <n v="3"/>
    <s v="NA"/>
    <m/>
    <m/>
  </r>
  <r>
    <s v="KP16Sr43"/>
    <s v="KP16SR43"/>
    <x v="2"/>
    <x v="1"/>
    <s v="Kluane Plateau"/>
    <d v="2007-08-16T00:00:00"/>
    <s v="NA"/>
    <d v="2009-08-16T00:00:00"/>
    <x v="0"/>
    <n v="111"/>
    <n v="272"/>
    <n v="250"/>
    <n v="61"/>
    <n v="71"/>
    <n v="85"/>
    <s v="NA"/>
    <n v="132"/>
    <n v="162"/>
    <s v="NA"/>
    <s v="Female"/>
    <n v="51.6"/>
    <n v="10.3"/>
    <s v="NA"/>
    <n v="2016"/>
    <s v="NA"/>
    <s v="NA"/>
    <s v="NA"/>
    <n v="0"/>
    <n v="0"/>
    <n v="0"/>
    <n v="0"/>
    <n v="0"/>
    <n v="5"/>
    <n v="1"/>
    <n v="4"/>
    <s v="NA"/>
    <m/>
    <m/>
  </r>
  <r>
    <s v="KP16Sr44"/>
    <s v="KP16SR44"/>
    <x v="2"/>
    <x v="1"/>
    <s v="Kluane Plateau"/>
    <d v="2007-08-16T00:00:00"/>
    <s v="NA"/>
    <d v="2009-08-16T00:00:00"/>
    <x v="0"/>
    <n v="66"/>
    <n v="222"/>
    <n v="187"/>
    <n v="34"/>
    <n v="66"/>
    <n v="71"/>
    <s v="NA"/>
    <n v="207"/>
    <n v="109"/>
    <s v="NA"/>
    <s v="Unknown"/>
    <n v="43.5"/>
    <n v="12.7"/>
    <s v="NA"/>
    <n v="2016"/>
    <s v="NA"/>
    <s v="NA"/>
    <s v="NA"/>
    <n v="0"/>
    <n v="0"/>
    <n v="0"/>
    <n v="0"/>
    <n v="0"/>
    <n v="5"/>
    <n v="1"/>
    <n v="5"/>
    <s v="NA"/>
    <m/>
    <m/>
  </r>
  <r>
    <s v="KP16Sr45"/>
    <s v="KP16SR45"/>
    <x v="2"/>
    <x v="1"/>
    <s v="Kluane Plateau"/>
    <d v="2007-08-16T00:00:00"/>
    <s v="NA"/>
    <d v="2009-08-16T00:00:00"/>
    <x v="0"/>
    <n v="76"/>
    <n v="206"/>
    <n v="207"/>
    <n v="44"/>
    <n v="62"/>
    <n v="59"/>
    <s v="NA"/>
    <n v="96"/>
    <n v="105"/>
    <s v="NA"/>
    <s v="Female"/>
    <n v="43.4"/>
    <n v="11.3"/>
    <s v="NA"/>
    <n v="2016"/>
    <s v="NA"/>
    <s v="NA"/>
    <s v="NA"/>
    <n v="0"/>
    <n v="0"/>
    <n v="0"/>
    <n v="0"/>
    <n v="0"/>
    <n v="5"/>
    <n v="1"/>
    <n v="6"/>
    <s v="NA"/>
    <m/>
    <m/>
  </r>
  <r>
    <s v="KP16Sr46"/>
    <s v="KP16SR46"/>
    <x v="2"/>
    <x v="1"/>
    <s v="Kluane Plateau"/>
    <d v="2007-08-16T00:00:00"/>
    <s v="NA"/>
    <d v="2009-08-16T00:00:00"/>
    <x v="0"/>
    <n v="124.5"/>
    <n v="245"/>
    <n v="193"/>
    <n v="64.099999999999994"/>
    <n v="6.5"/>
    <n v="6.9"/>
    <s v="NA"/>
    <n v="14.5"/>
    <n v="14.5"/>
    <s v="NA"/>
    <s v="Female"/>
    <n v="54.8"/>
    <n v="14.3"/>
    <s v="NA"/>
    <n v="2016"/>
    <s v="NA"/>
    <s v="NA"/>
    <s v="NA"/>
    <n v="0"/>
    <n v="0"/>
    <n v="0"/>
    <n v="0"/>
    <n v="0"/>
    <n v="7"/>
    <n v="1"/>
    <n v="3"/>
    <s v="NA"/>
    <m/>
    <m/>
  </r>
  <r>
    <s v="KP16Sr47"/>
    <s v="KP16SR47"/>
    <x v="2"/>
    <x v="1"/>
    <s v="Kluane Plateau"/>
    <d v="2007-08-16T00:00:00"/>
    <s v="NA"/>
    <d v="2009-08-16T00:00:00"/>
    <x v="0"/>
    <n v="116"/>
    <n v="193"/>
    <n v="179"/>
    <n v="33.5"/>
    <n v="8.5"/>
    <n v="9.3000000000000007"/>
    <s v="NA"/>
    <n v="9.4"/>
    <n v="15.6"/>
    <s v="NA"/>
    <s v="Unknown"/>
    <n v="35.4"/>
    <n v="11.2"/>
    <s v="NA"/>
    <n v="2016"/>
    <s v="NA"/>
    <s v="NA"/>
    <s v="NA"/>
    <n v="0"/>
    <n v="0"/>
    <n v="0"/>
    <n v="0"/>
    <n v="0"/>
    <n v="7"/>
    <n v="1"/>
    <n v="4"/>
    <s v="NA"/>
    <m/>
    <m/>
  </r>
  <r>
    <s v="KP16Sr48"/>
    <s v="KP16SR48"/>
    <x v="2"/>
    <x v="1"/>
    <s v="Kluane Plateau"/>
    <d v="2007-08-16T00:00:00"/>
    <s v="NA"/>
    <d v="2009-08-16T00:00:00"/>
    <x v="0"/>
    <n v="61"/>
    <n v="54"/>
    <n v="37"/>
    <n v="18.100000000000001"/>
    <n v="4.2"/>
    <n v="4.4000000000000004"/>
    <s v="NA"/>
    <n v="8.4"/>
    <n v="7.2"/>
    <s v="NA"/>
    <s v="Unknown"/>
    <n v="39.9"/>
    <n v="6.9"/>
    <s v="NA"/>
    <n v="2016"/>
    <s v="NA"/>
    <s v="NA"/>
    <s v="NA"/>
    <n v="0"/>
    <n v="0"/>
    <n v="0"/>
    <n v="0"/>
    <n v="0"/>
    <n v="7"/>
    <n v="1"/>
    <n v="5"/>
    <s v="NA"/>
    <m/>
    <m/>
  </r>
  <r>
    <s v="KP16Sr49"/>
    <s v="KP16SR49"/>
    <x v="2"/>
    <x v="1"/>
    <s v="Kluane Plateau"/>
    <d v="2007-08-16T00:00:00"/>
    <s v="NA"/>
    <d v="2009-08-16T00:00:00"/>
    <x v="0"/>
    <n v="88"/>
    <n v="213"/>
    <n v="198"/>
    <n v="47.6"/>
    <n v="8.1"/>
    <n v="7.5"/>
    <s v="NA"/>
    <n v="10.1"/>
    <n v="10.9"/>
    <s v="NA"/>
    <s v="Male"/>
    <n v="45.5"/>
    <n v="20.399999999999999"/>
    <s v="NA"/>
    <n v="2016"/>
    <s v="NA"/>
    <s v="NA"/>
    <s v="NA"/>
    <n v="0"/>
    <n v="0"/>
    <n v="0"/>
    <n v="0"/>
    <n v="0"/>
    <n v="7"/>
    <n v="1"/>
    <n v="6"/>
    <s v="NA"/>
    <m/>
    <m/>
  </r>
  <r>
    <s v="KP16Sr5"/>
    <s v="KP16SR5"/>
    <x v="2"/>
    <x v="1"/>
    <s v="Kluane Plateau"/>
    <d v="2005-07-16T00:00:00"/>
    <d v="2006-07-16T00:00:00"/>
    <d v="2008-08-16T00:00:00"/>
    <x v="0"/>
    <n v="157"/>
    <n v="329"/>
    <n v="323"/>
    <n v="57.3"/>
    <s v="NA"/>
    <s v="NA"/>
    <s v="NA"/>
    <s v="NA"/>
    <s v="NA"/>
    <s v="NA"/>
    <s v="Unknown"/>
    <n v="36.4"/>
    <n v="10.199999999999999"/>
    <s v="NA"/>
    <n v="2016"/>
    <s v="NA"/>
    <s v="NA"/>
    <s v="NA"/>
    <n v="0"/>
    <n v="0"/>
    <n v="0"/>
    <n v="0"/>
    <n v="0"/>
    <n v="5"/>
    <n v="6"/>
    <n v="6"/>
    <s v="NA"/>
    <m/>
    <m/>
  </r>
  <r>
    <s v="KP16Sr50"/>
    <s v="KP16SR50"/>
    <x v="2"/>
    <x v="1"/>
    <s v="Kluane Plateau"/>
    <d v="2007-08-16T00:00:00"/>
    <s v="NA"/>
    <d v="2009-08-16T00:00:00"/>
    <x v="0"/>
    <n v="143"/>
    <n v="165"/>
    <n v="215"/>
    <n v="51.8"/>
    <n v="7.3"/>
    <n v="6.8"/>
    <s v="NA"/>
    <n v="11.5"/>
    <n v="13.1"/>
    <s v="NA"/>
    <s v="Female"/>
    <n v="37.5"/>
    <n v="19.100000000000001"/>
    <s v="NA"/>
    <n v="2016"/>
    <s v="NA"/>
    <s v="NA"/>
    <s v="NA"/>
    <n v="0"/>
    <n v="0"/>
    <n v="0"/>
    <n v="0"/>
    <n v="0"/>
    <n v="7"/>
    <n v="1"/>
    <n v="7"/>
    <s v="NA"/>
    <m/>
    <m/>
  </r>
  <r>
    <s v="KP16Sr54"/>
    <s v="KP16SR54"/>
    <x v="2"/>
    <x v="1"/>
    <s v="Kluane Plateau"/>
    <d v="2007-08-16T00:00:00"/>
    <s v="NA"/>
    <d v="2009-08-16T00:00:00"/>
    <x v="0"/>
    <n v="66"/>
    <n v="123"/>
    <n v="114"/>
    <n v="20"/>
    <n v="70"/>
    <n v="81"/>
    <s v="NA"/>
    <n v="165"/>
    <n v="183"/>
    <s v="NA"/>
    <s v="Unknown"/>
    <n v="28.1"/>
    <n v="7.7"/>
    <s v="NA"/>
    <n v="2016"/>
    <s v="NA"/>
    <s v="NA"/>
    <s v="NA"/>
    <n v="0"/>
    <n v="0"/>
    <n v="0"/>
    <n v="0"/>
    <n v="0"/>
    <n v="13"/>
    <n v="2"/>
    <n v="7"/>
    <s v="NA"/>
    <m/>
    <m/>
  </r>
  <r>
    <s v="KP16Sr56"/>
    <s v="KP16SR56"/>
    <x v="2"/>
    <x v="1"/>
    <s v="Kluane Plateau"/>
    <d v="2007-08-16T00:00:00"/>
    <s v="NA"/>
    <d v="2009-08-16T00:00:00"/>
    <x v="0"/>
    <n v="102"/>
    <n v="189"/>
    <n v="197"/>
    <n v="36.799999999999997"/>
    <n v="5.3"/>
    <n v="5.8"/>
    <s v="NA"/>
    <n v="12.2"/>
    <n v="12.1"/>
    <s v="NA"/>
    <s v="Unknown"/>
    <n v="46.6"/>
    <n v="9.6"/>
    <s v="NA"/>
    <n v="2016"/>
    <s v="NA"/>
    <s v="NA"/>
    <s v="NA"/>
    <n v="0"/>
    <n v="0"/>
    <n v="0"/>
    <n v="0"/>
    <n v="0"/>
    <n v="16"/>
    <n v="5"/>
    <n v="2"/>
    <s v="NA"/>
    <m/>
    <m/>
  </r>
  <r>
    <s v="KP16Sr59"/>
    <s v="KP16SR59"/>
    <x v="2"/>
    <x v="1"/>
    <s v="Kluane Plateau"/>
    <d v="2007-08-16T00:00:00"/>
    <s v="NA"/>
    <d v="2009-08-16T00:00:00"/>
    <x v="0"/>
    <n v="96"/>
    <n v="119"/>
    <n v="66"/>
    <n v="27.1"/>
    <n v="5.9"/>
    <n v="4.3"/>
    <s v="NA"/>
    <n v="4.3"/>
    <n v="6.1"/>
    <s v="NA"/>
    <s v="Unknown"/>
    <n v="45.9"/>
    <n v="15.9"/>
    <s v="NA"/>
    <n v="2016"/>
    <s v="NA"/>
    <s v="NA"/>
    <s v="NA"/>
    <n v="0"/>
    <n v="0"/>
    <n v="0"/>
    <n v="0"/>
    <n v="0"/>
    <n v="16"/>
    <n v="2"/>
    <n v="2"/>
    <s v="NA"/>
    <m/>
    <m/>
  </r>
  <r>
    <s v="KP16Sr6"/>
    <s v="KP16SR6"/>
    <x v="2"/>
    <x v="1"/>
    <s v="Kluane Plateau"/>
    <d v="2005-07-16T00:00:00"/>
    <d v="2006-07-16T00:00:00"/>
    <d v="2008-08-16T00:00:00"/>
    <x v="0"/>
    <n v="70"/>
    <n v="78"/>
    <n v="92"/>
    <n v="14.1"/>
    <s v="NA"/>
    <s v="NA"/>
    <s v="NA"/>
    <s v="NA"/>
    <s v="NA"/>
    <s v="NA"/>
    <s v="Unknown"/>
    <n v="40.1"/>
    <n v="9.6"/>
    <s v="NA"/>
    <n v="2016"/>
    <s v="NA"/>
    <s v="NA"/>
    <s v="NA"/>
    <n v="0"/>
    <n v="0"/>
    <n v="0"/>
    <n v="0"/>
    <n v="0"/>
    <n v="13"/>
    <n v="5"/>
    <n v="2"/>
    <s v="NA"/>
    <m/>
    <m/>
  </r>
  <r>
    <s v="KP16Sr7"/>
    <s v="KP16SR7"/>
    <x v="2"/>
    <x v="1"/>
    <s v="Kluane Plateau"/>
    <d v="2005-07-16T00:00:00"/>
    <d v="2006-07-16T00:00:00"/>
    <d v="2008-08-16T00:00:00"/>
    <x v="0"/>
    <n v="54"/>
    <n v="102"/>
    <n v="139"/>
    <n v="18.100000000000001"/>
    <s v="NA"/>
    <s v="NA"/>
    <s v="NA"/>
    <s v="NA"/>
    <s v="NA"/>
    <s v="NA"/>
    <s v="Unknown"/>
    <n v="29.9"/>
    <n v="10.8"/>
    <s v="NA"/>
    <n v="2016"/>
    <s v="NA"/>
    <s v="NA"/>
    <s v="NA"/>
    <n v="0"/>
    <n v="0"/>
    <n v="0"/>
    <n v="0"/>
    <n v="0"/>
    <n v="13"/>
    <n v="4"/>
    <n v="2"/>
    <s v="NA"/>
    <m/>
    <m/>
  </r>
  <r>
    <s v="KP16Sr8"/>
    <s v="KP16SR8"/>
    <x v="2"/>
    <x v="1"/>
    <s v="Kluane Plateau"/>
    <d v="2005-07-16T00:00:00"/>
    <d v="2006-07-16T00:00:00"/>
    <d v="2008-08-16T00:00:00"/>
    <x v="0"/>
    <n v="58"/>
    <n v="131"/>
    <n v="81"/>
    <n v="29.4"/>
    <s v="NA"/>
    <s v="NA"/>
    <s v="NA"/>
    <s v="NA"/>
    <s v="NA"/>
    <s v="NA"/>
    <s v="Unknown"/>
    <n v="35.700000000000003"/>
    <n v="12.4"/>
    <s v="NA"/>
    <n v="2016"/>
    <s v="NA"/>
    <s v="NA"/>
    <s v="NA"/>
    <n v="0"/>
    <n v="0"/>
    <n v="0"/>
    <n v="0"/>
    <n v="0"/>
    <n v="13"/>
    <n v="3"/>
    <n v="2"/>
    <s v="NA"/>
    <m/>
    <m/>
  </r>
  <r>
    <s v="KP16Sr9"/>
    <s v="KP16SR9"/>
    <x v="2"/>
    <x v="1"/>
    <s v="Kluane Plateau"/>
    <d v="2005-07-16T00:00:00"/>
    <d v="2006-07-16T00:00:00"/>
    <d v="2008-08-16T00:00:00"/>
    <x v="0"/>
    <n v="86"/>
    <n v="104"/>
    <n v="71"/>
    <n v="25.6"/>
    <s v="NA"/>
    <s v="NA"/>
    <s v="NA"/>
    <s v="NA"/>
    <s v="NA"/>
    <s v="NA"/>
    <s v="Unknown"/>
    <n v="33.799999999999997"/>
    <n v="7.5"/>
    <s v="NA"/>
    <n v="2016"/>
    <s v="NA"/>
    <s v="NA"/>
    <s v="NA"/>
    <n v="0"/>
    <n v="0"/>
    <n v="0"/>
    <n v="0"/>
    <n v="0"/>
    <n v="13"/>
    <n v="2"/>
    <n v="2"/>
    <s v="NA"/>
    <m/>
    <m/>
  </r>
  <r>
    <s v="PC16CESa1"/>
    <s v="PC16CESa1"/>
    <x v="0"/>
    <x v="1"/>
    <s v="Pika Camp"/>
    <d v="1930-06-16T00:00:00"/>
    <s v="NA"/>
    <d v="2002-07-16T00:00:00"/>
    <x v="0"/>
    <n v="5"/>
    <s v="NA"/>
    <s v="NA"/>
    <n v="11.2"/>
    <s v="NA"/>
    <s v="NA"/>
    <s v="NA"/>
    <s v="NA"/>
    <s v="NA"/>
    <s v="NA"/>
    <s v="Female"/>
    <s v="NA"/>
    <s v="NA"/>
    <s v="NA"/>
    <n v="2016"/>
    <s v="NA"/>
    <s v="NA"/>
    <s v="NA"/>
    <n v="0"/>
    <n v="0"/>
    <n v="0"/>
    <n v="0"/>
    <n v="0"/>
    <n v="10"/>
    <n v="5"/>
    <n v="5"/>
    <s v="NA"/>
    <m/>
    <m/>
  </r>
  <r>
    <s v="PC16CESa3"/>
    <s v="PC16CESa3"/>
    <x v="0"/>
    <x v="1"/>
    <s v="Pika Camp"/>
    <d v="1930-06-16T00:00:00"/>
    <s v="NA"/>
    <d v="2002-07-16T00:00:00"/>
    <x v="0"/>
    <n v="4"/>
    <n v="96"/>
    <n v="51"/>
    <n v="8.6"/>
    <s v="NA"/>
    <s v="NA"/>
    <s v="NA"/>
    <s v="NA"/>
    <s v="NA"/>
    <s v="NA"/>
    <s v="Male"/>
    <s v="NA"/>
    <s v="NA"/>
    <s v="NA"/>
    <n v="2016"/>
    <s v="NA"/>
    <s v="NA"/>
    <s v="NA"/>
    <n v="0"/>
    <n v="0"/>
    <n v="0"/>
    <n v="0"/>
    <n v="0"/>
    <n v="10"/>
    <n v="3"/>
    <n v="5"/>
    <s v="NA"/>
    <m/>
    <m/>
  </r>
  <r>
    <s v="PC16CESa4"/>
    <s v="PC16CESa4"/>
    <x v="0"/>
    <x v="1"/>
    <s v="Pika Camp"/>
    <d v="1930-06-16T00:00:00"/>
    <s v="NA"/>
    <d v="2002-07-16T00:00:00"/>
    <x v="0"/>
    <n v="4"/>
    <n v="99"/>
    <n v="60"/>
    <n v="2.5"/>
    <s v="NA"/>
    <s v="NA"/>
    <s v="NA"/>
    <s v="NA"/>
    <s v="NA"/>
    <s v="NA"/>
    <s v="Female"/>
    <s v="NA"/>
    <s v="NA"/>
    <s v="NA"/>
    <n v="2016"/>
    <s v="NA"/>
    <s v="NA"/>
    <s v="NA"/>
    <n v="0"/>
    <n v="0"/>
    <n v="0"/>
    <n v="0"/>
    <n v="0"/>
    <n v="10"/>
    <n v="2"/>
    <n v="5"/>
    <s v="NA"/>
    <m/>
    <m/>
  </r>
  <r>
    <s v="PC16CESa5"/>
    <s v="PC16CESa5"/>
    <x v="0"/>
    <x v="1"/>
    <s v="Pika Camp"/>
    <d v="1930-06-16T00:00:00"/>
    <s v="NA"/>
    <d v="2002-07-16T00:00:00"/>
    <x v="0"/>
    <n v="5"/>
    <n v="63"/>
    <n v="54"/>
    <n v="10"/>
    <s v="NA"/>
    <s v="NA"/>
    <s v="NA"/>
    <s v="NA"/>
    <s v="NA"/>
    <s v="NA"/>
    <s v="Female"/>
    <s v="NA"/>
    <s v="NA"/>
    <s v="NA"/>
    <n v="2016"/>
    <s v="NA"/>
    <s v="NA"/>
    <s v="NA"/>
    <n v="0"/>
    <n v="0"/>
    <n v="0"/>
    <n v="0"/>
    <n v="0"/>
    <n v="10"/>
    <n v="1"/>
    <n v="5"/>
    <s v="NA"/>
    <m/>
    <m/>
  </r>
  <r>
    <s v="PC16CESp1"/>
    <s v="PC16CESp1"/>
    <x v="1"/>
    <x v="1"/>
    <s v="Pika Camp"/>
    <d v="1930-06-16T00:00:00"/>
    <d v="2002-07-16T00:00:00"/>
    <d v="2008-08-16T00:00:00"/>
    <x v="0"/>
    <n v="68"/>
    <n v="108"/>
    <n v="82"/>
    <n v="20.399999999999999"/>
    <s v="NA"/>
    <s v="NA"/>
    <s v="NA"/>
    <s v="NA"/>
    <s v="NA"/>
    <s v="NA"/>
    <s v="Female"/>
    <n v="34.4"/>
    <n v="8.6"/>
    <s v="NA"/>
    <n v="2016"/>
    <s v="NA"/>
    <s v="NA"/>
    <s v="NA"/>
    <n v="0"/>
    <n v="0"/>
    <n v="0"/>
    <n v="0"/>
    <n v="0"/>
    <n v="1"/>
    <n v="5"/>
    <n v="7"/>
    <s v="NA"/>
    <m/>
    <m/>
  </r>
  <r>
    <s v="PC16CESp10"/>
    <s v="PC16CESp10"/>
    <x v="1"/>
    <x v="1"/>
    <s v="Pika Camp"/>
    <d v="1930-06-16T00:00:00"/>
    <s v="NA"/>
    <d v="2002-07-16T00:00:00"/>
    <x v="0"/>
    <n v="61"/>
    <n v="251"/>
    <n v="209"/>
    <n v="30"/>
    <s v="NA"/>
    <s v="NA"/>
    <s v="NA"/>
    <s v="NA"/>
    <s v="NA"/>
    <s v="NA"/>
    <s v="Female"/>
    <n v="24.8"/>
    <n v="8.8000000000000007"/>
    <s v="NA"/>
    <n v="2016"/>
    <s v="NA"/>
    <s v="NA"/>
    <s v="NA"/>
    <n v="0"/>
    <n v="0"/>
    <n v="0"/>
    <n v="0"/>
    <n v="0"/>
    <n v="8"/>
    <n v="6"/>
    <n v="7"/>
    <s v="NA"/>
    <m/>
    <m/>
  </r>
  <r>
    <s v="PC16CESp2"/>
    <s v="PC16CESp2"/>
    <x v="1"/>
    <x v="1"/>
    <s v="Pika Camp"/>
    <d v="1930-06-16T00:00:00"/>
    <d v="2002-07-16T00:00:00"/>
    <d v="2008-08-16T00:00:00"/>
    <x v="0"/>
    <n v="41"/>
    <n v="130"/>
    <n v="143"/>
    <n v="16.3"/>
    <s v="NA"/>
    <s v="NA"/>
    <s v="NA"/>
    <s v="NA"/>
    <s v="NA"/>
    <s v="NA"/>
    <s v="Male"/>
    <n v="35.299999999999997"/>
    <n v="11.9"/>
    <s v="NA"/>
    <n v="2016"/>
    <s v="NA"/>
    <s v="NA"/>
    <s v="NA"/>
    <n v="0"/>
    <n v="0"/>
    <n v="0"/>
    <n v="0"/>
    <n v="0"/>
    <n v="1"/>
    <n v="4"/>
    <n v="7"/>
    <s v="NA"/>
    <m/>
    <m/>
  </r>
  <r>
    <s v="PC16CESp3"/>
    <s v="PC16CESp3"/>
    <x v="1"/>
    <x v="1"/>
    <s v="Pika Camp"/>
    <d v="1930-06-16T00:00:00"/>
    <d v="2002-07-16T00:00:00"/>
    <d v="2008-08-16T00:00:00"/>
    <x v="0"/>
    <n v="96"/>
    <n v="329"/>
    <n v="238"/>
    <n v="29.9"/>
    <s v="NA"/>
    <s v="NA"/>
    <s v="NA"/>
    <s v="NA"/>
    <s v="NA"/>
    <s v="NA"/>
    <s v="Male"/>
    <n v="34.299999999999997"/>
    <n v="11.4"/>
    <s v="NA"/>
    <n v="2016"/>
    <s v="NA"/>
    <s v="NA"/>
    <s v="NA"/>
    <n v="0"/>
    <n v="0"/>
    <n v="0"/>
    <n v="0"/>
    <n v="0"/>
    <n v="1"/>
    <n v="3"/>
    <n v="7"/>
    <s v="NA"/>
    <m/>
    <m/>
  </r>
  <r>
    <s v="PC16CESp4"/>
    <s v="PC16CESp4"/>
    <x v="1"/>
    <x v="1"/>
    <s v="Pika Camp"/>
    <d v="1930-06-16T00:00:00"/>
    <d v="2002-07-16T00:00:00"/>
    <d v="2008-08-16T00:00:00"/>
    <x v="0"/>
    <n v="14"/>
    <n v="75"/>
    <n v="68"/>
    <n v="8"/>
    <s v="NA"/>
    <s v="NA"/>
    <s v="NA"/>
    <s v="NA"/>
    <s v="NA"/>
    <s v="NA"/>
    <s v="Unknown"/>
    <n v="33.5"/>
    <n v="8.6"/>
    <s v="NA"/>
    <n v="2016"/>
    <s v="NA"/>
    <s v="NA"/>
    <s v="NA"/>
    <n v="0"/>
    <n v="0"/>
    <n v="0"/>
    <n v="0"/>
    <n v="0"/>
    <n v="1"/>
    <n v="2"/>
    <n v="7"/>
    <s v="NA"/>
    <m/>
    <m/>
  </r>
  <r>
    <s v="PC16CESp5"/>
    <s v="PC16CESp5"/>
    <x v="1"/>
    <x v="1"/>
    <s v="Pika Camp"/>
    <d v="1930-06-16T00:00:00"/>
    <d v="2002-07-16T00:00:00"/>
    <d v="2008-08-16T00:00:00"/>
    <x v="0"/>
    <n v="34"/>
    <n v="128"/>
    <n v="99"/>
    <n v="11"/>
    <s v="NA"/>
    <s v="NA"/>
    <s v="NA"/>
    <s v="NA"/>
    <s v="NA"/>
    <s v="NA"/>
    <s v="Unknown"/>
    <n v="38.299999999999997"/>
    <n v="11.1"/>
    <s v="NA"/>
    <n v="2016"/>
    <s v="NA"/>
    <s v="NA"/>
    <s v="NA"/>
    <n v="0"/>
    <n v="0"/>
    <n v="0"/>
    <n v="0"/>
    <n v="0"/>
    <n v="1"/>
    <n v="1"/>
    <n v="7"/>
    <s v="NA"/>
    <m/>
    <m/>
  </r>
  <r>
    <s v="PC16CESp6"/>
    <s v="PC16CESp6"/>
    <x v="1"/>
    <x v="1"/>
    <s v="Pika Camp"/>
    <d v="1930-06-16T00:00:00"/>
    <s v="NA"/>
    <d v="2002-07-16T00:00:00"/>
    <x v="0"/>
    <n v="69"/>
    <n v="145"/>
    <n v="177"/>
    <n v="18"/>
    <s v="NA"/>
    <s v="NA"/>
    <s v="NA"/>
    <s v="NA"/>
    <s v="NA"/>
    <s v="NA"/>
    <s v="Male"/>
    <n v="22.6"/>
    <n v="8.8000000000000007"/>
    <s v="NA"/>
    <n v="2016"/>
    <s v="NA"/>
    <s v="NA"/>
    <s v="NA"/>
    <n v="0"/>
    <n v="0"/>
    <n v="0"/>
    <n v="0"/>
    <n v="0"/>
    <n v="8"/>
    <n v="6"/>
    <n v="3"/>
    <s v="NA"/>
    <m/>
    <m/>
  </r>
  <r>
    <s v="PC16CESp8"/>
    <s v="PC16CESp8"/>
    <x v="1"/>
    <x v="1"/>
    <s v="Pika Camp"/>
    <d v="1930-06-16T00:00:00"/>
    <s v="NA"/>
    <d v="2002-07-16T00:00:00"/>
    <x v="0"/>
    <n v="40"/>
    <n v="306"/>
    <n v="217"/>
    <n v="22"/>
    <s v="NA"/>
    <s v="NA"/>
    <s v="NA"/>
    <s v="NA"/>
    <s v="NA"/>
    <s v="NA"/>
    <s v="Female"/>
    <n v="29.9"/>
    <n v="9.6999999999999993"/>
    <s v="NA"/>
    <n v="2016"/>
    <s v="NA"/>
    <s v="NA"/>
    <s v="NA"/>
    <n v="0"/>
    <n v="0"/>
    <n v="0"/>
    <n v="0"/>
    <n v="0"/>
    <n v="8"/>
    <n v="6"/>
    <n v="5"/>
    <s v="NA"/>
    <m/>
    <m/>
  </r>
  <r>
    <s v="PC16CESp9"/>
    <s v="PC16CESp9"/>
    <x v="1"/>
    <x v="1"/>
    <s v="Pika Camp"/>
    <d v="1930-06-16T00:00:00"/>
    <s v="NA"/>
    <d v="2002-07-16T00:00:00"/>
    <x v="0"/>
    <n v="38"/>
    <n v="105"/>
    <n v="83"/>
    <n v="12"/>
    <s v="NA"/>
    <s v="NA"/>
    <s v="NA"/>
    <s v="NA"/>
    <s v="NA"/>
    <s v="NA"/>
    <s v="Unknown"/>
    <n v="25"/>
    <n v="9.1999999999999993"/>
    <s v="NA"/>
    <n v="2016"/>
    <s v="NA"/>
    <s v="NA"/>
    <s v="NA"/>
    <n v="0"/>
    <n v="0"/>
    <n v="0"/>
    <n v="0"/>
    <n v="0"/>
    <n v="8"/>
    <n v="6"/>
    <n v="6"/>
    <s v="NA"/>
    <m/>
    <m/>
  </r>
  <r>
    <s v="PC16CESr1"/>
    <s v="PC16CESr1"/>
    <x v="2"/>
    <x v="1"/>
    <s v="Pika Camp"/>
    <d v="1930-06-16T00:00:00"/>
    <d v="2002-07-16T00:00:00"/>
    <d v="2008-08-16T00:00:00"/>
    <x v="0"/>
    <n v="75"/>
    <n v="181"/>
    <n v="197"/>
    <n v="20.7"/>
    <s v="NA"/>
    <s v="NA"/>
    <s v="NA"/>
    <s v="NA"/>
    <s v="NA"/>
    <s v="NA"/>
    <s v="Female"/>
    <n v="32.200000000000003"/>
    <n v="11"/>
    <s v="NA"/>
    <n v="2016"/>
    <s v="NA"/>
    <s v="NA"/>
    <s v="NA"/>
    <n v="0"/>
    <n v="0"/>
    <n v="0"/>
    <n v="0"/>
    <n v="0"/>
    <n v="13"/>
    <n v="5"/>
    <n v="4"/>
    <s v="NA"/>
    <m/>
    <m/>
  </r>
  <r>
    <s v="PC16CESr10"/>
    <s v="PC16CESr10"/>
    <x v="2"/>
    <x v="1"/>
    <s v="Pika Camp"/>
    <d v="1930-06-16T00:00:00"/>
    <s v="NA"/>
    <d v="2002-07-16T00:00:00"/>
    <x v="0"/>
    <n v="46"/>
    <n v="88"/>
    <n v="86"/>
    <n v="33"/>
    <s v="NA"/>
    <s v="NA"/>
    <s v="NA"/>
    <s v="NA"/>
    <s v="NA"/>
    <s v="NA"/>
    <s v="Female"/>
    <n v="28.9"/>
    <n v="11.2"/>
    <s v="NA"/>
    <n v="2016"/>
    <s v="NA"/>
    <s v="NA"/>
    <s v="NA"/>
    <n v="0"/>
    <n v="0"/>
    <n v="0"/>
    <n v="0"/>
    <n v="0"/>
    <n v="7"/>
    <n v="2"/>
    <n v="2"/>
    <s v="NA"/>
    <m/>
    <m/>
  </r>
  <r>
    <s v="PC16CESr2"/>
    <s v="PC16CESr2"/>
    <x v="2"/>
    <x v="1"/>
    <s v="Pika Camp"/>
    <d v="1930-06-16T00:00:00"/>
    <d v="2002-07-16T00:00:00"/>
    <d v="2008-08-16T00:00:00"/>
    <x v="0"/>
    <n v="67"/>
    <n v="138"/>
    <n v="148"/>
    <n v="22.4"/>
    <s v="NA"/>
    <s v="NA"/>
    <s v="NA"/>
    <s v="NA"/>
    <s v="NA"/>
    <s v="NA"/>
    <s v="Unknown"/>
    <n v="36.6"/>
    <n v="10.4"/>
    <s v="NA"/>
    <n v="2016"/>
    <s v="NA"/>
    <s v="NA"/>
    <s v="NA"/>
    <n v="0"/>
    <n v="0"/>
    <n v="0"/>
    <n v="0"/>
    <n v="0"/>
    <n v="13"/>
    <n v="4"/>
    <n v="4"/>
    <s v="NA"/>
    <m/>
    <m/>
  </r>
  <r>
    <s v="PC16CESr3"/>
    <s v="PC16CESr3"/>
    <x v="2"/>
    <x v="1"/>
    <s v="Pika Camp"/>
    <d v="1930-06-16T00:00:00"/>
    <d v="2002-07-16T00:00:00"/>
    <d v="2008-08-16T00:00:00"/>
    <x v="0"/>
    <n v="59"/>
    <n v="172"/>
    <n v="178"/>
    <n v="33.5"/>
    <s v="NA"/>
    <s v="NA"/>
    <s v="NA"/>
    <s v="NA"/>
    <s v="NA"/>
    <s v="NA"/>
    <s v="Male"/>
    <n v="37.9"/>
    <n v="11.7"/>
    <s v="NA"/>
    <n v="2016"/>
    <s v="NA"/>
    <s v="NA"/>
    <s v="NA"/>
    <n v="0"/>
    <n v="0"/>
    <n v="0"/>
    <n v="0"/>
    <n v="0"/>
    <n v="13"/>
    <n v="3"/>
    <n v="4"/>
    <s v="NA"/>
    <m/>
    <m/>
  </r>
  <r>
    <s v="PC16CESr4"/>
    <s v="PC16CESr4"/>
    <x v="2"/>
    <x v="1"/>
    <s v="Pika Camp"/>
    <d v="1930-06-16T00:00:00"/>
    <d v="2002-07-16T00:00:00"/>
    <d v="2008-08-16T00:00:00"/>
    <x v="0"/>
    <n v="46"/>
    <n v="114"/>
    <n v="114"/>
    <n v="40"/>
    <s v="NA"/>
    <s v="NA"/>
    <s v="NA"/>
    <s v="NA"/>
    <s v="NA"/>
    <s v="NA"/>
    <s v="Female"/>
    <n v="21.5"/>
    <n v="11.8"/>
    <s v="NA"/>
    <n v="2016"/>
    <s v="NA"/>
    <s v="NA"/>
    <s v="NA"/>
    <n v="0"/>
    <n v="0"/>
    <n v="0"/>
    <n v="0"/>
    <n v="0"/>
    <n v="13"/>
    <n v="2"/>
    <n v="4"/>
    <s v="NA"/>
    <m/>
    <m/>
  </r>
  <r>
    <s v="PC16CESr5"/>
    <s v="PC16CESr5"/>
    <x v="2"/>
    <x v="1"/>
    <s v="Pika Camp"/>
    <d v="1930-06-16T00:00:00"/>
    <d v="2002-07-16T00:00:00"/>
    <d v="2008-08-16T00:00:00"/>
    <x v="0"/>
    <n v="28"/>
    <n v="28"/>
    <n v="24"/>
    <n v="100"/>
    <s v="NA"/>
    <s v="NA"/>
    <s v="NA"/>
    <s v="NA"/>
    <s v="NA"/>
    <s v="NA"/>
    <s v="Unknown"/>
    <n v="22.2"/>
    <n v="11.7"/>
    <s v="NA"/>
    <n v="2016"/>
    <s v="NA"/>
    <s v="NA"/>
    <s v="NA"/>
    <n v="0"/>
    <n v="0"/>
    <n v="0"/>
    <n v="0"/>
    <n v="0"/>
    <n v="13"/>
    <n v="1"/>
    <n v="4"/>
    <s v="NA"/>
    <m/>
    <m/>
  </r>
  <r>
    <s v="PC16CESr6"/>
    <s v="PC16CESr6"/>
    <x v="2"/>
    <x v="1"/>
    <s v="Pika Camp"/>
    <d v="1930-06-16T00:00:00"/>
    <s v="NA"/>
    <d v="2002-07-16T00:00:00"/>
    <x v="0"/>
    <n v="42"/>
    <n v="41"/>
    <n v="34"/>
    <n v="11"/>
    <s v="NA"/>
    <s v="NA"/>
    <s v="NA"/>
    <s v="NA"/>
    <s v="NA"/>
    <s v="NA"/>
    <s v="Unknown"/>
    <n v="29"/>
    <n v="10.8"/>
    <s v="NA"/>
    <n v="2016"/>
    <s v="NA"/>
    <s v="NA"/>
    <s v="NA"/>
    <n v="0"/>
    <n v="0"/>
    <n v="0"/>
    <n v="0"/>
    <n v="0"/>
    <n v="7"/>
    <n v="6"/>
    <n v="2"/>
    <s v="NA"/>
    <m/>
    <m/>
  </r>
  <r>
    <s v="PC16CESr7"/>
    <s v="PC16CESr7"/>
    <x v="2"/>
    <x v="1"/>
    <s v="Pika Camp"/>
    <d v="1930-06-16T00:00:00"/>
    <s v="NA"/>
    <d v="2002-07-16T00:00:00"/>
    <x v="0"/>
    <n v="32"/>
    <n v="35"/>
    <n v="33"/>
    <n v="8"/>
    <s v="NA"/>
    <s v="NA"/>
    <s v="NA"/>
    <s v="NA"/>
    <s v="NA"/>
    <s v="NA"/>
    <s v="Female"/>
    <n v="19.2"/>
    <n v="9.9"/>
    <s v="NA"/>
    <n v="2016"/>
    <s v="NA"/>
    <s v="NA"/>
    <s v="NA"/>
    <n v="0"/>
    <n v="0"/>
    <n v="0"/>
    <n v="0"/>
    <n v="0"/>
    <n v="7"/>
    <n v="5"/>
    <n v="2"/>
    <s v="NA"/>
    <m/>
    <m/>
  </r>
  <r>
    <s v="PC16CESr8"/>
    <s v="PC16CESr8"/>
    <x v="2"/>
    <x v="1"/>
    <s v="Pika Camp"/>
    <d v="1930-06-16T00:00:00"/>
    <s v="NA"/>
    <d v="2002-07-16T00:00:00"/>
    <x v="0"/>
    <n v="41"/>
    <n v="41"/>
    <n v="20"/>
    <n v="9"/>
    <s v="NA"/>
    <s v="NA"/>
    <s v="NA"/>
    <s v="NA"/>
    <s v="NA"/>
    <s v="NA"/>
    <s v="Unknown"/>
    <n v="31.4"/>
    <n v="5.5"/>
    <s v="NA"/>
    <n v="2016"/>
    <s v="NA"/>
    <s v="NA"/>
    <s v="NA"/>
    <n v="0"/>
    <n v="0"/>
    <n v="0"/>
    <n v="0"/>
    <n v="0"/>
    <n v="7"/>
    <n v="4"/>
    <n v="2"/>
    <s v="NA"/>
    <m/>
    <m/>
  </r>
  <r>
    <s v="PC16CESr9"/>
    <s v="PC16CESr9"/>
    <x v="2"/>
    <x v="1"/>
    <s v="Pika Camp"/>
    <d v="1930-06-16T00:00:00"/>
    <s v="NA"/>
    <d v="2002-07-16T00:00:00"/>
    <x v="0"/>
    <n v="25"/>
    <n v="70"/>
    <n v="62"/>
    <n v="9"/>
    <s v="NA"/>
    <s v="NA"/>
    <s v="NA"/>
    <s v="NA"/>
    <s v="NA"/>
    <s v="NA"/>
    <s v="Unknown"/>
    <n v="26.6"/>
    <n v="9.4"/>
    <s v="NA"/>
    <n v="2016"/>
    <s v="NA"/>
    <s v="NA"/>
    <s v="NA"/>
    <n v="0"/>
    <n v="0"/>
    <n v="0"/>
    <n v="0"/>
    <n v="0"/>
    <n v="7"/>
    <n v="3"/>
    <n v="2"/>
    <s v="NA"/>
    <m/>
    <m/>
  </r>
  <r>
    <s v="PC16CWSa1"/>
    <s v="PC16CWSa1"/>
    <x v="0"/>
    <x v="1"/>
    <s v="Pika Camp"/>
    <d v="2029-06-16T00:00:00"/>
    <d v="2002-07-16T00:00:00"/>
    <d v="2009-08-16T00:00:00"/>
    <x v="0"/>
    <n v="5.6"/>
    <s v="NA"/>
    <s v="NA"/>
    <n v="11"/>
    <s v="NA"/>
    <s v="NA"/>
    <s v="NA"/>
    <s v="NA"/>
    <s v="NA"/>
    <s v="NA"/>
    <s v="Unknown"/>
    <n v="35.4"/>
    <n v="5.6"/>
    <s v="NA"/>
    <n v="2016"/>
    <s v="NA"/>
    <s v="NA"/>
    <s v="NA"/>
    <n v="0"/>
    <n v="0"/>
    <n v="0"/>
    <n v="0"/>
    <n v="0"/>
    <n v="10"/>
    <n v="5"/>
    <n v="3"/>
    <s v="NA"/>
    <m/>
    <m/>
  </r>
  <r>
    <s v="PC16CWSa2"/>
    <s v="PC16CWSa2"/>
    <x v="0"/>
    <x v="1"/>
    <s v="Pika Camp"/>
    <d v="2029-06-16T00:00:00"/>
    <d v="2002-07-16T00:00:00"/>
    <d v="2009-08-16T00:00:00"/>
    <x v="0"/>
    <n v="12"/>
    <s v="NA"/>
    <s v="NA"/>
    <n v="8"/>
    <s v="NA"/>
    <s v="NA"/>
    <s v="NA"/>
    <s v="NA"/>
    <s v="NA"/>
    <s v="NA"/>
    <s v="Unknown"/>
    <n v="20.9"/>
    <n v="6.9"/>
    <s v="NA"/>
    <n v="2016"/>
    <s v="NA"/>
    <s v="NA"/>
    <s v="NA"/>
    <n v="0"/>
    <n v="0"/>
    <n v="0"/>
    <n v="0"/>
    <n v="0"/>
    <n v="10"/>
    <n v="4"/>
    <n v="3"/>
    <s v="NA"/>
    <m/>
    <m/>
  </r>
  <r>
    <s v="PC16CWSa3"/>
    <s v="PC16CWSa3"/>
    <x v="0"/>
    <x v="1"/>
    <s v="Pika Camp"/>
    <d v="2029-06-16T00:00:00"/>
    <d v="2002-07-16T00:00:00"/>
    <d v="2009-08-16T00:00:00"/>
    <x v="0"/>
    <n v="6"/>
    <s v="NA"/>
    <s v="NA"/>
    <n v="5"/>
    <s v="NA"/>
    <s v="NA"/>
    <s v="NA"/>
    <s v="NA"/>
    <s v="NA"/>
    <s v="NA"/>
    <s v="Unknown"/>
    <n v="19.2"/>
    <n v="8"/>
    <s v="NA"/>
    <n v="2016"/>
    <s v="NA"/>
    <s v="NA"/>
    <s v="NA"/>
    <n v="0"/>
    <n v="0"/>
    <n v="0"/>
    <n v="0"/>
    <n v="0"/>
    <n v="10"/>
    <n v="3"/>
    <n v="3"/>
    <s v="NA"/>
    <m/>
    <m/>
  </r>
  <r>
    <s v="PC16CWSa4"/>
    <s v="PC16CWSa4"/>
    <x v="0"/>
    <x v="1"/>
    <s v="Pika Camp"/>
    <d v="2029-06-16T00:00:00"/>
    <d v="2002-07-16T00:00:00"/>
    <d v="2009-08-16T00:00:00"/>
    <x v="0"/>
    <n v="6"/>
    <s v="NA"/>
    <s v="NA"/>
    <n v="10"/>
    <s v="NA"/>
    <s v="NA"/>
    <s v="NA"/>
    <s v="NA"/>
    <s v="NA"/>
    <s v="NA"/>
    <s v="Female"/>
    <n v="14.6"/>
    <n v="10.6"/>
    <s v="NA"/>
    <n v="2016"/>
    <s v="NA"/>
    <s v="NA"/>
    <s v="NA"/>
    <n v="0"/>
    <n v="0"/>
    <n v="0"/>
    <n v="0"/>
    <n v="0"/>
    <n v="10"/>
    <n v="2"/>
    <n v="3"/>
    <s v="NA"/>
    <m/>
    <m/>
  </r>
  <r>
    <s v="PC16CWSa5"/>
    <s v="PC16CWSa5"/>
    <x v="0"/>
    <x v="1"/>
    <s v="Pika Camp"/>
    <d v="2029-06-16T00:00:00"/>
    <d v="2002-07-16T00:00:00"/>
    <d v="2009-08-16T00:00:00"/>
    <x v="0"/>
    <n v="9"/>
    <s v="NA"/>
    <s v="NA"/>
    <n v="14"/>
    <s v="NA"/>
    <s v="NA"/>
    <s v="NA"/>
    <s v="NA"/>
    <s v="NA"/>
    <s v="NA"/>
    <s v="Unknown"/>
    <n v="21.8"/>
    <n v="12.9"/>
    <s v="NA"/>
    <n v="2016"/>
    <s v="NA"/>
    <s v="NA"/>
    <s v="NA"/>
    <n v="0"/>
    <n v="0"/>
    <n v="0"/>
    <n v="0"/>
    <n v="0"/>
    <n v="10"/>
    <n v="1"/>
    <n v="3"/>
    <s v="NA"/>
    <m/>
    <m/>
  </r>
  <r>
    <s v="PC16CWSp10"/>
    <s v="PC16CWSp10"/>
    <x v="1"/>
    <x v="1"/>
    <s v="Pika Camp"/>
    <d v="2029-06-16T00:00:00"/>
    <s v="NA"/>
    <d v="2002-07-16T00:00:00"/>
    <x v="0"/>
    <n v="51"/>
    <n v="124"/>
    <n v="96"/>
    <n v="14"/>
    <s v="NA"/>
    <s v="NA"/>
    <s v="NA"/>
    <s v="NA"/>
    <s v="NA"/>
    <s v="NA"/>
    <s v="Unknown"/>
    <n v="34.4"/>
    <n v="15.2"/>
    <s v="NA"/>
    <n v="2016"/>
    <s v="NA"/>
    <s v="NA"/>
    <s v="NA"/>
    <n v="0"/>
    <n v="0"/>
    <n v="0"/>
    <n v="0"/>
    <n v="0"/>
    <n v="9"/>
    <n v="1"/>
    <n v="1"/>
    <s v="NA"/>
    <m/>
    <m/>
  </r>
  <r>
    <s v="PC16CWSp2"/>
    <s v="PC16CWSp2"/>
    <x v="1"/>
    <x v="1"/>
    <s v="Pika Camp"/>
    <d v="2029-06-16T00:00:00"/>
    <d v="2002-07-16T00:00:00"/>
    <d v="2008-08-16T00:00:00"/>
    <x v="0"/>
    <n v="83"/>
    <n v="213"/>
    <n v="256"/>
    <n v="25.4"/>
    <s v="NA"/>
    <s v="NA"/>
    <s v="NA"/>
    <s v="NA"/>
    <s v="NA"/>
    <s v="NA"/>
    <s v="Unknown"/>
    <n v="421.7"/>
    <n v="9.1999999999999993"/>
    <s v="NA"/>
    <n v="2016"/>
    <s v="NA"/>
    <s v="NA"/>
    <s v="NA"/>
    <n v="0"/>
    <n v="0"/>
    <n v="0"/>
    <n v="0"/>
    <n v="0"/>
    <n v="9"/>
    <n v="4"/>
    <n v="4"/>
    <s v="NA"/>
    <m/>
    <m/>
  </r>
  <r>
    <s v="PC16CWSp3"/>
    <s v="PC16CWSp3"/>
    <x v="1"/>
    <x v="1"/>
    <s v="Pika Camp"/>
    <d v="2029-06-16T00:00:00"/>
    <d v="2002-07-16T00:00:00"/>
    <d v="2008-08-16T00:00:00"/>
    <x v="0"/>
    <n v="56"/>
    <n v="183"/>
    <n v="171"/>
    <n v="35.5"/>
    <s v="NA"/>
    <s v="NA"/>
    <s v="NA"/>
    <s v="NA"/>
    <s v="NA"/>
    <s v="NA"/>
    <s v="Unknown"/>
    <n v="32.700000000000003"/>
    <n v="8.4"/>
    <s v="NA"/>
    <n v="2016"/>
    <s v="NA"/>
    <s v="NA"/>
    <s v="NA"/>
    <n v="0"/>
    <n v="0"/>
    <n v="0"/>
    <n v="0"/>
    <n v="0"/>
    <n v="9"/>
    <n v="3"/>
    <n v="4"/>
    <s v="NA"/>
    <m/>
    <m/>
  </r>
  <r>
    <s v="PC16CWSp4"/>
    <s v="PC16CWSp4"/>
    <x v="1"/>
    <x v="1"/>
    <s v="Pika Camp"/>
    <d v="2029-06-16T00:00:00"/>
    <d v="2002-07-16T00:00:00"/>
    <d v="2008-08-16T00:00:00"/>
    <x v="0"/>
    <n v="67"/>
    <n v="242"/>
    <n v="205"/>
    <n v="19"/>
    <s v="NA"/>
    <s v="NA"/>
    <s v="NA"/>
    <s v="NA"/>
    <s v="NA"/>
    <s v="NA"/>
    <s v="Unknown"/>
    <n v="36.299999999999997"/>
    <n v="7.4"/>
    <s v="NA"/>
    <n v="2016"/>
    <s v="NA"/>
    <s v="NA"/>
    <s v="NA"/>
    <n v="0"/>
    <n v="0"/>
    <n v="0"/>
    <n v="0"/>
    <n v="0"/>
    <n v="9"/>
    <n v="2"/>
    <n v="4"/>
    <s v="NA"/>
    <m/>
    <m/>
  </r>
  <r>
    <s v="PC16CWSp5"/>
    <s v="PC16CWSp5"/>
    <x v="1"/>
    <x v="1"/>
    <s v="Pika Camp"/>
    <d v="2029-06-16T00:00:00"/>
    <d v="2002-07-16T00:00:00"/>
    <d v="2008-08-16T00:00:00"/>
    <x v="0"/>
    <n v="41"/>
    <n v="80"/>
    <n v="40"/>
    <n v="22.5"/>
    <s v="NA"/>
    <s v="NA"/>
    <s v="NA"/>
    <s v="NA"/>
    <s v="NA"/>
    <s v="NA"/>
    <s v="Unknown"/>
    <n v="21.7"/>
    <n v="7.6"/>
    <s v="NA"/>
    <n v="2016"/>
    <s v="NA"/>
    <s v="NA"/>
    <s v="NA"/>
    <n v="0"/>
    <n v="0"/>
    <n v="0"/>
    <n v="0"/>
    <n v="0"/>
    <n v="9"/>
    <n v="1"/>
    <n v="4"/>
    <s v="NA"/>
    <m/>
    <m/>
  </r>
  <r>
    <s v="PC16CWSp8"/>
    <s v="PC16CWSp8"/>
    <x v="1"/>
    <x v="1"/>
    <s v="Pika Camp"/>
    <d v="2029-06-16T00:00:00"/>
    <s v="NA"/>
    <d v="2002-07-16T00:00:00"/>
    <x v="0"/>
    <n v="56"/>
    <n v="72"/>
    <n v="63"/>
    <n v="16"/>
    <s v="NA"/>
    <s v="NA"/>
    <s v="NA"/>
    <s v="NA"/>
    <s v="NA"/>
    <s v="NA"/>
    <s v="Male"/>
    <n v="27.1"/>
    <n v="12.7"/>
    <s v="NA"/>
    <n v="2016"/>
    <s v="NA"/>
    <s v="NA"/>
    <s v="NA"/>
    <n v="0"/>
    <n v="0"/>
    <n v="0"/>
    <n v="0"/>
    <n v="0"/>
    <n v="9"/>
    <n v="3"/>
    <n v="1"/>
    <s v="NA"/>
    <m/>
    <m/>
  </r>
  <r>
    <s v="PC16CWSr1"/>
    <s v="PC16CWSr1"/>
    <x v="2"/>
    <x v="1"/>
    <s v="Pika Camp"/>
    <d v="2029-06-16T00:00:00"/>
    <d v="2002-07-16T00:00:00"/>
    <d v="2008-08-16T00:00:00"/>
    <x v="0"/>
    <n v="111"/>
    <n v="330"/>
    <n v="328"/>
    <n v="64.8"/>
    <s v="NA"/>
    <s v="NA"/>
    <s v="NA"/>
    <s v="NA"/>
    <s v="NA"/>
    <s v="NA"/>
    <s v="Male"/>
    <n v="35.4"/>
    <n v="9.4"/>
    <s v="NA"/>
    <n v="2016"/>
    <s v="NA"/>
    <s v="NA"/>
    <s v="NA"/>
    <n v="0"/>
    <n v="0"/>
    <n v="0"/>
    <n v="0"/>
    <n v="0"/>
    <n v="16"/>
    <n v="5"/>
    <n v="3"/>
    <s v="NA"/>
    <m/>
    <m/>
  </r>
  <r>
    <s v="PC16CWSr10"/>
    <s v="PC16CWSr10"/>
    <x v="2"/>
    <x v="1"/>
    <s v="Pika Camp"/>
    <d v="2029-06-16T00:00:00"/>
    <s v="NA"/>
    <d v="2002-07-16T00:00:00"/>
    <x v="0"/>
    <n v="78"/>
    <n v="80"/>
    <n v="84"/>
    <n v="21"/>
    <s v="NA"/>
    <s v="NA"/>
    <s v="NA"/>
    <s v="NA"/>
    <s v="NA"/>
    <s v="NA"/>
    <s v="Unknown"/>
    <n v="28.1"/>
    <n v="10.199999999999999"/>
    <s v="NA"/>
    <n v="2016"/>
    <s v="NA"/>
    <s v="NA"/>
    <s v="NA"/>
    <n v="0"/>
    <n v="0"/>
    <n v="0"/>
    <n v="0"/>
    <n v="0"/>
    <n v="4"/>
    <n v="5"/>
    <n v="7"/>
    <s v="NA"/>
    <m/>
    <m/>
  </r>
  <r>
    <s v="PC16CWSr2"/>
    <s v="PC16CWSr2"/>
    <x v="2"/>
    <x v="1"/>
    <s v="Pika Camp"/>
    <d v="2029-06-16T00:00:00"/>
    <d v="2002-07-16T00:00:00"/>
    <d v="2008-08-16T00:00:00"/>
    <x v="0"/>
    <n v="96"/>
    <n v="160"/>
    <n v="131"/>
    <n v="22.9"/>
    <s v="NA"/>
    <s v="NA"/>
    <s v="NA"/>
    <s v="NA"/>
    <s v="NA"/>
    <s v="NA"/>
    <s v="Female"/>
    <n v="34.200000000000003"/>
    <n v="11.3"/>
    <s v="NA"/>
    <n v="2016"/>
    <s v="NA"/>
    <s v="NA"/>
    <s v="NA"/>
    <n v="0"/>
    <n v="0"/>
    <n v="0"/>
    <n v="0"/>
    <n v="0"/>
    <n v="16"/>
    <n v="4"/>
    <n v="3"/>
    <s v="NA"/>
    <m/>
    <m/>
  </r>
  <r>
    <s v="PC16CWSr3"/>
    <s v="PC16CWSr3"/>
    <x v="2"/>
    <x v="1"/>
    <s v="Pika Camp"/>
    <d v="2029-06-16T00:00:00"/>
    <d v="2002-07-16T00:00:00"/>
    <d v="2008-08-16T00:00:00"/>
    <x v="0"/>
    <n v="83"/>
    <n v="174"/>
    <n v="112"/>
    <n v="25.6"/>
    <s v="NA"/>
    <s v="NA"/>
    <s v="NA"/>
    <s v="NA"/>
    <s v="NA"/>
    <s v="NA"/>
    <s v="Male"/>
    <n v="31.4"/>
    <n v="10.4"/>
    <s v="NA"/>
    <n v="2016"/>
    <s v="NA"/>
    <s v="NA"/>
    <s v="NA"/>
    <n v="0"/>
    <n v="0"/>
    <n v="0"/>
    <n v="0"/>
    <n v="0"/>
    <n v="16"/>
    <n v="3"/>
    <n v="3"/>
    <s v="NA"/>
    <m/>
    <m/>
  </r>
  <r>
    <s v="PC16CWSr4"/>
    <s v="PC16CWSr4"/>
    <x v="2"/>
    <x v="1"/>
    <s v="Pika Camp"/>
    <d v="2029-06-16T00:00:00"/>
    <d v="2002-07-16T00:00:00"/>
    <d v="2008-08-16T00:00:00"/>
    <x v="0"/>
    <n v="47"/>
    <n v="32"/>
    <n v="36"/>
    <n v="8.1999999999999993"/>
    <s v="NA"/>
    <s v="NA"/>
    <s v="NA"/>
    <s v="NA"/>
    <s v="NA"/>
    <s v="NA"/>
    <s v="Unknown"/>
    <n v="29.6"/>
    <n v="8.3000000000000007"/>
    <s v="NA"/>
    <n v="2016"/>
    <s v="NA"/>
    <s v="NA"/>
    <s v="NA"/>
    <n v="0"/>
    <n v="0"/>
    <n v="0"/>
    <n v="0"/>
    <n v="0"/>
    <n v="16"/>
    <n v="2"/>
    <n v="3"/>
    <s v="NA"/>
    <m/>
    <m/>
  </r>
  <r>
    <s v="PC16CWSr5"/>
    <s v="PC16CWSr5"/>
    <x v="2"/>
    <x v="1"/>
    <s v="Pika Camp"/>
    <d v="2029-06-16T00:00:00"/>
    <d v="2002-07-16T00:00:00"/>
    <d v="2008-08-16T00:00:00"/>
    <x v="0"/>
    <n v="38"/>
    <n v="102"/>
    <n v="58"/>
    <n v="13.5"/>
    <s v="NA"/>
    <s v="NA"/>
    <s v="NA"/>
    <s v="NA"/>
    <s v="NA"/>
    <s v="NA"/>
    <s v="Unknown"/>
    <n v="33.1"/>
    <n v="8.5"/>
    <s v="NA"/>
    <n v="2016"/>
    <s v="NA"/>
    <s v="NA"/>
    <s v="NA"/>
    <n v="0"/>
    <n v="0"/>
    <n v="0"/>
    <n v="0"/>
    <n v="0"/>
    <n v="16"/>
    <n v="1"/>
    <n v="3"/>
    <s v="NA"/>
    <m/>
    <m/>
  </r>
  <r>
    <s v="PC16CWSr6"/>
    <s v="PC16CWSr6"/>
    <x v="2"/>
    <x v="1"/>
    <s v="Pika Camp"/>
    <d v="2029-06-16T00:00:00"/>
    <s v="NA"/>
    <d v="2002-07-16T00:00:00"/>
    <x v="0"/>
    <n v="50"/>
    <n v="91"/>
    <n v="99"/>
    <n v="19.100000000000001"/>
    <s v="NA"/>
    <s v="NA"/>
    <s v="NA"/>
    <s v="NA"/>
    <s v="NA"/>
    <s v="NA"/>
    <s v="Unknown"/>
    <n v="25.6"/>
    <n v="9.5"/>
    <s v="NA"/>
    <n v="2016"/>
    <s v="NA"/>
    <s v="NA"/>
    <s v="NA"/>
    <n v="0"/>
    <n v="0"/>
    <n v="0"/>
    <n v="0"/>
    <n v="0"/>
    <n v="4"/>
    <n v="5"/>
    <n v="3"/>
    <s v="NA"/>
    <m/>
    <m/>
  </r>
  <r>
    <s v="PC16CWSr7"/>
    <s v="PC16CWSr7"/>
    <x v="2"/>
    <x v="1"/>
    <s v="Pika Camp"/>
    <d v="2029-06-16T00:00:00"/>
    <s v="NA"/>
    <d v="2002-07-16T00:00:00"/>
    <x v="0"/>
    <n v="64"/>
    <n v="111"/>
    <n v="68"/>
    <n v="19"/>
    <s v="NA"/>
    <s v="NA"/>
    <s v="NA"/>
    <s v="NA"/>
    <s v="NA"/>
    <s v="NA"/>
    <s v="Unknown"/>
    <n v="36.1"/>
    <n v="10.7"/>
    <s v="NA"/>
    <n v="2016"/>
    <s v="NA"/>
    <s v="NA"/>
    <s v="NA"/>
    <n v="0"/>
    <n v="0"/>
    <n v="0"/>
    <n v="0"/>
    <n v="0"/>
    <n v="4"/>
    <n v="5"/>
    <n v="4"/>
    <s v="NA"/>
    <m/>
    <m/>
  </r>
  <r>
    <s v="PC16CWSr8"/>
    <s v="PC16CWSr8"/>
    <x v="2"/>
    <x v="1"/>
    <s v="Pika Camp"/>
    <d v="2029-06-16T00:00:00"/>
    <s v="NA"/>
    <d v="2002-07-16T00:00:00"/>
    <x v="0"/>
    <n v="52"/>
    <n v="41"/>
    <n v="32"/>
    <n v="17"/>
    <s v="NA"/>
    <s v="NA"/>
    <s v="NA"/>
    <s v="NA"/>
    <s v="NA"/>
    <s v="NA"/>
    <s v="Unknown"/>
    <n v="16.2"/>
    <n v="7.8"/>
    <s v="NA"/>
    <n v="2016"/>
    <s v="NA"/>
    <s v="NA"/>
    <s v="NA"/>
    <n v="0"/>
    <n v="0"/>
    <n v="0"/>
    <n v="0"/>
    <n v="0"/>
    <n v="4"/>
    <n v="5"/>
    <n v="5"/>
    <s v="NA"/>
    <m/>
    <m/>
  </r>
  <r>
    <s v="PC16CWSr9"/>
    <s v="PC16CWSr9"/>
    <x v="2"/>
    <x v="1"/>
    <s v="Pika Camp"/>
    <d v="2029-06-16T00:00:00"/>
    <s v="NA"/>
    <d v="2002-07-16T00:00:00"/>
    <x v="0"/>
    <n v="76"/>
    <n v="78"/>
    <n v="59"/>
    <n v="18"/>
    <s v="NA"/>
    <s v="NA"/>
    <s v="NA"/>
    <s v="NA"/>
    <s v="NA"/>
    <s v="NA"/>
    <s v="Unknown"/>
    <n v="32.700000000000003"/>
    <n v="12.2"/>
    <s v="NA"/>
    <n v="2016"/>
    <s v="NA"/>
    <s v="NA"/>
    <s v="NA"/>
    <n v="0"/>
    <n v="0"/>
    <n v="0"/>
    <n v="0"/>
    <n v="0"/>
    <n v="4"/>
    <n v="5"/>
    <n v="6"/>
    <s v="NA"/>
    <m/>
    <m/>
  </r>
  <r>
    <s v="PC16PVSa1"/>
    <s v="PC16PVSa1"/>
    <x v="0"/>
    <x v="1"/>
    <s v="Pika Camp"/>
    <d v="2029-06-16T00:00:00"/>
    <d v="2002-07-16T00:00:00"/>
    <d v="2009-08-16T00:00:00"/>
    <x v="0"/>
    <n v="12"/>
    <n v="45"/>
    <n v="18"/>
    <n v="11.1"/>
    <s v="NA"/>
    <s v="NA"/>
    <s v="NA"/>
    <s v="NA"/>
    <s v="NA"/>
    <s v="NA"/>
    <s v="Unknown"/>
    <n v="21.9"/>
    <n v="9.3000000000000007"/>
    <s v="NA"/>
    <n v="2016"/>
    <s v="NA"/>
    <s v="NA"/>
    <s v="NA"/>
    <n v="0"/>
    <n v="0"/>
    <n v="0"/>
    <n v="0"/>
    <n v="0"/>
    <n v="15"/>
    <n v="5"/>
    <n v="3"/>
    <s v="NA"/>
    <m/>
    <m/>
  </r>
  <r>
    <s v="PC16PVSa2"/>
    <s v="PC16PVSa2"/>
    <x v="0"/>
    <x v="1"/>
    <s v="Pika Camp"/>
    <d v="2029-06-16T00:00:00"/>
    <d v="2002-07-16T00:00:00"/>
    <d v="2009-08-16T00:00:00"/>
    <x v="0"/>
    <n v="12"/>
    <n v="60"/>
    <n v="60"/>
    <n v="8.6999999999999993"/>
    <s v="NA"/>
    <s v="NA"/>
    <s v="NA"/>
    <s v="NA"/>
    <s v="NA"/>
    <s v="NA"/>
    <s v="Male"/>
    <n v="20.3"/>
    <n v="9.1999999999999993"/>
    <s v="NA"/>
    <n v="2016"/>
    <s v="NA"/>
    <s v="NA"/>
    <s v="NA"/>
    <n v="0"/>
    <n v="0"/>
    <n v="0"/>
    <n v="0"/>
    <n v="0"/>
    <n v="15"/>
    <n v="4"/>
    <n v="3"/>
    <s v="NA"/>
    <m/>
    <m/>
  </r>
  <r>
    <s v="PC16PVSa3"/>
    <s v="PC16PVSa3"/>
    <x v="0"/>
    <x v="1"/>
    <s v="Pika Camp"/>
    <d v="2029-06-16T00:00:00"/>
    <d v="2002-07-16T00:00:00"/>
    <d v="2009-08-16T00:00:00"/>
    <x v="0"/>
    <n v="12"/>
    <n v="60"/>
    <n v="60"/>
    <n v="8.6999999999999993"/>
    <s v="NA"/>
    <s v="NA"/>
    <s v="NA"/>
    <s v="NA"/>
    <s v="NA"/>
    <s v="NA"/>
    <s v="Male"/>
    <n v="15.6"/>
    <n v="5.3"/>
    <s v="NA"/>
    <n v="2016"/>
    <s v="NA"/>
    <s v="NA"/>
    <s v="NA"/>
    <n v="0"/>
    <n v="0"/>
    <n v="0"/>
    <n v="0"/>
    <n v="0"/>
    <n v="15"/>
    <n v="3"/>
    <n v="3"/>
    <s v="NA"/>
    <m/>
    <m/>
  </r>
  <r>
    <s v="PC16PVSa4"/>
    <s v="PC16PVSa4"/>
    <x v="0"/>
    <x v="1"/>
    <s v="Pika Camp"/>
    <d v="2029-06-16T00:00:00"/>
    <d v="2002-07-16T00:00:00"/>
    <d v="2009-08-16T00:00:00"/>
    <x v="0"/>
    <n v="21"/>
    <n v="197"/>
    <n v="281"/>
    <n v="16.5"/>
    <s v="NA"/>
    <s v="NA"/>
    <s v="NA"/>
    <s v="NA"/>
    <s v="NA"/>
    <s v="NA"/>
    <s v="Female"/>
    <n v="19.8"/>
    <n v="9.4"/>
    <s v="NA"/>
    <n v="2016"/>
    <s v="NA"/>
    <s v="NA"/>
    <s v="NA"/>
    <n v="0"/>
    <n v="0"/>
    <n v="0"/>
    <n v="0"/>
    <n v="0"/>
    <n v="15"/>
    <n v="2"/>
    <n v="3"/>
    <s v="NA"/>
    <m/>
    <m/>
  </r>
  <r>
    <s v="PC16PVSa5"/>
    <s v="PC16PVSa5"/>
    <x v="0"/>
    <x v="1"/>
    <s v="Pika Camp"/>
    <d v="2029-06-16T00:00:00"/>
    <d v="2002-07-16T00:00:00"/>
    <d v="2009-08-16T00:00:00"/>
    <x v="0"/>
    <n v="20"/>
    <n v="95"/>
    <n v="57"/>
    <n v="11.8"/>
    <s v="NA"/>
    <s v="NA"/>
    <s v="NA"/>
    <s v="NA"/>
    <s v="NA"/>
    <s v="NA"/>
    <s v="Female"/>
    <n v="23.4"/>
    <n v="11.2"/>
    <s v="NA"/>
    <n v="2016"/>
    <s v="NA"/>
    <s v="NA"/>
    <s v="NA"/>
    <n v="0"/>
    <n v="0"/>
    <n v="0"/>
    <n v="0"/>
    <n v="0"/>
    <n v="15"/>
    <n v="1"/>
    <n v="3"/>
    <s v="NA"/>
    <m/>
    <m/>
  </r>
  <r>
    <s v="PC16PVSp1"/>
    <s v="PC16PVSp1"/>
    <x v="1"/>
    <x v="1"/>
    <s v="Pika Camp"/>
    <d v="2029-06-16T00:00:00"/>
    <d v="2002-07-16T00:00:00"/>
    <d v="2008-08-16T00:00:00"/>
    <x v="0"/>
    <n v="143"/>
    <n v="68"/>
    <n v="163"/>
    <n v="38.6"/>
    <s v="NA"/>
    <s v="NA"/>
    <s v="NA"/>
    <s v="NA"/>
    <s v="NA"/>
    <s v="NA"/>
    <s v="Male"/>
    <n v="35.4"/>
    <n v="11.4"/>
    <s v="NA"/>
    <n v="2016"/>
    <s v="NA"/>
    <s v="NA"/>
    <s v="NA"/>
    <n v="0"/>
    <n v="0"/>
    <n v="0"/>
    <n v="0"/>
    <n v="0"/>
    <n v="14"/>
    <n v="5"/>
    <n v="3"/>
    <s v="NA"/>
    <m/>
    <m/>
  </r>
  <r>
    <s v="PC16PVSp10"/>
    <s v="PC16PVSp10"/>
    <x v="1"/>
    <x v="1"/>
    <s v="Pika Camp"/>
    <d v="2029-06-16T00:00:00"/>
    <s v="NA"/>
    <d v="2002-07-16T00:00:00"/>
    <x v="0"/>
    <n v="51"/>
    <n v="116"/>
    <n v="72"/>
    <n v="18.600000000000001"/>
    <s v="NA"/>
    <s v="NA"/>
    <s v="NA"/>
    <s v="NA"/>
    <s v="NA"/>
    <s v="NA"/>
    <s v="Unknown"/>
    <n v="29"/>
    <n v="8.9"/>
    <s v="NA"/>
    <n v="2016"/>
    <s v="NA"/>
    <s v="NA"/>
    <s v="NA"/>
    <n v="0"/>
    <n v="0"/>
    <n v="0"/>
    <n v="0"/>
    <n v="0"/>
    <n v="9"/>
    <n v="1"/>
    <n v="6"/>
    <s v="NA"/>
    <m/>
    <m/>
  </r>
  <r>
    <s v="PC16PVSp2"/>
    <s v="PC16PVSp2"/>
    <x v="1"/>
    <x v="1"/>
    <s v="Pika Camp"/>
    <d v="2029-06-16T00:00:00"/>
    <d v="2002-07-16T00:00:00"/>
    <d v="2008-08-16T00:00:00"/>
    <x v="0"/>
    <n v="87"/>
    <n v="174"/>
    <n v="185"/>
    <n v="24.4"/>
    <s v="NA"/>
    <s v="NA"/>
    <s v="NA"/>
    <s v="NA"/>
    <s v="NA"/>
    <s v="NA"/>
    <s v="Unknown"/>
    <n v="17"/>
    <n v="9.1999999999999993"/>
    <s v="NA"/>
    <n v="2016"/>
    <s v="NA"/>
    <s v="NA"/>
    <s v="NA"/>
    <n v="0"/>
    <n v="0"/>
    <n v="0"/>
    <n v="0"/>
    <n v="0"/>
    <n v="14"/>
    <n v="4"/>
    <n v="3"/>
    <s v="NA"/>
    <m/>
    <m/>
  </r>
  <r>
    <s v="PC16PVSp3"/>
    <s v="PC16PVSp3"/>
    <x v="1"/>
    <x v="1"/>
    <s v="Pika Camp"/>
    <d v="2029-06-16T00:00:00"/>
    <d v="2002-07-16T00:00:00"/>
    <d v="2008-08-16T00:00:00"/>
    <x v="0"/>
    <n v="109"/>
    <n v="44"/>
    <n v="153"/>
    <n v="17"/>
    <s v="NA"/>
    <s v="NA"/>
    <s v="NA"/>
    <s v="NA"/>
    <s v="NA"/>
    <s v="NA"/>
    <s v="Male"/>
    <n v="23.4"/>
    <n v="11.5"/>
    <s v="NA"/>
    <n v="2016"/>
    <s v="NA"/>
    <s v="NA"/>
    <s v="NA"/>
    <n v="0"/>
    <n v="0"/>
    <n v="0"/>
    <n v="0"/>
    <n v="0"/>
    <n v="14"/>
    <n v="3"/>
    <n v="3"/>
    <s v="NA"/>
    <m/>
    <m/>
  </r>
  <r>
    <s v="PC16PVSp4"/>
    <s v="PC16PVSp4"/>
    <x v="1"/>
    <x v="1"/>
    <s v="Pika Camp"/>
    <d v="2029-06-16T00:00:00"/>
    <d v="2002-07-16T00:00:00"/>
    <d v="2008-08-16T00:00:00"/>
    <x v="0"/>
    <n v="40"/>
    <n v="389"/>
    <n v="152"/>
    <n v="21.2"/>
    <s v="NA"/>
    <s v="NA"/>
    <s v="NA"/>
    <s v="NA"/>
    <s v="NA"/>
    <s v="NA"/>
    <s v="Unknown"/>
    <n v="35.200000000000003"/>
    <n v="11.8"/>
    <s v="NA"/>
    <n v="2016"/>
    <s v="NA"/>
    <s v="NA"/>
    <s v="NA"/>
    <n v="0"/>
    <n v="0"/>
    <n v="0"/>
    <n v="0"/>
    <n v="0"/>
    <n v="14"/>
    <n v="2"/>
    <n v="3"/>
    <s v="NA"/>
    <m/>
    <m/>
  </r>
  <r>
    <s v="PC16PVSp5"/>
    <s v="PC16PVSp5"/>
    <x v="1"/>
    <x v="1"/>
    <s v="Pika Camp"/>
    <d v="2029-06-16T00:00:00"/>
    <d v="2002-07-16T00:00:00"/>
    <d v="2008-08-16T00:00:00"/>
    <x v="0"/>
    <n v="86"/>
    <n v="214"/>
    <n v="236"/>
    <n v="97.2"/>
    <s v="NA"/>
    <s v="NA"/>
    <s v="NA"/>
    <s v="NA"/>
    <s v="NA"/>
    <s v="NA"/>
    <s v="Male"/>
    <n v="36"/>
    <n v="9.6"/>
    <s v="NA"/>
    <n v="2016"/>
    <s v="NA"/>
    <s v="NA"/>
    <s v="NA"/>
    <n v="0"/>
    <n v="0"/>
    <n v="0"/>
    <n v="0"/>
    <n v="0"/>
    <n v="14"/>
    <n v="1"/>
    <n v="3"/>
    <s v="NA"/>
    <m/>
    <m/>
  </r>
  <r>
    <s v="PC16PVSp6"/>
    <s v="PC16PVSp6"/>
    <x v="1"/>
    <x v="1"/>
    <s v="Pika Camp"/>
    <d v="2029-06-16T00:00:00"/>
    <s v="NA"/>
    <d v="2002-07-16T00:00:00"/>
    <x v="0"/>
    <n v="78"/>
    <n v="209"/>
    <n v="223"/>
    <n v="45.1"/>
    <s v="NA"/>
    <s v="NA"/>
    <s v="NA"/>
    <s v="NA"/>
    <s v="NA"/>
    <s v="NA"/>
    <s v="Unknown"/>
    <n v="37.200000000000003"/>
    <n v="8.1999999999999993"/>
    <s v="NA"/>
    <n v="2016"/>
    <s v="NA"/>
    <s v="NA"/>
    <s v="NA"/>
    <n v="0"/>
    <n v="0"/>
    <n v="0"/>
    <n v="0"/>
    <n v="0"/>
    <n v="9"/>
    <n v="5"/>
    <n v="6"/>
    <s v="NA"/>
    <m/>
    <m/>
  </r>
  <r>
    <s v="PC16PVSp7"/>
    <s v="PC16PVSp7"/>
    <x v="1"/>
    <x v="1"/>
    <s v="Pika Camp"/>
    <d v="2029-06-16T00:00:00"/>
    <s v="NA"/>
    <d v="2002-07-16T00:00:00"/>
    <x v="0"/>
    <n v="67"/>
    <n v="168"/>
    <n v="152"/>
    <n v="19.399999999999999"/>
    <s v="NA"/>
    <s v="NA"/>
    <s v="NA"/>
    <s v="NA"/>
    <s v="NA"/>
    <s v="NA"/>
    <s v="Female"/>
    <n v="40.9"/>
    <n v="11.4"/>
    <s v="NA"/>
    <n v="2016"/>
    <s v="NA"/>
    <s v="NA"/>
    <s v="NA"/>
    <n v="0"/>
    <n v="0"/>
    <n v="0"/>
    <n v="0"/>
    <n v="0"/>
    <n v="9"/>
    <n v="4"/>
    <n v="6"/>
    <s v="NA"/>
    <m/>
    <m/>
  </r>
  <r>
    <s v="PC16PVSp9"/>
    <s v="PC16PVSp9"/>
    <x v="1"/>
    <x v="1"/>
    <s v="Pika Camp"/>
    <d v="2029-06-16T00:00:00"/>
    <s v="NA"/>
    <d v="2002-07-16T00:00:00"/>
    <x v="0"/>
    <n v="94"/>
    <n v="123"/>
    <n v="143"/>
    <n v="16.399999999999999"/>
    <s v="NA"/>
    <s v="NA"/>
    <s v="NA"/>
    <s v="NA"/>
    <s v="NA"/>
    <s v="NA"/>
    <s v="Unknown"/>
    <n v="36.5"/>
    <n v="8"/>
    <s v="NA"/>
    <n v="2016"/>
    <s v="NA"/>
    <s v="NA"/>
    <s v="NA"/>
    <n v="0"/>
    <n v="0"/>
    <n v="0"/>
    <n v="0"/>
    <n v="0"/>
    <n v="9"/>
    <n v="2"/>
    <n v="6"/>
    <s v="NA"/>
    <m/>
    <m/>
  </r>
  <r>
    <s v="PC16PVSr1"/>
    <s v="PC16PVSr1"/>
    <x v="2"/>
    <x v="1"/>
    <s v="Pika Camp"/>
    <d v="2029-06-16T00:00:00"/>
    <d v="2002-07-16T00:00:00"/>
    <d v="2008-08-16T00:00:00"/>
    <x v="0"/>
    <n v="148"/>
    <n v="147"/>
    <n v="103"/>
    <n v="34.1"/>
    <s v="NA"/>
    <s v="NA"/>
    <s v="NA"/>
    <s v="NA"/>
    <s v="NA"/>
    <s v="NA"/>
    <s v="Female"/>
    <n v="29.9"/>
    <n v="10.3"/>
    <s v="NA"/>
    <n v="2016"/>
    <s v="NA"/>
    <s v="NA"/>
    <s v="NA"/>
    <n v="0"/>
    <n v="0"/>
    <n v="0"/>
    <n v="0"/>
    <n v="0"/>
    <n v="16"/>
    <n v="5"/>
    <n v="1"/>
    <s v="NA"/>
    <m/>
    <m/>
  </r>
  <r>
    <s v="PC16PVSr10"/>
    <s v="PC16PVSr10"/>
    <x v="2"/>
    <x v="1"/>
    <s v="Pika Camp"/>
    <d v="2029-06-16T00:00:00"/>
    <s v="NA"/>
    <d v="2002-07-16T00:00:00"/>
    <x v="0"/>
    <n v="107"/>
    <n v="83"/>
    <n v="61"/>
    <n v="19"/>
    <s v="NA"/>
    <s v="NA"/>
    <s v="NA"/>
    <s v="NA"/>
    <s v="NA"/>
    <s v="NA"/>
    <s v="Unknown"/>
    <n v="35.799999999999997"/>
    <n v="9.8000000000000007"/>
    <s v="NA"/>
    <n v="2016"/>
    <s v="NA"/>
    <s v="NA"/>
    <s v="NA"/>
    <n v="0"/>
    <n v="0"/>
    <n v="0"/>
    <n v="0"/>
    <n v="0"/>
    <n v="2"/>
    <n v="1"/>
    <n v="1"/>
    <s v="NA"/>
    <m/>
    <m/>
  </r>
  <r>
    <s v="PC16PVSr2"/>
    <s v="PC16PVSr2"/>
    <x v="2"/>
    <x v="1"/>
    <s v="Pika Camp"/>
    <d v="2029-06-16T00:00:00"/>
    <d v="2002-07-16T00:00:00"/>
    <d v="2008-08-16T00:00:00"/>
    <x v="0"/>
    <n v="124"/>
    <n v="154"/>
    <n v="117"/>
    <n v="50.3"/>
    <s v="NA"/>
    <s v="NA"/>
    <s v="NA"/>
    <s v="NA"/>
    <s v="NA"/>
    <s v="NA"/>
    <s v="Male"/>
    <n v="40.4"/>
    <n v="10.8"/>
    <s v="NA"/>
    <n v="2016"/>
    <s v="NA"/>
    <s v="NA"/>
    <s v="NA"/>
    <n v="0"/>
    <n v="0"/>
    <n v="0"/>
    <n v="0"/>
    <n v="0"/>
    <n v="16"/>
    <n v="4"/>
    <n v="1"/>
    <s v="NA"/>
    <m/>
    <m/>
  </r>
  <r>
    <s v="PC16PVSr3"/>
    <s v="PC16PVSr3"/>
    <x v="2"/>
    <x v="1"/>
    <s v="Pika Camp"/>
    <d v="2029-06-16T00:00:00"/>
    <d v="2002-07-16T00:00:00"/>
    <d v="2008-08-16T00:00:00"/>
    <x v="0"/>
    <n v="22"/>
    <n v="46"/>
    <n v="62"/>
    <n v="10.4"/>
    <s v="NA"/>
    <s v="NA"/>
    <s v="NA"/>
    <s v="NA"/>
    <s v="NA"/>
    <s v="NA"/>
    <s v="Unknown"/>
    <n v="30.5"/>
    <n v="7.5"/>
    <s v="NA"/>
    <n v="2016"/>
    <s v="NA"/>
    <s v="NA"/>
    <s v="NA"/>
    <n v="0"/>
    <n v="0"/>
    <n v="0"/>
    <n v="0"/>
    <n v="0"/>
    <n v="16"/>
    <n v="3"/>
    <n v="1"/>
    <s v="NA"/>
    <m/>
    <m/>
  </r>
  <r>
    <s v="PC16PVSr4"/>
    <s v="PC16PVSr4"/>
    <x v="2"/>
    <x v="1"/>
    <s v="Pika Camp"/>
    <d v="2029-06-16T00:00:00"/>
    <d v="2002-07-16T00:00:00"/>
    <d v="2008-08-16T00:00:00"/>
    <x v="0"/>
    <n v="174"/>
    <n v="183"/>
    <n v="226"/>
    <n v="69.599999999999994"/>
    <s v="NA"/>
    <s v="NA"/>
    <s v="NA"/>
    <s v="NA"/>
    <s v="NA"/>
    <s v="NA"/>
    <s v="Male"/>
    <n v="28.5"/>
    <n v="9.4"/>
    <s v="NA"/>
    <n v="2016"/>
    <s v="NA"/>
    <s v="NA"/>
    <s v="NA"/>
    <n v="0"/>
    <n v="0"/>
    <n v="0"/>
    <n v="0"/>
    <n v="0"/>
    <n v="16"/>
    <n v="2"/>
    <n v="1"/>
    <s v="NA"/>
    <m/>
    <m/>
  </r>
  <r>
    <s v="PC16PVSr5"/>
    <s v="PC16PVSr5"/>
    <x v="2"/>
    <x v="1"/>
    <s v="Pika Camp"/>
    <d v="2029-06-16T00:00:00"/>
    <d v="2002-07-16T00:00:00"/>
    <d v="2008-08-16T00:00:00"/>
    <x v="0"/>
    <n v="100"/>
    <n v="224"/>
    <n v="137"/>
    <n v="47"/>
    <s v="NA"/>
    <s v="NA"/>
    <s v="NA"/>
    <s v="NA"/>
    <s v="NA"/>
    <s v="NA"/>
    <s v="Female"/>
    <n v="43.5"/>
    <n v="10.6"/>
    <s v="NA"/>
    <n v="2016"/>
    <s v="NA"/>
    <s v="NA"/>
    <s v="NA"/>
    <n v="0"/>
    <n v="0"/>
    <n v="0"/>
    <n v="0"/>
    <n v="0"/>
    <n v="16"/>
    <n v="1"/>
    <n v="1"/>
    <s v="NA"/>
    <m/>
    <m/>
  </r>
  <r>
    <s v="PC16PVSr6"/>
    <s v="PC16PVSr6"/>
    <x v="2"/>
    <x v="1"/>
    <s v="Pika Camp"/>
    <d v="2029-06-16T00:00:00"/>
    <s v="NA"/>
    <d v="2002-07-16T00:00:00"/>
    <x v="0"/>
    <n v="108"/>
    <n v="215"/>
    <n v="152"/>
    <n v="38.700000000000003"/>
    <s v="NA"/>
    <s v="NA"/>
    <s v="NA"/>
    <s v="NA"/>
    <s v="NA"/>
    <s v="NA"/>
    <s v="Female"/>
    <n v="34.799999999999997"/>
    <n v="10.6"/>
    <s v="NA"/>
    <n v="2016"/>
    <s v="NA"/>
    <s v="NA"/>
    <s v="NA"/>
    <n v="0"/>
    <n v="0"/>
    <n v="0"/>
    <n v="0"/>
    <n v="0"/>
    <n v="2"/>
    <n v="5"/>
    <n v="1"/>
    <s v="NA"/>
    <m/>
    <m/>
  </r>
  <r>
    <s v="PC16PVSr7"/>
    <s v="PC16PVSr7"/>
    <x v="2"/>
    <x v="1"/>
    <s v="Pika Camp"/>
    <d v="2029-06-16T00:00:00"/>
    <s v="NA"/>
    <d v="2002-07-16T00:00:00"/>
    <x v="0"/>
    <n v="81"/>
    <n v="222"/>
    <n v="108"/>
    <n v="33.299999999999997"/>
    <s v="NA"/>
    <s v="NA"/>
    <s v="NA"/>
    <s v="NA"/>
    <s v="NA"/>
    <s v="NA"/>
    <s v="Male"/>
    <n v="33.5"/>
    <n v="11.6"/>
    <s v="NA"/>
    <n v="2016"/>
    <s v="NA"/>
    <s v="NA"/>
    <s v="NA"/>
    <n v="0"/>
    <n v="0"/>
    <n v="0"/>
    <n v="0"/>
    <n v="0"/>
    <n v="2"/>
    <n v="4"/>
    <n v="1"/>
    <s v="NA"/>
    <m/>
    <m/>
  </r>
  <r>
    <s v="PC16PVSr8"/>
    <s v="PC16PVSr8"/>
    <x v="2"/>
    <x v="1"/>
    <s v="Pika Camp"/>
    <d v="2029-06-16T00:00:00"/>
    <s v="NA"/>
    <d v="2002-07-16T00:00:00"/>
    <x v="0"/>
    <n v="76"/>
    <n v="235"/>
    <n v="154"/>
    <n v="24.7"/>
    <s v="NA"/>
    <s v="NA"/>
    <s v="NA"/>
    <s v="NA"/>
    <s v="NA"/>
    <s v="NA"/>
    <s v="Female"/>
    <n v="39.5"/>
    <n v="8.4"/>
    <s v="NA"/>
    <n v="2016"/>
    <s v="NA"/>
    <s v="NA"/>
    <s v="NA"/>
    <n v="0"/>
    <n v="0"/>
    <n v="0"/>
    <n v="0"/>
    <n v="0"/>
    <n v="2"/>
    <n v="3"/>
    <n v="1"/>
    <s v="NA"/>
    <m/>
    <m/>
  </r>
  <r>
    <s v="PC16PVSr9"/>
    <s v="PC16PVSr9"/>
    <x v="2"/>
    <x v="1"/>
    <s v="Pika Camp"/>
    <d v="2029-06-16T00:00:00"/>
    <s v="NA"/>
    <d v="2002-07-16T00:00:00"/>
    <x v="0"/>
    <n v="69"/>
    <n v="86"/>
    <n v="46"/>
    <n v="17.899999999999999"/>
    <s v="NA"/>
    <s v="NA"/>
    <s v="NA"/>
    <s v="NA"/>
    <s v="NA"/>
    <s v="NA"/>
    <s v="Male"/>
    <n v="40.299999999999997"/>
    <n v="10.9"/>
    <s v="NA"/>
    <n v="2016"/>
    <s v="NA"/>
    <s v="NA"/>
    <s v="NA"/>
    <n v="0"/>
    <n v="0"/>
    <n v="0"/>
    <n v="0"/>
    <n v="0"/>
    <n v="2"/>
    <n v="2"/>
    <n v="1"/>
    <s v="NA"/>
    <m/>
    <m/>
  </r>
  <r>
    <s v="PP16MSa2"/>
    <s v="PP16MSa2"/>
    <x v="0"/>
    <x v="1"/>
    <s v="Printers Pass"/>
    <d v="2001-07-16T00:00:00"/>
    <s v="NA"/>
    <d v="2002-07-16T00:00:00"/>
    <x v="0"/>
    <n v="7"/>
    <s v="NA"/>
    <s v="NA"/>
    <n v="6"/>
    <s v="NA"/>
    <s v="NA"/>
    <s v="NA"/>
    <s v="NA"/>
    <s v="NA"/>
    <s v="NA"/>
    <s v="Unknown"/>
    <n v="8.8000000000000007"/>
    <n v="6.8"/>
    <s v="NA"/>
    <n v="2016"/>
    <s v="NA"/>
    <s v="NA"/>
    <s v="NA"/>
    <n v="0"/>
    <n v="0"/>
    <n v="0"/>
    <n v="0"/>
    <n v="0"/>
    <n v="10"/>
    <n v="4"/>
    <n v="2"/>
    <s v="NA"/>
    <m/>
    <m/>
  </r>
  <r>
    <s v="PP16MSa3"/>
    <s v="PP16MSa3"/>
    <x v="0"/>
    <x v="1"/>
    <s v="Printers Pass"/>
    <d v="2001-07-16T00:00:00"/>
    <s v="NA"/>
    <d v="2002-07-16T00:00:00"/>
    <x v="0"/>
    <n v="7"/>
    <s v="NA"/>
    <s v="NA"/>
    <n v="8"/>
    <s v="NA"/>
    <s v="NA"/>
    <s v="NA"/>
    <s v="NA"/>
    <s v="NA"/>
    <s v="NA"/>
    <s v="Female"/>
    <n v="5.3"/>
    <n v="7.9"/>
    <s v="NA"/>
    <n v="2016"/>
    <s v="NA"/>
    <s v="NA"/>
    <s v="NA"/>
    <n v="0"/>
    <n v="0"/>
    <n v="0"/>
    <n v="0"/>
    <n v="0"/>
    <n v="10"/>
    <n v="3"/>
    <n v="2"/>
    <s v="NA"/>
    <m/>
    <m/>
  </r>
  <r>
    <s v="PP16MSa4"/>
    <s v="PP16MSa4"/>
    <x v="0"/>
    <x v="1"/>
    <s v="Printers Pass"/>
    <d v="2001-07-16T00:00:00"/>
    <s v="NA"/>
    <d v="2002-07-16T00:00:00"/>
    <x v="0"/>
    <n v="8"/>
    <s v="NA"/>
    <s v="NA"/>
    <n v="4"/>
    <s v="NA"/>
    <s v="NA"/>
    <s v="NA"/>
    <s v="NA"/>
    <s v="NA"/>
    <s v="NA"/>
    <s v="Unknown"/>
    <n v="20.6"/>
    <n v="5.0999999999999996"/>
    <s v="NA"/>
    <n v="2016"/>
    <s v="NA"/>
    <s v="NA"/>
    <s v="NA"/>
    <n v="0"/>
    <n v="0"/>
    <n v="0"/>
    <n v="0"/>
    <n v="0"/>
    <n v="10"/>
    <n v="2"/>
    <n v="2"/>
    <s v="NA"/>
    <m/>
    <m/>
  </r>
  <r>
    <s v="PP16TSp1"/>
    <s v="PP16TSP1"/>
    <x v="1"/>
    <x v="1"/>
    <s v="Printers Pass"/>
    <d v="2001-07-16T00:00:00"/>
    <d v="2002-07-16T00:00:00"/>
    <d v="2008-08-16T00:00:00"/>
    <x v="0"/>
    <n v="48"/>
    <n v="162"/>
    <n v="151"/>
    <n v="17"/>
    <s v="NA"/>
    <s v="NA"/>
    <s v="NA"/>
    <s v="NA"/>
    <s v="NA"/>
    <s v="NA"/>
    <s v="Unknown"/>
    <n v="32.1"/>
    <n v="9.6999999999999993"/>
    <s v="NA"/>
    <n v="2016"/>
    <s v="NA"/>
    <s v="NA"/>
    <s v="NA"/>
    <n v="0"/>
    <n v="0"/>
    <n v="0"/>
    <n v="0"/>
    <n v="0"/>
    <n v="8"/>
    <n v="6"/>
    <n v="1"/>
    <s v="NA"/>
    <m/>
    <m/>
  </r>
  <r>
    <s v="PP16TSp10"/>
    <s v="PP16TSp10"/>
    <x v="1"/>
    <x v="1"/>
    <s v="Printers Pass"/>
    <d v="2001-07-16T00:00:00"/>
    <s v="NA"/>
    <d v="2002-07-16T00:00:00"/>
    <x v="0"/>
    <n v="64"/>
    <n v="104"/>
    <n v="62"/>
    <n v="18"/>
    <s v="NA"/>
    <s v="NA"/>
    <s v="NA"/>
    <s v="NA"/>
    <s v="NA"/>
    <s v="NA"/>
    <s v="Unknown"/>
    <s v="NA"/>
    <s v="NA"/>
    <s v="NA"/>
    <n v="2016"/>
    <s v="NA"/>
    <s v="NA"/>
    <s v="NA"/>
    <n v="0"/>
    <n v="0"/>
    <n v="0"/>
    <n v="0"/>
    <n v="0"/>
    <n v="3"/>
    <n v="1"/>
    <n v="1"/>
    <s v="NA"/>
    <m/>
    <m/>
  </r>
  <r>
    <s v="PP16TSp2"/>
    <s v="PP16TSP2"/>
    <x v="1"/>
    <x v="1"/>
    <s v="Printers Pass"/>
    <d v="2001-07-16T00:00:00"/>
    <d v="2002-07-16T00:00:00"/>
    <d v="2008-08-16T00:00:00"/>
    <x v="0"/>
    <n v="44"/>
    <n v="84"/>
    <n v="108"/>
    <n v="13"/>
    <s v="NA"/>
    <s v="NA"/>
    <s v="NA"/>
    <s v="NA"/>
    <s v="NA"/>
    <s v="NA"/>
    <s v="Unknown"/>
    <n v="30.3"/>
    <n v="8.9"/>
    <s v="NA"/>
    <n v="2016"/>
    <s v="NA"/>
    <s v="NA"/>
    <s v="NA"/>
    <n v="0"/>
    <n v="0"/>
    <n v="0"/>
    <n v="0"/>
    <n v="0"/>
    <n v="8"/>
    <n v="5"/>
    <n v="1"/>
    <s v="NA"/>
    <m/>
    <m/>
  </r>
  <r>
    <s v="PP16TSp3"/>
    <s v="PP16TSP3"/>
    <x v="1"/>
    <x v="1"/>
    <s v="Printers Pass"/>
    <d v="2001-07-16T00:00:00"/>
    <d v="2002-07-16T00:00:00"/>
    <d v="2008-08-16T00:00:00"/>
    <x v="0"/>
    <n v="27"/>
    <n v="168"/>
    <n v="89"/>
    <n v="12"/>
    <s v="NA"/>
    <s v="NA"/>
    <s v="NA"/>
    <s v="NA"/>
    <s v="NA"/>
    <s v="NA"/>
    <s v="Unknown"/>
    <n v="28.1"/>
    <n v="8.8000000000000007"/>
    <s v="NA"/>
    <n v="2016"/>
    <s v="NA"/>
    <s v="NA"/>
    <s v="NA"/>
    <n v="0"/>
    <n v="0"/>
    <n v="0"/>
    <n v="0"/>
    <n v="0"/>
    <n v="8"/>
    <n v="4"/>
    <n v="1"/>
    <s v="NA"/>
    <m/>
    <m/>
  </r>
  <r>
    <s v="PP16TSp4"/>
    <s v="PP16TSP4"/>
    <x v="1"/>
    <x v="1"/>
    <s v="Printers Pass"/>
    <d v="2001-07-16T00:00:00"/>
    <d v="2002-07-16T00:00:00"/>
    <d v="2008-08-16T00:00:00"/>
    <x v="0"/>
    <n v="23"/>
    <n v="77"/>
    <n v="43"/>
    <n v="10"/>
    <s v="NA"/>
    <s v="NA"/>
    <s v="NA"/>
    <s v="NA"/>
    <s v="NA"/>
    <s v="NA"/>
    <s v="Unknown"/>
    <n v="32"/>
    <n v="10.1"/>
    <s v="NA"/>
    <n v="2016"/>
    <s v="NA"/>
    <s v="NA"/>
    <s v="NA"/>
    <n v="0"/>
    <n v="0"/>
    <n v="0"/>
    <n v="0"/>
    <n v="0"/>
    <n v="8"/>
    <n v="3"/>
    <n v="1"/>
    <s v="NA"/>
    <m/>
    <m/>
  </r>
  <r>
    <s v="PP16TSp5"/>
    <s v="PP16TSP5"/>
    <x v="1"/>
    <x v="1"/>
    <s v="Printers Pass"/>
    <d v="2001-07-16T00:00:00"/>
    <d v="2002-07-16T00:00:00"/>
    <d v="2008-08-16T00:00:00"/>
    <x v="0"/>
    <n v="22"/>
    <n v="91"/>
    <n v="20"/>
    <n v="6"/>
    <s v="NA"/>
    <s v="NA"/>
    <s v="NA"/>
    <s v="NA"/>
    <s v="NA"/>
    <s v="NA"/>
    <s v="Unknown"/>
    <n v="22.7"/>
    <n v="6.7"/>
    <s v="NA"/>
    <n v="2016"/>
    <s v="NA"/>
    <s v="NA"/>
    <s v="NA"/>
    <n v="0"/>
    <n v="0"/>
    <n v="0"/>
    <n v="0"/>
    <n v="0"/>
    <n v="8"/>
    <n v="2"/>
    <n v="1"/>
    <s v="NA"/>
    <m/>
    <m/>
  </r>
  <r>
    <s v="PP16TSp6"/>
    <s v="PP16TSp6"/>
    <x v="1"/>
    <x v="1"/>
    <s v="Printers Pass"/>
    <d v="2001-07-16T00:00:00"/>
    <s v="NA"/>
    <d v="2002-07-16T00:00:00"/>
    <x v="0"/>
    <n v="45"/>
    <n v="131"/>
    <n v="59"/>
    <n v="10"/>
    <s v="NA"/>
    <s v="NA"/>
    <s v="NA"/>
    <s v="NA"/>
    <s v="NA"/>
    <s v="NA"/>
    <s v="Unknown"/>
    <s v="NA"/>
    <s v="NA"/>
    <s v="NA"/>
    <n v="2016"/>
    <s v="NA"/>
    <s v="NA"/>
    <s v="NA"/>
    <n v="0"/>
    <n v="0"/>
    <n v="0"/>
    <n v="0"/>
    <n v="0"/>
    <n v="3"/>
    <n v="5"/>
    <n v="1"/>
    <s v="NA"/>
    <m/>
    <m/>
  </r>
  <r>
    <s v="PP16TSp8"/>
    <s v="PP16TSp8"/>
    <x v="1"/>
    <x v="1"/>
    <s v="Printers Pass"/>
    <d v="2001-07-16T00:00:00"/>
    <s v="NA"/>
    <d v="2002-07-16T00:00:00"/>
    <x v="0"/>
    <n v="58"/>
    <n v="141"/>
    <n v="103"/>
    <n v="29"/>
    <s v="NA"/>
    <s v="NA"/>
    <s v="NA"/>
    <s v="NA"/>
    <s v="NA"/>
    <s v="NA"/>
    <s v="Unknown"/>
    <s v="NA"/>
    <s v="NA"/>
    <s v="NA"/>
    <n v="2016"/>
    <s v="NA"/>
    <s v="NA"/>
    <s v="NA"/>
    <n v="0"/>
    <n v="0"/>
    <n v="0"/>
    <n v="0"/>
    <n v="0"/>
    <n v="3"/>
    <n v="3"/>
    <n v="1"/>
    <s v="NA"/>
    <m/>
    <m/>
  </r>
  <r>
    <s v="PP16TSp9"/>
    <s v="PP16TSp9"/>
    <x v="1"/>
    <x v="1"/>
    <s v="Printers Pass"/>
    <d v="2001-07-16T00:00:00"/>
    <s v="NA"/>
    <d v="2002-07-16T00:00:00"/>
    <x v="0"/>
    <n v="33"/>
    <n v="226"/>
    <n v="141"/>
    <n v="22"/>
    <s v="NA"/>
    <s v="NA"/>
    <s v="NA"/>
    <s v="NA"/>
    <s v="NA"/>
    <s v="NA"/>
    <s v="Unknown"/>
    <s v="NA"/>
    <s v="NA"/>
    <s v="NA"/>
    <n v="2016"/>
    <s v="NA"/>
    <s v="NA"/>
    <s v="NA"/>
    <n v="0"/>
    <n v="0"/>
    <n v="0"/>
    <n v="0"/>
    <n v="0"/>
    <n v="3"/>
    <n v="2"/>
    <n v="1"/>
    <s v="NA"/>
    <m/>
    <m/>
  </r>
  <r>
    <s v="PP16TSr1"/>
    <s v="PP16TSR1"/>
    <x v="2"/>
    <x v="1"/>
    <s v="Printers Pass"/>
    <d v="2001-07-16T00:00:00"/>
    <d v="2002-07-16T00:00:00"/>
    <d v="2008-08-16T00:00:00"/>
    <x v="0"/>
    <n v="29"/>
    <n v="88"/>
    <n v="32"/>
    <n v="7"/>
    <s v="NA"/>
    <s v="NA"/>
    <s v="NA"/>
    <s v="NA"/>
    <s v="NA"/>
    <s v="NA"/>
    <s v="Unknown"/>
    <n v="29.7"/>
    <n v="8.6999999999999993"/>
    <s v="NA"/>
    <n v="2016"/>
    <s v="NA"/>
    <s v="NA"/>
    <s v="NA"/>
    <n v="0"/>
    <n v="0"/>
    <n v="0"/>
    <n v="0"/>
    <n v="0"/>
    <n v="13"/>
    <n v="5"/>
    <n v="6"/>
    <s v="NA"/>
    <m/>
    <m/>
  </r>
  <r>
    <s v="PP16TSr10"/>
    <s v="PP16TSr10"/>
    <x v="2"/>
    <x v="1"/>
    <s v="Printers Pass"/>
    <d v="2001-07-16T00:00:00"/>
    <s v="NA"/>
    <d v="2002-07-16T00:00:00"/>
    <x v="0"/>
    <n v="36"/>
    <n v="65"/>
    <n v="32"/>
    <n v="19"/>
    <s v="NA"/>
    <s v="NA"/>
    <s v="NA"/>
    <s v="NA"/>
    <s v="NA"/>
    <s v="NA"/>
    <s v="Unknown"/>
    <n v="33.700000000000003"/>
    <n v="12.4"/>
    <s v="NA"/>
    <n v="2016"/>
    <s v="NA"/>
    <s v="NA"/>
    <s v="NA"/>
    <n v="0"/>
    <n v="0"/>
    <n v="0"/>
    <n v="0"/>
    <n v="0"/>
    <n v="4"/>
    <n v="1"/>
    <n v="1"/>
    <s v="NA"/>
    <m/>
    <m/>
  </r>
  <r>
    <s v="PP16TSr2"/>
    <s v="PP16TSR2"/>
    <x v="2"/>
    <x v="1"/>
    <s v="Printers Pass"/>
    <d v="2001-07-16T00:00:00"/>
    <d v="2002-07-16T00:00:00"/>
    <d v="2008-08-16T00:00:00"/>
    <x v="0"/>
    <n v="27"/>
    <n v="54"/>
    <n v="49"/>
    <n v="12"/>
    <s v="NA"/>
    <s v="NA"/>
    <s v="NA"/>
    <s v="NA"/>
    <s v="NA"/>
    <s v="NA"/>
    <s v="Unknown"/>
    <n v="27.5"/>
    <n v="6.2"/>
    <s v="NA"/>
    <n v="2016"/>
    <s v="NA"/>
    <s v="NA"/>
    <s v="NA"/>
    <n v="0"/>
    <n v="0"/>
    <n v="0"/>
    <n v="0"/>
    <n v="0"/>
    <n v="13"/>
    <n v="4"/>
    <n v="6"/>
    <s v="NA"/>
    <m/>
    <m/>
  </r>
  <r>
    <s v="PP16TSr3"/>
    <s v="PP16TSR3"/>
    <x v="2"/>
    <x v="1"/>
    <s v="Printers Pass"/>
    <d v="2001-07-16T00:00:00"/>
    <d v="2002-07-16T00:00:00"/>
    <d v="2008-08-16T00:00:00"/>
    <x v="0"/>
    <n v="29"/>
    <n v="49"/>
    <n v="30"/>
    <n v="8"/>
    <s v="NA"/>
    <s v="NA"/>
    <s v="NA"/>
    <s v="NA"/>
    <s v="NA"/>
    <s v="NA"/>
    <s v="Unknown"/>
    <n v="26.4"/>
    <n v="12.6"/>
    <s v="NA"/>
    <n v="2016"/>
    <s v="NA"/>
    <s v="NA"/>
    <s v="NA"/>
    <n v="0"/>
    <n v="0"/>
    <n v="0"/>
    <n v="0"/>
    <n v="0"/>
    <n v="13"/>
    <n v="3"/>
    <n v="6"/>
    <s v="NA"/>
    <m/>
    <m/>
  </r>
  <r>
    <s v="PP16TSr4"/>
    <s v="PP16TSR4"/>
    <x v="2"/>
    <x v="1"/>
    <s v="Printers Pass"/>
    <d v="2001-07-16T00:00:00"/>
    <d v="2002-07-16T00:00:00"/>
    <d v="2008-08-16T00:00:00"/>
    <x v="0"/>
    <n v="14"/>
    <n v="56"/>
    <n v="35"/>
    <n v="21"/>
    <s v="NA"/>
    <s v="NA"/>
    <s v="NA"/>
    <s v="NA"/>
    <s v="NA"/>
    <s v="NA"/>
    <s v="Unknown"/>
    <n v="29.5"/>
    <n v="9.4"/>
    <s v="NA"/>
    <n v="2016"/>
    <s v="NA"/>
    <s v="NA"/>
    <s v="NA"/>
    <n v="0"/>
    <n v="0"/>
    <n v="0"/>
    <n v="0"/>
    <n v="0"/>
    <n v="13"/>
    <n v="2"/>
    <n v="6"/>
    <s v="NA"/>
    <m/>
    <m/>
  </r>
  <r>
    <s v="PP16TSr5"/>
    <s v="PP16TSR5"/>
    <x v="2"/>
    <x v="1"/>
    <s v="Printers Pass"/>
    <d v="2001-07-16T00:00:00"/>
    <d v="2002-07-16T00:00:00"/>
    <d v="2008-08-16T00:00:00"/>
    <x v="0"/>
    <n v="42"/>
    <n v="89"/>
    <n v="32"/>
    <n v="11"/>
    <s v="NA"/>
    <s v="NA"/>
    <s v="NA"/>
    <s v="NA"/>
    <s v="NA"/>
    <s v="NA"/>
    <s v="Unknown"/>
    <n v="30.9"/>
    <n v="10"/>
    <s v="NA"/>
    <n v="2016"/>
    <s v="NA"/>
    <s v="NA"/>
    <s v="NA"/>
    <n v="0"/>
    <n v="0"/>
    <n v="0"/>
    <n v="0"/>
    <n v="0"/>
    <n v="13"/>
    <n v="1"/>
    <n v="6"/>
    <s v="NA"/>
    <m/>
    <m/>
  </r>
  <r>
    <s v="PP16TSr6"/>
    <s v="PP16TSr6"/>
    <x v="2"/>
    <x v="1"/>
    <s v="Printers Pass"/>
    <d v="2001-07-16T00:00:00"/>
    <s v="NA"/>
    <d v="2002-07-16T00:00:00"/>
    <x v="0"/>
    <n v="55"/>
    <n v="86"/>
    <n v="50"/>
    <n v="24"/>
    <s v="NA"/>
    <s v="NA"/>
    <s v="NA"/>
    <s v="NA"/>
    <s v="NA"/>
    <s v="NA"/>
    <s v="Unknown"/>
    <n v="33.200000000000003"/>
    <n v="17.2"/>
    <s v="NA"/>
    <n v="2016"/>
    <s v="NA"/>
    <s v="NA"/>
    <s v="NA"/>
    <n v="0"/>
    <n v="0"/>
    <n v="0"/>
    <n v="0"/>
    <n v="0"/>
    <n v="4"/>
    <n v="5"/>
    <n v="1"/>
    <s v="NA"/>
    <m/>
    <m/>
  </r>
  <r>
    <s v="PP16TSr7"/>
    <s v="PP16TSr7"/>
    <x v="2"/>
    <x v="1"/>
    <s v="Printers Pass"/>
    <d v="2001-07-16T00:00:00"/>
    <s v="NA"/>
    <d v="2002-07-16T00:00:00"/>
    <x v="0"/>
    <n v="31"/>
    <n v="79"/>
    <n v="66"/>
    <n v="18"/>
    <s v="NA"/>
    <s v="NA"/>
    <s v="NA"/>
    <s v="NA"/>
    <s v="NA"/>
    <s v="NA"/>
    <s v="Unknown"/>
    <n v="30.5"/>
    <n v="13.7"/>
    <s v="NA"/>
    <n v="2016"/>
    <s v="NA"/>
    <s v="NA"/>
    <s v="NA"/>
    <n v="0"/>
    <n v="0"/>
    <n v="0"/>
    <n v="0"/>
    <n v="0"/>
    <n v="4"/>
    <n v="4"/>
    <n v="1"/>
    <s v="NA"/>
    <m/>
    <m/>
  </r>
  <r>
    <s v="PP16TSr8"/>
    <s v="PP16TSr8"/>
    <x v="2"/>
    <x v="1"/>
    <s v="Printers Pass"/>
    <d v="2001-07-16T00:00:00"/>
    <s v="NA"/>
    <d v="2002-07-16T00:00:00"/>
    <x v="0"/>
    <n v="35"/>
    <n v="94"/>
    <n v="89"/>
    <n v="17"/>
    <s v="NA"/>
    <s v="NA"/>
    <s v="NA"/>
    <s v="NA"/>
    <s v="NA"/>
    <s v="NA"/>
    <s v="Unknown"/>
    <n v="32.200000000000003"/>
    <n v="11.6"/>
    <s v="NA"/>
    <n v="2016"/>
    <s v="NA"/>
    <s v="NA"/>
    <s v="NA"/>
    <n v="0"/>
    <n v="0"/>
    <n v="0"/>
    <n v="0"/>
    <n v="0"/>
    <n v="4"/>
    <n v="3"/>
    <n v="1"/>
    <s v="NA"/>
    <m/>
    <m/>
  </r>
  <r>
    <s v="PP16TSr9"/>
    <s v="PP16TSr9"/>
    <x v="2"/>
    <x v="1"/>
    <s v="Printers Pass"/>
    <d v="2001-07-16T00:00:00"/>
    <s v="NA"/>
    <d v="2002-07-16T00:00:00"/>
    <x v="0"/>
    <n v="41"/>
    <n v="80"/>
    <n v="56"/>
    <n v="18"/>
    <s v="NA"/>
    <s v="NA"/>
    <s v="NA"/>
    <s v="NA"/>
    <s v="NA"/>
    <s v="NA"/>
    <s v="Unknown"/>
    <n v="27.9"/>
    <n v="12.4"/>
    <s v="NA"/>
    <n v="2016"/>
    <s v="NA"/>
    <s v="NA"/>
    <s v="NA"/>
    <n v="0"/>
    <n v="0"/>
    <n v="0"/>
    <n v="0"/>
    <n v="0"/>
    <n v="4"/>
    <n v="2"/>
    <n v="1"/>
    <s v="NA"/>
    <m/>
    <m/>
  </r>
  <r>
    <s v="H17Sa14"/>
    <e v="#N/A"/>
    <x v="0"/>
    <x v="0"/>
    <s v="Qikiqtaruk"/>
    <d v="2014-08-17T00:00:00"/>
    <s v="NA"/>
    <d v="2019-08-17T00:00:00"/>
    <x v="1"/>
    <n v="6.5"/>
    <s v="NA"/>
    <s v="NA"/>
    <s v="NA"/>
    <n v="43.1"/>
    <n v="28.5"/>
    <n v="41.7"/>
    <n v="11.5"/>
    <n v="27.9"/>
    <n v="10.4"/>
    <s v="Unknown"/>
    <n v="33.700000000000003"/>
    <n v="7.9"/>
    <n v="7"/>
    <n v="2020"/>
    <s v="NA"/>
    <s v="NA"/>
    <s v="NA"/>
    <s v="NA"/>
    <n v="1"/>
    <n v="1"/>
    <n v="1"/>
    <n v="0"/>
    <n v="15"/>
    <n v="4"/>
    <n v="4"/>
    <s v="NA"/>
    <m/>
    <m/>
  </r>
  <r>
    <s v="H17Sa3"/>
    <e v="#N/A"/>
    <x v="0"/>
    <x v="0"/>
    <s v="Qikiqtaruk"/>
    <d v="2013-08-17T00:00:00"/>
    <s v="NA"/>
    <d v="2019-08-17T00:00:00"/>
    <x v="1"/>
    <n v="7.5"/>
    <s v="NA"/>
    <s v="NA"/>
    <s v="NA"/>
    <n v="54.9"/>
    <n v="54.96"/>
    <n v="52.33"/>
    <n v="75.86"/>
    <n v="63.13"/>
    <n v="48.85"/>
    <s v="Unknown"/>
    <n v="34.1"/>
    <n v="7.09"/>
    <n v="8"/>
    <n v="2020"/>
    <s v="NA"/>
    <s v="NA"/>
    <s v="NA"/>
    <s v="NA"/>
    <n v="1"/>
    <n v="1"/>
    <n v="1"/>
    <n v="0"/>
    <n v="10"/>
    <n v="2"/>
    <n v="1"/>
    <s v="NA"/>
    <m/>
    <m/>
  </r>
  <r>
    <s v="H17Sr3"/>
    <e v="#N/A"/>
    <x v="2"/>
    <x v="0"/>
    <s v="Qikiqtaruk"/>
    <d v="2013-08-17T00:00:00"/>
    <s v="NA"/>
    <d v="2020-08-17T00:00:00"/>
    <x v="1"/>
    <n v="27"/>
    <n v="152"/>
    <n v="132"/>
    <n v="9"/>
    <n v="40"/>
    <n v="42"/>
    <n v="42"/>
    <n v="38"/>
    <n v="32"/>
    <n v="15"/>
    <s v="Unknown"/>
    <n v="32.700000000000003"/>
    <n v="10.7"/>
    <n v="20"/>
    <n v="2020"/>
    <s v="NA"/>
    <s v="NA"/>
    <s v="NA"/>
    <s v="NA"/>
    <n v="1"/>
    <n v="1"/>
    <n v="1"/>
    <n v="0"/>
    <n v="5"/>
    <n v="1"/>
    <n v="2"/>
    <s v="NA"/>
    <m/>
    <m/>
  </r>
  <r>
    <s v="KP17Sa1"/>
    <e v="#N/A"/>
    <x v="0"/>
    <x v="1"/>
    <s v="Kluane Plateau"/>
    <d v="2009-08-17T00:00:00"/>
    <s v="NA"/>
    <d v="2010-08-17T00:00:00"/>
    <x v="1"/>
    <n v="4.8"/>
    <n v="16"/>
    <n v="16"/>
    <n v="4"/>
    <s v="NA"/>
    <s v="NA"/>
    <s v="NA"/>
    <s v="NA"/>
    <s v="NA"/>
    <s v="NA"/>
    <s v="Unknown"/>
    <n v="19"/>
    <n v="7.67"/>
    <s v="NA"/>
    <n v="2020"/>
    <s v="NA"/>
    <s v="NA"/>
    <s v="NA"/>
    <s v="NA"/>
    <n v="1"/>
    <n v="1"/>
    <n v="1"/>
    <n v="0"/>
    <n v="10"/>
    <n v="5"/>
    <n v="7"/>
    <s v="NA"/>
    <m/>
    <m/>
  </r>
  <r>
    <s v="KP17Sa10"/>
    <e v="#N/A"/>
    <x v="0"/>
    <x v="1"/>
    <s v="Kluane Plateau"/>
    <d v="2009-08-17T00:00:00"/>
    <s v="NA"/>
    <d v="2010-08-17T00:00:00"/>
    <x v="1"/>
    <n v="5"/>
    <n v="44"/>
    <n v="47"/>
    <n v="10"/>
    <s v="NA"/>
    <s v="NA"/>
    <s v="NA"/>
    <s v="NA"/>
    <s v="NA"/>
    <s v="NA"/>
    <s v="Unknown"/>
    <n v="12.7"/>
    <n v="9.9"/>
    <s v="NA"/>
    <n v="2020"/>
    <s v="NA"/>
    <s v="NA"/>
    <s v="NA"/>
    <s v="NA"/>
    <n v="1"/>
    <n v="1"/>
    <n v="1"/>
    <n v="0"/>
    <n v="12"/>
    <n v="2"/>
    <n v="6"/>
    <s v="NA"/>
    <m/>
    <m/>
  </r>
  <r>
    <s v="KP17Sp14"/>
    <e v="#N/A"/>
    <x v="1"/>
    <x v="1"/>
    <s v="Kluane Plateau"/>
    <d v="2019-08-17T00:00:00"/>
    <s v="NA"/>
    <d v="2019-08-17T00:00:00"/>
    <x v="1"/>
    <n v="48"/>
    <n v="85"/>
    <n v="78"/>
    <n v="15.2"/>
    <n v="63"/>
    <n v="57"/>
    <n v="57"/>
    <n v="48"/>
    <n v="54"/>
    <n v="55"/>
    <s v="Unknown"/>
    <n v="33.200000000000003"/>
    <n v="10"/>
    <s v="NA"/>
    <n v="2020"/>
    <s v="NA"/>
    <s v="NA"/>
    <s v="NA"/>
    <s v="NA"/>
    <n v="1"/>
    <n v="1"/>
    <n v="1"/>
    <n v="0"/>
    <n v="8"/>
    <n v="2"/>
    <n v="3"/>
    <s v="NA"/>
    <m/>
    <m/>
  </r>
  <r>
    <s v="PC17Sp4"/>
    <e v="#N/A"/>
    <x v="1"/>
    <x v="1"/>
    <s v="Pika Camp"/>
    <d v="2013-08-17T00:00:00"/>
    <s v="NA"/>
    <d v="2016-08-17T00:00:00"/>
    <x v="1"/>
    <n v="81"/>
    <n v="256"/>
    <n v="191"/>
    <n v="49.2"/>
    <n v="54"/>
    <n v="61"/>
    <n v="49"/>
    <n v="62"/>
    <n v="75"/>
    <n v="107"/>
    <s v="Male"/>
    <n v="33.6"/>
    <n v="16.100000000000001"/>
    <s v="NA"/>
    <n v="2020"/>
    <s v="NA"/>
    <s v="NA"/>
    <s v="NA"/>
    <s v="NA"/>
    <n v="1"/>
    <n v="1"/>
    <n v="1"/>
    <n v="0"/>
    <n v="12"/>
    <n v="1"/>
    <n v="6"/>
    <s v="NA"/>
    <m/>
    <m/>
  </r>
  <r>
    <s v="PC17Sp2"/>
    <e v="#N/A"/>
    <x v="1"/>
    <x v="1"/>
    <s v="Pika Camp"/>
    <d v="2013-08-17T00:00:00"/>
    <s v="NA"/>
    <d v="2016-08-17T00:00:00"/>
    <x v="1"/>
    <n v="28"/>
    <n v="226"/>
    <n v="191"/>
    <n v="14.5"/>
    <n v="45"/>
    <n v="44"/>
    <n v="39"/>
    <n v="26"/>
    <n v="26"/>
    <n v="24"/>
    <s v="Male"/>
    <n v="26.9"/>
    <n v="10.4"/>
    <s v="NA"/>
    <n v="2019"/>
    <s v="NA"/>
    <s v="NA"/>
    <s v="NA"/>
    <s v="NA"/>
    <n v="1"/>
    <n v="1"/>
    <n v="0"/>
    <n v="0"/>
    <n v="12"/>
    <n v="1"/>
    <n v="4"/>
    <s v="NA"/>
    <m/>
    <m/>
  </r>
  <r>
    <s v="PC17Sr15"/>
    <e v="#N/A"/>
    <x v="2"/>
    <x v="1"/>
    <s v="Pika Camp"/>
    <d v="2014-08-17T00:00:00"/>
    <s v="NA"/>
    <d v="2016-08-17T00:00:00"/>
    <x v="1"/>
    <n v="109"/>
    <n v="242"/>
    <n v="224"/>
    <n v="74.400000000000006"/>
    <n v="61"/>
    <n v="65"/>
    <n v="56"/>
    <n v="84"/>
    <n v="57"/>
    <n v="66"/>
    <s v="Female"/>
    <n v="36.200000000000003"/>
    <n v="14.8"/>
    <s v="NA"/>
    <n v="2019"/>
    <s v="NA"/>
    <s v="NA"/>
    <s v="NA"/>
    <s v="NA"/>
    <n v="1"/>
    <n v="1"/>
    <n v="0"/>
    <n v="0"/>
    <n v="4"/>
    <n v="2"/>
    <n v="6"/>
    <s v="NA"/>
    <m/>
    <m/>
  </r>
  <r>
    <s v="H17Sa1"/>
    <e v="#N/A"/>
    <x v="0"/>
    <x v="0"/>
    <s v="Qikiqtaruk"/>
    <d v="2013-08-17T00:00:00"/>
    <s v="NA"/>
    <d v="2019-08-17T00:00:00"/>
    <x v="1"/>
    <n v="4.5"/>
    <s v="NA"/>
    <s v="NA"/>
    <s v="NA"/>
    <n v="39.549999999999997"/>
    <n v="36.43"/>
    <n v="39.68"/>
    <n v="44.17"/>
    <n v="38.299999999999997"/>
    <s v="N/A"/>
    <s v="Female"/>
    <n v="35"/>
    <n v="2.06"/>
    <n v="5"/>
    <n v="2018"/>
    <s v="NA"/>
    <s v="NA"/>
    <s v="NA"/>
    <s v="NA"/>
    <n v="1"/>
    <n v="0"/>
    <n v="0"/>
    <n v="0"/>
    <n v="10"/>
    <n v="4"/>
    <n v="1"/>
    <s v="NA"/>
    <m/>
    <m/>
  </r>
  <r>
    <s v="H17Sa19"/>
    <e v="#N/A"/>
    <x v="0"/>
    <x v="0"/>
    <s v="Qikiqtaruk"/>
    <d v="2014-08-17T00:00:00"/>
    <s v="NA"/>
    <d v="2019-08-17T00:00:00"/>
    <x v="1"/>
    <n v="8.5"/>
    <s v="NA"/>
    <s v="NA"/>
    <s v="NA"/>
    <n v="41.8"/>
    <n v="58.3"/>
    <n v="62.9"/>
    <n v="22.8"/>
    <n v="38.9"/>
    <n v="46"/>
    <s v="Female"/>
    <n v="32.1"/>
    <n v="12.4"/>
    <n v="13"/>
    <n v="2018"/>
    <s v="NA"/>
    <s v="NA"/>
    <s v="NA"/>
    <s v="NA"/>
    <n v="1"/>
    <n v="0"/>
    <n v="0"/>
    <n v="0"/>
    <n v="12"/>
    <n v="1"/>
    <n v="2"/>
    <s v="NA"/>
    <m/>
    <m/>
  </r>
  <r>
    <s v="H17Sa7"/>
    <e v="#N/A"/>
    <x v="0"/>
    <x v="0"/>
    <s v="Qikiqtaruk"/>
    <d v="2013-08-17T00:00:00"/>
    <s v="NA"/>
    <d v="2019-08-17T00:00:00"/>
    <x v="1"/>
    <n v="11"/>
    <s v="NA"/>
    <s v="NA"/>
    <s v="NA"/>
    <n v="62.56"/>
    <n v="67.05"/>
    <n v="58.38"/>
    <n v="78.02"/>
    <n v="12.3"/>
    <n v="43.19"/>
    <s v="Female"/>
    <n v="49.4"/>
    <n v="9"/>
    <n v="13"/>
    <n v="2018"/>
    <s v="NA"/>
    <s v="NA"/>
    <s v="NA"/>
    <s v="NA"/>
    <n v="1"/>
    <n v="0"/>
    <n v="0"/>
    <n v="0"/>
    <n v="10"/>
    <n v="1"/>
    <n v="4"/>
    <s v="NA"/>
    <m/>
    <m/>
  </r>
  <r>
    <s v="H17Sp11"/>
    <e v="#N/A"/>
    <x v="1"/>
    <x v="0"/>
    <s v="Qikiqtaruk"/>
    <d v="2013-08-17T00:00:00"/>
    <s v="NA"/>
    <d v="2020-08-17T00:00:00"/>
    <x v="1"/>
    <n v="24"/>
    <n v="197"/>
    <n v="144"/>
    <n v="8"/>
    <n v="44"/>
    <n v="45"/>
    <n v="38"/>
    <n v="26"/>
    <n v="19"/>
    <n v="33"/>
    <s v="Unknown"/>
    <n v="36.799999999999997"/>
    <n v="12.2"/>
    <n v="9"/>
    <n v="2018"/>
    <s v="NA"/>
    <s v="NA"/>
    <s v="NA"/>
    <s v="NA"/>
    <n v="1"/>
    <n v="0"/>
    <n v="0"/>
    <n v="0"/>
    <n v="8"/>
    <n v="3"/>
    <n v="4"/>
    <s v="NA"/>
    <m/>
    <m/>
  </r>
  <r>
    <s v="H17Sp16"/>
    <e v="#N/A"/>
    <x v="1"/>
    <x v="0"/>
    <s v="Qikiqtaruk"/>
    <d v="2013-08-17T00:00:00"/>
    <s v="NA"/>
    <d v="2020-08-17T00:00:00"/>
    <x v="1"/>
    <n v="28"/>
    <n v="52"/>
    <n v="93"/>
    <n v="8"/>
    <n v="37"/>
    <n v="37"/>
    <n v="33"/>
    <n v="40"/>
    <n v="22"/>
    <n v="37"/>
    <s v="Female"/>
    <n v="35.9"/>
    <n v="9"/>
    <n v="8"/>
    <n v="2018"/>
    <s v="NA"/>
    <s v="NA"/>
    <s v="NA"/>
    <s v="NA"/>
    <n v="1"/>
    <n v="0"/>
    <n v="0"/>
    <n v="0"/>
    <n v="8"/>
    <n v="6"/>
    <n v="6"/>
    <s v="NA"/>
    <m/>
    <m/>
  </r>
  <r>
    <s v="H17Sp2"/>
    <e v="#N/A"/>
    <x v="1"/>
    <x v="0"/>
    <s v="Qikiqtaruk"/>
    <d v="2013-08-17T00:00:00"/>
    <s v="NA"/>
    <d v="2020-08-17T00:00:00"/>
    <x v="1"/>
    <n v="26.5"/>
    <n v="131"/>
    <n v="164"/>
    <n v="5"/>
    <n v="38"/>
    <n v="44"/>
    <n v="38"/>
    <n v="38"/>
    <n v="19"/>
    <n v="16"/>
    <s v="Unknown"/>
    <n v="26.7"/>
    <n v="6.3"/>
    <n v="8"/>
    <n v="2018"/>
    <s v="NA"/>
    <s v="NA"/>
    <s v="NA"/>
    <s v="NA"/>
    <n v="1"/>
    <n v="0"/>
    <n v="0"/>
    <n v="0"/>
    <n v="1"/>
    <n v="6"/>
    <n v="2"/>
    <s v="NA"/>
    <m/>
    <m/>
  </r>
  <r>
    <s v="H17Sp20"/>
    <e v="#N/A"/>
    <x v="1"/>
    <x v="0"/>
    <s v="Qikiqtaruk"/>
    <d v="2013-08-17T00:00:00"/>
    <s v="NA"/>
    <d v="2020-08-17T00:00:00"/>
    <x v="1"/>
    <n v="29"/>
    <n v="195"/>
    <n v="122"/>
    <n v="12"/>
    <n v="37"/>
    <n v="29"/>
    <n v="38"/>
    <n v="22"/>
    <n v="17"/>
    <n v="20"/>
    <s v="Unknown"/>
    <n v="30"/>
    <n v="9"/>
    <n v="13"/>
    <n v="2018"/>
    <s v="NA"/>
    <s v="NA"/>
    <s v="NA"/>
    <s v="NA"/>
    <n v="1"/>
    <n v="0"/>
    <n v="0"/>
    <n v="0"/>
    <n v="8"/>
    <n v="1"/>
    <n v="7"/>
    <s v="NA"/>
    <m/>
    <s v="Marked as &quot;no signs of life&quot; in 2019"/>
  </r>
  <r>
    <s v="H17Sp4"/>
    <e v="#N/A"/>
    <x v="1"/>
    <x v="0"/>
    <s v="Qikiqtaruk"/>
    <d v="2013-08-17T00:00:00"/>
    <s v="NA"/>
    <d v="2020-08-17T00:00:00"/>
    <x v="1"/>
    <n v="30.4"/>
    <n v="204"/>
    <n v="118"/>
    <n v="9"/>
    <n v="46"/>
    <n v="51"/>
    <n v="52"/>
    <n v="50"/>
    <n v="38"/>
    <n v="35"/>
    <s v="Unknown"/>
    <n v="29.8"/>
    <n v="10"/>
    <n v="10"/>
    <n v="2018"/>
    <s v="NA"/>
    <s v="NA"/>
    <s v="NA"/>
    <s v="NA"/>
    <n v="1"/>
    <n v="0"/>
    <n v="0"/>
    <n v="0"/>
    <n v="1"/>
    <n v="6"/>
    <n v="4"/>
    <s v="NA"/>
    <m/>
    <m/>
  </r>
  <r>
    <s v="H17Sp5"/>
    <e v="#N/A"/>
    <x v="1"/>
    <x v="0"/>
    <s v="Qikiqtaruk"/>
    <d v="2013-08-17T00:00:00"/>
    <s v="NA"/>
    <d v="2020-08-17T00:00:00"/>
    <x v="1"/>
    <n v="28.5"/>
    <n v="92"/>
    <n v="42"/>
    <n v="6"/>
    <n v="36"/>
    <n v="31"/>
    <n v="34"/>
    <n v="11"/>
    <n v="10"/>
    <n v="13"/>
    <s v="Unknown"/>
    <n v="30"/>
    <n v="6.5"/>
    <n v="8"/>
    <n v="2018"/>
    <s v="NA"/>
    <s v="NA"/>
    <s v="NA"/>
    <s v="NA"/>
    <n v="1"/>
    <n v="0"/>
    <n v="0"/>
    <n v="0"/>
    <n v="1"/>
    <n v="6"/>
    <n v="5"/>
    <s v="NA"/>
    <m/>
    <m/>
  </r>
  <r>
    <s v="H17Sp8"/>
    <e v="#N/A"/>
    <x v="1"/>
    <x v="0"/>
    <s v="Qikiqtaruk"/>
    <d v="2013-08-17T00:00:00"/>
    <s v="NA"/>
    <d v="2020-08-17T00:00:00"/>
    <x v="1"/>
    <n v="36"/>
    <n v="262"/>
    <n v="190"/>
    <n v="12"/>
    <n v="45"/>
    <n v="40"/>
    <n v="36"/>
    <n v="35"/>
    <n v="38"/>
    <n v="29"/>
    <s v="Unknown"/>
    <n v="41.9"/>
    <n v="11.9"/>
    <n v="14"/>
    <n v="2018"/>
    <s v="NA"/>
    <s v="NA"/>
    <s v="NA"/>
    <s v="NA"/>
    <n v="1"/>
    <n v="0"/>
    <n v="0"/>
    <n v="0"/>
    <n v="9"/>
    <n v="2"/>
    <n v="3"/>
    <s v="NA"/>
    <m/>
    <s v="Marked as &quot;not dead&quot; in 2018, not in data from 2019 onwards."/>
  </r>
  <r>
    <s v="H17Sr20"/>
    <e v="#N/A"/>
    <x v="2"/>
    <x v="0"/>
    <s v="Qikiqtaruk"/>
    <d v="2013-08-17T00:00:00"/>
    <s v="NA"/>
    <d v="2020-08-17T00:00:00"/>
    <x v="1"/>
    <n v="55"/>
    <n v="212"/>
    <n v="196"/>
    <n v="21"/>
    <n v="47"/>
    <n v="47"/>
    <n v="40"/>
    <n v="22"/>
    <n v="31"/>
    <n v="29"/>
    <s v="Female"/>
    <n v="37.799999999999997"/>
    <n v="10.1"/>
    <n v="10"/>
    <n v="2018"/>
    <s v="NA"/>
    <s v="NA"/>
    <s v="NA"/>
    <s v="NA"/>
    <n v="1"/>
    <n v="0"/>
    <n v="0"/>
    <n v="0"/>
    <n v="4"/>
    <n v="6"/>
    <n v="1"/>
    <s v="NA"/>
    <m/>
    <m/>
  </r>
  <r>
    <s v="H17Sr22"/>
    <e v="#N/A"/>
    <x v="2"/>
    <x v="0"/>
    <s v="Qikiqtaruk"/>
    <d v="2014-08-17T00:00:00"/>
    <s v="NA"/>
    <d v="2020-08-17T00:00:00"/>
    <x v="1"/>
    <n v="48"/>
    <n v="321"/>
    <n v="307"/>
    <n v="24"/>
    <n v="41"/>
    <n v="41"/>
    <n v="38"/>
    <n v="21"/>
    <n v="20"/>
    <n v="26"/>
    <s v="Female"/>
    <n v="35.299999999999997"/>
    <n v="9.4"/>
    <n v="9"/>
    <n v="2018"/>
    <s v="NA"/>
    <s v="NA"/>
    <s v="NA"/>
    <s v="NA"/>
    <n v="1"/>
    <n v="0"/>
    <n v="0"/>
    <n v="0"/>
    <n v="4"/>
    <n v="6"/>
    <n v="3"/>
    <s v="NA"/>
    <m/>
    <m/>
  </r>
  <r>
    <s v="H17Sr23"/>
    <e v="#N/A"/>
    <x v="2"/>
    <x v="0"/>
    <s v="Qikiqtaruk"/>
    <d v="2014-08-17T00:00:00"/>
    <s v="NA"/>
    <d v="2020-08-17T00:00:00"/>
    <x v="1"/>
    <n v="54.5"/>
    <s v="NA"/>
    <s v="NA"/>
    <s v="NA"/>
    <n v="41"/>
    <n v="40"/>
    <n v="42"/>
    <n v="44"/>
    <n v="53"/>
    <n v="25"/>
    <s v="Female"/>
    <n v="39.1"/>
    <n v="8"/>
    <n v="9"/>
    <n v="2018"/>
    <s v="NA"/>
    <s v="NA"/>
    <s v="NA"/>
    <s v="NA"/>
    <n v="1"/>
    <n v="0"/>
    <n v="0"/>
    <n v="0"/>
    <n v="4"/>
    <n v="6"/>
    <n v="4"/>
    <s v="NA"/>
    <m/>
    <m/>
  </r>
  <r>
    <s v="H17Sr28"/>
    <e v="#N/A"/>
    <x v="2"/>
    <x v="0"/>
    <s v="Qikiqtaruk"/>
    <d v="2014-08-17T00:00:00"/>
    <s v="NA"/>
    <d v="2020-08-17T00:00:00"/>
    <x v="1"/>
    <n v="77"/>
    <s v="NA"/>
    <s v="NA"/>
    <s v="NA"/>
    <n v="42"/>
    <n v="55"/>
    <n v="49"/>
    <n v="78"/>
    <n v="74"/>
    <n v="49"/>
    <s v="Male"/>
    <n v="39.700000000000003"/>
    <n v="10.9"/>
    <n v="14"/>
    <n v="2018"/>
    <s v="NA"/>
    <s v="NA"/>
    <s v="NA"/>
    <s v="NA"/>
    <n v="1"/>
    <n v="0"/>
    <n v="0"/>
    <n v="0"/>
    <n v="4"/>
    <n v="3"/>
    <n v="5"/>
    <s v="NA"/>
    <m/>
    <m/>
  </r>
  <r>
    <s v="H17Sr31"/>
    <e v="#N/A"/>
    <x v="2"/>
    <x v="0"/>
    <s v="Qikiqtaruk"/>
    <d v="2014-08-17T00:00:00"/>
    <s v="NA"/>
    <d v="2020-08-17T00:00:00"/>
    <x v="1"/>
    <n v="34"/>
    <s v="NA"/>
    <s v="NA"/>
    <s v="NA"/>
    <n v="41"/>
    <n v="38"/>
    <n v="38"/>
    <n v="22"/>
    <n v="25"/>
    <n v="21"/>
    <s v="Unknown"/>
    <n v="42.6"/>
    <n v="11.7"/>
    <n v="11"/>
    <n v="2018"/>
    <s v="NA"/>
    <s v="NA"/>
    <s v="NA"/>
    <s v="NA"/>
    <n v="1"/>
    <n v="0"/>
    <n v="0"/>
    <n v="0"/>
    <n v="16"/>
    <n v="3"/>
    <n v="1"/>
    <s v="NA"/>
    <m/>
    <s v="Marked as &quot;no signs of life&quot; in 2019"/>
  </r>
  <r>
    <s v="H17Sr32"/>
    <e v="#N/A"/>
    <x v="2"/>
    <x v="0"/>
    <s v="Qikiqtaruk"/>
    <d v="2014-08-17T00:00:00"/>
    <s v="NA"/>
    <d v="2020-08-17T00:00:00"/>
    <x v="1"/>
    <n v="38"/>
    <s v="NA"/>
    <s v="NA"/>
    <s v="NA"/>
    <n v="47"/>
    <n v="43"/>
    <n v="34"/>
    <n v="38"/>
    <n v="28"/>
    <n v="29"/>
    <s v="Male"/>
    <n v="31.5"/>
    <n v="9.8000000000000007"/>
    <n v="12"/>
    <n v="2018"/>
    <s v="NA"/>
    <s v="NA"/>
    <s v="NA"/>
    <s v="NA"/>
    <n v="1"/>
    <n v="0"/>
    <n v="0"/>
    <n v="0"/>
    <n v="16"/>
    <n v="2"/>
    <n v="1"/>
    <s v="NA"/>
    <m/>
    <s v="Marked as &quot;alive&quot; with some measurements in 2018, gone from data in 2019."/>
  </r>
  <r>
    <s v="H17Sr34"/>
    <e v="#N/A"/>
    <x v="2"/>
    <x v="0"/>
    <s v="Qikiqtaruk"/>
    <d v="2014-08-17T00:00:00"/>
    <s v="NA"/>
    <d v="2020-08-17T00:00:00"/>
    <x v="1"/>
    <n v="44"/>
    <s v="NA"/>
    <s v="NA"/>
    <s v="NA"/>
    <n v="38"/>
    <n v="34"/>
    <n v="32"/>
    <n v="30"/>
    <n v="36"/>
    <n v="37"/>
    <s v="Unknown"/>
    <n v="36.200000000000003"/>
    <n v="11.1"/>
    <n v="13"/>
    <n v="2018"/>
    <s v="NA"/>
    <s v="NA"/>
    <s v="NA"/>
    <s v="NA"/>
    <n v="1"/>
    <n v="0"/>
    <n v="0"/>
    <n v="0"/>
    <n v="16"/>
    <n v="2"/>
    <n v="4"/>
    <s v="NA"/>
    <m/>
    <s v="Marked as &quot;alive&quot; with some measurements in 2018, marked as &quot;no signs of life&quot; in 2019."/>
  </r>
  <r>
    <s v="H17Sr39"/>
    <e v="#N/A"/>
    <x v="2"/>
    <x v="0"/>
    <s v="Qikiqtaruk"/>
    <d v="2014-08-17T00:00:00"/>
    <s v="NA"/>
    <d v="2020-08-17T00:00:00"/>
    <x v="1"/>
    <n v="36"/>
    <n v="128"/>
    <n v="123"/>
    <n v="11"/>
    <n v="44"/>
    <n v="41"/>
    <n v="43"/>
    <n v="48"/>
    <n v="30"/>
    <n v="44"/>
    <s v="Unknown"/>
    <n v="35.9"/>
    <n v="13.6"/>
    <n v="13"/>
    <n v="2018"/>
    <s v="NA"/>
    <s v="NA"/>
    <s v="NA"/>
    <s v="NA"/>
    <n v="1"/>
    <n v="0"/>
    <n v="0"/>
    <n v="0"/>
    <n v="16"/>
    <n v="2"/>
    <n v="6"/>
    <s v="NA"/>
    <m/>
    <s v="Marked as &quot;no signs of life&quot; in 2019"/>
  </r>
  <r>
    <s v="H17Sr40"/>
    <e v="#N/A"/>
    <x v="2"/>
    <x v="0"/>
    <s v="Qikiqtaruk"/>
    <d v="2014-08-17T00:00:00"/>
    <s v="NA"/>
    <d v="2020-08-17T00:00:00"/>
    <x v="1"/>
    <n v="32"/>
    <n v="151"/>
    <n v="124"/>
    <n v="12"/>
    <n v="36"/>
    <n v="33"/>
    <n v="33"/>
    <n v="24"/>
    <n v="28"/>
    <n v="24"/>
    <s v="Male"/>
    <n v="31.6"/>
    <n v="13.1"/>
    <n v="8"/>
    <n v="2018"/>
    <s v="NA"/>
    <s v="NA"/>
    <s v="NA"/>
    <s v="NA"/>
    <n v="1"/>
    <n v="0"/>
    <n v="0"/>
    <n v="0"/>
    <n v="16"/>
    <n v="1"/>
    <n v="6"/>
    <s v="NA"/>
    <m/>
    <s v="Marked as &quot;no signs of life&quot; in 2019"/>
  </r>
  <r>
    <s v="KP17Sa7"/>
    <e v="#N/A"/>
    <x v="0"/>
    <x v="1"/>
    <s v="Kluane Plateau"/>
    <d v="2009-08-17T00:00:00"/>
    <s v="NA"/>
    <d v="2010-08-17T00:00:00"/>
    <x v="1"/>
    <n v="4"/>
    <n v="45"/>
    <n v="32"/>
    <n v="45"/>
    <s v="NA"/>
    <s v="NA"/>
    <s v="NA"/>
    <s v="NA"/>
    <s v="NA"/>
    <s v="NA"/>
    <s v="Unknown"/>
    <n v="14.8"/>
    <n v="7.71"/>
    <s v="NA"/>
    <n v="2018"/>
    <s v="NA"/>
    <s v="NA"/>
    <s v="NA"/>
    <s v="NA"/>
    <n v="1"/>
    <n v="0"/>
    <n v="0"/>
    <n v="0"/>
    <n v="15"/>
    <n v="2"/>
    <n v="6"/>
    <s v="NA"/>
    <m/>
    <s v="Marked as &quot;not dead&quot; in 2018, gone from data in 2019."/>
  </r>
  <r>
    <s v="KP17Sa8"/>
    <e v="#N/A"/>
    <x v="0"/>
    <x v="1"/>
    <s v="Kluane Plateau"/>
    <d v="2009-08-17T00:00:00"/>
    <s v="NA"/>
    <d v="2010-08-17T00:00:00"/>
    <x v="1"/>
    <n v="6"/>
    <n v="61"/>
    <n v="27"/>
    <n v="9"/>
    <s v="NA"/>
    <s v="NA"/>
    <s v="NA"/>
    <s v="NA"/>
    <s v="NA"/>
    <s v="NA"/>
    <s v="Unknown"/>
    <n v="17.399999999999999"/>
    <n v="6.42"/>
    <s v="NA"/>
    <n v="2018"/>
    <s v="NA"/>
    <s v="NA"/>
    <s v="NA"/>
    <s v="NA"/>
    <n v="1"/>
    <n v="0"/>
    <n v="0"/>
    <n v="0"/>
    <n v="12"/>
    <n v="3"/>
    <n v="2"/>
    <s v="NA"/>
    <m/>
    <m/>
  </r>
  <r>
    <s v="KP17Sp3"/>
    <e v="#N/A"/>
    <x v="1"/>
    <x v="1"/>
    <s v="Kluane Plateau"/>
    <d v="2009-08-17T00:00:00"/>
    <s v="NA"/>
    <d v="2010-08-17T00:00:00"/>
    <x v="1"/>
    <n v="49"/>
    <n v="55"/>
    <n v="42"/>
    <n v="12"/>
    <n v="53"/>
    <n v="59"/>
    <n v="55"/>
    <n v="59"/>
    <n v="59"/>
    <n v="45"/>
    <s v="Unknown"/>
    <n v="38.9"/>
    <n v="10.15"/>
    <s v="NA"/>
    <n v="2018"/>
    <s v="NA"/>
    <s v="NA"/>
    <s v="NA"/>
    <s v="NA"/>
    <n v="1"/>
    <n v="0"/>
    <n v="0"/>
    <n v="0"/>
    <n v="1"/>
    <n v="2"/>
    <n v="6"/>
    <s v="NA"/>
    <m/>
    <m/>
  </r>
  <r>
    <s v="KP17Sp4"/>
    <e v="#N/A"/>
    <x v="1"/>
    <x v="1"/>
    <s v="Kluane Plateau"/>
    <d v="2009-08-17T00:00:00"/>
    <s v="NA"/>
    <d v="2010-08-17T00:00:00"/>
    <x v="1"/>
    <n v="54"/>
    <n v="184"/>
    <n v="202"/>
    <n v="15"/>
    <n v="56"/>
    <n v="61"/>
    <n v="55"/>
    <n v="48"/>
    <n v="22"/>
    <n v="45"/>
    <s v="Female"/>
    <n v="42.7"/>
    <n v="15.18"/>
    <s v="NA"/>
    <n v="2018"/>
    <s v="NA"/>
    <s v="NA"/>
    <s v="NA"/>
    <s v="NA"/>
    <n v="1"/>
    <n v="0"/>
    <n v="0"/>
    <n v="0"/>
    <n v="1"/>
    <n v="2"/>
    <n v="7"/>
    <s v="NA"/>
    <m/>
    <m/>
  </r>
  <r>
    <s v="KP17Sr9"/>
    <e v="#N/A"/>
    <x v="2"/>
    <x v="1"/>
    <s v="Kluane Plateau"/>
    <d v="2019-08-17T00:00:00"/>
    <s v="NA"/>
    <d v="2019-08-17T00:00:00"/>
    <x v="1"/>
    <n v="57"/>
    <n v="52"/>
    <n v="57"/>
    <n v="16.100000000000001"/>
    <n v="63"/>
    <n v="54"/>
    <n v="65"/>
    <n v="74"/>
    <n v="44"/>
    <n v="49"/>
    <s v="Unknown"/>
    <n v="30.6"/>
    <n v="8"/>
    <s v="NA"/>
    <n v="2018"/>
    <s v="NA"/>
    <s v="NA"/>
    <s v="NA"/>
    <s v="NA"/>
    <n v="1"/>
    <n v="0"/>
    <n v="0"/>
    <n v="0"/>
    <n v="5"/>
    <n v="3"/>
    <n v="7"/>
    <s v="NA"/>
    <s v="Not in garden in 2021"/>
    <s v="KP17Sr9 alive with measurements in 2018, marked as &quot;gone&quot; in 2019."/>
  </r>
  <r>
    <s v="PC17Sa10"/>
    <e v="#N/A"/>
    <x v="0"/>
    <x v="1"/>
    <s v="Pika Camp"/>
    <d v="2014-08-17T00:00:00"/>
    <s v="NA"/>
    <d v="2016-08-17T00:00:00"/>
    <x v="1"/>
    <n v="8.6"/>
    <n v="117"/>
    <n v="200"/>
    <n v="14"/>
    <s v="NA"/>
    <s v="NA"/>
    <s v="NA"/>
    <s v="NA"/>
    <s v="NA"/>
    <s v="NA"/>
    <s v="Unknown"/>
    <n v="16.3"/>
    <n v="10.7"/>
    <s v="NA"/>
    <n v="2018"/>
    <s v="NA"/>
    <s v="NA"/>
    <s v="NA"/>
    <s v="NA"/>
    <n v="1"/>
    <n v="0"/>
    <n v="0"/>
    <n v="0"/>
    <n v="10"/>
    <n v="2"/>
    <n v="6"/>
    <s v="NA"/>
    <m/>
    <m/>
  </r>
  <r>
    <s v="PC17Sa2"/>
    <e v="#N/A"/>
    <x v="0"/>
    <x v="1"/>
    <s v="Pika Camp"/>
    <d v="2013-08-17T00:00:00"/>
    <s v="NA"/>
    <d v="2016-08-17T00:00:00"/>
    <x v="1"/>
    <n v="4.3"/>
    <n v="81"/>
    <n v="53"/>
    <n v="9"/>
    <s v="NA"/>
    <s v="NA"/>
    <s v="NA"/>
    <s v="NA"/>
    <s v="NA"/>
    <s v="NA"/>
    <s v="Female"/>
    <n v="12.4"/>
    <n v="9.8000000000000007"/>
    <s v="NA"/>
    <n v="2018"/>
    <s v="NA"/>
    <s v="NA"/>
    <s v="NA"/>
    <s v="NA"/>
    <n v="1"/>
    <n v="0"/>
    <n v="0"/>
    <n v="0"/>
    <n v="10"/>
    <n v="3"/>
    <n v="3"/>
    <s v="NA"/>
    <m/>
    <m/>
  </r>
  <r>
    <s v="PC17Sa5"/>
    <e v="#N/A"/>
    <x v="0"/>
    <x v="1"/>
    <s v="Pika Camp"/>
    <d v="2013-08-17T00:00:00"/>
    <s v="NA"/>
    <d v="2016-08-17T00:00:00"/>
    <x v="1"/>
    <n v="5.5"/>
    <n v="108"/>
    <n v="78"/>
    <n v="8.9"/>
    <s v="NA"/>
    <s v="NA"/>
    <s v="NA"/>
    <s v="NA"/>
    <s v="NA"/>
    <s v="NA"/>
    <s v="Unknown"/>
    <n v="17.100000000000001"/>
    <n v="8.9"/>
    <s v="NA"/>
    <n v="2018"/>
    <s v="NA"/>
    <s v="NA"/>
    <s v="NA"/>
    <s v="NA"/>
    <n v="1"/>
    <n v="0"/>
    <n v="0"/>
    <n v="0"/>
    <n v="12"/>
    <n v="4"/>
    <n v="1"/>
    <s v="NA"/>
    <m/>
    <m/>
  </r>
  <r>
    <s v="PC17Sa8"/>
    <e v="#N/A"/>
    <x v="0"/>
    <x v="1"/>
    <s v="Pika Camp"/>
    <d v="2014-08-17T00:00:00"/>
    <s v="NA"/>
    <d v="2016-08-17T00:00:00"/>
    <x v="1"/>
    <n v="6"/>
    <n v="34"/>
    <n v="66"/>
    <n v="8"/>
    <s v="NA"/>
    <s v="NA"/>
    <s v="NA"/>
    <s v="NA"/>
    <s v="NA"/>
    <s v="NA"/>
    <s v="Unknown"/>
    <n v="17.5"/>
    <n v="7.1"/>
    <s v="NA"/>
    <n v="2018"/>
    <s v="NA"/>
    <s v="NA"/>
    <s v="NA"/>
    <s v="NA"/>
    <n v="1"/>
    <n v="0"/>
    <n v="0"/>
    <n v="0"/>
    <n v="10"/>
    <n v="4"/>
    <n v="6"/>
    <s v="NA"/>
    <m/>
    <m/>
  </r>
  <r>
    <s v="PC17Sr11"/>
    <e v="#N/A"/>
    <x v="2"/>
    <x v="1"/>
    <s v="Pika Camp"/>
    <d v="2014-08-17T00:00:00"/>
    <s v="NA"/>
    <d v="2016-08-17T00:00:00"/>
    <x v="1"/>
    <n v="80"/>
    <n v="120"/>
    <n v="171"/>
    <n v="33.4"/>
    <n v="63"/>
    <n v="47"/>
    <n v="54"/>
    <n v="73"/>
    <n v="83"/>
    <n v="87"/>
    <s v="Male"/>
    <n v="38.6"/>
    <n v="12.1"/>
    <s v="NA"/>
    <n v="2018"/>
    <s v="NA"/>
    <s v="NA"/>
    <s v="NA"/>
    <s v="NA"/>
    <n v="1"/>
    <n v="0"/>
    <n v="0"/>
    <n v="0"/>
    <n v="7"/>
    <n v="4"/>
    <n v="4"/>
    <s v="NA"/>
    <m/>
    <s v="Marked as empty in 2019"/>
  </r>
  <r>
    <s v="PC17Sr3"/>
    <e v="#N/A"/>
    <x v="2"/>
    <x v="1"/>
    <s v="Pika Camp"/>
    <d v="2013-08-17T00:00:00"/>
    <s v="NA"/>
    <d v="2016-08-17T00:00:00"/>
    <x v="1"/>
    <n v="55"/>
    <n v="68"/>
    <n v="69"/>
    <n v="10.7"/>
    <n v="45"/>
    <n v="44"/>
    <n v="51"/>
    <n v="45"/>
    <n v="38"/>
    <n v="61"/>
    <s v="Male"/>
    <n v="38.200000000000003"/>
    <n v="8.4"/>
    <s v="NA"/>
    <n v="2018"/>
    <s v="NA"/>
    <s v="NA"/>
    <s v="NA"/>
    <s v="NA"/>
    <n v="1"/>
    <n v="0"/>
    <n v="0"/>
    <n v="0"/>
    <n v="5"/>
    <n v="4"/>
    <n v="5"/>
    <s v="NA"/>
    <m/>
    <m/>
  </r>
  <r>
    <s v="PP17Sp11"/>
    <e v="#N/A"/>
    <x v="1"/>
    <x v="1"/>
    <s v="Printers Pass"/>
    <d v="2015-08-17T00:00:00"/>
    <s v="NA"/>
    <d v="2016-08-17T00:00:00"/>
    <x v="1"/>
    <n v="90"/>
    <n v="107"/>
    <n v="128"/>
    <n v="30"/>
    <n v="52"/>
    <n v="52"/>
    <n v="50"/>
    <n v="98"/>
    <n v="106"/>
    <n v="86"/>
    <s v="Female"/>
    <n v="41.7"/>
    <n v="9.6"/>
    <s v="NA"/>
    <n v="2018"/>
    <s v="NA"/>
    <s v="NA"/>
    <s v="NA"/>
    <s v="NA"/>
    <n v="1"/>
    <n v="0"/>
    <n v="0"/>
    <n v="0"/>
    <n v="8"/>
    <n v="6"/>
    <n v="1"/>
    <s v="NA"/>
    <m/>
    <m/>
  </r>
  <r>
    <s v="PP17Sr17"/>
    <e v="#N/A"/>
    <x v="2"/>
    <x v="1"/>
    <s v="Printers Pass"/>
    <d v="2015-08-17T00:00:00"/>
    <s v="NA"/>
    <d v="2016-08-17T00:00:00"/>
    <x v="1"/>
    <n v="78.5"/>
    <n v="154"/>
    <n v="150"/>
    <n v="25"/>
    <n v="53"/>
    <n v="50"/>
    <n v="59"/>
    <n v="55"/>
    <n v="50"/>
    <n v="35"/>
    <s v="Male"/>
    <n v="37.700000000000003"/>
    <n v="14.3"/>
    <s v="NA"/>
    <n v="2018"/>
    <s v="NA"/>
    <s v="NA"/>
    <s v="NA"/>
    <s v="NA"/>
    <n v="1"/>
    <n v="0"/>
    <n v="0"/>
    <n v="0"/>
    <n v="16"/>
    <n v="4"/>
    <n v="3"/>
    <s v="NA"/>
    <m/>
    <s v="Marked as empty in 2019"/>
  </r>
  <r>
    <s v="PP17Sr18"/>
    <e v="#N/A"/>
    <x v="2"/>
    <x v="1"/>
    <s v="Printers Pass"/>
    <d v="2015-08-17T00:00:00"/>
    <s v="NA"/>
    <d v="2016-08-17T00:00:00"/>
    <x v="1"/>
    <n v="52"/>
    <n v="102"/>
    <n v="43"/>
    <n v="11"/>
    <n v="46"/>
    <n v="50"/>
    <n v="48"/>
    <n v="57"/>
    <n v="51"/>
    <n v="65"/>
    <s v="Unknown"/>
    <n v="36.5"/>
    <n v="8.4"/>
    <s v="NA"/>
    <n v="2018"/>
    <s v="NA"/>
    <s v="NA"/>
    <s v="NA"/>
    <s v="NA"/>
    <n v="1"/>
    <n v="0"/>
    <n v="0"/>
    <n v="0"/>
    <n v="16"/>
    <n v="3"/>
    <n v="3"/>
    <s v="NA"/>
    <m/>
    <s v="Marked as &quot;no signs of life&quot; in 2019"/>
  </r>
  <r>
    <s v="KP17Sr10"/>
    <e v="#N/A"/>
    <x v="2"/>
    <x v="1"/>
    <s v="Kluane Plateau"/>
    <d v="2019-08-17T00:00:00"/>
    <s v="NA"/>
    <d v="2019-08-17T00:00:00"/>
    <x v="1"/>
    <n v="86"/>
    <n v="200"/>
    <n v="201"/>
    <n v="31.3"/>
    <n v="65"/>
    <n v="62"/>
    <n v="70"/>
    <n v="75"/>
    <n v="63"/>
    <n v="71"/>
    <s v="Male"/>
    <n v="29.1"/>
    <n v="15"/>
    <s v="NA"/>
    <n v="2018"/>
    <s v="NA"/>
    <s v="NA"/>
    <s v="NA"/>
    <s v="NA"/>
    <n v="0.5"/>
    <n v="0"/>
    <n v="0"/>
    <n v="0"/>
    <n v="2"/>
    <n v="1"/>
    <n v="3"/>
    <s v="NA"/>
    <s v="Not in garden in 2021"/>
    <s v="K17Sr10 marked as &quot;maybe still alive&quot; in 2018"/>
  </r>
  <r>
    <s v="KP17Sr13"/>
    <e v="#N/A"/>
    <x v="2"/>
    <x v="1"/>
    <s v="Kluane Plateau"/>
    <d v="2019-08-17T00:00:00"/>
    <s v="NA"/>
    <d v="2019-08-17T00:00:00"/>
    <x v="1"/>
    <n v="53"/>
    <n v="83"/>
    <n v="80"/>
    <n v="21.6"/>
    <n v="55"/>
    <n v="51"/>
    <n v="50"/>
    <n v="49"/>
    <n v="52"/>
    <n v="59"/>
    <s v="Unknown"/>
    <n v="29.8"/>
    <n v="18"/>
    <s v="NA"/>
    <n v="2018"/>
    <s v="NA"/>
    <s v="NA"/>
    <s v="NA"/>
    <s v="NA"/>
    <n v="0.5"/>
    <n v="0"/>
    <n v="0"/>
    <n v="0"/>
    <n v="7"/>
    <n v="1"/>
    <n v="4"/>
    <s v="NA"/>
    <s v="Not in garden in 2021"/>
    <s v="K17Sr13 marked as &quot;maybe still alive&quot; in 2018"/>
  </r>
  <r>
    <s v="KP17Sr15"/>
    <e v="#N/A"/>
    <x v="2"/>
    <x v="1"/>
    <s v="Kluane Plateau"/>
    <d v="2019-08-17T00:00:00"/>
    <s v="NA"/>
    <d v="2019-08-17T00:00:00"/>
    <x v="1"/>
    <n v="77"/>
    <n v="182"/>
    <n v="155"/>
    <n v="25.9"/>
    <n v="67"/>
    <n v="64"/>
    <n v="75"/>
    <n v="73"/>
    <n v="62"/>
    <n v="77"/>
    <s v="Male"/>
    <n v="42.5"/>
    <n v="19"/>
    <s v="NA"/>
    <n v="2018"/>
    <s v="NA"/>
    <s v="NA"/>
    <s v="NA"/>
    <s v="NA"/>
    <n v="0.5"/>
    <n v="0"/>
    <n v="0"/>
    <n v="0"/>
    <n v="7"/>
    <n v="1"/>
    <n v="5"/>
    <s v="NA"/>
    <s v="Not in garden in 2021"/>
    <s v="K17Sr15 marked as &quot;maybe still alive&quot; in 2018"/>
  </r>
  <r>
    <s v="H17Sa11"/>
    <e v="#N/A"/>
    <x v="0"/>
    <x v="0"/>
    <s v="Qikiqtaruk"/>
    <d v="2014-08-17T00:00:00"/>
    <s v="NA"/>
    <d v="2019-08-17T00:00:00"/>
    <x v="1"/>
    <n v="8"/>
    <s v="NA"/>
    <s v="NA"/>
    <s v="NA"/>
    <n v="55.4"/>
    <n v="50.92"/>
    <n v="54.21"/>
    <n v="94.3"/>
    <n v="42.47"/>
    <n v="25.05"/>
    <s v="Female"/>
    <n v="63.8"/>
    <n v="10.79"/>
    <n v="11"/>
    <n v="2017"/>
    <s v="NA"/>
    <s v="NA"/>
    <s v="NA"/>
    <s v="NA"/>
    <n v="0"/>
    <n v="0"/>
    <n v="0"/>
    <n v="0"/>
    <n v="10"/>
    <n v="1"/>
    <n v="5"/>
    <s v="NA"/>
    <m/>
    <m/>
  </r>
  <r>
    <s v="H17Sa16"/>
    <e v="#N/A"/>
    <x v="0"/>
    <x v="0"/>
    <s v="Qikiqtaruk"/>
    <d v="2014-08-17T00:00:00"/>
    <s v="NA"/>
    <d v="2019-08-17T00:00:00"/>
    <x v="1"/>
    <n v="6.5"/>
    <s v="NA"/>
    <s v="NA"/>
    <s v="NA"/>
    <n v="44.5"/>
    <n v="44.4"/>
    <n v="32.4"/>
    <n v="18.7"/>
    <n v="39.4"/>
    <n v="27.4"/>
    <s v="Unknown"/>
    <n v="25.3"/>
    <n v="6.9"/>
    <n v="7"/>
    <n v="2017"/>
    <s v="NA"/>
    <s v="NA"/>
    <s v="NA"/>
    <s v="NA"/>
    <n v="0"/>
    <n v="0"/>
    <n v="0"/>
    <n v="0"/>
    <n v="15"/>
    <n v="1"/>
    <n v="4"/>
    <s v="NA"/>
    <m/>
    <m/>
  </r>
  <r>
    <s v="H17Sa2"/>
    <e v="#N/A"/>
    <x v="0"/>
    <x v="0"/>
    <s v="Qikiqtaruk"/>
    <d v="2013-08-17T00:00:00"/>
    <s v="NA"/>
    <d v="2019-08-17T00:00:00"/>
    <x v="1"/>
    <n v="8"/>
    <s v="NA"/>
    <s v="NA"/>
    <s v="NA"/>
    <n v="51.9"/>
    <n v="41.7"/>
    <n v="42.6"/>
    <n v="91"/>
    <n v="9.1999999999999993"/>
    <n v="30.1"/>
    <s v="Female"/>
    <n v="41.8"/>
    <n v="8.5"/>
    <n v="13"/>
    <n v="2017"/>
    <s v="NA"/>
    <s v="NA"/>
    <s v="NA"/>
    <s v="NA"/>
    <n v="0"/>
    <n v="0"/>
    <n v="0"/>
    <n v="0"/>
    <n v="10"/>
    <n v="3"/>
    <n v="1"/>
    <s v="NA"/>
    <m/>
    <m/>
  </r>
  <r>
    <s v="H17Sa4"/>
    <e v="#N/A"/>
    <x v="0"/>
    <x v="0"/>
    <s v="Qikiqtaruk"/>
    <d v="2013-08-17T00:00:00"/>
    <s v="NA"/>
    <d v="2019-08-17T00:00:00"/>
    <x v="1"/>
    <n v="5"/>
    <s v="NA"/>
    <s v="NA"/>
    <s v="NA"/>
    <n v="45.45"/>
    <n v="47.8"/>
    <n v="47.92"/>
    <n v="45.02"/>
    <n v="15.65"/>
    <n v="14.18"/>
    <s v="Unknown"/>
    <n v="33.700000000000003"/>
    <n v="4.4000000000000004"/>
    <n v="8"/>
    <n v="2017"/>
    <s v="NA"/>
    <s v="NA"/>
    <s v="NA"/>
    <s v="NA"/>
    <n v="0"/>
    <n v="0"/>
    <n v="0"/>
    <n v="0"/>
    <n v="10"/>
    <n v="5"/>
    <n v="4"/>
    <s v="NA"/>
    <m/>
    <m/>
  </r>
  <r>
    <s v="H17Sa5"/>
    <e v="#N/A"/>
    <x v="0"/>
    <x v="0"/>
    <s v="Qikiqtaruk"/>
    <d v="2013-08-17T00:00:00"/>
    <s v="NA"/>
    <d v="2019-08-17T00:00:00"/>
    <x v="1"/>
    <n v="6"/>
    <s v="NA"/>
    <s v="NA"/>
    <s v="NA"/>
    <n v="31"/>
    <n v="29.5"/>
    <n v="28.6"/>
    <n v="22.5"/>
    <n v="23.9"/>
    <n v="14.5"/>
    <s v="Unknown"/>
    <n v="29.6"/>
    <n v="5.4"/>
    <n v="7"/>
    <n v="2017"/>
    <s v="NA"/>
    <s v="NA"/>
    <s v="NA"/>
    <s v="NA"/>
    <n v="0"/>
    <n v="0"/>
    <n v="0"/>
    <n v="0"/>
    <n v="10"/>
    <n v="4"/>
    <n v="4"/>
    <s v="NA"/>
    <m/>
    <m/>
  </r>
  <r>
    <s v="H17Sp1"/>
    <e v="#N/A"/>
    <x v="1"/>
    <x v="0"/>
    <s v="Qikiqtaruk"/>
    <d v="2013-08-17T00:00:00"/>
    <s v="NA"/>
    <d v="2020-08-17T00:00:00"/>
    <x v="1"/>
    <n v="29.5"/>
    <n v="152"/>
    <n v="79"/>
    <n v="5"/>
    <n v="46"/>
    <n v="47"/>
    <n v="41"/>
    <n v="31"/>
    <n v="27"/>
    <n v="26"/>
    <s v="Unknown"/>
    <n v="23.2"/>
    <n v="6.1"/>
    <n v="7"/>
    <n v="2017"/>
    <s v="NA"/>
    <s v="NA"/>
    <s v="NA"/>
    <s v="NA"/>
    <n v="0"/>
    <n v="0"/>
    <n v="0"/>
    <n v="0"/>
    <n v="1"/>
    <n v="6"/>
    <n v="1"/>
    <s v="NA"/>
    <m/>
    <m/>
  </r>
  <r>
    <s v="H17Sp17"/>
    <e v="#N/A"/>
    <x v="1"/>
    <x v="0"/>
    <s v="Qikiqtaruk"/>
    <d v="2013-08-17T00:00:00"/>
    <s v="NA"/>
    <d v="2020-08-17T00:00:00"/>
    <x v="1"/>
    <n v="28"/>
    <n v="112"/>
    <n v="88"/>
    <n v="8"/>
    <n v="37"/>
    <n v="38"/>
    <n v="41"/>
    <n v="53"/>
    <n v="64"/>
    <n v="63"/>
    <s v="Female"/>
    <n v="40.200000000000003"/>
    <n v="9.6"/>
    <n v="8"/>
    <n v="2017"/>
    <s v="NA"/>
    <s v="NA"/>
    <s v="NA"/>
    <s v="NA"/>
    <n v="0"/>
    <n v="0"/>
    <n v="0"/>
    <n v="0"/>
    <n v="8"/>
    <n v="3"/>
    <n v="6"/>
    <s v="NA"/>
    <m/>
    <m/>
  </r>
  <r>
    <s v="H17Sp19"/>
    <e v="#N/A"/>
    <x v="1"/>
    <x v="0"/>
    <s v="Qikiqtaruk"/>
    <d v="2013-08-17T00:00:00"/>
    <s v="NA"/>
    <d v="2020-08-17T00:00:00"/>
    <x v="1"/>
    <n v="18"/>
    <n v="215"/>
    <n v="143"/>
    <n v="8"/>
    <n v="58"/>
    <n v="47"/>
    <n v="44"/>
    <n v="32"/>
    <n v="41"/>
    <n v="33"/>
    <s v="Unknown"/>
    <n v="46.5"/>
    <n v="8.8000000000000007"/>
    <n v="9"/>
    <n v="2017"/>
    <s v="NA"/>
    <s v="NA"/>
    <s v="NA"/>
    <s v="NA"/>
    <n v="0"/>
    <n v="0"/>
    <n v="0"/>
    <n v="0"/>
    <n v="8"/>
    <n v="6"/>
    <n v="7"/>
    <s v="NA"/>
    <m/>
    <m/>
  </r>
  <r>
    <s v="H17Sr11"/>
    <e v="#N/A"/>
    <x v="2"/>
    <x v="0"/>
    <s v="Qikiqtaruk"/>
    <d v="2013-08-17T00:00:00"/>
    <s v="NA"/>
    <d v="2020-08-17T00:00:00"/>
    <x v="1"/>
    <n v="67"/>
    <s v="500+"/>
    <n v="412"/>
    <n v="32"/>
    <n v="48"/>
    <n v="46"/>
    <n v="58"/>
    <n v="58"/>
    <n v="34"/>
    <n v="47"/>
    <s v="Female"/>
    <n v="40.5"/>
    <n v="11.5"/>
    <n v="12"/>
    <n v="2017"/>
    <s v="NA"/>
    <s v="NA"/>
    <s v="NA"/>
    <s v="NA"/>
    <n v="0"/>
    <n v="0"/>
    <n v="0"/>
    <n v="0"/>
    <n v="13"/>
    <n v="5"/>
    <n v="4"/>
    <s v="NA"/>
    <m/>
    <m/>
  </r>
  <r>
    <s v="H17Sr14"/>
    <e v="#N/A"/>
    <x v="2"/>
    <x v="0"/>
    <s v="Qikiqtaruk"/>
    <d v="2013-08-17T00:00:00"/>
    <s v="NA"/>
    <d v="2020-08-17T00:00:00"/>
    <x v="1"/>
    <n v="24"/>
    <n v="228"/>
    <n v="211"/>
    <n v="12"/>
    <n v="43"/>
    <n v="46"/>
    <n v="44"/>
    <n v="33"/>
    <n v="24"/>
    <n v="11"/>
    <s v="Unknown"/>
    <n v="28.5"/>
    <n v="13"/>
    <n v="7"/>
    <n v="2017"/>
    <s v="NA"/>
    <s v="NA"/>
    <s v="NA"/>
    <s v="NA"/>
    <n v="0"/>
    <n v="0"/>
    <n v="0"/>
    <n v="0"/>
    <n v="13"/>
    <n v="2"/>
    <n v="4"/>
    <s v="NA"/>
    <m/>
    <m/>
  </r>
  <r>
    <s v="H17Sr16"/>
    <e v="#N/A"/>
    <x v="2"/>
    <x v="0"/>
    <s v="Qikiqtaruk"/>
    <d v="2013-08-17T00:00:00"/>
    <s v="NA"/>
    <d v="2020-08-17T00:00:00"/>
    <x v="1"/>
    <n v="59"/>
    <n v="216"/>
    <n v="285"/>
    <n v="26"/>
    <n v="41"/>
    <n v="44"/>
    <n v="40"/>
    <n v="45"/>
    <n v="34"/>
    <n v="37"/>
    <s v="Unknown"/>
    <n v="33"/>
    <n v="15.6"/>
    <n v="15"/>
    <n v="2017"/>
    <s v="NA"/>
    <s v="NA"/>
    <s v="NA"/>
    <s v="NA"/>
    <n v="0"/>
    <n v="0"/>
    <n v="0"/>
    <n v="0"/>
    <n v="7"/>
    <n v="5"/>
    <n v="3"/>
    <s v="NA"/>
    <m/>
    <m/>
  </r>
  <r>
    <s v="H17Sr17"/>
    <e v="#N/A"/>
    <x v="2"/>
    <x v="0"/>
    <s v="Qikiqtaruk"/>
    <d v="2013-08-17T00:00:00"/>
    <s v="NA"/>
    <d v="2020-08-17T00:00:00"/>
    <x v="1"/>
    <n v="48"/>
    <n v="208"/>
    <n v="159"/>
    <n v="25"/>
    <n v="56"/>
    <n v="49"/>
    <n v="49"/>
    <n v="57"/>
    <n v="52"/>
    <n v="45"/>
    <s v="Unknown"/>
    <n v="35.5"/>
    <n v="12.3"/>
    <n v="16"/>
    <n v="2017"/>
    <s v="NA"/>
    <s v="NA"/>
    <s v="NA"/>
    <s v="NA"/>
    <n v="0"/>
    <n v="0"/>
    <n v="0"/>
    <n v="0"/>
    <n v="7"/>
    <n v="2"/>
    <n v="5"/>
    <s v="NA"/>
    <m/>
    <m/>
  </r>
  <r>
    <s v="H17Sr2"/>
    <e v="#N/A"/>
    <x v="2"/>
    <x v="0"/>
    <s v="Qikiqtaruk"/>
    <d v="2013-08-17T00:00:00"/>
    <s v="NA"/>
    <d v="2020-08-17T00:00:00"/>
    <x v="1"/>
    <n v="23"/>
    <n v="204"/>
    <n v="165"/>
    <n v="14"/>
    <n v="40"/>
    <n v="40"/>
    <n v="37"/>
    <n v="26"/>
    <n v="15"/>
    <n v="23"/>
    <s v="Unknown"/>
    <n v="31.2"/>
    <n v="9.5"/>
    <n v="10"/>
    <n v="2017"/>
    <s v="NA"/>
    <s v="NA"/>
    <s v="NA"/>
    <s v="NA"/>
    <n v="0"/>
    <n v="0"/>
    <n v="0"/>
    <n v="0"/>
    <n v="5"/>
    <n v="5"/>
    <n v="2"/>
    <s v="NA"/>
    <m/>
    <m/>
  </r>
  <r>
    <s v="H17Sr21"/>
    <e v="#N/A"/>
    <x v="2"/>
    <x v="0"/>
    <s v="Qikiqtaruk"/>
    <d v="2014-08-17T00:00:00"/>
    <s v="NA"/>
    <d v="2020-08-17T00:00:00"/>
    <x v="1"/>
    <n v="52.5"/>
    <n v="482"/>
    <n v="402"/>
    <n v="30"/>
    <n v="50"/>
    <n v="48"/>
    <n v="48"/>
    <n v="46"/>
    <n v="36"/>
    <n v="32"/>
    <s v="Female"/>
    <n v="28.2"/>
    <n v="11"/>
    <n v="12"/>
    <n v="2017"/>
    <s v="NA"/>
    <s v="NA"/>
    <s v="NA"/>
    <s v="NA"/>
    <n v="0"/>
    <n v="0"/>
    <n v="0"/>
    <n v="0"/>
    <n v="4"/>
    <n v="6"/>
    <n v="2"/>
    <s v="NA"/>
    <m/>
    <m/>
  </r>
  <r>
    <s v="H17Sr26"/>
    <e v="#N/A"/>
    <x v="2"/>
    <x v="0"/>
    <s v="Qikiqtaruk"/>
    <d v="2014-08-17T00:00:00"/>
    <s v="NA"/>
    <d v="2020-08-17T00:00:00"/>
    <x v="1"/>
    <n v="67.5"/>
    <s v="NA"/>
    <s v="NA"/>
    <s v="NA"/>
    <n v="35"/>
    <n v="44"/>
    <n v="42"/>
    <n v="49"/>
    <n v="46"/>
    <n v="40"/>
    <s v="Unknown"/>
    <n v="42.3"/>
    <n v="10.7"/>
    <n v="12"/>
    <n v="2017"/>
    <s v="NA"/>
    <s v="NA"/>
    <s v="NA"/>
    <s v="NA"/>
    <n v="0"/>
    <n v="0"/>
    <n v="0"/>
    <n v="0"/>
    <n v="4"/>
    <n v="6"/>
    <n v="7"/>
    <s v="NA"/>
    <m/>
    <m/>
  </r>
  <r>
    <s v="H17Sr27"/>
    <e v="#N/A"/>
    <x v="2"/>
    <x v="0"/>
    <s v="Qikiqtaruk"/>
    <d v="2014-08-17T00:00:00"/>
    <s v="NA"/>
    <d v="2020-08-17T00:00:00"/>
    <x v="1"/>
    <n v="52.5"/>
    <s v="NA"/>
    <s v="NA"/>
    <s v="NA"/>
    <n v="38"/>
    <n v="37"/>
    <n v="44"/>
    <n v="30"/>
    <n v="37"/>
    <n v="32"/>
    <s v="Male"/>
    <n v="34.200000000000003"/>
    <n v="10.9"/>
    <n v="13"/>
    <n v="2017"/>
    <s v="NA"/>
    <s v="NA"/>
    <s v="NA"/>
    <s v="NA"/>
    <n v="0"/>
    <n v="0"/>
    <n v="0"/>
    <n v="0"/>
    <n v="4"/>
    <n v="3"/>
    <n v="2"/>
    <s v="NA"/>
    <m/>
    <m/>
  </r>
  <r>
    <s v="H17Sr29"/>
    <e v="#N/A"/>
    <x v="2"/>
    <x v="0"/>
    <s v="Qikiqtaruk"/>
    <d v="2014-08-17T00:00:00"/>
    <s v="NA"/>
    <d v="2020-08-17T00:00:00"/>
    <x v="1"/>
    <n v="64.5"/>
    <s v="NA"/>
    <s v="NA"/>
    <s v="NA"/>
    <n v="39"/>
    <n v="38"/>
    <n v="38"/>
    <n v="30"/>
    <n v="28"/>
    <n v="20"/>
    <s v="Unknown"/>
    <n v="40.1"/>
    <n v="11.2"/>
    <n v="11"/>
    <n v="2017"/>
    <s v="NA"/>
    <s v="NA"/>
    <s v="NA"/>
    <s v="NA"/>
    <n v="0"/>
    <n v="0"/>
    <n v="0"/>
    <n v="0"/>
    <n v="4"/>
    <n v="4"/>
    <n v="7"/>
    <s v="NA"/>
    <m/>
    <m/>
  </r>
  <r>
    <s v="H17Sr33"/>
    <e v="#N/A"/>
    <x v="2"/>
    <x v="0"/>
    <s v="Qikiqtaruk"/>
    <d v="2014-08-17T00:00:00"/>
    <s v="NA"/>
    <d v="2020-08-17T00:00:00"/>
    <x v="1"/>
    <n v="39"/>
    <s v="NA"/>
    <s v="NA"/>
    <s v="NA"/>
    <n v="38"/>
    <n v="39"/>
    <n v="43"/>
    <n v="28"/>
    <n v="17"/>
    <n v="18"/>
    <s v="Unknown"/>
    <n v="39"/>
    <n v="10.4"/>
    <n v="7"/>
    <n v="2017"/>
    <s v="NA"/>
    <s v="NA"/>
    <s v="NA"/>
    <s v="NA"/>
    <n v="0"/>
    <n v="0"/>
    <n v="0"/>
    <n v="0"/>
    <n v="16"/>
    <n v="1"/>
    <n v="1"/>
    <s v="NA"/>
    <m/>
    <m/>
  </r>
  <r>
    <s v="H17Sr38"/>
    <e v="#N/A"/>
    <x v="2"/>
    <x v="0"/>
    <s v="Qikiqtaruk"/>
    <d v="2014-08-17T00:00:00"/>
    <s v="NA"/>
    <d v="2020-08-17T00:00:00"/>
    <x v="1"/>
    <n v="26"/>
    <s v="NA"/>
    <s v="NA"/>
    <s v="NA"/>
    <n v="44"/>
    <n v="46"/>
    <n v="47"/>
    <n v="18"/>
    <n v="21"/>
    <n v="26"/>
    <s v="Unknown"/>
    <n v="30.2"/>
    <n v="10.1"/>
    <n v="12"/>
    <n v="2017"/>
    <s v="NA"/>
    <s v="NA"/>
    <s v="NA"/>
    <s v="NA"/>
    <n v="0"/>
    <n v="0"/>
    <n v="0"/>
    <n v="0"/>
    <n v="16"/>
    <n v="3"/>
    <n v="6"/>
    <s v="NA"/>
    <m/>
    <m/>
  </r>
  <r>
    <s v="H17Sr6"/>
    <e v="#N/A"/>
    <x v="2"/>
    <x v="0"/>
    <s v="Qikiqtaruk"/>
    <d v="2013-08-17T00:00:00"/>
    <s v="NA"/>
    <d v="2020-08-17T00:00:00"/>
    <x v="1"/>
    <n v="23"/>
    <n v="192"/>
    <n v="167"/>
    <n v="14"/>
    <n v="47"/>
    <n v="45"/>
    <n v="47"/>
    <n v="21"/>
    <n v="22"/>
    <n v="31"/>
    <s v="Female"/>
    <n v="30.5"/>
    <n v="15"/>
    <n v="20"/>
    <n v="2017"/>
    <s v="NA"/>
    <s v="NA"/>
    <s v="NA"/>
    <s v="NA"/>
    <n v="0"/>
    <n v="0"/>
    <n v="0"/>
    <n v="0"/>
    <n v="13"/>
    <n v="5"/>
    <n v="1"/>
    <s v="NA"/>
    <m/>
    <m/>
  </r>
  <r>
    <s v="H17Sr8"/>
    <e v="#N/A"/>
    <x v="2"/>
    <x v="0"/>
    <s v="Qikiqtaruk"/>
    <d v="2013-08-17T00:00:00"/>
    <s v="NA"/>
    <d v="2020-08-17T00:00:00"/>
    <x v="1"/>
    <n v="32"/>
    <n v="305"/>
    <n v="195"/>
    <n v="13"/>
    <n v="44"/>
    <n v="39"/>
    <n v="37"/>
    <n v="27"/>
    <n v="21"/>
    <n v="25"/>
    <s v="Male"/>
    <n v="31.9"/>
    <n v="11.4"/>
    <n v="14"/>
    <n v="2017"/>
    <s v="NA"/>
    <s v="NA"/>
    <s v="NA"/>
    <s v="NA"/>
    <n v="0"/>
    <n v="0"/>
    <n v="0"/>
    <n v="0"/>
    <n v="13"/>
    <n v="4"/>
    <n v="2"/>
    <s v="NA"/>
    <m/>
    <m/>
  </r>
  <r>
    <s v="KP17Sa3"/>
    <e v="#N/A"/>
    <x v="0"/>
    <x v="1"/>
    <s v="Kluane Plateau"/>
    <d v="2009-08-17T00:00:00"/>
    <s v="NA"/>
    <d v="2010-08-17T00:00:00"/>
    <x v="1"/>
    <n v="3"/>
    <n v="28"/>
    <n v="19"/>
    <n v="10"/>
    <s v="NA"/>
    <s v="NA"/>
    <s v="NA"/>
    <s v="NA"/>
    <s v="NA"/>
    <s v="NA"/>
    <s v="Unknown"/>
    <n v="12.1"/>
    <n v="7.66"/>
    <s v="NA"/>
    <n v="2017"/>
    <s v="NA"/>
    <s v="NA"/>
    <s v="NA"/>
    <s v="NA"/>
    <n v="0"/>
    <n v="0"/>
    <n v="0"/>
    <n v="0"/>
    <n v="10"/>
    <n v="3"/>
    <n v="7"/>
    <s v="NA"/>
    <s v="Not in garden in 2021"/>
    <s v="Marked as &quot;dead&quot; in 2018"/>
  </r>
  <r>
    <s v="KP17Sp10"/>
    <e v="#N/A"/>
    <x v="1"/>
    <x v="1"/>
    <s v="Kluane Plateau"/>
    <d v="2019-08-17T00:00:00"/>
    <s v="NA"/>
    <d v="2019-08-17T00:00:00"/>
    <x v="1"/>
    <n v="25"/>
    <n v="165"/>
    <n v="122"/>
    <n v="8.1"/>
    <n v="54"/>
    <n v="52"/>
    <n v="51"/>
    <n v="36"/>
    <n v="38"/>
    <n v="30"/>
    <s v="Unknown"/>
    <n v="30.7"/>
    <n v="9"/>
    <s v="NA"/>
    <n v="2017"/>
    <s v="NA"/>
    <s v="NA"/>
    <s v="NA"/>
    <s v="NA"/>
    <n v="0"/>
    <n v="0"/>
    <n v="0"/>
    <n v="0"/>
    <n v="8"/>
    <n v="1"/>
    <n v="2"/>
    <s v="NA"/>
    <m/>
    <m/>
  </r>
  <r>
    <s v="KP17Sp11"/>
    <e v="#N/A"/>
    <x v="1"/>
    <x v="1"/>
    <s v="Kluane Plateau"/>
    <d v="2019-08-17T00:00:00"/>
    <s v="NA"/>
    <d v="2019-08-17T00:00:00"/>
    <x v="1"/>
    <n v="65"/>
    <n v="156"/>
    <n v="148"/>
    <n v="26.7"/>
    <n v="54"/>
    <n v="59"/>
    <n v="60"/>
    <n v="56"/>
    <n v="41"/>
    <n v="63"/>
    <s v="Female"/>
    <n v="33.200000000000003"/>
    <n v="15"/>
    <s v="NA"/>
    <n v="2017"/>
    <s v="NA"/>
    <s v="NA"/>
    <s v="NA"/>
    <s v="NA"/>
    <n v="0"/>
    <n v="0"/>
    <n v="0"/>
    <n v="0"/>
    <n v="8"/>
    <n v="6"/>
    <n v="3"/>
    <s v="NA"/>
    <m/>
    <m/>
  </r>
  <r>
    <s v="KP17Sp13"/>
    <e v="#N/A"/>
    <x v="1"/>
    <x v="1"/>
    <s v="Kluane Plateau"/>
    <d v="2019-08-17T00:00:00"/>
    <s v="NA"/>
    <d v="2019-08-17T00:00:00"/>
    <x v="1"/>
    <n v="65"/>
    <n v="77"/>
    <n v="77"/>
    <n v="25.5"/>
    <n v="50"/>
    <n v="60"/>
    <n v="57"/>
    <n v="46"/>
    <n v="40"/>
    <n v="43"/>
    <s v="Unknown"/>
    <n v="30.4"/>
    <n v="11"/>
    <s v="NA"/>
    <n v="2017"/>
    <s v="NA"/>
    <s v="NA"/>
    <s v="NA"/>
    <s v="NA"/>
    <n v="0"/>
    <n v="0"/>
    <n v="0"/>
    <n v="0"/>
    <n v="8"/>
    <n v="3"/>
    <n v="3"/>
    <s v="NA"/>
    <m/>
    <m/>
  </r>
  <r>
    <s v="KP17Sp15"/>
    <e v="#N/A"/>
    <x v="1"/>
    <x v="1"/>
    <s v="Kluane Plateau"/>
    <d v="2019-08-17T00:00:00"/>
    <s v="NA"/>
    <d v="2019-08-17T00:00:00"/>
    <x v="1"/>
    <n v="74"/>
    <n v="182"/>
    <n v="142"/>
    <n v="29.8"/>
    <n v="49"/>
    <n v="48"/>
    <n v="51"/>
    <n v="74"/>
    <n v="50"/>
    <n v="43"/>
    <s v="Unknown"/>
    <n v="34.799999999999997"/>
    <n v="15"/>
    <s v="NA"/>
    <n v="2017"/>
    <s v="NA"/>
    <s v="NA"/>
    <s v="NA"/>
    <s v="NA"/>
    <n v="0"/>
    <n v="0"/>
    <n v="0"/>
    <n v="0"/>
    <n v="8"/>
    <n v="2"/>
    <n v="7"/>
    <s v="NA"/>
    <m/>
    <m/>
  </r>
  <r>
    <s v="KP17Sp6"/>
    <e v="#N/A"/>
    <x v="1"/>
    <x v="1"/>
    <s v="Kluane Plateau"/>
    <d v="2019-08-17T00:00:00"/>
    <s v="NA"/>
    <d v="2019-08-17T00:00:00"/>
    <x v="1"/>
    <n v="36"/>
    <n v="103"/>
    <n v="67"/>
    <n v="18.899999999999999"/>
    <n v="41"/>
    <n v="43"/>
    <n v="42"/>
    <n v="42"/>
    <n v="18"/>
    <n v="28"/>
    <s v="Unknown"/>
    <n v="32.6"/>
    <n v="18"/>
    <s v="NA"/>
    <n v="2017"/>
    <s v="NA"/>
    <s v="NA"/>
    <s v="NA"/>
    <s v="NA"/>
    <n v="0"/>
    <n v="0"/>
    <n v="0"/>
    <n v="0"/>
    <n v="3"/>
    <n v="3"/>
    <n v="1"/>
    <s v="NA"/>
    <m/>
    <m/>
  </r>
  <r>
    <s v="KP17Sp7"/>
    <e v="#N/A"/>
    <x v="1"/>
    <x v="1"/>
    <s v="Kluane Plateau"/>
    <d v="2019-08-17T00:00:00"/>
    <s v="NA"/>
    <d v="2019-08-17T00:00:00"/>
    <x v="1"/>
    <n v="58"/>
    <n v="47"/>
    <n v="30"/>
    <n v="9.3000000000000007"/>
    <n v="41"/>
    <n v="46"/>
    <n v="50"/>
    <n v="86"/>
    <n v="45"/>
    <n v="35"/>
    <s v="Unknown"/>
    <n v="33"/>
    <n v="10"/>
    <s v="NA"/>
    <n v="2017"/>
    <s v="NA"/>
    <s v="NA"/>
    <s v="NA"/>
    <s v="NA"/>
    <n v="0"/>
    <n v="0"/>
    <n v="0"/>
    <n v="0"/>
    <n v="3"/>
    <n v="5"/>
    <n v="4"/>
    <s v="NA"/>
    <m/>
    <s v="No measurements in 2018, gone from data in 2019."/>
  </r>
  <r>
    <s v="KP17Sp8"/>
    <e v="#N/A"/>
    <x v="1"/>
    <x v="1"/>
    <s v="Kluane Plateau"/>
    <d v="2019-08-17T00:00:00"/>
    <s v="NA"/>
    <d v="2019-08-17T00:00:00"/>
    <x v="1"/>
    <n v="67"/>
    <n v="173"/>
    <n v="134"/>
    <n v="28.5"/>
    <n v="45"/>
    <n v="44"/>
    <n v="53"/>
    <n v="55"/>
    <n v="39"/>
    <n v="61"/>
    <s v="Male"/>
    <n v="28.1"/>
    <n v="13"/>
    <s v="NA"/>
    <n v="2017"/>
    <s v="NA"/>
    <s v="NA"/>
    <s v="NA"/>
    <s v="NA"/>
    <n v="0"/>
    <n v="0"/>
    <n v="0"/>
    <n v="0"/>
    <n v="3"/>
    <n v="5"/>
    <n v="5"/>
    <s v="NA"/>
    <m/>
    <m/>
  </r>
  <r>
    <s v="KP17Sr11"/>
    <e v="#N/A"/>
    <x v="2"/>
    <x v="1"/>
    <s v="Kluane Plateau"/>
    <d v="2019-08-17T00:00:00"/>
    <s v="NA"/>
    <d v="2019-08-17T00:00:00"/>
    <x v="1"/>
    <n v="65"/>
    <n v="156"/>
    <n v="133"/>
    <n v="38"/>
    <n v="46"/>
    <n v="47"/>
    <n v="52"/>
    <n v="193"/>
    <n v="97"/>
    <n v="81"/>
    <s v="Female"/>
    <n v="35.5"/>
    <n v="16"/>
    <s v="NA"/>
    <n v="2017"/>
    <s v="NA"/>
    <s v="NA"/>
    <s v="NA"/>
    <s v="NA"/>
    <n v="0"/>
    <n v="0"/>
    <n v="0"/>
    <n v="0"/>
    <n v="2"/>
    <n v="2"/>
    <n v="4"/>
    <s v="NA"/>
    <s v="Not in garden in 2021"/>
    <s v="K17Sr11 marked as &quot;dead&quot; in 2018"/>
  </r>
  <r>
    <s v="KP17Sr12"/>
    <e v="#N/A"/>
    <x v="2"/>
    <x v="1"/>
    <s v="Kluane Plateau"/>
    <d v="2019-08-17T00:00:00"/>
    <s v="NA"/>
    <d v="2019-08-17T00:00:00"/>
    <x v="1"/>
    <n v="64"/>
    <n v="209"/>
    <n v="199"/>
    <n v="37.299999999999997"/>
    <n v="62"/>
    <n v="64"/>
    <n v="61"/>
    <n v="61"/>
    <n v="84"/>
    <n v="92"/>
    <s v="Female"/>
    <n v="34.6"/>
    <n v="20"/>
    <s v="NA"/>
    <n v="2017"/>
    <s v="NA"/>
    <s v="NA"/>
    <s v="NA"/>
    <s v="NA"/>
    <n v="0"/>
    <n v="0"/>
    <n v="0"/>
    <n v="0"/>
    <n v="7"/>
    <n v="5"/>
    <n v="2"/>
    <s v="NA"/>
    <s v="Not in garden in 2021"/>
    <s v="K17Sr12 marked as &quot;dead&quot; in 2018"/>
  </r>
  <r>
    <s v="KP17Sr14"/>
    <e v="#N/A"/>
    <x v="2"/>
    <x v="1"/>
    <s v="Kluane Plateau"/>
    <d v="2019-08-17T00:00:00"/>
    <s v="NA"/>
    <d v="2019-08-17T00:00:00"/>
    <x v="1"/>
    <n v="42"/>
    <n v="65"/>
    <n v="32"/>
    <n v="15.5"/>
    <n v="55"/>
    <n v="43"/>
    <n v="52"/>
    <n v="36"/>
    <n v="48"/>
    <n v="49"/>
    <s v="Unknown"/>
    <n v="24.9"/>
    <n v="12"/>
    <s v="NA"/>
    <n v="2017"/>
    <s v="NA"/>
    <s v="NA"/>
    <s v="NA"/>
    <s v="NA"/>
    <n v="0"/>
    <n v="0"/>
    <n v="0"/>
    <n v="0"/>
    <n v="7"/>
    <n v="6"/>
    <n v="5"/>
    <s v="NA"/>
    <s v="Not in garden in 2021"/>
    <s v="K17Sr14 marked as &quot;dead&quot; in 2018"/>
  </r>
  <r>
    <s v="KP17Sr5"/>
    <e v="#N/A"/>
    <x v="2"/>
    <x v="1"/>
    <s v="Kluane Plateau"/>
    <d v="2009-08-17T00:00:00"/>
    <s v="NA"/>
    <d v="2010-08-17T00:00:00"/>
    <x v="1"/>
    <n v="106"/>
    <n v="182"/>
    <n v="154"/>
    <n v="45"/>
    <n v="45"/>
    <n v="47"/>
    <n v="51"/>
    <n v="57"/>
    <n v="71"/>
    <n v="82"/>
    <s v="Female"/>
    <n v="39.700000000000003"/>
    <n v="12.87"/>
    <s v="NA"/>
    <n v="2017"/>
    <s v="NA"/>
    <s v="NA"/>
    <s v="NA"/>
    <s v="NA"/>
    <n v="0"/>
    <n v="0"/>
    <n v="0"/>
    <n v="0"/>
    <n v="5"/>
    <n v="6"/>
    <n v="6"/>
    <s v="NA"/>
    <m/>
    <m/>
  </r>
  <r>
    <s v="KP17Sr7"/>
    <e v="#N/A"/>
    <x v="2"/>
    <x v="1"/>
    <s v="Kluane Plateau"/>
    <d v="2019-08-17T00:00:00"/>
    <s v="NA"/>
    <d v="2019-08-17T00:00:00"/>
    <x v="1"/>
    <n v="54"/>
    <n v="77"/>
    <n v="82"/>
    <n v="15.2"/>
    <n v="55"/>
    <n v="54"/>
    <n v="59"/>
    <n v="70"/>
    <n v="90"/>
    <n v="72"/>
    <s v="Unknown"/>
    <n v="32.700000000000003"/>
    <n v="11"/>
    <s v="NA"/>
    <n v="2017"/>
    <s v="NA"/>
    <s v="NA"/>
    <s v="NA"/>
    <s v="NA"/>
    <n v="0"/>
    <n v="0"/>
    <n v="0"/>
    <n v="0"/>
    <n v="5"/>
    <n v="6"/>
    <n v="7"/>
    <s v="NA"/>
    <s v="Not in garden in 2021"/>
    <s v="KP17Sr7 marked as &quot;dead&quot; in 2018"/>
  </r>
  <r>
    <s v="KP17Sr8"/>
    <e v="#N/A"/>
    <x v="2"/>
    <x v="1"/>
    <s v="Kluane Plateau"/>
    <d v="2019-08-17T00:00:00"/>
    <s v="NA"/>
    <d v="2019-08-17T00:00:00"/>
    <x v="1"/>
    <n v="93"/>
    <n v="157"/>
    <n v="83"/>
    <n v="22.9"/>
    <n v="56"/>
    <n v="51"/>
    <n v="57"/>
    <n v="62"/>
    <n v="67"/>
    <n v="116"/>
    <s v="Female"/>
    <n v="30.3"/>
    <n v="11"/>
    <s v="NA"/>
    <n v="2017"/>
    <s v="NA"/>
    <s v="NA"/>
    <s v="NA"/>
    <s v="NA"/>
    <n v="0"/>
    <n v="0"/>
    <n v="0"/>
    <n v="0"/>
    <n v="5"/>
    <n v="4"/>
    <n v="7"/>
    <s v="NA"/>
    <s v="Not in garden in 2021"/>
    <s v="KP17Sr8 marked as &quot;dead&quot; in 2018"/>
  </r>
  <r>
    <s v="PC17Sa3"/>
    <e v="#N/A"/>
    <x v="0"/>
    <x v="1"/>
    <s v="Pika Camp"/>
    <d v="2013-08-17T00:00:00"/>
    <s v="NA"/>
    <d v="2016-08-17T00:00:00"/>
    <x v="1"/>
    <n v="3.5"/>
    <n v="53"/>
    <n v="42"/>
    <n v="5.9"/>
    <s v="NA"/>
    <s v="NA"/>
    <s v="NA"/>
    <s v="NA"/>
    <s v="NA"/>
    <s v="NA"/>
    <s v="Unknown"/>
    <n v="18.100000000000001"/>
    <n v="6.4"/>
    <s v="NA"/>
    <n v="2017"/>
    <s v="NA"/>
    <s v="NA"/>
    <s v="NA"/>
    <s v="NA"/>
    <n v="0"/>
    <n v="0"/>
    <n v="0"/>
    <n v="0"/>
    <n v="10"/>
    <n v="2"/>
    <n v="3"/>
    <s v="NA"/>
    <m/>
    <m/>
  </r>
  <r>
    <s v="PC17Sa4"/>
    <e v="#N/A"/>
    <x v="0"/>
    <x v="1"/>
    <s v="Pika Camp"/>
    <d v="2013-08-17T00:00:00"/>
    <s v="NA"/>
    <d v="2016-08-17T00:00:00"/>
    <x v="1"/>
    <n v="6.6"/>
    <n v="81"/>
    <n v="56"/>
    <n v="6.8"/>
    <s v="NA"/>
    <s v="NA"/>
    <s v="NA"/>
    <s v="NA"/>
    <s v="NA"/>
    <s v="NA"/>
    <s v="Unknown"/>
    <n v="11.2"/>
    <n v="8.1999999999999993"/>
    <s v="NA"/>
    <n v="2017"/>
    <s v="NA"/>
    <s v="NA"/>
    <s v="NA"/>
    <s v="NA"/>
    <n v="0"/>
    <n v="0"/>
    <n v="0"/>
    <n v="0"/>
    <n v="12"/>
    <n v="5"/>
    <n v="1"/>
    <s v="NA"/>
    <m/>
    <m/>
  </r>
  <r>
    <s v="PC17Sr14"/>
    <e v="#N/A"/>
    <x v="2"/>
    <x v="1"/>
    <s v="Pika Camp"/>
    <d v="2014-08-17T00:00:00"/>
    <s v="NA"/>
    <d v="2016-08-17T00:00:00"/>
    <x v="1"/>
    <n v="97"/>
    <n v="145"/>
    <n v="109"/>
    <n v="23.8"/>
    <n v="60"/>
    <n v="54"/>
    <n v="58"/>
    <n v="156"/>
    <n v="100"/>
    <n v="85"/>
    <s v="Male"/>
    <n v="41.3"/>
    <n v="11.6"/>
    <s v="NA"/>
    <n v="2017"/>
    <s v="NA"/>
    <s v="NA"/>
    <s v="NA"/>
    <s v="NA"/>
    <n v="0"/>
    <n v="0"/>
    <n v="0"/>
    <n v="0"/>
    <n v="4"/>
    <n v="2"/>
    <n v="4"/>
    <s v="NA"/>
    <m/>
    <m/>
  </r>
  <r>
    <s v="PC17Sr7"/>
    <e v="#N/A"/>
    <x v="2"/>
    <x v="1"/>
    <s v="Pika Camp"/>
    <d v="2013-08-17T00:00:00"/>
    <s v="NA"/>
    <d v="2016-08-17T00:00:00"/>
    <x v="1"/>
    <n v="64"/>
    <n v="157"/>
    <n v="137"/>
    <n v="21.2"/>
    <n v="56"/>
    <n v="50"/>
    <n v="51"/>
    <n v="135"/>
    <n v="84"/>
    <n v="113"/>
    <s v="Male"/>
    <n v="34.700000000000003"/>
    <n v="10.199999999999999"/>
    <s v="NA"/>
    <n v="2017"/>
    <s v="NA"/>
    <s v="NA"/>
    <s v="NA"/>
    <s v="NA"/>
    <n v="0"/>
    <n v="0"/>
    <n v="0"/>
    <n v="0"/>
    <n v="2"/>
    <n v="5"/>
    <n v="1"/>
    <s v="NA"/>
    <m/>
    <m/>
  </r>
  <r>
    <s v="PC17Sr8"/>
    <e v="#N/A"/>
    <x v="2"/>
    <x v="1"/>
    <s v="Pika Camp"/>
    <d v="2013-08-17T00:00:00"/>
    <s v="NA"/>
    <d v="2016-08-17T00:00:00"/>
    <x v="1"/>
    <n v="64"/>
    <n v="102"/>
    <n v="157"/>
    <n v="22.1"/>
    <n v="40"/>
    <n v="46"/>
    <n v="45"/>
    <n v="64"/>
    <n v="71"/>
    <n v="98"/>
    <s v="Male"/>
    <n v="41.4"/>
    <n v="14.2"/>
    <s v="NA"/>
    <n v="2017"/>
    <s v="NA"/>
    <s v="NA"/>
    <s v="NA"/>
    <s v="NA"/>
    <n v="0"/>
    <n v="0"/>
    <n v="0"/>
    <n v="0"/>
    <n v="2"/>
    <n v="4"/>
    <n v="1"/>
    <s v="NA"/>
    <m/>
    <m/>
  </r>
  <r>
    <s v="PP17Sp14"/>
    <e v="#N/A"/>
    <x v="1"/>
    <x v="1"/>
    <s v="Printers Pass"/>
    <d v="2015-08-17T00:00:00"/>
    <s v="NA"/>
    <d v="2016-08-17T00:00:00"/>
    <x v="1"/>
    <n v="74"/>
    <n v="148"/>
    <n v="137"/>
    <n v="25"/>
    <n v="43"/>
    <n v="38"/>
    <n v="42"/>
    <n v="34"/>
    <n v="65"/>
    <n v="42"/>
    <s v="Unknown"/>
    <n v="37"/>
    <n v="10.1"/>
    <s v="NA"/>
    <n v="2017"/>
    <s v="NA"/>
    <s v="NA"/>
    <s v="NA"/>
    <s v="NA"/>
    <n v="0"/>
    <n v="0"/>
    <n v="0"/>
    <n v="0"/>
    <n v="8"/>
    <n v="3"/>
    <n v="1"/>
    <s v="NA"/>
    <m/>
    <m/>
  </r>
  <r>
    <s v="H18Sp7"/>
    <s v="NA"/>
    <x v="1"/>
    <x v="0"/>
    <s v="Qikiqtaruk"/>
    <d v="2018-08-11T00:00:00"/>
    <s v="NA"/>
    <d v="2018-08-20T00:00:00"/>
    <x v="2"/>
    <n v="18.100000000000001"/>
    <s v="NA"/>
    <s v="NA"/>
    <s v="NA"/>
    <n v="38"/>
    <n v="36"/>
    <n v="41"/>
    <n v="39"/>
    <n v="10"/>
    <n v="18"/>
    <s v="Unknown"/>
    <n v="29"/>
    <n v="6.03"/>
    <n v="6"/>
    <n v="2020"/>
    <s v="NA"/>
    <s v="NA"/>
    <s v="NA"/>
    <s v="NA"/>
    <s v="NA"/>
    <n v="1"/>
    <n v="1"/>
    <n v="0"/>
    <s v="NA"/>
    <s v="NA"/>
    <s v="NA"/>
    <s v="NA"/>
    <m/>
    <m/>
  </r>
  <r>
    <s v="H18Sr3"/>
    <s v="NA"/>
    <x v="2"/>
    <x v="0"/>
    <s v="Qikiqtaruk"/>
    <d v="2018-08-09T00:00:00"/>
    <s v="NA"/>
    <d v="2018-08-20T00:00:00"/>
    <x v="2"/>
    <n v="57.3"/>
    <s v="NA"/>
    <s v="NA"/>
    <s v="NA"/>
    <n v="58"/>
    <n v="52"/>
    <n v="51"/>
    <n v="58"/>
    <n v="44"/>
    <n v="27"/>
    <s v="Male"/>
    <n v="51.3"/>
    <n v="10.16"/>
    <n v="15"/>
    <n v="2020"/>
    <s v="NA"/>
    <s v="NA"/>
    <s v="NA"/>
    <s v="NA"/>
    <s v="NA"/>
    <n v="1"/>
    <n v="1"/>
    <n v="0"/>
    <s v="NA"/>
    <s v="NA"/>
    <s v="NA"/>
    <s v="NA"/>
    <m/>
    <m/>
  </r>
  <r>
    <s v="H18Sa13"/>
    <s v="NA"/>
    <x v="0"/>
    <x v="0"/>
    <s v="Qikiqtaruk"/>
    <d v="2018-08-10T00:00:00"/>
    <s v="NA"/>
    <d v="2018-08-20T00:00:00"/>
    <x v="2"/>
    <n v="3.2"/>
    <s v="NA"/>
    <s v="NA"/>
    <s v="NA"/>
    <n v="62"/>
    <n v="51"/>
    <n v="55"/>
    <n v="113"/>
    <n v="93"/>
    <n v="54"/>
    <s v="Male"/>
    <n v="52.3"/>
    <n v="7.47"/>
    <n v="8"/>
    <n v="2019"/>
    <s v="NA"/>
    <s v="NA"/>
    <s v="NA"/>
    <s v="NA"/>
    <s v="NA"/>
    <n v="1"/>
    <n v="0"/>
    <n v="0"/>
    <s v="NA"/>
    <s v="NA"/>
    <s v="NA"/>
    <s v="NA"/>
    <m/>
    <m/>
  </r>
  <r>
    <s v="H18Sp12"/>
    <s v="NA"/>
    <x v="1"/>
    <x v="0"/>
    <s v="Qikiqtaruk"/>
    <d v="2018-08-11T00:00:00"/>
    <s v="NA"/>
    <d v="2018-08-20T00:00:00"/>
    <x v="2"/>
    <n v="22.5"/>
    <s v="NA"/>
    <s v="NA"/>
    <s v="NA"/>
    <n v="38"/>
    <n v="35"/>
    <n v="39"/>
    <n v="28"/>
    <n v="20"/>
    <n v="9"/>
    <s v="Unknown"/>
    <n v="43.9"/>
    <n v="7.36"/>
    <n v="7"/>
    <n v="2019"/>
    <s v="NA"/>
    <s v="NA"/>
    <s v="NA"/>
    <s v="NA"/>
    <s v="NA"/>
    <n v="1"/>
    <n v="0"/>
    <n v="0"/>
    <s v="NA"/>
    <s v="NA"/>
    <s v="NA"/>
    <s v="NA"/>
    <m/>
    <m/>
  </r>
  <r>
    <s v="H18Sp13"/>
    <s v="NA"/>
    <x v="1"/>
    <x v="0"/>
    <s v="Qikiqtaruk"/>
    <d v="2018-08-11T00:00:00"/>
    <s v="NA"/>
    <d v="2018-08-20T00:00:00"/>
    <x v="2"/>
    <n v="15.5"/>
    <s v="NA"/>
    <s v="NA"/>
    <s v="NA"/>
    <n v="30"/>
    <n v="28"/>
    <n v="31"/>
    <n v="10"/>
    <n v="14"/>
    <n v="17"/>
    <s v="Unknown"/>
    <n v="38.1"/>
    <n v="9.7899999999999991"/>
    <n v="10"/>
    <n v="2019"/>
    <s v="NA"/>
    <s v="NA"/>
    <s v="NA"/>
    <s v="NA"/>
    <s v="NA"/>
    <n v="1"/>
    <n v="0"/>
    <n v="0"/>
    <s v="NA"/>
    <s v="NA"/>
    <s v="NA"/>
    <s v="NA"/>
    <m/>
    <m/>
  </r>
  <r>
    <s v="H18Sp19"/>
    <s v="NA"/>
    <x v="1"/>
    <x v="0"/>
    <s v="Qikiqtaruk"/>
    <d v="2018-08-11T00:00:00"/>
    <s v="NA"/>
    <d v="2018-08-20T00:00:00"/>
    <x v="2"/>
    <n v="16.8"/>
    <s v="NA"/>
    <s v="NA"/>
    <s v="NA"/>
    <n v="28"/>
    <n v="32"/>
    <n v="32"/>
    <n v="33"/>
    <n v="40"/>
    <n v="8"/>
    <s v="Female"/>
    <n v="34.6"/>
    <n v="6.73"/>
    <n v="10"/>
    <n v="2019"/>
    <s v="NA"/>
    <s v="NA"/>
    <s v="NA"/>
    <s v="NA"/>
    <s v="NA"/>
    <n v="1"/>
    <n v="0"/>
    <n v="0"/>
    <s v="NA"/>
    <s v="NA"/>
    <s v="NA"/>
    <s v="NA"/>
    <m/>
    <m/>
  </r>
  <r>
    <s v="H18Sp30"/>
    <s v="NA"/>
    <x v="1"/>
    <x v="0"/>
    <s v="Qikiqtaruk"/>
    <d v="2018-08-11T00:00:00"/>
    <s v="NA"/>
    <d v="2018-08-20T00:00:00"/>
    <x v="2"/>
    <n v="18.2"/>
    <s v="NA"/>
    <s v="NA"/>
    <s v="NA"/>
    <n v="43"/>
    <n v="32"/>
    <n v="29"/>
    <n v="22"/>
    <n v="28"/>
    <n v="15"/>
    <s v="Unknown"/>
    <n v="22.8"/>
    <n v="4.09"/>
    <n v="5"/>
    <n v="2019"/>
    <s v="NA"/>
    <s v="NA"/>
    <s v="NA"/>
    <s v="NA"/>
    <s v="NA"/>
    <n v="1"/>
    <n v="0"/>
    <n v="0"/>
    <s v="NA"/>
    <s v="NA"/>
    <s v="NA"/>
    <s v="NA"/>
    <m/>
    <m/>
  </r>
  <r>
    <s v="H18Sr12"/>
    <s v="NA"/>
    <x v="2"/>
    <x v="0"/>
    <s v="Qikiqtaruk"/>
    <d v="2018-08-09T00:00:00"/>
    <s v="NA"/>
    <d v="2018-08-20T00:00:00"/>
    <x v="2"/>
    <n v="45.5"/>
    <s v="NA"/>
    <s v="NA"/>
    <s v="NA"/>
    <n v="34"/>
    <n v="35"/>
    <n v="36"/>
    <n v="14"/>
    <n v="15"/>
    <n v="28"/>
    <s v="Female"/>
    <n v="46.2"/>
    <n v="10.14"/>
    <n v="9"/>
    <n v="2019"/>
    <s v="NA"/>
    <s v="NA"/>
    <s v="NA"/>
    <s v="NA"/>
    <s v="NA"/>
    <n v="1"/>
    <n v="0"/>
    <n v="0"/>
    <s v="NA"/>
    <s v="NA"/>
    <s v="NA"/>
    <s v="NA"/>
    <m/>
    <m/>
  </r>
  <r>
    <s v="H18Sr24"/>
    <s v="NA"/>
    <x v="2"/>
    <x v="0"/>
    <s v="Qikiqtaruk"/>
    <d v="2018-08-09T00:00:00"/>
    <s v="NA"/>
    <d v="2018-08-20T00:00:00"/>
    <x v="2"/>
    <n v="41.2"/>
    <s v="NA"/>
    <s v="NA"/>
    <s v="NA"/>
    <n v="73"/>
    <n v="54"/>
    <n v="59"/>
    <n v="108"/>
    <n v="38"/>
    <n v="42"/>
    <s v="Female"/>
    <n v="33.1"/>
    <n v="10.48"/>
    <n v="10"/>
    <n v="2019"/>
    <s v="NA"/>
    <s v="NA"/>
    <s v="NA"/>
    <s v="NA"/>
    <s v="NA"/>
    <n v="1"/>
    <n v="0"/>
    <n v="0"/>
    <s v="NA"/>
    <s v="NA"/>
    <s v="NA"/>
    <s v="NA"/>
    <m/>
    <m/>
  </r>
  <r>
    <s v="KP18Sa1"/>
    <s v="NA"/>
    <x v="0"/>
    <x v="1"/>
    <s v="Kluane Plateau"/>
    <d v="2018-08-22T00:00:00"/>
    <s v="NA"/>
    <d v="2018-08-23T00:00:00"/>
    <x v="2"/>
    <n v="8.1999999999999993"/>
    <s v="NA"/>
    <s v="NA"/>
    <s v="NA"/>
    <n v="43"/>
    <n v="44"/>
    <n v="51"/>
    <n v="21"/>
    <n v="25"/>
    <n v="39"/>
    <s v="Male"/>
    <n v="33.1"/>
    <n v="9.33"/>
    <n v="16"/>
    <n v="2019"/>
    <s v="NA"/>
    <s v="NA"/>
    <s v="NA"/>
    <s v="NA"/>
    <s v="NA"/>
    <n v="1"/>
    <n v="0"/>
    <n v="0"/>
    <s v="NA"/>
    <s v="NA"/>
    <s v="NA"/>
    <s v="NA"/>
    <m/>
    <m/>
  </r>
  <r>
    <s v="KP18Sa3"/>
    <s v="NA"/>
    <x v="0"/>
    <x v="1"/>
    <s v="Kluane Plateau"/>
    <d v="2018-08-22T00:00:00"/>
    <s v="NA"/>
    <d v="2018-08-23T00:00:00"/>
    <x v="2"/>
    <n v="13.5"/>
    <s v="NA"/>
    <s v="NA"/>
    <s v="NA"/>
    <n v="38"/>
    <n v="49"/>
    <n v="36"/>
    <n v="4"/>
    <n v="5"/>
    <n v="35"/>
    <s v="Female"/>
    <n v="34.299999999999997"/>
    <n v="9.99"/>
    <n v="14"/>
    <n v="2019"/>
    <s v="NA"/>
    <s v="NA"/>
    <s v="NA"/>
    <s v="NA"/>
    <s v="NA"/>
    <n v="1"/>
    <n v="0"/>
    <n v="0"/>
    <s v="NA"/>
    <s v="NA"/>
    <s v="NA"/>
    <s v="NA"/>
    <m/>
    <m/>
  </r>
  <r>
    <s v="H18Sa10"/>
    <s v="NA"/>
    <x v="0"/>
    <x v="0"/>
    <s v="Qikiqtaruk"/>
    <d v="2018-08-10T00:00:00"/>
    <s v="NA"/>
    <d v="2018-08-20T00:00:00"/>
    <x v="2"/>
    <n v="8.1999999999999993"/>
    <s v="NA"/>
    <s v="NA"/>
    <s v="NA"/>
    <n v="62"/>
    <n v="65"/>
    <n v="51"/>
    <n v="126"/>
    <n v="58"/>
    <n v="70"/>
    <s v="Male"/>
    <n v="29.1"/>
    <n v="7.29"/>
    <n v="10"/>
    <n v="2018"/>
    <s v="NA"/>
    <s v="NA"/>
    <s v="NA"/>
    <s v="NA"/>
    <s v="NA"/>
    <n v="0"/>
    <n v="0"/>
    <n v="0"/>
    <s v="NA"/>
    <s v="NA"/>
    <s v="NA"/>
    <s v="NA"/>
    <m/>
    <s v="Marked as no signs of life in 2019"/>
  </r>
  <r>
    <s v="H18Sa11"/>
    <s v="NA"/>
    <x v="0"/>
    <x v="0"/>
    <s v="Qikiqtaruk"/>
    <d v="2018-08-10T00:00:00"/>
    <s v="NA"/>
    <d v="2018-08-20T00:00:00"/>
    <x v="2"/>
    <n v="7.2"/>
    <s v="NA"/>
    <s v="NA"/>
    <s v="NA"/>
    <n v="58"/>
    <n v="50"/>
    <n v="55"/>
    <n v="119"/>
    <n v="36"/>
    <n v="60"/>
    <s v="Female"/>
    <n v="39.4"/>
    <n v="7.34"/>
    <n v="5"/>
    <n v="2018"/>
    <s v="NA"/>
    <s v="NA"/>
    <s v="NA"/>
    <s v="NA"/>
    <s v="NA"/>
    <n v="0"/>
    <n v="0"/>
    <n v="0"/>
    <s v="NA"/>
    <s v="NA"/>
    <s v="NA"/>
    <s v="NA"/>
    <m/>
    <m/>
  </r>
  <r>
    <s v="H18Sa12"/>
    <s v="NA"/>
    <x v="0"/>
    <x v="0"/>
    <s v="Qikiqtaruk"/>
    <d v="2018-08-10T00:00:00"/>
    <s v="NA"/>
    <d v="2018-08-20T00:00:00"/>
    <x v="2"/>
    <n v="5"/>
    <s v="NA"/>
    <s v="NA"/>
    <s v="NA"/>
    <n v="48"/>
    <n v="47"/>
    <n v="48"/>
    <n v="43"/>
    <n v="36"/>
    <n v="22"/>
    <s v="Female"/>
    <n v="19.100000000000001"/>
    <n v="6.57"/>
    <n v="5"/>
    <n v="2018"/>
    <s v="NA"/>
    <s v="NA"/>
    <s v="NA"/>
    <s v="NA"/>
    <s v="NA"/>
    <n v="0"/>
    <n v="0"/>
    <n v="0"/>
    <s v="NA"/>
    <s v="NA"/>
    <s v="NA"/>
    <s v="NA"/>
    <m/>
    <m/>
  </r>
  <r>
    <s v="H18Sa14"/>
    <s v="NA"/>
    <x v="0"/>
    <x v="0"/>
    <s v="Qikiqtaruk"/>
    <d v="2018-08-10T00:00:00"/>
    <s v="NA"/>
    <d v="2018-08-20T00:00:00"/>
    <x v="2"/>
    <n v="8.1999999999999993"/>
    <s v="NA"/>
    <s v="NA"/>
    <s v="NA"/>
    <n v="52"/>
    <n v="66"/>
    <n v="51"/>
    <n v="49"/>
    <n v="47"/>
    <n v="54"/>
    <s v="Female"/>
    <n v="37.1"/>
    <n v="6.91"/>
    <n v="6"/>
    <n v="2018"/>
    <s v="NA"/>
    <s v="NA"/>
    <s v="NA"/>
    <s v="NA"/>
    <s v="NA"/>
    <n v="0"/>
    <n v="0"/>
    <n v="0"/>
    <s v="NA"/>
    <s v="NA"/>
    <s v="NA"/>
    <s v="NA"/>
    <m/>
    <m/>
  </r>
  <r>
    <s v="H18Sa15"/>
    <s v="NA"/>
    <x v="0"/>
    <x v="0"/>
    <s v="Qikiqtaruk"/>
    <d v="2018-08-10T00:00:00"/>
    <s v="NA"/>
    <d v="2018-08-20T00:00:00"/>
    <x v="2"/>
    <n v="6.1"/>
    <s v="NA"/>
    <s v="NA"/>
    <s v="NA"/>
    <n v="56"/>
    <n v="61"/>
    <n v="66"/>
    <n v="11"/>
    <n v="36"/>
    <n v="29"/>
    <s v="Male"/>
    <n v="32.9"/>
    <n v="5.34"/>
    <n v="6"/>
    <n v="2018"/>
    <s v="NA"/>
    <s v="NA"/>
    <s v="NA"/>
    <s v="NA"/>
    <s v="NA"/>
    <n v="0"/>
    <n v="0"/>
    <n v="0"/>
    <s v="NA"/>
    <s v="NA"/>
    <s v="NA"/>
    <s v="NA"/>
    <m/>
    <m/>
  </r>
  <r>
    <s v="H18Sa16"/>
    <s v="NA"/>
    <x v="0"/>
    <x v="0"/>
    <s v="Qikiqtaruk"/>
    <d v="2018-08-10T00:00:00"/>
    <s v="NA"/>
    <d v="2018-08-20T00:00:00"/>
    <x v="2"/>
    <n v="7.2"/>
    <s v="NA"/>
    <s v="NA"/>
    <s v="NA"/>
    <n v="61"/>
    <n v="45"/>
    <n v="59"/>
    <n v="48"/>
    <n v="11"/>
    <n v="41"/>
    <s v="Male"/>
    <n v="24.9"/>
    <n v="6.68"/>
    <n v="8"/>
    <n v="2018"/>
    <s v="NA"/>
    <s v="NA"/>
    <s v="NA"/>
    <s v="NA"/>
    <s v="NA"/>
    <n v="0"/>
    <n v="0"/>
    <n v="0"/>
    <s v="NA"/>
    <s v="NA"/>
    <s v="NA"/>
    <s v="NA"/>
    <m/>
    <m/>
  </r>
  <r>
    <s v="H18Sa17"/>
    <s v="NA"/>
    <x v="0"/>
    <x v="0"/>
    <s v="Qikiqtaruk"/>
    <d v="2018-08-10T00:00:00"/>
    <s v="NA"/>
    <d v="2018-08-20T00:00:00"/>
    <x v="2"/>
    <n v="8.1999999999999993"/>
    <s v="NA"/>
    <s v="NA"/>
    <s v="NA"/>
    <n v="55"/>
    <n v="54"/>
    <n v="45"/>
    <n v="76"/>
    <n v="68"/>
    <n v="80"/>
    <s v="Female"/>
    <n v="36.1"/>
    <n v="13"/>
    <n v="14"/>
    <n v="2018"/>
    <s v="NA"/>
    <s v="NA"/>
    <s v="NA"/>
    <s v="NA"/>
    <s v="NA"/>
    <n v="0"/>
    <n v="0"/>
    <n v="0"/>
    <s v="NA"/>
    <s v="NA"/>
    <s v="NA"/>
    <s v="NA"/>
    <m/>
    <m/>
  </r>
  <r>
    <s v="H18Sa18"/>
    <s v="NA"/>
    <x v="0"/>
    <x v="0"/>
    <s v="Qikiqtaruk"/>
    <d v="2018-08-10T00:00:00"/>
    <s v="NA"/>
    <d v="2018-08-20T00:00:00"/>
    <x v="2"/>
    <n v="5.2"/>
    <s v="NA"/>
    <s v="NA"/>
    <s v="NA"/>
    <n v="51"/>
    <n v="52"/>
    <n v="51"/>
    <n v="23"/>
    <n v="76"/>
    <n v="72"/>
    <s v="Female"/>
    <n v="23.3"/>
    <n v="8.5299999999999994"/>
    <n v="9"/>
    <n v="2018"/>
    <s v="NA"/>
    <s v="NA"/>
    <s v="NA"/>
    <s v="NA"/>
    <s v="NA"/>
    <n v="0"/>
    <n v="0"/>
    <n v="0"/>
    <s v="NA"/>
    <s v="NA"/>
    <s v="NA"/>
    <s v="NA"/>
    <m/>
    <m/>
  </r>
  <r>
    <s v="H18Sa19"/>
    <s v="NA"/>
    <x v="0"/>
    <x v="0"/>
    <s v="Qikiqtaruk"/>
    <d v="2018-08-10T00:00:00"/>
    <s v="NA"/>
    <d v="2018-08-20T00:00:00"/>
    <x v="2"/>
    <n v="5.6"/>
    <s v="NA"/>
    <s v="NA"/>
    <s v="NA"/>
    <n v="64"/>
    <n v="51"/>
    <n v="56"/>
    <n v="78"/>
    <n v="76"/>
    <n v="48"/>
    <s v="Female"/>
    <n v="46.7"/>
    <n v="10.220000000000001"/>
    <n v="12"/>
    <n v="2018"/>
    <s v="NA"/>
    <s v="NA"/>
    <s v="NA"/>
    <s v="NA"/>
    <s v="NA"/>
    <n v="0"/>
    <n v="0"/>
    <n v="0"/>
    <s v="NA"/>
    <s v="NA"/>
    <s v="NA"/>
    <s v="Red spot viral disease"/>
    <m/>
    <m/>
  </r>
  <r>
    <s v="H18Sa2"/>
    <s v="NA"/>
    <x v="0"/>
    <x v="0"/>
    <s v="Qikiqtaruk"/>
    <d v="2018-08-10T00:00:00"/>
    <s v="NA"/>
    <d v="2018-08-20T00:00:00"/>
    <x v="2"/>
    <n v="3.2"/>
    <s v="NA"/>
    <s v="NA"/>
    <s v="NA"/>
    <n v="41"/>
    <n v="43"/>
    <n v="36"/>
    <n v="34"/>
    <n v="34"/>
    <n v="36"/>
    <s v="Female"/>
    <n v="36.799999999999997"/>
    <n v="5.04"/>
    <n v="9"/>
    <n v="2018"/>
    <s v="NA"/>
    <s v="NA"/>
    <s v="NA"/>
    <s v="NA"/>
    <s v="NA"/>
    <n v="0"/>
    <n v="0"/>
    <n v="0"/>
    <s v="NA"/>
    <s v="NA"/>
    <s v="NA"/>
    <s v="NA"/>
    <m/>
    <m/>
  </r>
  <r>
    <s v="H18Sa20"/>
    <s v="NA"/>
    <x v="0"/>
    <x v="0"/>
    <s v="Qikiqtaruk"/>
    <d v="2018-08-10T00:00:00"/>
    <s v="NA"/>
    <d v="2018-08-20T00:00:00"/>
    <x v="2"/>
    <n v="5.4"/>
    <s v="NA"/>
    <s v="NA"/>
    <s v="NA"/>
    <n v="61"/>
    <n v="55"/>
    <n v="47"/>
    <n v="94"/>
    <n v="56"/>
    <n v="62"/>
    <s v="Male"/>
    <n v="44.8"/>
    <n v="7.87"/>
    <n v="7"/>
    <n v="2018"/>
    <s v="NA"/>
    <s v="NA"/>
    <s v="NA"/>
    <s v="NA"/>
    <s v="NA"/>
    <n v="0"/>
    <n v="0"/>
    <n v="0"/>
    <s v="NA"/>
    <s v="NA"/>
    <s v="NA"/>
    <s v="NA"/>
    <m/>
    <m/>
  </r>
  <r>
    <s v="H18Sa3"/>
    <s v="NA"/>
    <x v="0"/>
    <x v="0"/>
    <s v="Qikiqtaruk"/>
    <d v="2018-08-10T00:00:00"/>
    <s v="NA"/>
    <d v="2018-08-20T00:00:00"/>
    <x v="2"/>
    <n v="3.8"/>
    <s v="NA"/>
    <s v="NA"/>
    <s v="NA"/>
    <n v="52"/>
    <n v="42"/>
    <n v="49"/>
    <n v="54"/>
    <n v="22"/>
    <n v="18"/>
    <s v="Female"/>
    <n v="39.700000000000003"/>
    <n v="5.39"/>
    <n v="6"/>
    <n v="2018"/>
    <s v="NA"/>
    <s v="NA"/>
    <s v="NA"/>
    <s v="NA"/>
    <s v="NA"/>
    <n v="0"/>
    <n v="0"/>
    <n v="0"/>
    <s v="NA"/>
    <s v="NA"/>
    <s v="NA"/>
    <s v="NA"/>
    <m/>
    <s v="Marked as no signs of life in 2019"/>
  </r>
  <r>
    <s v="H18Sa4"/>
    <s v="NA"/>
    <x v="0"/>
    <x v="0"/>
    <s v="Qikiqtaruk"/>
    <d v="2018-08-10T00:00:00"/>
    <s v="NA"/>
    <d v="2018-08-20T00:00:00"/>
    <x v="2"/>
    <n v="5.8"/>
    <s v="NA"/>
    <s v="NA"/>
    <s v="NA"/>
    <n v="42"/>
    <n v="46"/>
    <n v="56"/>
    <n v="46"/>
    <n v="22"/>
    <n v="17"/>
    <s v="Female"/>
    <n v="34.299999999999997"/>
    <n v="7.81"/>
    <n v="8"/>
    <n v="2018"/>
    <s v="NA"/>
    <s v="NA"/>
    <s v="NA"/>
    <s v="NA"/>
    <s v="NA"/>
    <n v="0"/>
    <n v="0"/>
    <n v="0"/>
    <s v="NA"/>
    <s v="NA"/>
    <s v="NA"/>
    <s v="NA"/>
    <m/>
    <s v="Marked as no signs of life in 2019"/>
  </r>
  <r>
    <s v="H18Sa5"/>
    <s v="NA"/>
    <x v="0"/>
    <x v="0"/>
    <s v="Qikiqtaruk"/>
    <d v="2018-08-10T00:00:00"/>
    <s v="NA"/>
    <d v="2018-08-20T00:00:00"/>
    <x v="2"/>
    <n v="6.9"/>
    <s v="NA"/>
    <s v="NA"/>
    <s v="NA"/>
    <n v="68"/>
    <n v="64"/>
    <n v="64"/>
    <n v="103"/>
    <n v="56"/>
    <n v="81"/>
    <s v="Male"/>
    <n v="59.7"/>
    <n v="7.21"/>
    <n v="8"/>
    <n v="2018"/>
    <s v="NA"/>
    <s v="NA"/>
    <s v="NA"/>
    <s v="NA"/>
    <s v="NA"/>
    <n v="0"/>
    <n v="0"/>
    <n v="0"/>
    <s v="NA"/>
    <s v="NA"/>
    <s v="NA"/>
    <s v="NA"/>
    <m/>
    <s v="Marked as no signs of life in 2019"/>
  </r>
  <r>
    <s v="H18Sa6"/>
    <s v="NA"/>
    <x v="0"/>
    <x v="0"/>
    <s v="Qikiqtaruk"/>
    <d v="2018-08-10T00:00:00"/>
    <s v="NA"/>
    <d v="2018-08-20T00:00:00"/>
    <x v="2"/>
    <n v="10.6"/>
    <s v="NA"/>
    <s v="NA"/>
    <s v="NA"/>
    <n v="68"/>
    <n v="46"/>
    <n v="61"/>
    <n v="42"/>
    <n v="25"/>
    <n v="43"/>
    <s v="Female"/>
    <n v="29.8"/>
    <n v="8.7100000000000009"/>
    <n v="7"/>
    <n v="2018"/>
    <s v="NA"/>
    <s v="NA"/>
    <s v="NA"/>
    <s v="NA"/>
    <s v="NA"/>
    <n v="0"/>
    <n v="0"/>
    <n v="0"/>
    <s v="NA"/>
    <s v="NA"/>
    <s v="NA"/>
    <s v="NA"/>
    <m/>
    <s v="Marked as no signs of life in 2019"/>
  </r>
  <r>
    <s v="H18Sa7"/>
    <s v="NA"/>
    <x v="0"/>
    <x v="0"/>
    <s v="Qikiqtaruk"/>
    <d v="2018-08-10T00:00:00"/>
    <s v="NA"/>
    <d v="2018-08-20T00:00:00"/>
    <x v="2"/>
    <n v="6.4"/>
    <s v="NA"/>
    <s v="NA"/>
    <s v="NA"/>
    <n v="60"/>
    <n v="62"/>
    <n v="55"/>
    <n v="103"/>
    <n v="57"/>
    <n v="31"/>
    <s v="Female"/>
    <n v="33.200000000000003"/>
    <n v="7.34"/>
    <n v="9"/>
    <n v="2018"/>
    <s v="NA"/>
    <s v="NA"/>
    <s v="NA"/>
    <s v="NA"/>
    <s v="NA"/>
    <n v="0"/>
    <n v="0"/>
    <n v="0"/>
    <s v="NA"/>
    <s v="NA"/>
    <s v="NA"/>
    <s v="NA"/>
    <m/>
    <s v="Marked as no signs of life in 2019"/>
  </r>
  <r>
    <s v="H18Sa9"/>
    <s v="NA"/>
    <x v="0"/>
    <x v="0"/>
    <s v="Qikiqtaruk"/>
    <d v="2018-08-10T00:00:00"/>
    <s v="NA"/>
    <d v="2018-08-20T00:00:00"/>
    <x v="2"/>
    <n v="9.3000000000000007"/>
    <s v="NA"/>
    <s v="NA"/>
    <s v="NA"/>
    <n v="60"/>
    <n v="64"/>
    <n v="69"/>
    <n v="68"/>
    <n v="74"/>
    <n v="76"/>
    <s v="Male"/>
    <n v="50.4"/>
    <n v="8.81"/>
    <n v="10"/>
    <n v="2018"/>
    <s v="NA"/>
    <s v="NA"/>
    <s v="NA"/>
    <s v="NA"/>
    <s v="NA"/>
    <n v="0"/>
    <n v="0"/>
    <n v="0"/>
    <s v="NA"/>
    <s v="NA"/>
    <s v="NA"/>
    <s v="NA"/>
    <m/>
    <s v="Marked as no signs of life in 2019"/>
  </r>
  <r>
    <s v="H18Sp10"/>
    <s v="NA"/>
    <x v="1"/>
    <x v="0"/>
    <s v="Qikiqtaruk"/>
    <d v="2018-08-11T00:00:00"/>
    <s v="NA"/>
    <d v="2018-08-20T00:00:00"/>
    <x v="2"/>
    <n v="25.6"/>
    <s v="NA"/>
    <s v="NA"/>
    <s v="NA"/>
    <n v="25"/>
    <n v="37"/>
    <n v="28"/>
    <n v="14"/>
    <n v="20"/>
    <n v="13"/>
    <s v="Unknown"/>
    <n v="35.5"/>
    <n v="8.65"/>
    <n v="6"/>
    <n v="2018"/>
    <s v="NA"/>
    <s v="NA"/>
    <s v="NA"/>
    <s v="NA"/>
    <s v="NA"/>
    <n v="0"/>
    <n v="0"/>
    <n v="0"/>
    <s v="NA"/>
    <s v="NA"/>
    <s v="NA"/>
    <s v="NA"/>
    <m/>
    <m/>
  </r>
  <r>
    <s v="H18Sp14"/>
    <s v="NA"/>
    <x v="1"/>
    <x v="0"/>
    <s v="Qikiqtaruk"/>
    <d v="2018-08-11T00:00:00"/>
    <s v="NA"/>
    <d v="2018-08-20T00:00:00"/>
    <x v="2"/>
    <n v="30.1"/>
    <s v="NA"/>
    <s v="NA"/>
    <s v="NA"/>
    <n v="40"/>
    <n v="32"/>
    <n v="39"/>
    <n v="34"/>
    <n v="32"/>
    <n v="24"/>
    <s v="Female"/>
    <n v="41.1"/>
    <n v="8.73"/>
    <n v="7"/>
    <n v="2018"/>
    <s v="NA"/>
    <s v="NA"/>
    <s v="NA"/>
    <s v="NA"/>
    <s v="NA"/>
    <n v="0"/>
    <n v="0"/>
    <n v="0"/>
    <s v="NA"/>
    <s v="NA"/>
    <s v="NA"/>
    <s v="NA"/>
    <m/>
    <m/>
  </r>
  <r>
    <s v="H18Sp17"/>
    <s v="NA"/>
    <x v="1"/>
    <x v="0"/>
    <s v="Qikiqtaruk"/>
    <d v="2018-08-11T00:00:00"/>
    <s v="NA"/>
    <d v="2018-08-20T00:00:00"/>
    <x v="2"/>
    <n v="16.600000000000001"/>
    <s v="NA"/>
    <s v="NA"/>
    <s v="NA"/>
    <n v="25"/>
    <n v="31"/>
    <n v="40"/>
    <n v="30"/>
    <n v="34"/>
    <n v="29"/>
    <s v="Unknown"/>
    <n v="39.4"/>
    <n v="5.3"/>
    <n v="5"/>
    <n v="2018"/>
    <s v="NA"/>
    <s v="NA"/>
    <s v="NA"/>
    <s v="NA"/>
    <s v="NA"/>
    <n v="0"/>
    <n v="0"/>
    <n v="0"/>
    <s v="NA"/>
    <s v="NA"/>
    <s v="NA"/>
    <s v="NA"/>
    <m/>
    <s v="Marked as no signs of life in 2019"/>
  </r>
  <r>
    <s v="H18Sp20"/>
    <s v="NA"/>
    <x v="1"/>
    <x v="0"/>
    <s v="Qikiqtaruk"/>
    <d v="2018-08-11T00:00:00"/>
    <s v="NA"/>
    <d v="2018-08-20T00:00:00"/>
    <x v="2"/>
    <n v="18.2"/>
    <s v="NA"/>
    <s v="NA"/>
    <s v="NA"/>
    <n v="39"/>
    <n v="35"/>
    <n v="32"/>
    <n v="33"/>
    <n v="30"/>
    <n v="19"/>
    <s v="Female"/>
    <n v="27.4"/>
    <n v="7.93"/>
    <n v="9"/>
    <n v="2018"/>
    <s v="NA"/>
    <s v="NA"/>
    <s v="NA"/>
    <s v="NA"/>
    <s v="NA"/>
    <n v="0"/>
    <n v="0"/>
    <n v="0"/>
    <s v="NA"/>
    <s v="NA"/>
    <s v="NA"/>
    <s v="NA"/>
    <m/>
    <m/>
  </r>
  <r>
    <s v="H18Sp21"/>
    <s v="NA"/>
    <x v="1"/>
    <x v="0"/>
    <s v="Qikiqtaruk"/>
    <d v="2018-08-11T00:00:00"/>
    <s v="NA"/>
    <d v="2018-08-20T00:00:00"/>
    <x v="2"/>
    <n v="17.2"/>
    <s v="NA"/>
    <s v="NA"/>
    <s v="NA"/>
    <n v="27"/>
    <n v="31"/>
    <n v="39"/>
    <n v="23"/>
    <n v="14"/>
    <n v="31"/>
    <s v="Unknown"/>
    <n v="53.8"/>
    <n v="6.47"/>
    <n v="8"/>
    <n v="2018"/>
    <s v="NA"/>
    <s v="NA"/>
    <s v="NA"/>
    <s v="NA"/>
    <s v="NA"/>
    <n v="0"/>
    <n v="0"/>
    <n v="0"/>
    <s v="NA"/>
    <s v="NA"/>
    <s v="NA"/>
    <s v="NA"/>
    <m/>
    <s v="Marked as no signs of life in 2019"/>
  </r>
  <r>
    <s v="H18Sp22"/>
    <s v="NA"/>
    <x v="1"/>
    <x v="0"/>
    <s v="Qikiqtaruk"/>
    <d v="2018-08-11T00:00:00"/>
    <s v="NA"/>
    <d v="2018-08-20T00:00:00"/>
    <x v="2"/>
    <n v="20.3"/>
    <s v="NA"/>
    <s v="NA"/>
    <s v="NA"/>
    <n v="50"/>
    <n v="50"/>
    <n v="39"/>
    <n v="27"/>
    <n v="48"/>
    <n v="9"/>
    <s v="Female"/>
    <n v="31.1"/>
    <n v="4.6399999999999997"/>
    <n v="7"/>
    <n v="2018"/>
    <s v="NA"/>
    <s v="NA"/>
    <s v="NA"/>
    <s v="NA"/>
    <s v="NA"/>
    <n v="0"/>
    <n v="0"/>
    <n v="0"/>
    <s v="NA"/>
    <s v="NA"/>
    <s v="NA"/>
    <s v="NA"/>
    <m/>
    <s v="No measurements in 2019"/>
  </r>
  <r>
    <s v="H18Sp23"/>
    <s v="NA"/>
    <x v="1"/>
    <x v="0"/>
    <s v="Qikiqtaruk"/>
    <d v="2018-08-11T00:00:00"/>
    <s v="NA"/>
    <d v="2018-08-20T00:00:00"/>
    <x v="2"/>
    <n v="18"/>
    <s v="NA"/>
    <s v="NA"/>
    <s v="NA"/>
    <n v="32"/>
    <n v="33"/>
    <n v="37"/>
    <n v="23"/>
    <n v="9"/>
    <n v="35"/>
    <s v="Unknown"/>
    <n v="33.1"/>
    <n v="6.07"/>
    <n v="7"/>
    <n v="2018"/>
    <s v="NA"/>
    <s v="NA"/>
    <s v="NA"/>
    <s v="NA"/>
    <s v="NA"/>
    <n v="0"/>
    <n v="0"/>
    <n v="0"/>
    <s v="NA"/>
    <s v="NA"/>
    <s v="NA"/>
    <s v="NA"/>
    <m/>
    <s v="Marked as no signs of life in 2019"/>
  </r>
  <r>
    <s v="H18Sp25"/>
    <s v="NA"/>
    <x v="1"/>
    <x v="0"/>
    <s v="Qikiqtaruk"/>
    <d v="2018-08-11T00:00:00"/>
    <s v="NA"/>
    <d v="2018-08-20T00:00:00"/>
    <x v="2"/>
    <n v="21.5"/>
    <s v="NA"/>
    <s v="NA"/>
    <s v="NA"/>
    <n v="31"/>
    <n v="39"/>
    <n v="36"/>
    <n v="11"/>
    <n v="30"/>
    <n v="9"/>
    <s v="Unknown"/>
    <n v="23"/>
    <n v="4.33"/>
    <n v="3"/>
    <n v="2018"/>
    <s v="NA"/>
    <s v="NA"/>
    <s v="NA"/>
    <s v="NA"/>
    <s v="NA"/>
    <n v="0"/>
    <n v="0"/>
    <n v="0"/>
    <s v="NA"/>
    <s v="NA"/>
    <s v="NA"/>
    <s v="NA"/>
    <m/>
    <s v="Marked as no signs of life in 2019"/>
  </r>
  <r>
    <s v="H18Sp26"/>
    <s v="NA"/>
    <x v="1"/>
    <x v="0"/>
    <s v="Qikiqtaruk"/>
    <d v="2018-08-11T00:00:00"/>
    <s v="NA"/>
    <d v="2018-08-20T00:00:00"/>
    <x v="2"/>
    <n v="15.1"/>
    <s v="NA"/>
    <s v="NA"/>
    <s v="NA"/>
    <n v="19"/>
    <n v="26"/>
    <n v="18"/>
    <n v="27"/>
    <n v="49"/>
    <n v="17"/>
    <s v="Unknown"/>
    <n v="19.3"/>
    <n v="4.84"/>
    <n v="6"/>
    <n v="2018"/>
    <s v="NA"/>
    <s v="NA"/>
    <s v="NA"/>
    <s v="NA"/>
    <s v="NA"/>
    <n v="0"/>
    <n v="0"/>
    <n v="0"/>
    <s v="NA"/>
    <s v="NA"/>
    <s v="NA"/>
    <s v="NA"/>
    <m/>
    <m/>
  </r>
  <r>
    <s v="H18Sp27"/>
    <s v="NA"/>
    <x v="1"/>
    <x v="0"/>
    <s v="Qikiqtaruk"/>
    <d v="2018-08-11T00:00:00"/>
    <s v="NA"/>
    <d v="2018-08-20T00:00:00"/>
    <x v="2"/>
    <n v="31.4"/>
    <s v="NA"/>
    <s v="NA"/>
    <s v="NA"/>
    <n v="24"/>
    <n v="31"/>
    <n v="42"/>
    <n v="16"/>
    <n v="32"/>
    <n v="40"/>
    <s v="Unknown"/>
    <n v="36"/>
    <n v="4.66"/>
    <n v="8"/>
    <n v="2018"/>
    <s v="NA"/>
    <s v="NA"/>
    <s v="NA"/>
    <s v="NA"/>
    <s v="NA"/>
    <n v="0"/>
    <n v="0"/>
    <n v="0"/>
    <s v="NA"/>
    <s v="NA"/>
    <s v="NA"/>
    <s v="NA"/>
    <m/>
    <m/>
  </r>
  <r>
    <s v="H18Sp28"/>
    <s v="NA"/>
    <x v="1"/>
    <x v="0"/>
    <s v="Qikiqtaruk"/>
    <d v="2018-08-11T00:00:00"/>
    <s v="NA"/>
    <d v="2018-08-20T00:00:00"/>
    <x v="2"/>
    <n v="24.9"/>
    <s v="NA"/>
    <s v="NA"/>
    <s v="NA"/>
    <n v="31"/>
    <n v="30"/>
    <n v="25"/>
    <n v="13"/>
    <n v="21"/>
    <n v="12"/>
    <s v="Female"/>
    <n v="46.8"/>
    <n v="7.79"/>
    <n v="12"/>
    <n v="2018"/>
    <s v="NA"/>
    <s v="NA"/>
    <s v="NA"/>
    <s v="NA"/>
    <s v="NA"/>
    <n v="0"/>
    <n v="0"/>
    <n v="0"/>
    <s v="NA"/>
    <s v="NA"/>
    <s v="NA"/>
    <s v="NA"/>
    <m/>
    <m/>
  </r>
  <r>
    <s v="H18Sp29"/>
    <s v="NA"/>
    <x v="1"/>
    <x v="0"/>
    <s v="Qikiqtaruk"/>
    <d v="2018-08-11T00:00:00"/>
    <s v="NA"/>
    <d v="2018-08-20T00:00:00"/>
    <x v="2"/>
    <n v="17.2"/>
    <s v="NA"/>
    <s v="NA"/>
    <s v="NA"/>
    <n v="36"/>
    <n v="35"/>
    <n v="29"/>
    <n v="21"/>
    <n v="7"/>
    <n v="24"/>
    <s v="Unknown"/>
    <n v="28.5"/>
    <n v="6.23"/>
    <n v="8"/>
    <n v="2018"/>
    <s v="NA"/>
    <s v="NA"/>
    <s v="NA"/>
    <s v="NA"/>
    <s v="NA"/>
    <n v="0"/>
    <n v="0"/>
    <n v="0"/>
    <s v="NA"/>
    <s v="NA"/>
    <s v="NA"/>
    <s v="NA"/>
    <m/>
    <m/>
  </r>
  <r>
    <s v="H18Sp3"/>
    <s v="NA"/>
    <x v="1"/>
    <x v="0"/>
    <s v="Qikiqtaruk"/>
    <d v="2018-08-11T00:00:00"/>
    <s v="NA"/>
    <d v="2018-08-20T00:00:00"/>
    <x v="2"/>
    <n v="16.100000000000001"/>
    <s v="NA"/>
    <s v="NA"/>
    <s v="NA"/>
    <n v="34"/>
    <n v="44"/>
    <n v="53"/>
    <n v="9"/>
    <n v="28"/>
    <n v="15"/>
    <s v="Female"/>
    <n v="31.9"/>
    <n v="8.4499999999999993"/>
    <n v="10"/>
    <n v="2018"/>
    <s v="NA"/>
    <s v="NA"/>
    <s v="NA"/>
    <s v="NA"/>
    <s v="NA"/>
    <n v="0"/>
    <n v="0"/>
    <n v="0"/>
    <s v="NA"/>
    <s v="NA"/>
    <s v="NA"/>
    <s v="NA"/>
    <m/>
    <m/>
  </r>
  <r>
    <s v="H18Sp6"/>
    <s v="NA"/>
    <x v="1"/>
    <x v="0"/>
    <s v="Qikiqtaruk"/>
    <d v="2018-08-11T00:00:00"/>
    <s v="NA"/>
    <d v="2018-08-20T00:00:00"/>
    <x v="2"/>
    <n v="18.899999999999999"/>
    <s v="NA"/>
    <s v="NA"/>
    <s v="NA"/>
    <n v="50"/>
    <n v="45"/>
    <n v="43"/>
    <n v="32"/>
    <n v="25"/>
    <n v="18"/>
    <s v="Female"/>
    <n v="48.7"/>
    <n v="7.22"/>
    <n v="5"/>
    <n v="2018"/>
    <s v="NA"/>
    <s v="NA"/>
    <s v="NA"/>
    <s v="NA"/>
    <s v="NA"/>
    <n v="0"/>
    <n v="0"/>
    <n v="0"/>
    <s v="NA"/>
    <s v="NA"/>
    <s v="NA"/>
    <s v="Maybe the wrong species "/>
    <m/>
    <m/>
  </r>
  <r>
    <s v="H18Sr1"/>
    <s v="NA"/>
    <x v="2"/>
    <x v="0"/>
    <s v="Qikiqtaruk"/>
    <d v="2018-08-09T00:00:00"/>
    <s v="NA"/>
    <d v="2018-08-20T00:00:00"/>
    <x v="2"/>
    <n v="45.5"/>
    <s v="NA"/>
    <s v="NA"/>
    <s v="NA"/>
    <n v="42"/>
    <n v="40"/>
    <n v="44"/>
    <n v="34"/>
    <n v="41"/>
    <n v="45"/>
    <s v="Female"/>
    <n v="46.4"/>
    <n v="12.6"/>
    <n v="12"/>
    <n v="2018"/>
    <s v="NA"/>
    <s v="NA"/>
    <s v="NA"/>
    <s v="NA"/>
    <s v="NA"/>
    <n v="0"/>
    <n v="0"/>
    <n v="0"/>
    <s v="NA"/>
    <s v="NA"/>
    <s v="NA"/>
    <s v="Rodent nibble"/>
    <m/>
    <m/>
  </r>
  <r>
    <s v="H18Sr11"/>
    <s v="NA"/>
    <x v="2"/>
    <x v="0"/>
    <s v="Qikiqtaruk"/>
    <d v="2018-08-09T00:00:00"/>
    <s v="NA"/>
    <d v="2018-08-20T00:00:00"/>
    <x v="2"/>
    <n v="61.7"/>
    <s v="NA"/>
    <s v="NA"/>
    <s v="NA"/>
    <n v="38"/>
    <n v="41"/>
    <n v="40"/>
    <n v="28"/>
    <n v="30"/>
    <n v="17"/>
    <s v="Female"/>
    <n v="51.4"/>
    <n v="13.32"/>
    <n v="10"/>
    <n v="2018"/>
    <s v="NA"/>
    <s v="NA"/>
    <s v="NA"/>
    <s v="NA"/>
    <s v="NA"/>
    <n v="0"/>
    <n v="0"/>
    <n v="0"/>
    <s v="NA"/>
    <s v="NA"/>
    <s v="NA"/>
    <s v="NA"/>
    <m/>
    <m/>
  </r>
  <r>
    <s v="H18Sr13"/>
    <s v="NA"/>
    <x v="2"/>
    <x v="0"/>
    <s v="Qikiqtaruk"/>
    <d v="2018-08-09T00:00:00"/>
    <s v="NA"/>
    <d v="2018-08-20T00:00:00"/>
    <x v="2"/>
    <n v="32.5"/>
    <s v="NA"/>
    <s v="NA"/>
    <s v="NA"/>
    <n v="45"/>
    <n v="50"/>
    <n v="38"/>
    <n v="88"/>
    <n v="88"/>
    <n v="68"/>
    <s v="Female"/>
    <n v="32"/>
    <n v="11.09"/>
    <n v="8"/>
    <n v="2018"/>
    <s v="NA"/>
    <s v="NA"/>
    <s v="NA"/>
    <s v="NA"/>
    <s v="NA"/>
    <n v="0"/>
    <n v="0"/>
    <n v="0"/>
    <s v="NA"/>
    <s v="NA"/>
    <s v="NA"/>
    <s v="NA"/>
    <m/>
    <m/>
  </r>
  <r>
    <s v="H18Sr14"/>
    <s v="NA"/>
    <x v="2"/>
    <x v="0"/>
    <s v="Qikiqtaruk"/>
    <d v="2018-08-09T00:00:00"/>
    <s v="NA"/>
    <d v="2018-08-20T00:00:00"/>
    <x v="2"/>
    <n v="43.3"/>
    <s v="NA"/>
    <s v="NA"/>
    <s v="NA"/>
    <n v="44"/>
    <n v="41"/>
    <n v="33"/>
    <n v="43"/>
    <n v="21"/>
    <n v="17"/>
    <s v="Male"/>
    <n v="41.2"/>
    <n v="8.7799999999999994"/>
    <n v="7"/>
    <n v="2018"/>
    <s v="NA"/>
    <s v="NA"/>
    <s v="NA"/>
    <s v="NA"/>
    <s v="NA"/>
    <n v="0"/>
    <n v="0"/>
    <n v="0"/>
    <s v="NA"/>
    <s v="NA"/>
    <s v="NA"/>
    <s v="NA"/>
    <m/>
    <m/>
  </r>
  <r>
    <s v="H18Sr15"/>
    <s v="NA"/>
    <x v="2"/>
    <x v="0"/>
    <s v="Qikiqtaruk"/>
    <d v="2018-08-09T00:00:00"/>
    <s v="NA"/>
    <d v="2018-08-20T00:00:00"/>
    <x v="2"/>
    <n v="37.1"/>
    <s v="NA"/>
    <s v="NA"/>
    <s v="NA"/>
    <n v="48"/>
    <n v="48"/>
    <n v="39"/>
    <n v="44"/>
    <n v="63"/>
    <n v="29"/>
    <s v="Female"/>
    <n v="56.1"/>
    <n v="13.44"/>
    <n v="16"/>
    <n v="2018"/>
    <s v="NA"/>
    <s v="NA"/>
    <s v="NA"/>
    <s v="NA"/>
    <s v="NA"/>
    <n v="0"/>
    <n v="0"/>
    <n v="0"/>
    <s v="NA"/>
    <s v="NA"/>
    <s v="NA"/>
    <s v="NA"/>
    <m/>
    <s v="Marked as no signs of life in 2019"/>
  </r>
  <r>
    <s v="H18Sr16"/>
    <s v="NA"/>
    <x v="2"/>
    <x v="0"/>
    <s v="Qikiqtaruk"/>
    <d v="2018-08-09T00:00:00"/>
    <s v="NA"/>
    <d v="2018-08-20T00:00:00"/>
    <x v="2"/>
    <n v="35.799999999999997"/>
    <s v="NA"/>
    <s v="NA"/>
    <s v="NA"/>
    <n v="43"/>
    <n v="49"/>
    <n v="48"/>
    <n v="78"/>
    <n v="101"/>
    <n v="67"/>
    <s v="Male"/>
    <n v="46.8"/>
    <n v="11.49"/>
    <n v="12"/>
    <n v="2018"/>
    <s v="NA"/>
    <s v="NA"/>
    <s v="NA"/>
    <s v="NA"/>
    <s v="NA"/>
    <n v="0"/>
    <n v="0"/>
    <n v="0"/>
    <s v="NA"/>
    <s v="NA"/>
    <s v="NA"/>
    <s v="NA"/>
    <m/>
    <m/>
  </r>
  <r>
    <s v="H18Sr17"/>
    <s v="NA"/>
    <x v="2"/>
    <x v="0"/>
    <s v="Qikiqtaruk"/>
    <d v="2018-08-09T00:00:00"/>
    <s v="NA"/>
    <d v="2018-08-20T00:00:00"/>
    <x v="2"/>
    <n v="49.8"/>
    <s v="NA"/>
    <s v="NA"/>
    <s v="NA"/>
    <n v="36"/>
    <n v="51"/>
    <n v="38"/>
    <n v="26"/>
    <n v="43"/>
    <n v="37"/>
    <s v="Female"/>
    <n v="61.8"/>
    <n v="15.81"/>
    <n v="11"/>
    <n v="2018"/>
    <s v="NA"/>
    <s v="NA"/>
    <s v="NA"/>
    <s v="NA"/>
    <s v="NA"/>
    <n v="0"/>
    <n v="0"/>
    <n v="0"/>
    <s v="NA"/>
    <s v="NA"/>
    <s v="NA"/>
    <s v="NA"/>
    <m/>
    <s v="Marked as no signs of life in 2019"/>
  </r>
  <r>
    <s v="H18Sr18"/>
    <s v="NA"/>
    <x v="2"/>
    <x v="0"/>
    <s v="Qikiqtaruk"/>
    <d v="2018-08-09T00:00:00"/>
    <s v="NA"/>
    <d v="2018-08-20T00:00:00"/>
    <x v="2"/>
    <n v="37.4"/>
    <s v="NA"/>
    <s v="NA"/>
    <s v="NA"/>
    <n v="41"/>
    <n v="44"/>
    <n v="43"/>
    <n v="26"/>
    <n v="45"/>
    <n v="55"/>
    <s v="Female"/>
    <n v="36.6"/>
    <n v="11.17"/>
    <n v="18"/>
    <n v="2018"/>
    <s v="NA"/>
    <s v="NA"/>
    <s v="NA"/>
    <s v="NA"/>
    <s v="NA"/>
    <n v="0"/>
    <n v="0"/>
    <n v="0"/>
    <s v="NA"/>
    <s v="NA"/>
    <s v="NA"/>
    <s v="Stems munched on by rodents"/>
    <m/>
    <s v="Marked as no signs of life in 2019"/>
  </r>
  <r>
    <s v="H18Sr19"/>
    <s v="NA"/>
    <x v="2"/>
    <x v="0"/>
    <s v="Qikiqtaruk"/>
    <d v="2018-08-09T00:00:00"/>
    <s v="NA"/>
    <d v="2018-08-20T00:00:00"/>
    <x v="2"/>
    <n v="48.2"/>
    <s v="NA"/>
    <s v="NA"/>
    <s v="NA"/>
    <n v="41"/>
    <n v="38"/>
    <n v="54"/>
    <n v="23"/>
    <n v="17"/>
    <n v="46"/>
    <s v="Female"/>
    <n v="57.2"/>
    <n v="14.41"/>
    <n v="11"/>
    <n v="2018"/>
    <s v="NA"/>
    <s v="NA"/>
    <s v="NA"/>
    <s v="NA"/>
    <s v="NA"/>
    <n v="0"/>
    <n v="0"/>
    <n v="0"/>
    <s v="NA"/>
    <s v="NA"/>
    <s v="NA"/>
    <s v="Individual has red dot virus."/>
    <m/>
    <s v="Not in data in 2019"/>
  </r>
  <r>
    <s v="H18Sr20"/>
    <s v="NA"/>
    <x v="2"/>
    <x v="0"/>
    <s v="Qikiqtaruk"/>
    <d v="2018-08-09T00:00:00"/>
    <s v="NA"/>
    <d v="2018-08-20T00:00:00"/>
    <x v="2"/>
    <n v="45.5"/>
    <s v="NA"/>
    <s v="NA"/>
    <s v="NA"/>
    <n v="38"/>
    <n v="33"/>
    <n v="41"/>
    <n v="22"/>
    <n v="24"/>
    <n v="28"/>
    <s v="Female"/>
    <n v="66.8"/>
    <n v="11.03"/>
    <n v="13"/>
    <n v="2018"/>
    <s v="NA"/>
    <s v="NA"/>
    <s v="NA"/>
    <s v="NA"/>
    <s v="NA"/>
    <n v="0"/>
    <n v="0"/>
    <n v="0"/>
    <s v="NA"/>
    <s v="NA"/>
    <s v="NA"/>
    <s v="NA"/>
    <m/>
    <s v="Marked as no signs of life in 2019"/>
  </r>
  <r>
    <s v="H18Sr21"/>
    <s v="NA"/>
    <x v="2"/>
    <x v="0"/>
    <s v="Qikiqtaruk"/>
    <d v="2018-08-09T00:00:00"/>
    <s v="NA"/>
    <d v="2018-08-20T00:00:00"/>
    <x v="2"/>
    <n v="44.1"/>
    <s v="NA"/>
    <s v="NA"/>
    <s v="NA"/>
    <n v="62"/>
    <n v="46"/>
    <n v="52"/>
    <n v="104"/>
    <n v="89"/>
    <n v="38"/>
    <s v="Male"/>
    <n v="31.4"/>
    <n v="8.66"/>
    <n v="10"/>
    <n v="2018"/>
    <s v="NA"/>
    <s v="NA"/>
    <s v="NA"/>
    <s v="NA"/>
    <s v="NA"/>
    <n v="0"/>
    <n v="0"/>
    <n v="0"/>
    <s v="NA"/>
    <s v="NA"/>
    <s v="NA"/>
    <s v="NA"/>
    <m/>
    <m/>
  </r>
  <r>
    <s v="H18Sr22"/>
    <s v="NA"/>
    <x v="2"/>
    <x v="0"/>
    <s v="Qikiqtaruk"/>
    <d v="2018-08-09T00:00:00"/>
    <s v="NA"/>
    <d v="2018-08-20T00:00:00"/>
    <x v="2"/>
    <n v="44.5"/>
    <s v="NA"/>
    <s v="NA"/>
    <s v="NA"/>
    <n v="51"/>
    <n v="50"/>
    <n v="56"/>
    <n v="63"/>
    <n v="63"/>
    <n v="98"/>
    <s v="Female"/>
    <n v="29.6"/>
    <n v="7.87"/>
    <n v="7"/>
    <n v="2018"/>
    <s v="NA"/>
    <s v="NA"/>
    <s v="NA"/>
    <s v="NA"/>
    <s v="NA"/>
    <n v="0"/>
    <n v="0"/>
    <n v="0"/>
    <s v="NA"/>
    <s v="NA"/>
    <s v="NA"/>
    <s v="NA"/>
    <m/>
    <m/>
  </r>
  <r>
    <s v="H18Sr23"/>
    <s v="NA"/>
    <x v="2"/>
    <x v="0"/>
    <s v="Qikiqtaruk"/>
    <d v="2018-08-09T00:00:00"/>
    <s v="NA"/>
    <d v="2018-08-20T00:00:00"/>
    <x v="2"/>
    <n v="38.5"/>
    <s v="NA"/>
    <s v="NA"/>
    <s v="NA"/>
    <n v="54"/>
    <n v="68"/>
    <n v="65"/>
    <n v="58"/>
    <n v="121"/>
    <n v="73"/>
    <s v="Female"/>
    <n v="42.8"/>
    <n v="12.41"/>
    <n v="13"/>
    <n v="2018"/>
    <s v="NA"/>
    <s v="NA"/>
    <s v="NA"/>
    <s v="NA"/>
    <s v="NA"/>
    <n v="0"/>
    <n v="0"/>
    <n v="0"/>
    <s v="NA"/>
    <s v="NA"/>
    <s v="NA"/>
    <s v="NA"/>
    <m/>
    <m/>
  </r>
  <r>
    <s v="H18Sr25"/>
    <s v="NA"/>
    <x v="2"/>
    <x v="0"/>
    <s v="Qikiqtaruk"/>
    <d v="2018-08-09T00:00:00"/>
    <s v="NA"/>
    <d v="2018-08-20T00:00:00"/>
    <x v="2"/>
    <n v="33.4"/>
    <s v="NA"/>
    <s v="NA"/>
    <s v="NA"/>
    <n v="33"/>
    <n v="45"/>
    <n v="38"/>
    <n v="39"/>
    <n v="112"/>
    <n v="31"/>
    <s v="Female"/>
    <n v="26.9"/>
    <n v="10.98"/>
    <n v="11"/>
    <n v="2018"/>
    <s v="NA"/>
    <s v="NA"/>
    <s v="NA"/>
    <s v="NA"/>
    <s v="NA"/>
    <n v="0"/>
    <n v="0"/>
    <n v="0"/>
    <s v="NA"/>
    <s v="NA"/>
    <s v="NA"/>
    <s v="NA"/>
    <m/>
    <m/>
  </r>
  <r>
    <s v="H18Sr26"/>
    <s v="NA"/>
    <x v="2"/>
    <x v="0"/>
    <s v="Qikiqtaruk"/>
    <d v="2018-08-09T00:00:00"/>
    <s v="NA"/>
    <d v="2018-08-20T00:00:00"/>
    <x v="2"/>
    <n v="37.200000000000003"/>
    <s v="NA"/>
    <s v="NA"/>
    <s v="NA"/>
    <n v="34"/>
    <n v="48"/>
    <n v="51"/>
    <n v="30"/>
    <n v="52"/>
    <n v="43"/>
    <s v="Female"/>
    <n v="41.2"/>
    <n v="12.79"/>
    <n v="16"/>
    <n v="2018"/>
    <s v="NA"/>
    <s v="NA"/>
    <s v="NA"/>
    <s v="NA"/>
    <s v="NA"/>
    <n v="0"/>
    <n v="0"/>
    <n v="0"/>
    <s v="NA"/>
    <s v="NA"/>
    <s v="NA"/>
    <s v="NA"/>
    <m/>
    <s v="Marked as no signs of life in 2019"/>
  </r>
  <r>
    <s v="H18Sr28"/>
    <s v="NA"/>
    <x v="2"/>
    <x v="0"/>
    <s v="Qikiqtaruk"/>
    <d v="2018-08-09T00:00:00"/>
    <s v="NA"/>
    <d v="2018-08-20T00:00:00"/>
    <x v="2"/>
    <n v="32.200000000000003"/>
    <s v="NA"/>
    <s v="NA"/>
    <s v="NA"/>
    <n v="44"/>
    <n v="51"/>
    <n v="50"/>
    <n v="22"/>
    <n v="28"/>
    <n v="61"/>
    <s v="Male"/>
    <n v="28.7"/>
    <n v="8.7899999999999991"/>
    <n v="12"/>
    <n v="2018"/>
    <s v="NA"/>
    <s v="NA"/>
    <s v="NA"/>
    <s v="NA"/>
    <s v="NA"/>
    <n v="0"/>
    <n v="0"/>
    <n v="0"/>
    <s v="NA"/>
    <s v="NA"/>
    <s v="NA"/>
    <s v="NA"/>
    <m/>
    <s v="Marked as no signs of life in 2019"/>
  </r>
  <r>
    <s v="H18Sr4"/>
    <s v="NA"/>
    <x v="2"/>
    <x v="0"/>
    <s v="Qikiqtaruk"/>
    <d v="2018-08-09T00:00:00"/>
    <s v="NA"/>
    <d v="2018-08-20T00:00:00"/>
    <x v="2"/>
    <n v="43.3"/>
    <s v="NA"/>
    <s v="NA"/>
    <s v="NA"/>
    <n v="46"/>
    <n v="44"/>
    <n v="43"/>
    <n v="35"/>
    <n v="26"/>
    <n v="41"/>
    <s v="Female"/>
    <n v="44.2"/>
    <n v="12.35"/>
    <n v="14"/>
    <n v="2018"/>
    <s v="NA"/>
    <s v="NA"/>
    <s v="NA"/>
    <s v="NA"/>
    <s v="NA"/>
    <n v="0"/>
    <n v="0"/>
    <n v="0"/>
    <s v="NA"/>
    <s v="NA"/>
    <s v="NA"/>
    <s v="NA"/>
    <m/>
    <m/>
  </r>
  <r>
    <s v="H18Sr5"/>
    <s v="NA"/>
    <x v="2"/>
    <x v="0"/>
    <s v="Qikiqtaruk"/>
    <d v="2018-08-09T00:00:00"/>
    <s v="NA"/>
    <d v="2018-08-20T00:00:00"/>
    <x v="2"/>
    <n v="41.5"/>
    <s v="NA"/>
    <s v="NA"/>
    <s v="NA"/>
    <n v="3.4"/>
    <n v="4.2"/>
    <n v="4.2"/>
    <n v="3.9"/>
    <n v="5.6"/>
    <n v="4.4000000000000004"/>
    <s v="Female"/>
    <n v="39.1"/>
    <n v="8.65"/>
    <n v="7"/>
    <n v="2018"/>
    <s v="NA"/>
    <s v="NA"/>
    <s v="NA"/>
    <s v="NA"/>
    <s v="NA"/>
    <n v="0"/>
    <n v="0"/>
    <n v="0"/>
    <s v="NA"/>
    <s v="NA"/>
    <s v="NA"/>
    <s v="NA"/>
    <m/>
    <m/>
  </r>
  <r>
    <s v="H18Sr7"/>
    <s v="NA"/>
    <x v="2"/>
    <x v="0"/>
    <s v="Qikiqtaruk"/>
    <d v="2018-08-09T00:00:00"/>
    <s v="NA"/>
    <d v="2018-08-20T00:00:00"/>
    <x v="2"/>
    <n v="62.1"/>
    <s v="NA"/>
    <s v="NA"/>
    <s v="NA"/>
    <n v="41"/>
    <n v="46"/>
    <n v="54"/>
    <n v="40"/>
    <n v="48"/>
    <n v="54"/>
    <s v="Female"/>
    <n v="66.099999999999994"/>
    <n v="10.6"/>
    <n v="8"/>
    <n v="2018"/>
    <s v="NA"/>
    <s v="NA"/>
    <s v="NA"/>
    <s v="NA"/>
    <s v="NA"/>
    <n v="0"/>
    <n v="0"/>
    <n v="0"/>
    <s v="NA"/>
    <s v="NA"/>
    <s v="NA"/>
    <s v="Female?"/>
    <m/>
    <m/>
  </r>
  <r>
    <s v="H18Sr9"/>
    <s v="NA"/>
    <x v="2"/>
    <x v="0"/>
    <s v="Qikiqtaruk"/>
    <d v="2018-08-09T00:00:00"/>
    <s v="NA"/>
    <d v="2018-08-20T00:00:00"/>
    <x v="2"/>
    <n v="73"/>
    <s v="NA"/>
    <s v="NA"/>
    <s v="NA"/>
    <n v="54"/>
    <n v="46"/>
    <n v="38"/>
    <n v="114"/>
    <n v="89"/>
    <n v="48"/>
    <s v="Male"/>
    <n v="78.2"/>
    <n v="13.08"/>
    <n v="15"/>
    <n v="2018"/>
    <s v="NA"/>
    <s v="NA"/>
    <s v="NA"/>
    <s v="NA"/>
    <s v="NA"/>
    <n v="0"/>
    <n v="0"/>
    <n v="0"/>
    <s v="NA"/>
    <s v="NA"/>
    <s v="NA"/>
    <s v="NA"/>
    <m/>
    <m/>
  </r>
  <r>
    <s v="KP18Sa5"/>
    <s v="NA"/>
    <x v="0"/>
    <x v="1"/>
    <s v="Kluane Plateau"/>
    <d v="2018-08-22T00:00:00"/>
    <s v="NA"/>
    <d v="2018-08-23T00:00:00"/>
    <x v="2"/>
    <n v="5.0999999999999996"/>
    <s v="NA"/>
    <s v="NA"/>
    <s v="NA"/>
    <n v="44"/>
    <n v="44"/>
    <n v="50"/>
    <n v="15"/>
    <n v="4"/>
    <n v="7"/>
    <s v="Female"/>
    <n v="18.399999999999999"/>
    <n v="7.4"/>
    <n v="9"/>
    <n v="2018"/>
    <s v="NA"/>
    <s v="NA"/>
    <s v="NA"/>
    <s v="NA"/>
    <s v="NA"/>
    <n v="0"/>
    <n v="0"/>
    <n v="0"/>
    <s v="NA"/>
    <s v="NA"/>
    <s v="NA"/>
    <s v="NA"/>
    <m/>
    <s v="Marked as no signs of life in 2019"/>
  </r>
  <r>
    <s v="KP18Sa6"/>
    <s v="NA"/>
    <x v="0"/>
    <x v="1"/>
    <s v="Kluane Plateau"/>
    <d v="2018-08-22T00:00:00"/>
    <s v="NA"/>
    <d v="2018-08-23T00:00:00"/>
    <x v="2"/>
    <n v="8.4"/>
    <s v="NA"/>
    <s v="NA"/>
    <s v="NA"/>
    <n v="50"/>
    <n v="50"/>
    <n v="61"/>
    <n v="15"/>
    <n v="12"/>
    <n v="12"/>
    <s v="Male"/>
    <n v="31.9"/>
    <n v="8.64"/>
    <n v="14"/>
    <n v="2018"/>
    <s v="NA"/>
    <s v="NA"/>
    <s v="NA"/>
    <s v="NA"/>
    <s v="NA"/>
    <n v="0"/>
    <n v="0"/>
    <n v="0"/>
    <s v="NA"/>
    <s v="NA"/>
    <s v="NA"/>
    <s v="NA"/>
    <m/>
    <s v="Marked as no signs of life in 2019"/>
  </r>
  <r>
    <s v="KP18Sa7"/>
    <s v="NA"/>
    <x v="0"/>
    <x v="1"/>
    <s v="Kluane Plateau"/>
    <d v="2018-08-22T00:00:00"/>
    <s v="NA"/>
    <d v="2018-08-23T00:00:00"/>
    <x v="2"/>
    <n v="6.6"/>
    <s v="NA"/>
    <s v="NA"/>
    <s v="NA"/>
    <n v="49"/>
    <n v="42"/>
    <n v="49"/>
    <n v="47"/>
    <n v="13"/>
    <n v="17"/>
    <s v="Female"/>
    <n v="19.899999999999999"/>
    <n v="9.74"/>
    <n v="10"/>
    <n v="2018"/>
    <s v="NA"/>
    <s v="NA"/>
    <s v="NA"/>
    <s v="NA"/>
    <s v="NA"/>
    <n v="0"/>
    <n v="0"/>
    <n v="0"/>
    <s v="NA"/>
    <s v="NA"/>
    <s v="NA"/>
    <s v="NA"/>
    <m/>
    <s v="Marked as no signs of life in 2019"/>
  </r>
  <r>
    <s v="KP18Sp5"/>
    <s v="NA"/>
    <x v="1"/>
    <x v="1"/>
    <s v="Kluane Plateau"/>
    <d v="2018-08-21T00:00:00"/>
    <s v="NA"/>
    <d v="2018-08-23T00:00:00"/>
    <x v="2"/>
    <n v="78"/>
    <s v="NA"/>
    <s v="NA"/>
    <s v="NA"/>
    <n v="48"/>
    <n v="38"/>
    <n v="46"/>
    <n v="81"/>
    <n v="58"/>
    <n v="22"/>
    <s v="Female"/>
    <n v="66.900000000000006"/>
    <n v="11.55"/>
    <n v="11"/>
    <n v="2018"/>
    <s v="NA"/>
    <s v="NA"/>
    <s v="NA"/>
    <s v="NA"/>
    <s v="NA"/>
    <n v="0"/>
    <n v="0"/>
    <n v="0"/>
    <s v="NA"/>
    <s v="NA"/>
    <s v="NA"/>
    <s v="Individual girdled"/>
    <m/>
    <s v="Marked as no signs of life in 2019"/>
  </r>
  <r>
    <s v="KP18Sp6"/>
    <s v="NA"/>
    <x v="1"/>
    <x v="1"/>
    <s v="Kluane Plateau"/>
    <d v="2018-08-22T00:00:00"/>
    <s v="NA"/>
    <d v="2018-08-23T00:00:00"/>
    <x v="2"/>
    <n v="103"/>
    <s v="NA"/>
    <s v="NA"/>
    <s v="NA"/>
    <n v="32"/>
    <n v="53"/>
    <n v="40"/>
    <n v="25"/>
    <n v="36"/>
    <n v="38"/>
    <s v="Female"/>
    <n v="57.7"/>
    <n v="16.309999999999999"/>
    <n v="17"/>
    <n v="2018"/>
    <s v="NA"/>
    <s v="NA"/>
    <s v="NA"/>
    <s v="NA"/>
    <s v="NA"/>
    <n v="0"/>
    <n v="0"/>
    <n v="0"/>
    <s v="NA"/>
    <s v="NA"/>
    <s v="NA"/>
    <s v="NA"/>
    <m/>
    <s v="Marked as &quot;dead&quot; in 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B8757E-E24B-F946-A95A-9B1984B182D8}"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6" firstHeaderRow="0" firstDataRow="1" firstDataCol="1"/>
  <pivotFields count="38">
    <pivotField dataField="1" showAll="0"/>
    <pivotField showAll="0"/>
    <pivotField axis="axisRow" showAll="0">
      <items count="5">
        <item x="3"/>
        <item x="0"/>
        <item x="1"/>
        <item x="2"/>
        <item t="default"/>
      </items>
    </pivotField>
    <pivotField axis="axisRow" showAll="0">
      <items count="7">
        <item x="1"/>
        <item x="0"/>
        <item m="1" x="4"/>
        <item m="1" x="2"/>
        <item m="1" x="5"/>
        <item m="1" x="3"/>
        <item t="default"/>
      </items>
    </pivotField>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3"/>
  </rowFields>
  <rowItems count="13">
    <i>
      <x/>
    </i>
    <i r="1">
      <x/>
    </i>
    <i r="1">
      <x v="1"/>
    </i>
    <i>
      <x v="1"/>
    </i>
    <i r="1">
      <x/>
    </i>
    <i r="1">
      <x v="1"/>
    </i>
    <i>
      <x v="2"/>
    </i>
    <i r="1">
      <x/>
    </i>
    <i r="1">
      <x v="1"/>
    </i>
    <i>
      <x v="3"/>
    </i>
    <i r="1">
      <x/>
    </i>
    <i r="1">
      <x v="1"/>
    </i>
    <i t="grand">
      <x/>
    </i>
  </rowItems>
  <colFields count="1">
    <field x="-2"/>
  </colFields>
  <colItems count="2">
    <i>
      <x/>
    </i>
    <i i="1">
      <x v="1"/>
    </i>
  </colItems>
  <dataFields count="2">
    <dataField name="Sum of Survived_2021" fld="31" baseField="0" baseItem="0"/>
    <dataField name="Count of Sampl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3571DC-EC92-444D-9D17-528CBE3A3403}"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6" firstHeaderRow="0" firstDataRow="1" firstDataCol="1"/>
  <pivotFields count="38">
    <pivotField dataField="1" showAll="0"/>
    <pivotField showAll="0"/>
    <pivotField axis="axisRow" showAll="0">
      <items count="5">
        <item x="3"/>
        <item x="0"/>
        <item x="1"/>
        <item x="2"/>
        <item t="default"/>
      </items>
    </pivotField>
    <pivotField showAll="0"/>
    <pivotField showAll="0"/>
    <pivotField numFmtId="14" showAll="0"/>
    <pivotField showAll="0"/>
    <pivotField numFmtId="14" showAll="0"/>
    <pivotField axis="axisRow" showAll="0">
      <items count="7">
        <item x="3"/>
        <item x="4"/>
        <item x="5"/>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8"/>
  </rowFields>
  <rowItems count="23">
    <i>
      <x/>
    </i>
    <i r="1">
      <x v="2"/>
    </i>
    <i r="1">
      <x v="3"/>
    </i>
    <i>
      <x v="1"/>
    </i>
    <i r="1">
      <x v="2"/>
    </i>
    <i r="1">
      <x v="3"/>
    </i>
    <i r="1">
      <x v="4"/>
    </i>
    <i r="1">
      <x v="5"/>
    </i>
    <i>
      <x v="2"/>
    </i>
    <i r="1">
      <x/>
    </i>
    <i r="1">
      <x v="1"/>
    </i>
    <i r="1">
      <x v="2"/>
    </i>
    <i r="1">
      <x v="3"/>
    </i>
    <i r="1">
      <x v="4"/>
    </i>
    <i r="1">
      <x v="5"/>
    </i>
    <i>
      <x v="3"/>
    </i>
    <i r="1">
      <x/>
    </i>
    <i r="1">
      <x v="1"/>
    </i>
    <i r="1">
      <x v="2"/>
    </i>
    <i r="1">
      <x v="3"/>
    </i>
    <i r="1">
      <x v="4"/>
    </i>
    <i r="1">
      <x v="5"/>
    </i>
    <i t="grand">
      <x/>
    </i>
  </rowItems>
  <colFields count="1">
    <field x="-2"/>
  </colFields>
  <colItems count="2">
    <i>
      <x/>
    </i>
    <i i="1">
      <x v="1"/>
    </i>
  </colItems>
  <dataFields count="2">
    <dataField name="Count of Sample_ID" fld="0" subtotal="count" baseField="0" baseItem="0"/>
    <dataField name="Sum of Survived_2021"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8246C-AD23-7343-BB4D-513FC104B1C2}">
  <dimension ref="A1:AL1052"/>
  <sheetViews>
    <sheetView tabSelected="1" workbookViewId="0"/>
  </sheetViews>
  <sheetFormatPr baseColWidth="10" defaultRowHeight="16" x14ac:dyDescent="0.2"/>
  <cols>
    <col min="25" max="32" width="13" bestFit="1" customWidth="1"/>
  </cols>
  <sheetData>
    <row r="1" spans="1:38" x14ac:dyDescent="0.2">
      <c r="A1" t="s">
        <v>0</v>
      </c>
      <c r="B1" t="s">
        <v>1</v>
      </c>
      <c r="C1" t="s">
        <v>2</v>
      </c>
      <c r="D1" t="s">
        <v>3</v>
      </c>
      <c r="E1" t="s">
        <v>1420</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row>
    <row r="2" spans="1:38" x14ac:dyDescent="0.2">
      <c r="A2" t="s">
        <v>631</v>
      </c>
      <c r="B2" t="s">
        <v>632</v>
      </c>
      <c r="C2" t="s">
        <v>372</v>
      </c>
      <c r="D2" t="s">
        <v>633</v>
      </c>
      <c r="E2" t="s">
        <v>633</v>
      </c>
      <c r="F2" s="1">
        <v>45123</v>
      </c>
      <c r="G2" s="1">
        <v>45489</v>
      </c>
      <c r="H2" s="1">
        <v>38945</v>
      </c>
      <c r="I2">
        <v>2016</v>
      </c>
      <c r="J2">
        <v>7</v>
      </c>
      <c r="K2">
        <v>86</v>
      </c>
      <c r="L2">
        <v>41</v>
      </c>
      <c r="M2">
        <v>6.8</v>
      </c>
      <c r="N2" t="s">
        <v>40</v>
      </c>
      <c r="O2" t="s">
        <v>40</v>
      </c>
      <c r="P2" t="s">
        <v>40</v>
      </c>
      <c r="Q2" t="s">
        <v>40</v>
      </c>
      <c r="R2" t="s">
        <v>40</v>
      </c>
      <c r="S2" t="s">
        <v>40</v>
      </c>
      <c r="T2" t="s">
        <v>41</v>
      </c>
      <c r="U2">
        <v>26.3</v>
      </c>
      <c r="V2">
        <v>7</v>
      </c>
      <c r="W2" t="s">
        <v>40</v>
      </c>
      <c r="X2">
        <v>2018</v>
      </c>
      <c r="Y2" t="s">
        <v>40</v>
      </c>
      <c r="Z2" t="s">
        <v>40</v>
      </c>
      <c r="AA2" t="s">
        <v>40</v>
      </c>
      <c r="AB2">
        <v>1</v>
      </c>
      <c r="AC2">
        <v>1</v>
      </c>
      <c r="AD2" t="s">
        <v>40</v>
      </c>
      <c r="AE2" t="s">
        <v>40</v>
      </c>
      <c r="AF2" t="s">
        <v>40</v>
      </c>
      <c r="AG2">
        <v>15</v>
      </c>
      <c r="AH2">
        <v>3</v>
      </c>
      <c r="AI2">
        <v>2</v>
      </c>
      <c r="AJ2" t="s">
        <v>40</v>
      </c>
      <c r="AK2" t="s">
        <v>634</v>
      </c>
      <c r="AL2" t="s">
        <v>635</v>
      </c>
    </row>
    <row r="3" spans="1:38" x14ac:dyDescent="0.2">
      <c r="A3" t="s">
        <v>1122</v>
      </c>
      <c r="B3" t="e">
        <v>#N/A</v>
      </c>
      <c r="C3" t="s">
        <v>372</v>
      </c>
      <c r="D3" t="s">
        <v>633</v>
      </c>
      <c r="E3" t="s">
        <v>633</v>
      </c>
      <c r="F3" s="1">
        <v>41868</v>
      </c>
      <c r="G3" t="s">
        <v>40</v>
      </c>
      <c r="H3" s="1">
        <v>43694</v>
      </c>
      <c r="I3">
        <v>2017</v>
      </c>
      <c r="J3">
        <v>10.5</v>
      </c>
      <c r="K3" t="s">
        <v>40</v>
      </c>
      <c r="L3" t="s">
        <v>40</v>
      </c>
      <c r="M3" t="s">
        <v>40</v>
      </c>
      <c r="N3">
        <v>46.7</v>
      </c>
      <c r="O3">
        <v>49.5</v>
      </c>
      <c r="P3">
        <v>41.4</v>
      </c>
      <c r="Q3">
        <v>76</v>
      </c>
      <c r="R3">
        <v>25.8</v>
      </c>
      <c r="S3">
        <v>4.4000000000000004</v>
      </c>
      <c r="T3" t="s">
        <v>236</v>
      </c>
      <c r="U3">
        <v>32.4</v>
      </c>
      <c r="V3">
        <v>6.5</v>
      </c>
      <c r="W3">
        <v>5</v>
      </c>
      <c r="X3">
        <v>2018</v>
      </c>
      <c r="Y3" t="s">
        <v>40</v>
      </c>
      <c r="Z3" t="s">
        <v>40</v>
      </c>
      <c r="AA3" t="s">
        <v>40</v>
      </c>
      <c r="AB3" t="s">
        <v>40</v>
      </c>
      <c r="AC3">
        <v>1</v>
      </c>
      <c r="AD3" t="s">
        <v>40</v>
      </c>
      <c r="AE3" t="s">
        <v>40</v>
      </c>
      <c r="AF3" t="s">
        <v>40</v>
      </c>
      <c r="AG3">
        <v>15</v>
      </c>
      <c r="AH3">
        <v>5</v>
      </c>
      <c r="AI3">
        <v>4</v>
      </c>
      <c r="AJ3" t="s">
        <v>40</v>
      </c>
      <c r="AK3" t="s">
        <v>1123</v>
      </c>
    </row>
    <row r="4" spans="1:38" x14ac:dyDescent="0.2">
      <c r="A4" t="s">
        <v>1307</v>
      </c>
      <c r="B4" t="s">
        <v>40</v>
      </c>
      <c r="C4" t="s">
        <v>372</v>
      </c>
      <c r="D4" t="s">
        <v>1421</v>
      </c>
      <c r="E4" t="s">
        <v>328</v>
      </c>
      <c r="F4" s="1">
        <v>43334</v>
      </c>
      <c r="G4" t="s">
        <v>40</v>
      </c>
      <c r="H4" s="1">
        <v>43335</v>
      </c>
      <c r="I4">
        <v>2018</v>
      </c>
      <c r="J4">
        <v>9.9</v>
      </c>
      <c r="K4" t="s">
        <v>40</v>
      </c>
      <c r="L4" t="s">
        <v>40</v>
      </c>
      <c r="M4" t="s">
        <v>40</v>
      </c>
      <c r="N4">
        <v>68</v>
      </c>
      <c r="O4">
        <v>51</v>
      </c>
      <c r="P4">
        <v>57</v>
      </c>
      <c r="Q4">
        <v>32</v>
      </c>
      <c r="R4">
        <v>31</v>
      </c>
      <c r="S4">
        <v>22</v>
      </c>
      <c r="T4" t="s">
        <v>242</v>
      </c>
      <c r="U4">
        <v>27.3</v>
      </c>
      <c r="V4">
        <v>4.32</v>
      </c>
      <c r="W4">
        <v>5</v>
      </c>
      <c r="X4" t="s">
        <v>40</v>
      </c>
      <c r="Y4" t="s">
        <v>40</v>
      </c>
      <c r="Z4" t="s">
        <v>40</v>
      </c>
      <c r="AA4" t="s">
        <v>40</v>
      </c>
      <c r="AB4" t="s">
        <v>40</v>
      </c>
      <c r="AC4" t="s">
        <v>40</v>
      </c>
      <c r="AD4" t="s">
        <v>40</v>
      </c>
      <c r="AE4" t="s">
        <v>40</v>
      </c>
      <c r="AF4" t="s">
        <v>40</v>
      </c>
      <c r="AG4" t="s">
        <v>40</v>
      </c>
      <c r="AH4" t="s">
        <v>40</v>
      </c>
      <c r="AI4" t="s">
        <v>40</v>
      </c>
      <c r="AJ4" t="s">
        <v>40</v>
      </c>
      <c r="AK4" t="s">
        <v>1308</v>
      </c>
    </row>
    <row r="5" spans="1:38" x14ac:dyDescent="0.2">
      <c r="A5" t="s">
        <v>120</v>
      </c>
      <c r="B5" t="s">
        <v>121</v>
      </c>
      <c r="C5" t="s">
        <v>38</v>
      </c>
      <c r="D5" t="s">
        <v>1421</v>
      </c>
      <c r="E5" t="s">
        <v>74</v>
      </c>
      <c r="F5" s="1">
        <v>40403</v>
      </c>
      <c r="G5" t="s">
        <v>40</v>
      </c>
      <c r="H5" s="1">
        <v>41499</v>
      </c>
      <c r="I5">
        <v>2013</v>
      </c>
      <c r="J5">
        <v>44</v>
      </c>
      <c r="K5">
        <v>118</v>
      </c>
      <c r="L5">
        <v>111</v>
      </c>
      <c r="M5">
        <v>2.1</v>
      </c>
      <c r="N5" t="s">
        <v>40</v>
      </c>
      <c r="O5" t="s">
        <v>40</v>
      </c>
      <c r="P5" t="s">
        <v>40</v>
      </c>
      <c r="Q5" t="s">
        <v>40</v>
      </c>
      <c r="R5" t="s">
        <v>40</v>
      </c>
      <c r="S5" t="s">
        <v>40</v>
      </c>
      <c r="T5" t="s">
        <v>41</v>
      </c>
      <c r="U5" t="s">
        <v>40</v>
      </c>
      <c r="V5" t="s">
        <v>40</v>
      </c>
      <c r="W5" t="s">
        <v>40</v>
      </c>
      <c r="X5" t="s">
        <v>122</v>
      </c>
      <c r="Y5">
        <v>1</v>
      </c>
      <c r="Z5">
        <v>0</v>
      </c>
      <c r="AA5">
        <v>1</v>
      </c>
      <c r="AB5">
        <v>1</v>
      </c>
      <c r="AC5">
        <v>1</v>
      </c>
      <c r="AD5">
        <v>1</v>
      </c>
      <c r="AE5">
        <v>1</v>
      </c>
      <c r="AF5">
        <v>1</v>
      </c>
      <c r="AG5">
        <v>1</v>
      </c>
      <c r="AH5">
        <v>3</v>
      </c>
      <c r="AI5">
        <v>4</v>
      </c>
      <c r="AJ5" t="s">
        <v>40</v>
      </c>
    </row>
    <row r="6" spans="1:38" x14ac:dyDescent="0.2">
      <c r="A6" t="s">
        <v>123</v>
      </c>
      <c r="B6" t="s">
        <v>124</v>
      </c>
      <c r="C6" t="s">
        <v>38</v>
      </c>
      <c r="D6" t="s">
        <v>633</v>
      </c>
      <c r="E6" t="s">
        <v>39</v>
      </c>
      <c r="F6" s="1">
        <v>46216</v>
      </c>
      <c r="G6" t="s">
        <v>40</v>
      </c>
      <c r="H6" s="1">
        <v>41499</v>
      </c>
      <c r="I6">
        <v>2013</v>
      </c>
      <c r="J6">
        <v>14.2</v>
      </c>
      <c r="K6" t="s">
        <v>40</v>
      </c>
      <c r="L6" t="s">
        <v>40</v>
      </c>
      <c r="M6" t="s">
        <v>40</v>
      </c>
      <c r="N6" t="s">
        <v>40</v>
      </c>
      <c r="O6" t="s">
        <v>40</v>
      </c>
      <c r="P6" t="s">
        <v>40</v>
      </c>
      <c r="Q6" t="s">
        <v>40</v>
      </c>
      <c r="R6" t="s">
        <v>40</v>
      </c>
      <c r="S6" t="s">
        <v>40</v>
      </c>
      <c r="T6" t="s">
        <v>41</v>
      </c>
      <c r="U6" t="s">
        <v>40</v>
      </c>
      <c r="V6" t="s">
        <v>40</v>
      </c>
      <c r="W6" t="s">
        <v>40</v>
      </c>
      <c r="X6" t="s">
        <v>122</v>
      </c>
      <c r="Y6">
        <v>1</v>
      </c>
      <c r="Z6">
        <v>1</v>
      </c>
      <c r="AA6">
        <v>1</v>
      </c>
      <c r="AB6">
        <v>1</v>
      </c>
      <c r="AC6">
        <v>1</v>
      </c>
      <c r="AD6">
        <v>1</v>
      </c>
      <c r="AE6">
        <v>1</v>
      </c>
      <c r="AF6">
        <v>1</v>
      </c>
      <c r="AG6">
        <v>6</v>
      </c>
      <c r="AH6">
        <v>4</v>
      </c>
      <c r="AI6">
        <v>3</v>
      </c>
      <c r="AJ6" t="s">
        <v>40</v>
      </c>
    </row>
    <row r="7" spans="1:38" x14ac:dyDescent="0.2">
      <c r="A7" t="s">
        <v>125</v>
      </c>
      <c r="B7" t="s">
        <v>126</v>
      </c>
      <c r="C7" t="s">
        <v>38</v>
      </c>
      <c r="D7" t="s">
        <v>633</v>
      </c>
      <c r="E7" t="s">
        <v>39</v>
      </c>
      <c r="F7" s="1">
        <v>46216</v>
      </c>
      <c r="G7" t="s">
        <v>40</v>
      </c>
      <c r="H7" s="1">
        <v>41499</v>
      </c>
      <c r="I7">
        <v>2013</v>
      </c>
      <c r="J7">
        <v>14.9</v>
      </c>
      <c r="K7" t="s">
        <v>40</v>
      </c>
      <c r="L7" t="s">
        <v>40</v>
      </c>
      <c r="M7" t="s">
        <v>40</v>
      </c>
      <c r="N7" t="s">
        <v>40</v>
      </c>
      <c r="O7" t="s">
        <v>40</v>
      </c>
      <c r="P7" t="s">
        <v>40</v>
      </c>
      <c r="Q7" t="s">
        <v>40</v>
      </c>
      <c r="R7" t="s">
        <v>40</v>
      </c>
      <c r="S7" t="s">
        <v>40</v>
      </c>
      <c r="T7" t="s">
        <v>41</v>
      </c>
      <c r="U7" t="s">
        <v>40</v>
      </c>
      <c r="V7" t="s">
        <v>40</v>
      </c>
      <c r="W7" t="s">
        <v>40</v>
      </c>
      <c r="X7" t="s">
        <v>122</v>
      </c>
      <c r="Y7">
        <v>1</v>
      </c>
      <c r="Z7">
        <v>1</v>
      </c>
      <c r="AA7">
        <v>1</v>
      </c>
      <c r="AB7">
        <v>1</v>
      </c>
      <c r="AC7">
        <v>1</v>
      </c>
      <c r="AD7">
        <v>1</v>
      </c>
      <c r="AE7">
        <v>1</v>
      </c>
      <c r="AF7">
        <v>1</v>
      </c>
      <c r="AG7">
        <v>3</v>
      </c>
      <c r="AH7">
        <v>4</v>
      </c>
      <c r="AI7">
        <v>4</v>
      </c>
      <c r="AJ7" t="s">
        <v>40</v>
      </c>
    </row>
    <row r="8" spans="1:38" x14ac:dyDescent="0.2">
      <c r="A8" t="s">
        <v>127</v>
      </c>
      <c r="B8" t="s">
        <v>128</v>
      </c>
      <c r="C8" t="s">
        <v>38</v>
      </c>
      <c r="D8" t="s">
        <v>633</v>
      </c>
      <c r="E8" t="s">
        <v>39</v>
      </c>
      <c r="F8" s="1">
        <v>46216</v>
      </c>
      <c r="G8" t="s">
        <v>40</v>
      </c>
      <c r="H8" s="1">
        <v>41499</v>
      </c>
      <c r="I8">
        <v>2013</v>
      </c>
      <c r="J8">
        <v>21.5</v>
      </c>
      <c r="K8" t="s">
        <v>40</v>
      </c>
      <c r="L8" t="s">
        <v>40</v>
      </c>
      <c r="M8" t="s">
        <v>40</v>
      </c>
      <c r="N8" t="s">
        <v>40</v>
      </c>
      <c r="O8" t="s">
        <v>40</v>
      </c>
      <c r="P8" t="s">
        <v>40</v>
      </c>
      <c r="Q8" t="s">
        <v>40</v>
      </c>
      <c r="R8" t="s">
        <v>40</v>
      </c>
      <c r="S8" t="s">
        <v>40</v>
      </c>
      <c r="T8" t="s">
        <v>41</v>
      </c>
      <c r="U8" t="s">
        <v>40</v>
      </c>
      <c r="V8" t="s">
        <v>40</v>
      </c>
      <c r="W8" t="s">
        <v>40</v>
      </c>
      <c r="X8" t="s">
        <v>122</v>
      </c>
      <c r="Y8">
        <v>1</v>
      </c>
      <c r="Z8">
        <v>1</v>
      </c>
      <c r="AA8">
        <v>1</v>
      </c>
      <c r="AB8">
        <v>1</v>
      </c>
      <c r="AC8">
        <v>1</v>
      </c>
      <c r="AD8">
        <v>1</v>
      </c>
      <c r="AE8">
        <v>1</v>
      </c>
      <c r="AF8">
        <v>1</v>
      </c>
      <c r="AG8">
        <v>1</v>
      </c>
      <c r="AH8">
        <v>4</v>
      </c>
      <c r="AI8">
        <v>3</v>
      </c>
      <c r="AJ8" t="s">
        <v>40</v>
      </c>
    </row>
    <row r="9" spans="1:38" x14ac:dyDescent="0.2">
      <c r="A9" t="s">
        <v>129</v>
      </c>
      <c r="B9" t="s">
        <v>130</v>
      </c>
      <c r="C9" t="s">
        <v>38</v>
      </c>
      <c r="D9" t="s">
        <v>633</v>
      </c>
      <c r="E9" t="s">
        <v>39</v>
      </c>
      <c r="F9" s="1">
        <v>46216</v>
      </c>
      <c r="G9" t="s">
        <v>40</v>
      </c>
      <c r="H9" s="1">
        <v>41499</v>
      </c>
      <c r="I9">
        <v>2013</v>
      </c>
      <c r="J9">
        <v>13.3</v>
      </c>
      <c r="K9" t="s">
        <v>40</v>
      </c>
      <c r="L9" t="s">
        <v>40</v>
      </c>
      <c r="M9" t="s">
        <v>40</v>
      </c>
      <c r="N9" t="s">
        <v>40</v>
      </c>
      <c r="O9" t="s">
        <v>40</v>
      </c>
      <c r="P9" t="s">
        <v>40</v>
      </c>
      <c r="Q9" t="s">
        <v>40</v>
      </c>
      <c r="R9" t="s">
        <v>40</v>
      </c>
      <c r="S9" t="s">
        <v>40</v>
      </c>
      <c r="T9" t="s">
        <v>41</v>
      </c>
      <c r="U9" t="s">
        <v>40</v>
      </c>
      <c r="V9" t="s">
        <v>40</v>
      </c>
      <c r="W9" t="s">
        <v>40</v>
      </c>
      <c r="X9" t="s">
        <v>122</v>
      </c>
      <c r="Y9">
        <v>1</v>
      </c>
      <c r="Z9">
        <v>1</v>
      </c>
      <c r="AA9">
        <v>1</v>
      </c>
      <c r="AB9">
        <v>1</v>
      </c>
      <c r="AC9">
        <v>1</v>
      </c>
      <c r="AD9">
        <v>1</v>
      </c>
      <c r="AE9">
        <v>1</v>
      </c>
      <c r="AF9">
        <v>1</v>
      </c>
      <c r="AG9">
        <v>3</v>
      </c>
      <c r="AH9">
        <v>4</v>
      </c>
      <c r="AI9">
        <v>7</v>
      </c>
      <c r="AJ9" t="s">
        <v>40</v>
      </c>
    </row>
    <row r="10" spans="1:38" x14ac:dyDescent="0.2">
      <c r="A10" t="s">
        <v>131</v>
      </c>
      <c r="B10" t="s">
        <v>132</v>
      </c>
      <c r="C10" t="s">
        <v>38</v>
      </c>
      <c r="D10" t="s">
        <v>633</v>
      </c>
      <c r="E10" t="s">
        <v>39</v>
      </c>
      <c r="F10" s="1">
        <v>46216</v>
      </c>
      <c r="G10" t="s">
        <v>40</v>
      </c>
      <c r="H10" s="1">
        <v>41499</v>
      </c>
      <c r="I10">
        <v>2013</v>
      </c>
      <c r="J10">
        <v>11.3</v>
      </c>
      <c r="K10" t="s">
        <v>40</v>
      </c>
      <c r="L10" t="s">
        <v>40</v>
      </c>
      <c r="M10" t="s">
        <v>40</v>
      </c>
      <c r="N10" t="s">
        <v>40</v>
      </c>
      <c r="O10" t="s">
        <v>40</v>
      </c>
      <c r="P10" t="s">
        <v>40</v>
      </c>
      <c r="Q10" t="s">
        <v>40</v>
      </c>
      <c r="R10" t="s">
        <v>40</v>
      </c>
      <c r="S10" t="s">
        <v>40</v>
      </c>
      <c r="T10" t="s">
        <v>41</v>
      </c>
      <c r="U10" t="s">
        <v>40</v>
      </c>
      <c r="V10" t="s">
        <v>40</v>
      </c>
      <c r="W10" t="s">
        <v>40</v>
      </c>
      <c r="X10" t="s">
        <v>122</v>
      </c>
      <c r="Y10">
        <v>1</v>
      </c>
      <c r="Z10">
        <v>1</v>
      </c>
      <c r="AA10">
        <v>1</v>
      </c>
      <c r="AB10">
        <v>1</v>
      </c>
      <c r="AC10">
        <v>1</v>
      </c>
      <c r="AD10">
        <v>1</v>
      </c>
      <c r="AE10">
        <v>1</v>
      </c>
      <c r="AF10">
        <v>1</v>
      </c>
      <c r="AG10">
        <v>1</v>
      </c>
      <c r="AH10">
        <v>4</v>
      </c>
      <c r="AI10">
        <v>5</v>
      </c>
      <c r="AJ10" t="s">
        <v>40</v>
      </c>
    </row>
    <row r="11" spans="1:38" x14ac:dyDescent="0.2">
      <c r="A11" t="s">
        <v>133</v>
      </c>
      <c r="B11" t="s">
        <v>134</v>
      </c>
      <c r="C11" t="s">
        <v>59</v>
      </c>
      <c r="D11" t="s">
        <v>633</v>
      </c>
      <c r="E11" t="s">
        <v>39</v>
      </c>
      <c r="F11" s="1">
        <v>46216</v>
      </c>
      <c r="G11" t="s">
        <v>40</v>
      </c>
      <c r="H11" s="1">
        <v>41499</v>
      </c>
      <c r="I11">
        <v>2013</v>
      </c>
      <c r="J11">
        <v>20.6</v>
      </c>
      <c r="K11" t="s">
        <v>40</v>
      </c>
      <c r="L11" t="s">
        <v>40</v>
      </c>
      <c r="M11" t="s">
        <v>40</v>
      </c>
      <c r="N11" t="s">
        <v>40</v>
      </c>
      <c r="O11" t="s">
        <v>40</v>
      </c>
      <c r="P11" t="s">
        <v>40</v>
      </c>
      <c r="Q11" t="s">
        <v>40</v>
      </c>
      <c r="R11" t="s">
        <v>40</v>
      </c>
      <c r="S11" t="s">
        <v>40</v>
      </c>
      <c r="T11" t="s">
        <v>41</v>
      </c>
      <c r="U11" t="s">
        <v>40</v>
      </c>
      <c r="V11" t="s">
        <v>40</v>
      </c>
      <c r="W11" t="s">
        <v>40</v>
      </c>
      <c r="X11" t="s">
        <v>122</v>
      </c>
      <c r="Y11">
        <v>1</v>
      </c>
      <c r="Z11">
        <v>1</v>
      </c>
      <c r="AA11">
        <v>1</v>
      </c>
      <c r="AB11">
        <v>1</v>
      </c>
      <c r="AC11">
        <v>1</v>
      </c>
      <c r="AD11">
        <v>1</v>
      </c>
      <c r="AE11">
        <v>1</v>
      </c>
      <c r="AF11">
        <v>1</v>
      </c>
      <c r="AG11">
        <v>2</v>
      </c>
      <c r="AH11">
        <v>3</v>
      </c>
      <c r="AI11">
        <v>5</v>
      </c>
      <c r="AJ11" t="s">
        <v>40</v>
      </c>
    </row>
    <row r="12" spans="1:38" x14ac:dyDescent="0.2">
      <c r="A12" t="s">
        <v>135</v>
      </c>
      <c r="B12" t="s">
        <v>136</v>
      </c>
      <c r="C12" t="s">
        <v>59</v>
      </c>
      <c r="D12" t="s">
        <v>633</v>
      </c>
      <c r="E12" t="s">
        <v>39</v>
      </c>
      <c r="F12" s="1">
        <v>46216</v>
      </c>
      <c r="G12" t="s">
        <v>40</v>
      </c>
      <c r="H12" s="1">
        <v>41499</v>
      </c>
      <c r="I12">
        <v>2013</v>
      </c>
      <c r="J12">
        <v>33.200000000000003</v>
      </c>
      <c r="K12" t="s">
        <v>40</v>
      </c>
      <c r="L12" t="s">
        <v>40</v>
      </c>
      <c r="M12" t="s">
        <v>40</v>
      </c>
      <c r="N12" t="s">
        <v>40</v>
      </c>
      <c r="O12" t="s">
        <v>40</v>
      </c>
      <c r="P12" t="s">
        <v>40</v>
      </c>
      <c r="Q12" t="s">
        <v>40</v>
      </c>
      <c r="R12" t="s">
        <v>40</v>
      </c>
      <c r="S12" t="s">
        <v>40</v>
      </c>
      <c r="T12" t="s">
        <v>41</v>
      </c>
      <c r="U12" t="s">
        <v>40</v>
      </c>
      <c r="V12" t="s">
        <v>40</v>
      </c>
      <c r="W12" t="s">
        <v>40</v>
      </c>
      <c r="X12" t="s">
        <v>122</v>
      </c>
      <c r="Y12">
        <v>1</v>
      </c>
      <c r="Z12">
        <v>1</v>
      </c>
      <c r="AA12">
        <v>1</v>
      </c>
      <c r="AB12">
        <v>1</v>
      </c>
      <c r="AC12">
        <v>1</v>
      </c>
      <c r="AD12">
        <v>1</v>
      </c>
      <c r="AE12">
        <v>1</v>
      </c>
      <c r="AF12">
        <v>1</v>
      </c>
      <c r="AG12">
        <v>5</v>
      </c>
      <c r="AH12">
        <v>5</v>
      </c>
      <c r="AI12">
        <v>4</v>
      </c>
      <c r="AJ12" t="s">
        <v>40</v>
      </c>
    </row>
    <row r="13" spans="1:38" x14ac:dyDescent="0.2">
      <c r="A13" t="s">
        <v>137</v>
      </c>
      <c r="B13" t="s">
        <v>138</v>
      </c>
      <c r="C13" t="s">
        <v>59</v>
      </c>
      <c r="D13" t="s">
        <v>633</v>
      </c>
      <c r="E13" t="s">
        <v>39</v>
      </c>
      <c r="F13" s="1">
        <v>46216</v>
      </c>
      <c r="G13" t="s">
        <v>40</v>
      </c>
      <c r="H13" s="1">
        <v>41499</v>
      </c>
      <c r="I13">
        <v>2013</v>
      </c>
      <c r="J13">
        <v>26.4</v>
      </c>
      <c r="K13" t="s">
        <v>40</v>
      </c>
      <c r="L13" t="s">
        <v>40</v>
      </c>
      <c r="M13" t="s">
        <v>40</v>
      </c>
      <c r="N13" t="s">
        <v>40</v>
      </c>
      <c r="O13" t="s">
        <v>40</v>
      </c>
      <c r="P13" t="s">
        <v>40</v>
      </c>
      <c r="Q13" t="s">
        <v>40</v>
      </c>
      <c r="R13" t="s">
        <v>40</v>
      </c>
      <c r="S13" t="s">
        <v>40</v>
      </c>
      <c r="T13" t="s">
        <v>41</v>
      </c>
      <c r="U13" t="s">
        <v>40</v>
      </c>
      <c r="V13" t="s">
        <v>40</v>
      </c>
      <c r="W13" t="s">
        <v>40</v>
      </c>
      <c r="X13" t="s">
        <v>122</v>
      </c>
      <c r="Y13">
        <v>1</v>
      </c>
      <c r="Z13">
        <v>1</v>
      </c>
      <c r="AA13">
        <v>1</v>
      </c>
      <c r="AB13">
        <v>1</v>
      </c>
      <c r="AC13">
        <v>1</v>
      </c>
      <c r="AD13">
        <v>1</v>
      </c>
      <c r="AE13">
        <v>1</v>
      </c>
      <c r="AF13">
        <v>1</v>
      </c>
      <c r="AG13">
        <v>4</v>
      </c>
      <c r="AH13">
        <v>4</v>
      </c>
      <c r="AI13">
        <v>5</v>
      </c>
      <c r="AJ13" t="s">
        <v>40</v>
      </c>
    </row>
    <row r="14" spans="1:38" x14ac:dyDescent="0.2">
      <c r="A14" t="s">
        <v>139</v>
      </c>
      <c r="B14" t="s">
        <v>140</v>
      </c>
      <c r="C14" t="s">
        <v>59</v>
      </c>
      <c r="D14" t="s">
        <v>633</v>
      </c>
      <c r="E14" t="s">
        <v>39</v>
      </c>
      <c r="F14" s="1">
        <v>46216</v>
      </c>
      <c r="G14" t="s">
        <v>40</v>
      </c>
      <c r="H14" s="1">
        <v>41499</v>
      </c>
      <c r="I14">
        <v>2013</v>
      </c>
      <c r="J14">
        <v>36.5</v>
      </c>
      <c r="K14" t="s">
        <v>40</v>
      </c>
      <c r="L14" t="s">
        <v>40</v>
      </c>
      <c r="M14" t="s">
        <v>40</v>
      </c>
      <c r="N14" t="s">
        <v>40</v>
      </c>
      <c r="O14" t="s">
        <v>40</v>
      </c>
      <c r="P14" t="s">
        <v>40</v>
      </c>
      <c r="Q14" t="s">
        <v>40</v>
      </c>
      <c r="R14" t="s">
        <v>40</v>
      </c>
      <c r="S14" t="s">
        <v>40</v>
      </c>
      <c r="T14" t="s">
        <v>41</v>
      </c>
      <c r="U14" t="s">
        <v>40</v>
      </c>
      <c r="V14" t="s">
        <v>40</v>
      </c>
      <c r="W14" t="s">
        <v>40</v>
      </c>
      <c r="X14" t="s">
        <v>122</v>
      </c>
      <c r="Y14">
        <v>1</v>
      </c>
      <c r="Z14">
        <v>1</v>
      </c>
      <c r="AA14">
        <v>1</v>
      </c>
      <c r="AB14">
        <v>1</v>
      </c>
      <c r="AC14">
        <v>1</v>
      </c>
      <c r="AD14">
        <v>1</v>
      </c>
      <c r="AE14">
        <v>1</v>
      </c>
      <c r="AF14">
        <v>1</v>
      </c>
      <c r="AG14">
        <v>5</v>
      </c>
      <c r="AH14">
        <v>5</v>
      </c>
      <c r="AI14">
        <v>5</v>
      </c>
      <c r="AJ14" t="s">
        <v>40</v>
      </c>
    </row>
    <row r="15" spans="1:38" x14ac:dyDescent="0.2">
      <c r="A15" t="s">
        <v>141</v>
      </c>
      <c r="B15" t="s">
        <v>142</v>
      </c>
      <c r="C15" t="s">
        <v>59</v>
      </c>
      <c r="D15" t="s">
        <v>633</v>
      </c>
      <c r="E15" t="s">
        <v>39</v>
      </c>
      <c r="F15" s="1">
        <v>46216</v>
      </c>
      <c r="G15" t="s">
        <v>40</v>
      </c>
      <c r="H15" s="1">
        <v>41499</v>
      </c>
      <c r="I15">
        <v>2013</v>
      </c>
      <c r="J15">
        <v>44</v>
      </c>
      <c r="K15" t="s">
        <v>40</v>
      </c>
      <c r="L15" t="s">
        <v>40</v>
      </c>
      <c r="M15" t="s">
        <v>40</v>
      </c>
      <c r="N15" t="s">
        <v>40</v>
      </c>
      <c r="O15" t="s">
        <v>40</v>
      </c>
      <c r="P15" t="s">
        <v>40</v>
      </c>
      <c r="Q15" t="s">
        <v>40</v>
      </c>
      <c r="R15" t="s">
        <v>40</v>
      </c>
      <c r="S15" t="s">
        <v>40</v>
      </c>
      <c r="T15" t="s">
        <v>41</v>
      </c>
      <c r="U15" t="s">
        <v>40</v>
      </c>
      <c r="V15" t="s">
        <v>40</v>
      </c>
      <c r="W15" t="s">
        <v>40</v>
      </c>
      <c r="X15" t="s">
        <v>122</v>
      </c>
      <c r="Y15">
        <v>1</v>
      </c>
      <c r="Z15">
        <v>1</v>
      </c>
      <c r="AA15">
        <v>1</v>
      </c>
      <c r="AB15">
        <v>1</v>
      </c>
      <c r="AC15">
        <v>1</v>
      </c>
      <c r="AD15">
        <v>1</v>
      </c>
      <c r="AE15">
        <v>1</v>
      </c>
      <c r="AF15">
        <v>1</v>
      </c>
      <c r="AG15">
        <v>2</v>
      </c>
      <c r="AH15">
        <v>4</v>
      </c>
      <c r="AI15">
        <v>3</v>
      </c>
      <c r="AJ15" t="s">
        <v>40</v>
      </c>
    </row>
    <row r="16" spans="1:38" x14ac:dyDescent="0.2">
      <c r="A16" t="s">
        <v>143</v>
      </c>
      <c r="B16" t="s">
        <v>144</v>
      </c>
      <c r="C16" t="s">
        <v>59</v>
      </c>
      <c r="D16" t="s">
        <v>633</v>
      </c>
      <c r="E16" t="s">
        <v>39</v>
      </c>
      <c r="F16" s="1">
        <v>46216</v>
      </c>
      <c r="G16" t="s">
        <v>40</v>
      </c>
      <c r="H16" s="1">
        <v>41499</v>
      </c>
      <c r="I16">
        <v>2013</v>
      </c>
      <c r="J16">
        <v>35.6</v>
      </c>
      <c r="K16" t="s">
        <v>40</v>
      </c>
      <c r="L16" t="s">
        <v>40</v>
      </c>
      <c r="M16" t="s">
        <v>40</v>
      </c>
      <c r="N16" t="s">
        <v>40</v>
      </c>
      <c r="O16" t="s">
        <v>40</v>
      </c>
      <c r="P16" t="s">
        <v>40</v>
      </c>
      <c r="Q16" t="s">
        <v>40</v>
      </c>
      <c r="R16" t="s">
        <v>40</v>
      </c>
      <c r="S16" t="s">
        <v>40</v>
      </c>
      <c r="T16" t="s">
        <v>41</v>
      </c>
      <c r="U16" t="s">
        <v>40</v>
      </c>
      <c r="V16" t="s">
        <v>40</v>
      </c>
      <c r="W16" t="s">
        <v>40</v>
      </c>
      <c r="X16" t="s">
        <v>122</v>
      </c>
      <c r="Y16">
        <v>1</v>
      </c>
      <c r="Z16">
        <v>1</v>
      </c>
      <c r="AA16">
        <v>1</v>
      </c>
      <c r="AB16">
        <v>1</v>
      </c>
      <c r="AC16">
        <v>1</v>
      </c>
      <c r="AD16">
        <v>1</v>
      </c>
      <c r="AE16">
        <v>1</v>
      </c>
      <c r="AF16">
        <v>1</v>
      </c>
      <c r="AG16">
        <v>2</v>
      </c>
      <c r="AH16">
        <v>4</v>
      </c>
      <c r="AI16">
        <v>4</v>
      </c>
      <c r="AJ16" t="s">
        <v>40</v>
      </c>
    </row>
    <row r="17" spans="1:36" x14ac:dyDescent="0.2">
      <c r="A17" t="s">
        <v>145</v>
      </c>
      <c r="B17" t="s">
        <v>146</v>
      </c>
      <c r="C17" t="s">
        <v>38</v>
      </c>
      <c r="D17" t="s">
        <v>1421</v>
      </c>
      <c r="E17" t="s">
        <v>74</v>
      </c>
      <c r="F17" s="1">
        <v>40768</v>
      </c>
      <c r="G17" t="s">
        <v>40</v>
      </c>
      <c r="H17" s="1">
        <v>41499</v>
      </c>
      <c r="I17">
        <v>2013</v>
      </c>
      <c r="J17">
        <v>102</v>
      </c>
      <c r="K17">
        <v>128</v>
      </c>
      <c r="L17">
        <v>126</v>
      </c>
      <c r="M17">
        <v>2</v>
      </c>
      <c r="N17" t="s">
        <v>40</v>
      </c>
      <c r="O17" t="s">
        <v>40</v>
      </c>
      <c r="P17" t="s">
        <v>40</v>
      </c>
      <c r="Q17" t="s">
        <v>40</v>
      </c>
      <c r="R17" t="s">
        <v>40</v>
      </c>
      <c r="S17" t="s">
        <v>40</v>
      </c>
      <c r="T17" t="s">
        <v>41</v>
      </c>
      <c r="U17" t="s">
        <v>40</v>
      </c>
      <c r="V17" t="s">
        <v>40</v>
      </c>
      <c r="W17" t="s">
        <v>40</v>
      </c>
      <c r="X17" t="s">
        <v>122</v>
      </c>
      <c r="Y17">
        <v>1</v>
      </c>
      <c r="Z17">
        <v>1</v>
      </c>
      <c r="AA17">
        <v>1</v>
      </c>
      <c r="AB17">
        <v>1</v>
      </c>
      <c r="AC17">
        <v>1</v>
      </c>
      <c r="AD17">
        <v>1</v>
      </c>
      <c r="AE17">
        <v>1</v>
      </c>
      <c r="AF17">
        <v>1</v>
      </c>
      <c r="AG17">
        <v>8</v>
      </c>
      <c r="AH17">
        <v>3</v>
      </c>
      <c r="AI17">
        <v>5</v>
      </c>
      <c r="AJ17" t="s">
        <v>40</v>
      </c>
    </row>
    <row r="18" spans="1:36" x14ac:dyDescent="0.2">
      <c r="A18" t="s">
        <v>147</v>
      </c>
      <c r="B18" t="s">
        <v>148</v>
      </c>
      <c r="C18" t="s">
        <v>38</v>
      </c>
      <c r="D18" t="s">
        <v>1421</v>
      </c>
      <c r="E18" t="s">
        <v>74</v>
      </c>
      <c r="F18" s="1">
        <v>40768</v>
      </c>
      <c r="G18" t="s">
        <v>40</v>
      </c>
      <c r="H18" s="1">
        <v>41499</v>
      </c>
      <c r="I18">
        <v>2013</v>
      </c>
      <c r="J18">
        <v>77</v>
      </c>
      <c r="K18">
        <v>453</v>
      </c>
      <c r="L18">
        <v>223</v>
      </c>
      <c r="M18">
        <v>3</v>
      </c>
      <c r="N18" t="s">
        <v>40</v>
      </c>
      <c r="O18" t="s">
        <v>40</v>
      </c>
      <c r="P18" t="s">
        <v>40</v>
      </c>
      <c r="Q18" t="s">
        <v>40</v>
      </c>
      <c r="R18" t="s">
        <v>40</v>
      </c>
      <c r="S18" t="s">
        <v>40</v>
      </c>
      <c r="T18" t="s">
        <v>41</v>
      </c>
      <c r="U18" t="s">
        <v>40</v>
      </c>
      <c r="V18" t="s">
        <v>40</v>
      </c>
      <c r="W18" t="s">
        <v>40</v>
      </c>
      <c r="X18" t="s">
        <v>122</v>
      </c>
      <c r="Y18">
        <v>1</v>
      </c>
      <c r="Z18">
        <v>1</v>
      </c>
      <c r="AA18">
        <v>1</v>
      </c>
      <c r="AB18">
        <v>1</v>
      </c>
      <c r="AC18">
        <v>1</v>
      </c>
      <c r="AD18">
        <v>1</v>
      </c>
      <c r="AE18">
        <v>1</v>
      </c>
      <c r="AF18">
        <v>1</v>
      </c>
      <c r="AG18">
        <v>1</v>
      </c>
      <c r="AH18">
        <v>2</v>
      </c>
      <c r="AI18">
        <v>3</v>
      </c>
      <c r="AJ18" t="s">
        <v>40</v>
      </c>
    </row>
    <row r="19" spans="1:36" x14ac:dyDescent="0.2">
      <c r="A19" t="s">
        <v>149</v>
      </c>
      <c r="B19" t="s">
        <v>150</v>
      </c>
      <c r="C19" t="s">
        <v>38</v>
      </c>
      <c r="D19" t="s">
        <v>1421</v>
      </c>
      <c r="E19" t="s">
        <v>74</v>
      </c>
      <c r="F19" s="1">
        <v>40768</v>
      </c>
      <c r="G19" t="s">
        <v>40</v>
      </c>
      <c r="H19" s="1">
        <v>41499</v>
      </c>
      <c r="I19">
        <v>2013</v>
      </c>
      <c r="J19">
        <v>118</v>
      </c>
      <c r="K19">
        <v>447</v>
      </c>
      <c r="L19">
        <v>339</v>
      </c>
      <c r="M19">
        <v>5.9</v>
      </c>
      <c r="N19" t="s">
        <v>40</v>
      </c>
      <c r="O19" t="s">
        <v>40</v>
      </c>
      <c r="P19" t="s">
        <v>40</v>
      </c>
      <c r="Q19" t="s">
        <v>40</v>
      </c>
      <c r="R19" t="s">
        <v>40</v>
      </c>
      <c r="S19" t="s">
        <v>40</v>
      </c>
      <c r="T19" t="s">
        <v>41</v>
      </c>
      <c r="U19" t="s">
        <v>40</v>
      </c>
      <c r="V19" t="s">
        <v>40</v>
      </c>
      <c r="W19" t="s">
        <v>40</v>
      </c>
      <c r="X19" t="s">
        <v>122</v>
      </c>
      <c r="Y19">
        <v>1</v>
      </c>
      <c r="Z19">
        <v>1</v>
      </c>
      <c r="AA19">
        <v>1</v>
      </c>
      <c r="AB19">
        <v>1</v>
      </c>
      <c r="AC19">
        <v>1</v>
      </c>
      <c r="AD19">
        <v>1</v>
      </c>
      <c r="AE19">
        <v>1</v>
      </c>
      <c r="AF19">
        <v>1</v>
      </c>
      <c r="AG19">
        <v>1</v>
      </c>
      <c r="AH19">
        <v>2</v>
      </c>
      <c r="AI19">
        <v>4</v>
      </c>
      <c r="AJ19" t="s">
        <v>40</v>
      </c>
    </row>
    <row r="20" spans="1:36" x14ac:dyDescent="0.2">
      <c r="A20" t="s">
        <v>151</v>
      </c>
      <c r="B20" t="s">
        <v>152</v>
      </c>
      <c r="C20" t="s">
        <v>38</v>
      </c>
      <c r="D20" t="s">
        <v>1421</v>
      </c>
      <c r="E20" t="s">
        <v>74</v>
      </c>
      <c r="F20" s="1">
        <v>40768</v>
      </c>
      <c r="G20" t="s">
        <v>40</v>
      </c>
      <c r="H20" s="1">
        <v>41499</v>
      </c>
      <c r="I20">
        <v>2013</v>
      </c>
      <c r="J20">
        <v>62</v>
      </c>
      <c r="K20">
        <v>466</v>
      </c>
      <c r="L20">
        <v>282</v>
      </c>
      <c r="M20">
        <v>2.5</v>
      </c>
      <c r="N20" t="s">
        <v>40</v>
      </c>
      <c r="O20" t="s">
        <v>40</v>
      </c>
      <c r="P20" t="s">
        <v>40</v>
      </c>
      <c r="Q20" t="s">
        <v>40</v>
      </c>
      <c r="R20" t="s">
        <v>40</v>
      </c>
      <c r="S20" t="s">
        <v>40</v>
      </c>
      <c r="T20" t="s">
        <v>41</v>
      </c>
      <c r="U20" t="s">
        <v>40</v>
      </c>
      <c r="V20" t="s">
        <v>40</v>
      </c>
      <c r="W20" t="s">
        <v>40</v>
      </c>
      <c r="X20" t="s">
        <v>122</v>
      </c>
      <c r="Y20">
        <v>1</v>
      </c>
      <c r="Z20">
        <v>1</v>
      </c>
      <c r="AA20">
        <v>1</v>
      </c>
      <c r="AB20">
        <v>1</v>
      </c>
      <c r="AC20">
        <v>1</v>
      </c>
      <c r="AD20">
        <v>1</v>
      </c>
      <c r="AE20">
        <v>1</v>
      </c>
      <c r="AF20">
        <v>1</v>
      </c>
      <c r="AG20">
        <v>3</v>
      </c>
      <c r="AH20">
        <v>2</v>
      </c>
      <c r="AI20">
        <v>5</v>
      </c>
      <c r="AJ20" t="s">
        <v>40</v>
      </c>
    </row>
    <row r="21" spans="1:36" x14ac:dyDescent="0.2">
      <c r="A21" t="s">
        <v>153</v>
      </c>
      <c r="B21" t="s">
        <v>154</v>
      </c>
      <c r="C21" t="s">
        <v>38</v>
      </c>
      <c r="D21" t="s">
        <v>1421</v>
      </c>
      <c r="E21" t="s">
        <v>74</v>
      </c>
      <c r="F21" s="1">
        <v>40768</v>
      </c>
      <c r="G21" t="s">
        <v>40</v>
      </c>
      <c r="H21" s="1">
        <v>41499</v>
      </c>
      <c r="I21">
        <v>2013</v>
      </c>
      <c r="J21">
        <v>48</v>
      </c>
      <c r="K21">
        <v>374</v>
      </c>
      <c r="L21">
        <v>354</v>
      </c>
      <c r="M21">
        <v>1</v>
      </c>
      <c r="N21" t="s">
        <v>40</v>
      </c>
      <c r="O21" t="s">
        <v>40</v>
      </c>
      <c r="P21" t="s">
        <v>40</v>
      </c>
      <c r="Q21" t="s">
        <v>40</v>
      </c>
      <c r="R21" t="s">
        <v>40</v>
      </c>
      <c r="S21" t="s">
        <v>40</v>
      </c>
      <c r="T21" t="s">
        <v>41</v>
      </c>
      <c r="U21" t="s">
        <v>40</v>
      </c>
      <c r="V21" t="s">
        <v>40</v>
      </c>
      <c r="W21" t="s">
        <v>40</v>
      </c>
      <c r="X21" t="s">
        <v>122</v>
      </c>
      <c r="Y21">
        <v>1</v>
      </c>
      <c r="Z21">
        <v>1</v>
      </c>
      <c r="AA21">
        <v>1</v>
      </c>
      <c r="AB21">
        <v>1</v>
      </c>
      <c r="AC21">
        <v>1</v>
      </c>
      <c r="AD21">
        <v>1</v>
      </c>
      <c r="AE21">
        <v>1</v>
      </c>
      <c r="AF21">
        <v>1</v>
      </c>
      <c r="AG21">
        <v>3</v>
      </c>
      <c r="AH21">
        <v>2</v>
      </c>
      <c r="AI21">
        <v>6</v>
      </c>
      <c r="AJ21" t="s">
        <v>40</v>
      </c>
    </row>
    <row r="22" spans="1:36" x14ac:dyDescent="0.2">
      <c r="A22" t="s">
        <v>155</v>
      </c>
      <c r="B22" t="s">
        <v>156</v>
      </c>
      <c r="C22" t="s">
        <v>38</v>
      </c>
      <c r="D22" t="s">
        <v>1421</v>
      </c>
      <c r="E22" t="s">
        <v>74</v>
      </c>
      <c r="F22" s="1">
        <v>40403</v>
      </c>
      <c r="G22" t="s">
        <v>40</v>
      </c>
      <c r="H22" s="1">
        <v>41499</v>
      </c>
      <c r="I22">
        <v>2013</v>
      </c>
      <c r="J22">
        <v>50</v>
      </c>
      <c r="K22">
        <v>77</v>
      </c>
      <c r="L22">
        <v>46</v>
      </c>
      <c r="M22" t="s">
        <v>40</v>
      </c>
      <c r="N22" t="s">
        <v>40</v>
      </c>
      <c r="O22" t="s">
        <v>40</v>
      </c>
      <c r="P22" t="s">
        <v>40</v>
      </c>
      <c r="Q22" t="s">
        <v>40</v>
      </c>
      <c r="R22" t="s">
        <v>40</v>
      </c>
      <c r="S22" t="s">
        <v>40</v>
      </c>
      <c r="T22" t="s">
        <v>41</v>
      </c>
      <c r="U22" t="s">
        <v>40</v>
      </c>
      <c r="V22" t="s">
        <v>40</v>
      </c>
      <c r="W22" t="s">
        <v>40</v>
      </c>
      <c r="X22" t="s">
        <v>122</v>
      </c>
      <c r="Y22">
        <v>1</v>
      </c>
      <c r="Z22">
        <v>1</v>
      </c>
      <c r="AA22">
        <v>1</v>
      </c>
      <c r="AB22">
        <v>1</v>
      </c>
      <c r="AC22">
        <v>1</v>
      </c>
      <c r="AD22">
        <v>1</v>
      </c>
      <c r="AE22">
        <v>1</v>
      </c>
      <c r="AF22">
        <v>1</v>
      </c>
      <c r="AG22">
        <v>1</v>
      </c>
      <c r="AH22">
        <v>3</v>
      </c>
      <c r="AI22">
        <v>2</v>
      </c>
      <c r="AJ22" t="s">
        <v>40</v>
      </c>
    </row>
    <row r="23" spans="1:36" x14ac:dyDescent="0.2">
      <c r="A23" t="s">
        <v>157</v>
      </c>
      <c r="B23" t="s">
        <v>158</v>
      </c>
      <c r="C23" t="s">
        <v>38</v>
      </c>
      <c r="D23" t="s">
        <v>1421</v>
      </c>
      <c r="E23" t="s">
        <v>74</v>
      </c>
      <c r="F23" s="1">
        <v>40403</v>
      </c>
      <c r="G23" t="s">
        <v>40</v>
      </c>
      <c r="H23" s="1">
        <v>41499</v>
      </c>
      <c r="I23">
        <v>2013</v>
      </c>
      <c r="J23">
        <v>58</v>
      </c>
      <c r="K23">
        <v>128</v>
      </c>
      <c r="L23">
        <v>99</v>
      </c>
      <c r="M23">
        <v>1.6</v>
      </c>
      <c r="N23" t="s">
        <v>40</v>
      </c>
      <c r="O23" t="s">
        <v>40</v>
      </c>
      <c r="P23" t="s">
        <v>40</v>
      </c>
      <c r="Q23" t="s">
        <v>40</v>
      </c>
      <c r="R23" t="s">
        <v>40</v>
      </c>
      <c r="S23" t="s">
        <v>40</v>
      </c>
      <c r="T23" t="s">
        <v>41</v>
      </c>
      <c r="U23" t="s">
        <v>40</v>
      </c>
      <c r="V23" t="s">
        <v>40</v>
      </c>
      <c r="W23" t="s">
        <v>40</v>
      </c>
      <c r="X23" t="s">
        <v>122</v>
      </c>
      <c r="Y23">
        <v>1</v>
      </c>
      <c r="Z23">
        <v>1</v>
      </c>
      <c r="AA23">
        <v>1</v>
      </c>
      <c r="AB23">
        <v>1</v>
      </c>
      <c r="AC23">
        <v>1</v>
      </c>
      <c r="AD23">
        <v>1</v>
      </c>
      <c r="AE23">
        <v>1</v>
      </c>
      <c r="AF23">
        <v>1</v>
      </c>
      <c r="AG23">
        <v>3</v>
      </c>
      <c r="AH23">
        <v>3</v>
      </c>
      <c r="AI23">
        <v>3</v>
      </c>
      <c r="AJ23" t="s">
        <v>40</v>
      </c>
    </row>
    <row r="24" spans="1:36" x14ac:dyDescent="0.2">
      <c r="A24" t="s">
        <v>159</v>
      </c>
      <c r="B24" t="s">
        <v>160</v>
      </c>
      <c r="C24" t="s">
        <v>38</v>
      </c>
      <c r="D24" t="s">
        <v>1421</v>
      </c>
      <c r="E24" t="s">
        <v>74</v>
      </c>
      <c r="F24" s="1">
        <v>40403</v>
      </c>
      <c r="G24" t="s">
        <v>40</v>
      </c>
      <c r="H24" s="1">
        <v>41499</v>
      </c>
      <c r="I24">
        <v>2013</v>
      </c>
      <c r="J24">
        <v>41</v>
      </c>
      <c r="K24">
        <v>37</v>
      </c>
      <c r="L24">
        <v>82</v>
      </c>
      <c r="M24">
        <v>1.9</v>
      </c>
      <c r="N24" t="s">
        <v>40</v>
      </c>
      <c r="O24" t="s">
        <v>40</v>
      </c>
      <c r="P24" t="s">
        <v>40</v>
      </c>
      <c r="Q24" t="s">
        <v>40</v>
      </c>
      <c r="R24" t="s">
        <v>40</v>
      </c>
      <c r="S24" t="s">
        <v>40</v>
      </c>
      <c r="T24" t="s">
        <v>41</v>
      </c>
      <c r="U24" t="s">
        <v>40</v>
      </c>
      <c r="V24" t="s">
        <v>40</v>
      </c>
      <c r="W24" t="s">
        <v>40</v>
      </c>
      <c r="X24" t="s">
        <v>122</v>
      </c>
      <c r="Y24">
        <v>1</v>
      </c>
      <c r="Z24">
        <v>1</v>
      </c>
      <c r="AA24">
        <v>1</v>
      </c>
      <c r="AB24">
        <v>1</v>
      </c>
      <c r="AC24">
        <v>1</v>
      </c>
      <c r="AD24">
        <v>1</v>
      </c>
      <c r="AE24">
        <v>1</v>
      </c>
      <c r="AF24">
        <v>1</v>
      </c>
      <c r="AG24">
        <v>3</v>
      </c>
      <c r="AH24">
        <v>3</v>
      </c>
      <c r="AI24">
        <v>4</v>
      </c>
      <c r="AJ24" t="s">
        <v>40</v>
      </c>
    </row>
    <row r="25" spans="1:36" x14ac:dyDescent="0.2">
      <c r="A25" t="s">
        <v>161</v>
      </c>
      <c r="B25" t="s">
        <v>162</v>
      </c>
      <c r="C25" t="s">
        <v>38</v>
      </c>
      <c r="D25" t="s">
        <v>1421</v>
      </c>
      <c r="E25" t="s">
        <v>74</v>
      </c>
      <c r="F25" s="1">
        <v>40403</v>
      </c>
      <c r="G25" t="s">
        <v>40</v>
      </c>
      <c r="H25" s="1">
        <v>41499</v>
      </c>
      <c r="I25">
        <v>2013</v>
      </c>
      <c r="J25">
        <v>72</v>
      </c>
      <c r="K25">
        <v>184</v>
      </c>
      <c r="L25">
        <v>140</v>
      </c>
      <c r="M25">
        <v>2.4</v>
      </c>
      <c r="N25" t="s">
        <v>40</v>
      </c>
      <c r="O25" t="s">
        <v>40</v>
      </c>
      <c r="P25" t="s">
        <v>40</v>
      </c>
      <c r="Q25" t="s">
        <v>40</v>
      </c>
      <c r="R25" t="s">
        <v>40</v>
      </c>
      <c r="S25" t="s">
        <v>40</v>
      </c>
      <c r="T25" t="s">
        <v>41</v>
      </c>
      <c r="U25" t="s">
        <v>40</v>
      </c>
      <c r="V25" t="s">
        <v>40</v>
      </c>
      <c r="W25" t="s">
        <v>40</v>
      </c>
      <c r="X25" t="s">
        <v>122</v>
      </c>
      <c r="Y25">
        <v>1</v>
      </c>
      <c r="Z25">
        <v>1</v>
      </c>
      <c r="AA25">
        <v>1</v>
      </c>
      <c r="AB25">
        <v>1</v>
      </c>
      <c r="AC25">
        <v>1</v>
      </c>
      <c r="AD25">
        <v>1</v>
      </c>
      <c r="AE25">
        <v>1</v>
      </c>
      <c r="AF25">
        <v>1</v>
      </c>
      <c r="AG25">
        <v>3</v>
      </c>
      <c r="AH25">
        <v>3</v>
      </c>
      <c r="AI25">
        <v>6</v>
      </c>
      <c r="AJ25" t="s">
        <v>40</v>
      </c>
    </row>
    <row r="26" spans="1:36" x14ac:dyDescent="0.2">
      <c r="A26" t="s">
        <v>163</v>
      </c>
      <c r="B26" t="s">
        <v>164</v>
      </c>
      <c r="C26" t="s">
        <v>38</v>
      </c>
      <c r="D26" t="s">
        <v>1421</v>
      </c>
      <c r="E26" t="s">
        <v>74</v>
      </c>
      <c r="F26" s="1">
        <v>40403</v>
      </c>
      <c r="G26" t="s">
        <v>40</v>
      </c>
      <c r="H26" s="1">
        <v>41499</v>
      </c>
      <c r="I26">
        <v>2013</v>
      </c>
      <c r="J26">
        <v>27</v>
      </c>
      <c r="K26">
        <v>136</v>
      </c>
      <c r="L26">
        <v>103</v>
      </c>
      <c r="M26">
        <v>1.3</v>
      </c>
      <c r="N26" t="s">
        <v>40</v>
      </c>
      <c r="O26" t="s">
        <v>40</v>
      </c>
      <c r="P26" t="s">
        <v>40</v>
      </c>
      <c r="Q26" t="s">
        <v>40</v>
      </c>
      <c r="R26" t="s">
        <v>40</v>
      </c>
      <c r="S26" t="s">
        <v>40</v>
      </c>
      <c r="T26" t="s">
        <v>41</v>
      </c>
      <c r="U26" t="s">
        <v>40</v>
      </c>
      <c r="V26" t="s">
        <v>40</v>
      </c>
      <c r="W26" t="s">
        <v>40</v>
      </c>
      <c r="X26" t="s">
        <v>122</v>
      </c>
      <c r="Y26">
        <v>1</v>
      </c>
      <c r="Z26">
        <v>1</v>
      </c>
      <c r="AA26">
        <v>1</v>
      </c>
      <c r="AB26">
        <v>1</v>
      </c>
      <c r="AC26">
        <v>1</v>
      </c>
      <c r="AD26">
        <v>1</v>
      </c>
      <c r="AE26">
        <v>1</v>
      </c>
      <c r="AF26">
        <v>1</v>
      </c>
      <c r="AG26">
        <v>3</v>
      </c>
      <c r="AH26">
        <v>3</v>
      </c>
      <c r="AI26">
        <v>7</v>
      </c>
      <c r="AJ26" t="s">
        <v>40</v>
      </c>
    </row>
    <row r="27" spans="1:36" x14ac:dyDescent="0.2">
      <c r="A27" t="s">
        <v>165</v>
      </c>
      <c r="B27" t="s">
        <v>166</v>
      </c>
      <c r="C27" t="s">
        <v>38</v>
      </c>
      <c r="D27" t="s">
        <v>1421</v>
      </c>
      <c r="E27" t="s">
        <v>74</v>
      </c>
      <c r="F27" s="1">
        <v>40403</v>
      </c>
      <c r="G27" t="s">
        <v>40</v>
      </c>
      <c r="H27" s="1">
        <v>41499</v>
      </c>
      <c r="I27">
        <v>2013</v>
      </c>
      <c r="J27">
        <v>46</v>
      </c>
      <c r="K27">
        <v>227</v>
      </c>
      <c r="L27">
        <v>170</v>
      </c>
      <c r="M27">
        <v>2.8</v>
      </c>
      <c r="N27" t="s">
        <v>40</v>
      </c>
      <c r="O27" t="s">
        <v>40</v>
      </c>
      <c r="P27" t="s">
        <v>40</v>
      </c>
      <c r="Q27" t="s">
        <v>40</v>
      </c>
      <c r="R27" t="s">
        <v>40</v>
      </c>
      <c r="S27" t="s">
        <v>40</v>
      </c>
      <c r="T27" t="s">
        <v>41</v>
      </c>
      <c r="U27" t="s">
        <v>40</v>
      </c>
      <c r="V27" t="s">
        <v>40</v>
      </c>
      <c r="W27" t="s">
        <v>40</v>
      </c>
      <c r="X27" t="s">
        <v>122</v>
      </c>
      <c r="Y27">
        <v>1</v>
      </c>
      <c r="Z27">
        <v>1</v>
      </c>
      <c r="AA27">
        <v>1</v>
      </c>
      <c r="AB27">
        <v>1</v>
      </c>
      <c r="AC27">
        <v>1</v>
      </c>
      <c r="AD27">
        <v>1</v>
      </c>
      <c r="AE27">
        <v>1</v>
      </c>
      <c r="AF27">
        <v>1</v>
      </c>
      <c r="AG27">
        <v>1</v>
      </c>
      <c r="AH27">
        <v>3</v>
      </c>
      <c r="AI27">
        <v>3</v>
      </c>
      <c r="AJ27" t="s">
        <v>40</v>
      </c>
    </row>
    <row r="28" spans="1:36" x14ac:dyDescent="0.2">
      <c r="A28" t="s">
        <v>167</v>
      </c>
      <c r="B28" t="s">
        <v>168</v>
      </c>
      <c r="C28" t="s">
        <v>38</v>
      </c>
      <c r="D28" t="s">
        <v>1421</v>
      </c>
      <c r="E28" t="s">
        <v>74</v>
      </c>
      <c r="F28" s="1">
        <v>40403</v>
      </c>
      <c r="G28" t="s">
        <v>40</v>
      </c>
      <c r="H28" s="1">
        <v>41499</v>
      </c>
      <c r="I28">
        <v>2013</v>
      </c>
      <c r="J28">
        <v>52</v>
      </c>
      <c r="K28">
        <v>218</v>
      </c>
      <c r="L28">
        <v>173</v>
      </c>
      <c r="M28">
        <v>2.4</v>
      </c>
      <c r="N28" t="s">
        <v>40</v>
      </c>
      <c r="O28" t="s">
        <v>40</v>
      </c>
      <c r="P28" t="s">
        <v>40</v>
      </c>
      <c r="Q28" t="s">
        <v>40</v>
      </c>
      <c r="R28" t="s">
        <v>40</v>
      </c>
      <c r="S28" t="s">
        <v>40</v>
      </c>
      <c r="T28" t="s">
        <v>41</v>
      </c>
      <c r="U28" t="s">
        <v>40</v>
      </c>
      <c r="V28" t="s">
        <v>40</v>
      </c>
      <c r="W28" t="s">
        <v>40</v>
      </c>
      <c r="X28" t="s">
        <v>122</v>
      </c>
      <c r="Y28">
        <v>1</v>
      </c>
      <c r="Z28">
        <v>1</v>
      </c>
      <c r="AA28">
        <v>1</v>
      </c>
      <c r="AB28">
        <v>1</v>
      </c>
      <c r="AC28">
        <v>1</v>
      </c>
      <c r="AD28">
        <v>1</v>
      </c>
      <c r="AE28">
        <v>1</v>
      </c>
      <c r="AF28">
        <v>1</v>
      </c>
      <c r="AG28">
        <v>1</v>
      </c>
      <c r="AH28">
        <v>3</v>
      </c>
      <c r="AI28">
        <v>5</v>
      </c>
      <c r="AJ28" t="s">
        <v>40</v>
      </c>
    </row>
    <row r="29" spans="1:36" x14ac:dyDescent="0.2">
      <c r="A29" t="s">
        <v>169</v>
      </c>
      <c r="B29" t="s">
        <v>170</v>
      </c>
      <c r="C29" t="s">
        <v>38</v>
      </c>
      <c r="D29" t="s">
        <v>1421</v>
      </c>
      <c r="E29" t="s">
        <v>74</v>
      </c>
      <c r="F29" s="1">
        <v>40403</v>
      </c>
      <c r="G29" t="s">
        <v>40</v>
      </c>
      <c r="H29" s="1">
        <v>41499</v>
      </c>
      <c r="I29">
        <v>2013</v>
      </c>
      <c r="J29">
        <v>35</v>
      </c>
      <c r="K29">
        <v>108</v>
      </c>
      <c r="L29">
        <v>567</v>
      </c>
      <c r="M29">
        <v>0.9</v>
      </c>
      <c r="N29" t="s">
        <v>40</v>
      </c>
      <c r="O29" t="s">
        <v>40</v>
      </c>
      <c r="P29" t="s">
        <v>40</v>
      </c>
      <c r="Q29" t="s">
        <v>40</v>
      </c>
      <c r="R29" t="s">
        <v>40</v>
      </c>
      <c r="S29" t="s">
        <v>40</v>
      </c>
      <c r="T29" t="s">
        <v>41</v>
      </c>
      <c r="U29" t="s">
        <v>40</v>
      </c>
      <c r="V29" t="s">
        <v>40</v>
      </c>
      <c r="W29" t="s">
        <v>40</v>
      </c>
      <c r="X29" t="s">
        <v>122</v>
      </c>
      <c r="Y29">
        <v>1</v>
      </c>
      <c r="Z29">
        <v>1</v>
      </c>
      <c r="AA29">
        <v>1</v>
      </c>
      <c r="AB29">
        <v>1</v>
      </c>
      <c r="AC29">
        <v>1</v>
      </c>
      <c r="AD29">
        <v>1</v>
      </c>
      <c r="AE29">
        <v>1</v>
      </c>
      <c r="AF29">
        <v>1</v>
      </c>
      <c r="AG29">
        <v>1</v>
      </c>
      <c r="AH29">
        <v>3</v>
      </c>
      <c r="AI29">
        <v>6</v>
      </c>
      <c r="AJ29" t="s">
        <v>40</v>
      </c>
    </row>
    <row r="30" spans="1:36" x14ac:dyDescent="0.2">
      <c r="A30" t="s">
        <v>171</v>
      </c>
      <c r="B30" t="s">
        <v>172</v>
      </c>
      <c r="C30" t="s">
        <v>38</v>
      </c>
      <c r="D30" t="s">
        <v>1421</v>
      </c>
      <c r="E30" t="s">
        <v>74</v>
      </c>
      <c r="F30" s="1">
        <v>40403</v>
      </c>
      <c r="G30" t="s">
        <v>40</v>
      </c>
      <c r="H30" s="1">
        <v>41499</v>
      </c>
      <c r="I30">
        <v>2013</v>
      </c>
      <c r="J30">
        <v>37</v>
      </c>
      <c r="K30">
        <v>54</v>
      </c>
      <c r="L30">
        <v>40</v>
      </c>
      <c r="M30">
        <v>0.5</v>
      </c>
      <c r="N30" t="s">
        <v>40</v>
      </c>
      <c r="O30" t="s">
        <v>40</v>
      </c>
      <c r="P30" t="s">
        <v>40</v>
      </c>
      <c r="Q30" t="s">
        <v>40</v>
      </c>
      <c r="R30" t="s">
        <v>40</v>
      </c>
      <c r="S30" t="s">
        <v>40</v>
      </c>
      <c r="T30" t="s">
        <v>41</v>
      </c>
      <c r="U30" t="s">
        <v>40</v>
      </c>
      <c r="V30" t="s">
        <v>40</v>
      </c>
      <c r="W30" t="s">
        <v>40</v>
      </c>
      <c r="X30" t="s">
        <v>122</v>
      </c>
      <c r="Y30">
        <v>1</v>
      </c>
      <c r="Z30">
        <v>1</v>
      </c>
      <c r="AA30">
        <v>1</v>
      </c>
      <c r="AB30">
        <v>1</v>
      </c>
      <c r="AC30">
        <v>1</v>
      </c>
      <c r="AD30">
        <v>1</v>
      </c>
      <c r="AE30">
        <v>1</v>
      </c>
      <c r="AF30">
        <v>1</v>
      </c>
      <c r="AG30">
        <v>6</v>
      </c>
      <c r="AH30">
        <v>3</v>
      </c>
      <c r="AI30">
        <v>2</v>
      </c>
      <c r="AJ30" t="s">
        <v>40</v>
      </c>
    </row>
    <row r="31" spans="1:36" x14ac:dyDescent="0.2">
      <c r="A31" t="s">
        <v>173</v>
      </c>
      <c r="B31" t="s">
        <v>174</v>
      </c>
      <c r="C31" t="s">
        <v>38</v>
      </c>
      <c r="D31" t="s">
        <v>1421</v>
      </c>
      <c r="E31" t="s">
        <v>74</v>
      </c>
      <c r="F31" s="1">
        <v>40403</v>
      </c>
      <c r="G31" t="s">
        <v>40</v>
      </c>
      <c r="H31" s="1">
        <v>41499</v>
      </c>
      <c r="I31">
        <v>2013</v>
      </c>
      <c r="J31">
        <v>66</v>
      </c>
      <c r="K31">
        <v>274</v>
      </c>
      <c r="L31">
        <v>174</v>
      </c>
      <c r="M31">
        <v>1.7</v>
      </c>
      <c r="N31" t="s">
        <v>40</v>
      </c>
      <c r="O31" t="s">
        <v>40</v>
      </c>
      <c r="P31" t="s">
        <v>40</v>
      </c>
      <c r="Q31" t="s">
        <v>40</v>
      </c>
      <c r="R31" t="s">
        <v>40</v>
      </c>
      <c r="S31" t="s">
        <v>40</v>
      </c>
      <c r="T31" t="s">
        <v>41</v>
      </c>
      <c r="U31" t="s">
        <v>40</v>
      </c>
      <c r="V31" t="s">
        <v>40</v>
      </c>
      <c r="W31" t="s">
        <v>40</v>
      </c>
      <c r="X31" t="s">
        <v>122</v>
      </c>
      <c r="Y31">
        <v>1</v>
      </c>
      <c r="Z31">
        <v>1</v>
      </c>
      <c r="AA31">
        <v>1</v>
      </c>
      <c r="AB31">
        <v>1</v>
      </c>
      <c r="AC31">
        <v>1</v>
      </c>
      <c r="AD31">
        <v>1</v>
      </c>
      <c r="AE31">
        <v>1</v>
      </c>
      <c r="AF31">
        <v>1</v>
      </c>
      <c r="AG31">
        <v>6</v>
      </c>
      <c r="AH31">
        <v>3</v>
      </c>
      <c r="AI31">
        <v>3</v>
      </c>
      <c r="AJ31" t="s">
        <v>40</v>
      </c>
    </row>
    <row r="32" spans="1:36" x14ac:dyDescent="0.2">
      <c r="A32" t="s">
        <v>175</v>
      </c>
      <c r="B32" t="s">
        <v>176</v>
      </c>
      <c r="C32" t="s">
        <v>38</v>
      </c>
      <c r="D32" t="s">
        <v>1421</v>
      </c>
      <c r="E32" t="s">
        <v>74</v>
      </c>
      <c r="F32" s="1">
        <v>40403</v>
      </c>
      <c r="G32" t="s">
        <v>40</v>
      </c>
      <c r="H32" s="1">
        <v>41499</v>
      </c>
      <c r="I32">
        <v>2013</v>
      </c>
      <c r="J32">
        <v>47</v>
      </c>
      <c r="K32">
        <v>262</v>
      </c>
      <c r="L32">
        <v>148</v>
      </c>
      <c r="M32">
        <v>1.3</v>
      </c>
      <c r="N32" t="s">
        <v>40</v>
      </c>
      <c r="O32" t="s">
        <v>40</v>
      </c>
      <c r="P32" t="s">
        <v>40</v>
      </c>
      <c r="Q32" t="s">
        <v>40</v>
      </c>
      <c r="R32" t="s">
        <v>40</v>
      </c>
      <c r="S32" t="s">
        <v>40</v>
      </c>
      <c r="T32" t="s">
        <v>41</v>
      </c>
      <c r="U32" t="s">
        <v>40</v>
      </c>
      <c r="V32" t="s">
        <v>40</v>
      </c>
      <c r="W32" t="s">
        <v>40</v>
      </c>
      <c r="X32" t="s">
        <v>122</v>
      </c>
      <c r="Y32">
        <v>1</v>
      </c>
      <c r="Z32">
        <v>1</v>
      </c>
      <c r="AA32">
        <v>1</v>
      </c>
      <c r="AB32">
        <v>1</v>
      </c>
      <c r="AC32">
        <v>1</v>
      </c>
      <c r="AD32">
        <v>1</v>
      </c>
      <c r="AE32">
        <v>1</v>
      </c>
      <c r="AF32">
        <v>1</v>
      </c>
      <c r="AG32">
        <v>6</v>
      </c>
      <c r="AH32">
        <v>3</v>
      </c>
      <c r="AI32">
        <v>4</v>
      </c>
      <c r="AJ32" t="s">
        <v>40</v>
      </c>
    </row>
    <row r="33" spans="1:38" x14ac:dyDescent="0.2">
      <c r="A33" t="s">
        <v>177</v>
      </c>
      <c r="B33" t="s">
        <v>178</v>
      </c>
      <c r="C33" t="s">
        <v>38</v>
      </c>
      <c r="D33" t="s">
        <v>1421</v>
      </c>
      <c r="E33" t="s">
        <v>74</v>
      </c>
      <c r="F33" s="1">
        <v>40403</v>
      </c>
      <c r="G33" t="s">
        <v>40</v>
      </c>
      <c r="H33" s="1">
        <v>41499</v>
      </c>
      <c r="I33">
        <v>2013</v>
      </c>
      <c r="J33">
        <v>58</v>
      </c>
      <c r="K33">
        <v>259</v>
      </c>
      <c r="L33">
        <v>251</v>
      </c>
      <c r="M33">
        <v>2.4</v>
      </c>
      <c r="N33" t="s">
        <v>40</v>
      </c>
      <c r="O33" t="s">
        <v>40</v>
      </c>
      <c r="P33" t="s">
        <v>40</v>
      </c>
      <c r="Q33" t="s">
        <v>40</v>
      </c>
      <c r="R33" t="s">
        <v>40</v>
      </c>
      <c r="S33" t="s">
        <v>40</v>
      </c>
      <c r="T33" t="s">
        <v>41</v>
      </c>
      <c r="U33" t="s">
        <v>40</v>
      </c>
      <c r="V33" t="s">
        <v>40</v>
      </c>
      <c r="W33" t="s">
        <v>40</v>
      </c>
      <c r="X33" t="s">
        <v>122</v>
      </c>
      <c r="Y33">
        <v>1</v>
      </c>
      <c r="Z33">
        <v>1</v>
      </c>
      <c r="AA33">
        <v>1</v>
      </c>
      <c r="AB33">
        <v>1</v>
      </c>
      <c r="AC33">
        <v>1</v>
      </c>
      <c r="AD33">
        <v>1</v>
      </c>
      <c r="AE33">
        <v>1</v>
      </c>
      <c r="AF33">
        <v>1</v>
      </c>
      <c r="AG33">
        <v>6</v>
      </c>
      <c r="AH33">
        <v>3</v>
      </c>
      <c r="AI33">
        <v>5</v>
      </c>
      <c r="AJ33" t="s">
        <v>40</v>
      </c>
    </row>
    <row r="34" spans="1:38" x14ac:dyDescent="0.2">
      <c r="A34" t="s">
        <v>179</v>
      </c>
      <c r="B34" t="s">
        <v>180</v>
      </c>
      <c r="C34" t="s">
        <v>59</v>
      </c>
      <c r="D34" t="s">
        <v>1421</v>
      </c>
      <c r="E34" t="s">
        <v>74</v>
      </c>
      <c r="F34" s="1">
        <v>40768</v>
      </c>
      <c r="G34" t="s">
        <v>40</v>
      </c>
      <c r="H34" s="1">
        <v>41499</v>
      </c>
      <c r="I34">
        <v>2013</v>
      </c>
      <c r="J34">
        <v>69</v>
      </c>
      <c r="K34">
        <v>178</v>
      </c>
      <c r="L34">
        <v>237</v>
      </c>
      <c r="M34">
        <v>2.7</v>
      </c>
      <c r="N34" t="s">
        <v>40</v>
      </c>
      <c r="O34" t="s">
        <v>40</v>
      </c>
      <c r="P34" t="s">
        <v>40</v>
      </c>
      <c r="Q34" t="s">
        <v>40</v>
      </c>
      <c r="R34" t="s">
        <v>40</v>
      </c>
      <c r="S34" t="s">
        <v>40</v>
      </c>
      <c r="T34" t="s">
        <v>41</v>
      </c>
      <c r="U34" t="s">
        <v>40</v>
      </c>
      <c r="V34" t="s">
        <v>40</v>
      </c>
      <c r="W34" t="s">
        <v>40</v>
      </c>
      <c r="X34" t="s">
        <v>122</v>
      </c>
      <c r="Y34">
        <v>1</v>
      </c>
      <c r="Z34">
        <v>1</v>
      </c>
      <c r="AA34">
        <v>1</v>
      </c>
      <c r="AB34">
        <v>1</v>
      </c>
      <c r="AC34">
        <v>1</v>
      </c>
      <c r="AD34">
        <v>1</v>
      </c>
      <c r="AE34">
        <v>1</v>
      </c>
      <c r="AF34">
        <v>1</v>
      </c>
      <c r="AG34">
        <v>7</v>
      </c>
      <c r="AH34">
        <v>3</v>
      </c>
      <c r="AI34">
        <v>7</v>
      </c>
      <c r="AJ34" t="s">
        <v>40</v>
      </c>
    </row>
    <row r="35" spans="1:38" x14ac:dyDescent="0.2">
      <c r="A35" t="s">
        <v>181</v>
      </c>
      <c r="B35" t="s">
        <v>182</v>
      </c>
      <c r="C35" t="s">
        <v>59</v>
      </c>
      <c r="D35" t="s">
        <v>1421</v>
      </c>
      <c r="E35" t="s">
        <v>74</v>
      </c>
      <c r="F35" s="1">
        <v>40768</v>
      </c>
      <c r="G35" t="s">
        <v>40</v>
      </c>
      <c r="H35" s="1">
        <v>41499</v>
      </c>
      <c r="I35">
        <v>2013</v>
      </c>
      <c r="J35">
        <v>90</v>
      </c>
      <c r="K35">
        <v>77</v>
      </c>
      <c r="L35">
        <v>60</v>
      </c>
      <c r="M35">
        <v>2.4</v>
      </c>
      <c r="N35" t="s">
        <v>40</v>
      </c>
      <c r="O35" t="s">
        <v>40</v>
      </c>
      <c r="P35" t="s">
        <v>40</v>
      </c>
      <c r="Q35" t="s">
        <v>40</v>
      </c>
      <c r="R35" t="s">
        <v>40</v>
      </c>
      <c r="S35" t="s">
        <v>40</v>
      </c>
      <c r="T35" t="s">
        <v>41</v>
      </c>
      <c r="U35" t="s">
        <v>40</v>
      </c>
      <c r="V35" t="s">
        <v>40</v>
      </c>
      <c r="W35" t="s">
        <v>40</v>
      </c>
      <c r="X35" t="s">
        <v>122</v>
      </c>
      <c r="Y35">
        <v>1</v>
      </c>
      <c r="Z35">
        <v>1</v>
      </c>
      <c r="AA35">
        <v>1</v>
      </c>
      <c r="AB35">
        <v>1</v>
      </c>
      <c r="AC35">
        <v>1</v>
      </c>
      <c r="AD35">
        <v>1</v>
      </c>
      <c r="AE35">
        <v>1</v>
      </c>
      <c r="AF35">
        <v>1</v>
      </c>
      <c r="AG35">
        <v>5</v>
      </c>
      <c r="AH35">
        <v>3</v>
      </c>
      <c r="AI35">
        <v>4</v>
      </c>
      <c r="AJ35" t="s">
        <v>40</v>
      </c>
    </row>
    <row r="36" spans="1:38" x14ac:dyDescent="0.2">
      <c r="A36" t="s">
        <v>183</v>
      </c>
      <c r="B36" t="s">
        <v>184</v>
      </c>
      <c r="C36" t="s">
        <v>59</v>
      </c>
      <c r="D36" t="s">
        <v>1421</v>
      </c>
      <c r="E36" t="s">
        <v>74</v>
      </c>
      <c r="F36" s="1">
        <v>40768</v>
      </c>
      <c r="G36" t="s">
        <v>40</v>
      </c>
      <c r="H36" s="1">
        <v>41499</v>
      </c>
      <c r="I36">
        <v>2013</v>
      </c>
      <c r="J36">
        <v>86</v>
      </c>
      <c r="K36">
        <v>88</v>
      </c>
      <c r="L36">
        <v>74</v>
      </c>
      <c r="M36">
        <v>2</v>
      </c>
      <c r="N36" t="s">
        <v>40</v>
      </c>
      <c r="O36" t="s">
        <v>40</v>
      </c>
      <c r="P36" t="s">
        <v>40</v>
      </c>
      <c r="Q36" t="s">
        <v>40</v>
      </c>
      <c r="R36" t="s">
        <v>40</v>
      </c>
      <c r="S36" t="s">
        <v>40</v>
      </c>
      <c r="T36" t="s">
        <v>41</v>
      </c>
      <c r="U36" t="s">
        <v>40</v>
      </c>
      <c r="V36" t="s">
        <v>40</v>
      </c>
      <c r="W36" t="s">
        <v>40</v>
      </c>
      <c r="X36" t="s">
        <v>122</v>
      </c>
      <c r="Y36">
        <v>1</v>
      </c>
      <c r="Z36">
        <v>1</v>
      </c>
      <c r="AA36">
        <v>1</v>
      </c>
      <c r="AB36">
        <v>1</v>
      </c>
      <c r="AC36">
        <v>1</v>
      </c>
      <c r="AD36">
        <v>1</v>
      </c>
      <c r="AE36">
        <v>1</v>
      </c>
      <c r="AF36">
        <v>1</v>
      </c>
      <c r="AG36">
        <v>7</v>
      </c>
      <c r="AH36">
        <v>3</v>
      </c>
      <c r="AI36">
        <v>3</v>
      </c>
      <c r="AJ36" t="s">
        <v>40</v>
      </c>
    </row>
    <row r="37" spans="1:38" x14ac:dyDescent="0.2">
      <c r="A37" t="s">
        <v>185</v>
      </c>
      <c r="B37" t="s">
        <v>186</v>
      </c>
      <c r="C37" t="s">
        <v>59</v>
      </c>
      <c r="D37" t="s">
        <v>1421</v>
      </c>
      <c r="E37" t="s">
        <v>74</v>
      </c>
      <c r="F37" s="1">
        <v>40403</v>
      </c>
      <c r="G37" t="s">
        <v>40</v>
      </c>
      <c r="H37" s="1">
        <v>41499</v>
      </c>
      <c r="I37">
        <v>2013</v>
      </c>
      <c r="J37">
        <v>42</v>
      </c>
      <c r="K37">
        <v>84</v>
      </c>
      <c r="L37">
        <v>38</v>
      </c>
      <c r="M37">
        <v>1.3</v>
      </c>
      <c r="N37" t="s">
        <v>40</v>
      </c>
      <c r="O37" t="s">
        <v>40</v>
      </c>
      <c r="P37" t="s">
        <v>40</v>
      </c>
      <c r="Q37" t="s">
        <v>40</v>
      </c>
      <c r="R37" t="s">
        <v>40</v>
      </c>
      <c r="S37" t="s">
        <v>40</v>
      </c>
      <c r="T37" t="s">
        <v>41</v>
      </c>
      <c r="U37" t="s">
        <v>40</v>
      </c>
      <c r="V37" t="s">
        <v>40</v>
      </c>
      <c r="W37" t="s">
        <v>40</v>
      </c>
      <c r="X37" t="s">
        <v>122</v>
      </c>
      <c r="Y37">
        <v>1</v>
      </c>
      <c r="Z37">
        <v>1</v>
      </c>
      <c r="AA37">
        <v>1</v>
      </c>
      <c r="AB37">
        <v>1</v>
      </c>
      <c r="AC37">
        <v>1</v>
      </c>
      <c r="AD37">
        <v>1</v>
      </c>
      <c r="AE37">
        <v>1</v>
      </c>
      <c r="AF37">
        <v>1</v>
      </c>
      <c r="AG37">
        <v>2</v>
      </c>
      <c r="AH37">
        <v>2</v>
      </c>
      <c r="AI37">
        <v>6</v>
      </c>
      <c r="AJ37" t="s">
        <v>40</v>
      </c>
    </row>
    <row r="38" spans="1:38" x14ac:dyDescent="0.2">
      <c r="A38" t="s">
        <v>187</v>
      </c>
      <c r="B38" t="s">
        <v>188</v>
      </c>
      <c r="C38" t="s">
        <v>59</v>
      </c>
      <c r="D38" t="s">
        <v>1421</v>
      </c>
      <c r="E38" t="s">
        <v>74</v>
      </c>
      <c r="F38" s="1">
        <v>40403</v>
      </c>
      <c r="G38" t="s">
        <v>40</v>
      </c>
      <c r="H38" s="1">
        <v>41499</v>
      </c>
      <c r="I38">
        <v>2013</v>
      </c>
      <c r="J38">
        <v>34</v>
      </c>
      <c r="K38">
        <v>62</v>
      </c>
      <c r="L38">
        <v>56</v>
      </c>
      <c r="M38">
        <v>1.1000000000000001</v>
      </c>
      <c r="N38" t="s">
        <v>40</v>
      </c>
      <c r="O38" t="s">
        <v>40</v>
      </c>
      <c r="P38" t="s">
        <v>40</v>
      </c>
      <c r="Q38" t="s">
        <v>40</v>
      </c>
      <c r="R38" t="s">
        <v>40</v>
      </c>
      <c r="S38" t="s">
        <v>40</v>
      </c>
      <c r="T38" t="s">
        <v>41</v>
      </c>
      <c r="U38" t="s">
        <v>40</v>
      </c>
      <c r="V38" t="s">
        <v>40</v>
      </c>
      <c r="W38" t="s">
        <v>40</v>
      </c>
      <c r="X38" t="s">
        <v>122</v>
      </c>
      <c r="Y38">
        <v>1</v>
      </c>
      <c r="Z38">
        <v>1</v>
      </c>
      <c r="AA38">
        <v>1</v>
      </c>
      <c r="AB38">
        <v>1</v>
      </c>
      <c r="AC38">
        <v>1</v>
      </c>
      <c r="AD38">
        <v>1</v>
      </c>
      <c r="AE38">
        <v>1</v>
      </c>
      <c r="AF38">
        <v>1</v>
      </c>
      <c r="AG38">
        <v>7</v>
      </c>
      <c r="AH38">
        <v>4</v>
      </c>
      <c r="AI38">
        <v>3</v>
      </c>
      <c r="AJ38" t="s">
        <v>40</v>
      </c>
    </row>
    <row r="39" spans="1:38" x14ac:dyDescent="0.2">
      <c r="A39" t="s">
        <v>189</v>
      </c>
      <c r="B39" t="s">
        <v>190</v>
      </c>
      <c r="C39" t="s">
        <v>59</v>
      </c>
      <c r="D39" t="s">
        <v>1421</v>
      </c>
      <c r="E39" t="s">
        <v>74</v>
      </c>
      <c r="F39" s="1">
        <v>40403</v>
      </c>
      <c r="G39" t="s">
        <v>40</v>
      </c>
      <c r="H39" s="1">
        <v>41499</v>
      </c>
      <c r="I39">
        <v>2013</v>
      </c>
      <c r="J39">
        <v>43</v>
      </c>
      <c r="K39">
        <v>130</v>
      </c>
      <c r="L39">
        <v>89</v>
      </c>
      <c r="M39">
        <v>1.4</v>
      </c>
      <c r="N39" t="s">
        <v>40</v>
      </c>
      <c r="O39" t="s">
        <v>40</v>
      </c>
      <c r="P39" t="s">
        <v>40</v>
      </c>
      <c r="Q39" t="s">
        <v>40</v>
      </c>
      <c r="R39" t="s">
        <v>40</v>
      </c>
      <c r="S39" t="s">
        <v>40</v>
      </c>
      <c r="T39" t="s">
        <v>41</v>
      </c>
      <c r="U39" t="s">
        <v>40</v>
      </c>
      <c r="V39" t="s">
        <v>40</v>
      </c>
      <c r="W39" t="s">
        <v>40</v>
      </c>
      <c r="X39" t="s">
        <v>122</v>
      </c>
      <c r="Y39">
        <v>1</v>
      </c>
      <c r="Z39">
        <v>1</v>
      </c>
      <c r="AA39">
        <v>1</v>
      </c>
      <c r="AB39">
        <v>1</v>
      </c>
      <c r="AC39">
        <v>1</v>
      </c>
      <c r="AD39">
        <v>1</v>
      </c>
      <c r="AE39">
        <v>1</v>
      </c>
      <c r="AF39">
        <v>1</v>
      </c>
      <c r="AG39">
        <v>7</v>
      </c>
      <c r="AH39">
        <v>4</v>
      </c>
      <c r="AI39">
        <v>5</v>
      </c>
      <c r="AJ39" t="s">
        <v>40</v>
      </c>
    </row>
    <row r="40" spans="1:38" x14ac:dyDescent="0.2">
      <c r="A40" t="s">
        <v>191</v>
      </c>
      <c r="B40" t="s">
        <v>192</v>
      </c>
      <c r="C40" t="s">
        <v>59</v>
      </c>
      <c r="D40" t="s">
        <v>1421</v>
      </c>
      <c r="E40" t="s">
        <v>74</v>
      </c>
      <c r="F40" s="1">
        <v>40403</v>
      </c>
      <c r="G40" t="s">
        <v>40</v>
      </c>
      <c r="H40" s="1">
        <v>41499</v>
      </c>
      <c r="I40">
        <v>2013</v>
      </c>
      <c r="J40">
        <v>35</v>
      </c>
      <c r="K40">
        <v>62</v>
      </c>
      <c r="L40">
        <v>142</v>
      </c>
      <c r="M40">
        <v>1.7</v>
      </c>
      <c r="N40" t="s">
        <v>40</v>
      </c>
      <c r="O40" t="s">
        <v>40</v>
      </c>
      <c r="P40" t="s">
        <v>40</v>
      </c>
      <c r="Q40" t="s">
        <v>40</v>
      </c>
      <c r="R40" t="s">
        <v>40</v>
      </c>
      <c r="S40" t="s">
        <v>40</v>
      </c>
      <c r="T40" t="s">
        <v>41</v>
      </c>
      <c r="U40" t="s">
        <v>40</v>
      </c>
      <c r="V40" t="s">
        <v>40</v>
      </c>
      <c r="W40" t="s">
        <v>40</v>
      </c>
      <c r="X40" t="s">
        <v>122</v>
      </c>
      <c r="Y40">
        <v>1</v>
      </c>
      <c r="Z40">
        <v>1</v>
      </c>
      <c r="AA40">
        <v>1</v>
      </c>
      <c r="AB40">
        <v>1</v>
      </c>
      <c r="AC40">
        <v>1</v>
      </c>
      <c r="AD40">
        <v>1</v>
      </c>
      <c r="AE40">
        <v>1</v>
      </c>
      <c r="AF40">
        <v>1</v>
      </c>
      <c r="AG40">
        <v>7</v>
      </c>
      <c r="AH40">
        <v>4</v>
      </c>
      <c r="AI40">
        <v>6</v>
      </c>
      <c r="AJ40" t="s">
        <v>40</v>
      </c>
    </row>
    <row r="41" spans="1:38" x14ac:dyDescent="0.2">
      <c r="A41" t="s">
        <v>193</v>
      </c>
      <c r="B41" t="s">
        <v>194</v>
      </c>
      <c r="C41" t="s">
        <v>59</v>
      </c>
      <c r="D41" t="s">
        <v>1421</v>
      </c>
      <c r="E41" t="s">
        <v>74</v>
      </c>
      <c r="F41" s="1">
        <v>40403</v>
      </c>
      <c r="G41" t="s">
        <v>40</v>
      </c>
      <c r="H41" s="1">
        <v>41499</v>
      </c>
      <c r="I41">
        <v>2013</v>
      </c>
      <c r="J41">
        <v>48</v>
      </c>
      <c r="K41">
        <v>119</v>
      </c>
      <c r="L41">
        <v>69</v>
      </c>
      <c r="M41">
        <v>1.9</v>
      </c>
      <c r="N41" t="s">
        <v>40</v>
      </c>
      <c r="O41" t="s">
        <v>40</v>
      </c>
      <c r="P41" t="s">
        <v>40</v>
      </c>
      <c r="Q41" t="s">
        <v>40</v>
      </c>
      <c r="R41" t="s">
        <v>40</v>
      </c>
      <c r="S41" t="s">
        <v>40</v>
      </c>
      <c r="T41" t="s">
        <v>41</v>
      </c>
      <c r="U41" t="s">
        <v>40</v>
      </c>
      <c r="V41" t="s">
        <v>40</v>
      </c>
      <c r="W41" t="s">
        <v>40</v>
      </c>
      <c r="X41" t="s">
        <v>122</v>
      </c>
      <c r="Y41">
        <v>1</v>
      </c>
      <c r="Z41">
        <v>1</v>
      </c>
      <c r="AA41">
        <v>1</v>
      </c>
      <c r="AB41">
        <v>1</v>
      </c>
      <c r="AC41">
        <v>1</v>
      </c>
      <c r="AD41">
        <v>1</v>
      </c>
      <c r="AE41">
        <v>1</v>
      </c>
      <c r="AF41">
        <v>1</v>
      </c>
      <c r="AG41">
        <v>7</v>
      </c>
      <c r="AH41">
        <v>4</v>
      </c>
      <c r="AI41">
        <v>7</v>
      </c>
      <c r="AJ41" t="s">
        <v>40</v>
      </c>
    </row>
    <row r="42" spans="1:38" x14ac:dyDescent="0.2">
      <c r="A42" t="s">
        <v>195</v>
      </c>
      <c r="B42" t="s">
        <v>196</v>
      </c>
      <c r="C42" t="s">
        <v>59</v>
      </c>
      <c r="D42" t="s">
        <v>1421</v>
      </c>
      <c r="E42" t="s">
        <v>74</v>
      </c>
      <c r="F42" s="1">
        <v>40403</v>
      </c>
      <c r="G42" t="s">
        <v>40</v>
      </c>
      <c r="H42" s="1">
        <v>41499</v>
      </c>
      <c r="I42">
        <v>2013</v>
      </c>
      <c r="J42">
        <v>48</v>
      </c>
      <c r="K42">
        <v>96</v>
      </c>
      <c r="L42">
        <v>71</v>
      </c>
      <c r="M42">
        <v>1.3</v>
      </c>
      <c r="N42" t="s">
        <v>40</v>
      </c>
      <c r="O42" t="s">
        <v>40</v>
      </c>
      <c r="P42" t="s">
        <v>40</v>
      </c>
      <c r="Q42" t="s">
        <v>40</v>
      </c>
      <c r="R42" t="s">
        <v>40</v>
      </c>
      <c r="S42" t="s">
        <v>40</v>
      </c>
      <c r="T42" t="s">
        <v>41</v>
      </c>
      <c r="U42" t="s">
        <v>40</v>
      </c>
      <c r="V42" t="s">
        <v>40</v>
      </c>
      <c r="W42" t="s">
        <v>40</v>
      </c>
      <c r="X42" t="s">
        <v>122</v>
      </c>
      <c r="Y42">
        <v>1</v>
      </c>
      <c r="Z42">
        <v>1</v>
      </c>
      <c r="AA42">
        <v>1</v>
      </c>
      <c r="AB42">
        <v>1</v>
      </c>
      <c r="AC42">
        <v>1</v>
      </c>
      <c r="AD42">
        <v>1</v>
      </c>
      <c r="AE42">
        <v>1</v>
      </c>
      <c r="AF42">
        <v>1</v>
      </c>
      <c r="AG42">
        <v>5</v>
      </c>
      <c r="AH42">
        <v>4</v>
      </c>
      <c r="AI42">
        <v>6</v>
      </c>
      <c r="AJ42" t="s">
        <v>40</v>
      </c>
    </row>
    <row r="43" spans="1:38" x14ac:dyDescent="0.2">
      <c r="A43" t="s">
        <v>197</v>
      </c>
      <c r="B43" t="s">
        <v>198</v>
      </c>
      <c r="C43" t="s">
        <v>59</v>
      </c>
      <c r="D43" t="s">
        <v>1421</v>
      </c>
      <c r="E43" t="s">
        <v>74</v>
      </c>
      <c r="F43" s="1">
        <v>40403</v>
      </c>
      <c r="G43" t="s">
        <v>40</v>
      </c>
      <c r="H43" s="1">
        <v>41499</v>
      </c>
      <c r="I43">
        <v>2013</v>
      </c>
      <c r="J43">
        <v>35</v>
      </c>
      <c r="K43">
        <v>72</v>
      </c>
      <c r="L43">
        <v>59</v>
      </c>
      <c r="M43">
        <v>1.6</v>
      </c>
      <c r="N43" t="s">
        <v>40</v>
      </c>
      <c r="O43" t="s">
        <v>40</v>
      </c>
      <c r="P43" t="s">
        <v>40</v>
      </c>
      <c r="Q43" t="s">
        <v>40</v>
      </c>
      <c r="R43" t="s">
        <v>40</v>
      </c>
      <c r="S43" t="s">
        <v>40</v>
      </c>
      <c r="T43" t="s">
        <v>41</v>
      </c>
      <c r="U43" t="s">
        <v>40</v>
      </c>
      <c r="V43" t="s">
        <v>40</v>
      </c>
      <c r="W43" t="s">
        <v>40</v>
      </c>
      <c r="X43" t="s">
        <v>122</v>
      </c>
      <c r="Y43">
        <v>1</v>
      </c>
      <c r="Z43">
        <v>1</v>
      </c>
      <c r="AA43">
        <v>1</v>
      </c>
      <c r="AB43">
        <v>1</v>
      </c>
      <c r="AC43">
        <v>1</v>
      </c>
      <c r="AD43">
        <v>1</v>
      </c>
      <c r="AE43">
        <v>1</v>
      </c>
      <c r="AF43">
        <v>1</v>
      </c>
      <c r="AG43">
        <v>2</v>
      </c>
      <c r="AH43">
        <v>2</v>
      </c>
      <c r="AI43">
        <v>2</v>
      </c>
      <c r="AJ43" t="s">
        <v>40</v>
      </c>
    </row>
    <row r="44" spans="1:38" x14ac:dyDescent="0.2">
      <c r="A44" t="s">
        <v>199</v>
      </c>
      <c r="B44" t="s">
        <v>200</v>
      </c>
      <c r="C44" t="s">
        <v>59</v>
      </c>
      <c r="D44" t="s">
        <v>1421</v>
      </c>
      <c r="E44" t="s">
        <v>74</v>
      </c>
      <c r="F44" s="1">
        <v>40403</v>
      </c>
      <c r="G44" t="s">
        <v>40</v>
      </c>
      <c r="H44" s="1">
        <v>41499</v>
      </c>
      <c r="I44">
        <v>2013</v>
      </c>
      <c r="J44">
        <v>32</v>
      </c>
      <c r="K44">
        <v>79</v>
      </c>
      <c r="L44">
        <v>42</v>
      </c>
      <c r="M44">
        <v>1.5</v>
      </c>
      <c r="N44" t="s">
        <v>40</v>
      </c>
      <c r="O44" t="s">
        <v>40</v>
      </c>
      <c r="P44" t="s">
        <v>40</v>
      </c>
      <c r="Q44" t="s">
        <v>40</v>
      </c>
      <c r="R44" t="s">
        <v>40</v>
      </c>
      <c r="S44" t="s">
        <v>40</v>
      </c>
      <c r="T44" t="s">
        <v>41</v>
      </c>
      <c r="U44" t="s">
        <v>40</v>
      </c>
      <c r="V44" t="s">
        <v>40</v>
      </c>
      <c r="W44" t="s">
        <v>40</v>
      </c>
      <c r="X44" t="s">
        <v>122</v>
      </c>
      <c r="Y44">
        <v>1</v>
      </c>
      <c r="Z44">
        <v>1</v>
      </c>
      <c r="AA44">
        <v>1</v>
      </c>
      <c r="AB44">
        <v>1</v>
      </c>
      <c r="AC44">
        <v>1</v>
      </c>
      <c r="AD44">
        <v>1</v>
      </c>
      <c r="AE44">
        <v>1</v>
      </c>
      <c r="AF44">
        <v>1</v>
      </c>
      <c r="AG44">
        <v>2</v>
      </c>
      <c r="AH44">
        <v>2</v>
      </c>
      <c r="AI44">
        <v>3</v>
      </c>
      <c r="AJ44" t="s">
        <v>40</v>
      </c>
    </row>
    <row r="45" spans="1:38" x14ac:dyDescent="0.2">
      <c r="A45" t="s">
        <v>201</v>
      </c>
      <c r="B45" t="s">
        <v>202</v>
      </c>
      <c r="C45" t="s">
        <v>59</v>
      </c>
      <c r="D45" t="s">
        <v>1421</v>
      </c>
      <c r="E45" t="s">
        <v>74</v>
      </c>
      <c r="F45" s="1">
        <v>40403</v>
      </c>
      <c r="G45" t="s">
        <v>40</v>
      </c>
      <c r="H45" s="1">
        <v>41499</v>
      </c>
      <c r="I45">
        <v>2013</v>
      </c>
      <c r="J45">
        <v>49</v>
      </c>
      <c r="K45">
        <v>71</v>
      </c>
      <c r="L45">
        <v>74</v>
      </c>
      <c r="M45">
        <v>1.6</v>
      </c>
      <c r="N45" t="s">
        <v>40</v>
      </c>
      <c r="O45" t="s">
        <v>40</v>
      </c>
      <c r="P45" t="s">
        <v>40</v>
      </c>
      <c r="Q45" t="s">
        <v>40</v>
      </c>
      <c r="R45" t="s">
        <v>40</v>
      </c>
      <c r="S45" t="s">
        <v>40</v>
      </c>
      <c r="T45" t="s">
        <v>41</v>
      </c>
      <c r="U45" t="s">
        <v>40</v>
      </c>
      <c r="V45" t="s">
        <v>40</v>
      </c>
      <c r="W45" t="s">
        <v>40</v>
      </c>
      <c r="X45" t="s">
        <v>122</v>
      </c>
      <c r="Y45">
        <v>1</v>
      </c>
      <c r="Z45">
        <v>1</v>
      </c>
      <c r="AA45">
        <v>1</v>
      </c>
      <c r="AB45">
        <v>1</v>
      </c>
      <c r="AC45">
        <v>1</v>
      </c>
      <c r="AD45">
        <v>1</v>
      </c>
      <c r="AE45">
        <v>1</v>
      </c>
      <c r="AF45">
        <v>1</v>
      </c>
      <c r="AG45">
        <v>2</v>
      </c>
      <c r="AH45">
        <v>2</v>
      </c>
      <c r="AI45">
        <v>5</v>
      </c>
      <c r="AJ45" t="s">
        <v>40</v>
      </c>
    </row>
    <row r="46" spans="1:38" x14ac:dyDescent="0.2">
      <c r="A46" t="s">
        <v>222</v>
      </c>
      <c r="B46" t="s">
        <v>223</v>
      </c>
      <c r="C46" t="s">
        <v>59</v>
      </c>
      <c r="D46" t="s">
        <v>633</v>
      </c>
      <c r="E46" t="s">
        <v>39</v>
      </c>
      <c r="F46" s="1">
        <v>46216</v>
      </c>
      <c r="G46" t="s">
        <v>40</v>
      </c>
      <c r="H46" s="1">
        <v>41499</v>
      </c>
      <c r="I46">
        <v>2013</v>
      </c>
      <c r="J46">
        <v>28.2</v>
      </c>
      <c r="K46" t="s">
        <v>40</v>
      </c>
      <c r="L46" t="s">
        <v>40</v>
      </c>
      <c r="M46" t="s">
        <v>40</v>
      </c>
      <c r="N46" t="s">
        <v>40</v>
      </c>
      <c r="O46" t="s">
        <v>40</v>
      </c>
      <c r="P46" t="s">
        <v>40</v>
      </c>
      <c r="Q46" t="s">
        <v>40</v>
      </c>
      <c r="R46" t="s">
        <v>40</v>
      </c>
      <c r="S46" t="s">
        <v>40</v>
      </c>
      <c r="T46" t="s">
        <v>41</v>
      </c>
      <c r="U46" t="s">
        <v>40</v>
      </c>
      <c r="V46" t="s">
        <v>40</v>
      </c>
      <c r="W46" t="s">
        <v>40</v>
      </c>
      <c r="X46" t="s">
        <v>122</v>
      </c>
      <c r="Y46">
        <v>1</v>
      </c>
      <c r="Z46">
        <v>1</v>
      </c>
      <c r="AA46">
        <v>1</v>
      </c>
      <c r="AB46">
        <v>0</v>
      </c>
      <c r="AC46">
        <v>1</v>
      </c>
      <c r="AD46">
        <v>1</v>
      </c>
      <c r="AE46">
        <v>1</v>
      </c>
      <c r="AF46">
        <v>1</v>
      </c>
      <c r="AG46">
        <v>4</v>
      </c>
      <c r="AH46">
        <v>3</v>
      </c>
      <c r="AI46">
        <v>3</v>
      </c>
      <c r="AJ46" t="s">
        <v>40</v>
      </c>
      <c r="AK46" t="s">
        <v>224</v>
      </c>
      <c r="AL46" t="s">
        <v>225</v>
      </c>
    </row>
    <row r="47" spans="1:38" x14ac:dyDescent="0.2">
      <c r="A47" t="s">
        <v>226</v>
      </c>
      <c r="B47" t="s">
        <v>227</v>
      </c>
      <c r="C47" t="s">
        <v>59</v>
      </c>
      <c r="D47" t="s">
        <v>1421</v>
      </c>
      <c r="E47" t="s">
        <v>74</v>
      </c>
      <c r="F47" s="1">
        <v>40768</v>
      </c>
      <c r="G47" t="s">
        <v>40</v>
      </c>
      <c r="H47" s="1">
        <v>41499</v>
      </c>
      <c r="I47">
        <v>2013</v>
      </c>
      <c r="J47">
        <v>138</v>
      </c>
      <c r="K47">
        <v>202</v>
      </c>
      <c r="L47">
        <v>134</v>
      </c>
      <c r="M47">
        <v>2.6</v>
      </c>
      <c r="N47" t="s">
        <v>40</v>
      </c>
      <c r="O47" t="s">
        <v>40</v>
      </c>
      <c r="P47" t="s">
        <v>40</v>
      </c>
      <c r="Q47" t="s">
        <v>40</v>
      </c>
      <c r="R47" t="s">
        <v>40</v>
      </c>
      <c r="S47" t="s">
        <v>40</v>
      </c>
      <c r="T47" t="s">
        <v>41</v>
      </c>
      <c r="U47" t="s">
        <v>40</v>
      </c>
      <c r="V47" t="s">
        <v>40</v>
      </c>
      <c r="W47" t="s">
        <v>40</v>
      </c>
      <c r="X47" t="s">
        <v>122</v>
      </c>
      <c r="Y47">
        <v>1</v>
      </c>
      <c r="Z47">
        <v>1</v>
      </c>
      <c r="AA47">
        <v>1</v>
      </c>
      <c r="AB47">
        <v>0</v>
      </c>
      <c r="AC47">
        <v>0</v>
      </c>
      <c r="AD47">
        <v>0</v>
      </c>
      <c r="AE47">
        <v>1</v>
      </c>
      <c r="AF47">
        <v>1</v>
      </c>
      <c r="AG47">
        <v>4</v>
      </c>
      <c r="AH47">
        <v>2</v>
      </c>
      <c r="AI47">
        <v>5</v>
      </c>
      <c r="AJ47" t="s">
        <v>40</v>
      </c>
      <c r="AK47" t="s">
        <v>224</v>
      </c>
      <c r="AL47" t="s">
        <v>228</v>
      </c>
    </row>
    <row r="48" spans="1:38" x14ac:dyDescent="0.2">
      <c r="A48" t="s">
        <v>339</v>
      </c>
      <c r="B48" t="s">
        <v>340</v>
      </c>
      <c r="C48" t="s">
        <v>59</v>
      </c>
      <c r="D48" t="s">
        <v>633</v>
      </c>
      <c r="E48" t="s">
        <v>39</v>
      </c>
      <c r="F48" s="1">
        <v>42230</v>
      </c>
      <c r="G48" t="s">
        <v>40</v>
      </c>
      <c r="H48" s="1">
        <v>45518</v>
      </c>
      <c r="I48">
        <v>2014</v>
      </c>
      <c r="J48">
        <v>67.2</v>
      </c>
      <c r="K48" t="s">
        <v>40</v>
      </c>
      <c r="L48" t="s">
        <v>40</v>
      </c>
      <c r="M48">
        <v>2.8</v>
      </c>
      <c r="N48" t="s">
        <v>40</v>
      </c>
      <c r="O48" t="s">
        <v>40</v>
      </c>
      <c r="P48" t="s">
        <v>40</v>
      </c>
      <c r="Q48" t="s">
        <v>40</v>
      </c>
      <c r="R48" t="s">
        <v>40</v>
      </c>
      <c r="S48" t="s">
        <v>40</v>
      </c>
      <c r="T48" t="s">
        <v>236</v>
      </c>
      <c r="U48">
        <v>46.4</v>
      </c>
      <c r="V48" t="s">
        <v>40</v>
      </c>
      <c r="W48">
        <v>15</v>
      </c>
      <c r="X48" t="s">
        <v>122</v>
      </c>
      <c r="Y48">
        <v>1</v>
      </c>
      <c r="Z48">
        <v>1</v>
      </c>
      <c r="AA48">
        <v>1</v>
      </c>
      <c r="AB48">
        <v>1</v>
      </c>
      <c r="AC48">
        <v>1</v>
      </c>
      <c r="AD48">
        <v>1</v>
      </c>
      <c r="AE48">
        <v>1</v>
      </c>
      <c r="AF48">
        <v>1</v>
      </c>
      <c r="AG48">
        <v>5</v>
      </c>
      <c r="AH48">
        <v>2</v>
      </c>
      <c r="AI48">
        <v>6</v>
      </c>
      <c r="AJ48" t="s">
        <v>40</v>
      </c>
      <c r="AL48" t="s">
        <v>341</v>
      </c>
    </row>
    <row r="49" spans="1:38" x14ac:dyDescent="0.2">
      <c r="A49" t="s">
        <v>342</v>
      </c>
      <c r="B49" t="s">
        <v>343</v>
      </c>
      <c r="C49" t="s">
        <v>38</v>
      </c>
      <c r="D49" t="s">
        <v>633</v>
      </c>
      <c r="E49" t="s">
        <v>39</v>
      </c>
      <c r="F49" s="1">
        <v>42230</v>
      </c>
      <c r="G49" t="s">
        <v>40</v>
      </c>
      <c r="H49" s="1">
        <v>45518</v>
      </c>
      <c r="I49">
        <v>2014</v>
      </c>
      <c r="J49">
        <v>34.1</v>
      </c>
      <c r="K49">
        <v>213.6</v>
      </c>
      <c r="L49" t="s">
        <v>40</v>
      </c>
      <c r="M49">
        <v>1.2</v>
      </c>
      <c r="N49" t="s">
        <v>40</v>
      </c>
      <c r="O49" t="s">
        <v>40</v>
      </c>
      <c r="P49" t="s">
        <v>40</v>
      </c>
      <c r="Q49" t="s">
        <v>40</v>
      </c>
      <c r="R49" t="s">
        <v>40</v>
      </c>
      <c r="S49" t="s">
        <v>40</v>
      </c>
      <c r="T49" t="s">
        <v>41</v>
      </c>
      <c r="U49">
        <v>54.3</v>
      </c>
      <c r="V49" t="s">
        <v>40</v>
      </c>
      <c r="W49">
        <v>9</v>
      </c>
      <c r="X49" t="s">
        <v>122</v>
      </c>
      <c r="Y49">
        <v>1</v>
      </c>
      <c r="Z49">
        <v>1</v>
      </c>
      <c r="AA49">
        <v>1</v>
      </c>
      <c r="AB49">
        <v>1</v>
      </c>
      <c r="AC49">
        <v>1</v>
      </c>
      <c r="AD49">
        <v>1</v>
      </c>
      <c r="AE49">
        <v>1</v>
      </c>
      <c r="AF49">
        <v>1</v>
      </c>
      <c r="AG49">
        <v>3</v>
      </c>
      <c r="AH49">
        <v>1</v>
      </c>
      <c r="AI49">
        <v>3</v>
      </c>
      <c r="AJ49" t="s">
        <v>40</v>
      </c>
      <c r="AL49" t="s">
        <v>344</v>
      </c>
    </row>
    <row r="50" spans="1:38" x14ac:dyDescent="0.2">
      <c r="A50" t="s">
        <v>345</v>
      </c>
      <c r="B50" t="s">
        <v>346</v>
      </c>
      <c r="C50" t="s">
        <v>38</v>
      </c>
      <c r="D50" t="s">
        <v>633</v>
      </c>
      <c r="E50" t="s">
        <v>39</v>
      </c>
      <c r="F50" s="1">
        <v>42230</v>
      </c>
      <c r="G50" t="s">
        <v>40</v>
      </c>
      <c r="H50" s="1">
        <v>45518</v>
      </c>
      <c r="I50">
        <v>2014</v>
      </c>
      <c r="J50">
        <v>37.5</v>
      </c>
      <c r="K50">
        <v>270.39999999999998</v>
      </c>
      <c r="L50" t="s">
        <v>40</v>
      </c>
      <c r="M50">
        <v>1</v>
      </c>
      <c r="N50" t="s">
        <v>40</v>
      </c>
      <c r="O50" t="s">
        <v>40</v>
      </c>
      <c r="P50" t="s">
        <v>40</v>
      </c>
      <c r="Q50" t="s">
        <v>40</v>
      </c>
      <c r="R50" t="s">
        <v>40</v>
      </c>
      <c r="S50" t="s">
        <v>40</v>
      </c>
      <c r="T50" t="s">
        <v>236</v>
      </c>
      <c r="U50">
        <v>57.8</v>
      </c>
      <c r="V50" t="s">
        <v>40</v>
      </c>
      <c r="W50">
        <v>15</v>
      </c>
      <c r="X50" t="s">
        <v>122</v>
      </c>
      <c r="Y50">
        <v>1</v>
      </c>
      <c r="Z50">
        <v>1</v>
      </c>
      <c r="AA50">
        <v>1</v>
      </c>
      <c r="AB50">
        <v>1</v>
      </c>
      <c r="AC50">
        <v>1</v>
      </c>
      <c r="AD50">
        <v>1</v>
      </c>
      <c r="AE50">
        <v>1</v>
      </c>
      <c r="AF50">
        <v>1</v>
      </c>
      <c r="AG50">
        <v>3</v>
      </c>
      <c r="AH50">
        <v>1</v>
      </c>
      <c r="AI50">
        <v>4</v>
      </c>
      <c r="AJ50" t="s">
        <v>40</v>
      </c>
    </row>
    <row r="51" spans="1:38" x14ac:dyDescent="0.2">
      <c r="A51" t="s">
        <v>347</v>
      </c>
      <c r="B51" t="s">
        <v>348</v>
      </c>
      <c r="C51" t="s">
        <v>38</v>
      </c>
      <c r="D51" t="s">
        <v>633</v>
      </c>
      <c r="E51" t="s">
        <v>39</v>
      </c>
      <c r="F51" s="1">
        <v>42230</v>
      </c>
      <c r="G51" t="s">
        <v>40</v>
      </c>
      <c r="H51" s="1">
        <v>45518</v>
      </c>
      <c r="I51">
        <v>2014</v>
      </c>
      <c r="J51">
        <v>44.9</v>
      </c>
      <c r="K51" t="s">
        <v>77</v>
      </c>
      <c r="L51" t="s">
        <v>40</v>
      </c>
      <c r="M51">
        <v>1.2</v>
      </c>
      <c r="N51" t="s">
        <v>40</v>
      </c>
      <c r="O51" t="s">
        <v>40</v>
      </c>
      <c r="P51" t="s">
        <v>40</v>
      </c>
      <c r="Q51" t="s">
        <v>40</v>
      </c>
      <c r="R51" t="s">
        <v>40</v>
      </c>
      <c r="S51" t="s">
        <v>40</v>
      </c>
      <c r="T51" t="s">
        <v>236</v>
      </c>
      <c r="U51">
        <v>72.5</v>
      </c>
      <c r="V51" t="s">
        <v>40</v>
      </c>
      <c r="W51">
        <v>16</v>
      </c>
      <c r="X51" t="s">
        <v>122</v>
      </c>
      <c r="Y51">
        <v>1</v>
      </c>
      <c r="Z51">
        <v>1</v>
      </c>
      <c r="AA51">
        <v>1</v>
      </c>
      <c r="AB51">
        <v>1</v>
      </c>
      <c r="AC51">
        <v>1</v>
      </c>
      <c r="AD51">
        <v>1</v>
      </c>
      <c r="AE51">
        <v>1</v>
      </c>
      <c r="AF51">
        <v>1</v>
      </c>
      <c r="AG51">
        <v>3</v>
      </c>
      <c r="AH51">
        <v>1</v>
      </c>
      <c r="AI51">
        <v>6</v>
      </c>
      <c r="AJ51" t="s">
        <v>40</v>
      </c>
      <c r="AL51" t="s">
        <v>349</v>
      </c>
    </row>
    <row r="52" spans="1:38" x14ac:dyDescent="0.2">
      <c r="A52" t="s">
        <v>350</v>
      </c>
      <c r="B52" t="s">
        <v>351</v>
      </c>
      <c r="C52" t="s">
        <v>38</v>
      </c>
      <c r="D52" t="s">
        <v>633</v>
      </c>
      <c r="E52" t="s">
        <v>39</v>
      </c>
      <c r="F52" s="1">
        <v>42230</v>
      </c>
      <c r="G52" t="s">
        <v>40</v>
      </c>
      <c r="H52" s="1">
        <v>45518</v>
      </c>
      <c r="I52">
        <v>2014</v>
      </c>
      <c r="J52">
        <v>37.200000000000003</v>
      </c>
      <c r="K52">
        <v>226</v>
      </c>
      <c r="L52" t="s">
        <v>40</v>
      </c>
      <c r="M52">
        <v>0.8</v>
      </c>
      <c r="N52" t="s">
        <v>40</v>
      </c>
      <c r="O52" t="s">
        <v>40</v>
      </c>
      <c r="P52" t="s">
        <v>40</v>
      </c>
      <c r="Q52" t="s">
        <v>40</v>
      </c>
      <c r="R52" t="s">
        <v>40</v>
      </c>
      <c r="S52" t="s">
        <v>40</v>
      </c>
      <c r="T52" t="s">
        <v>41</v>
      </c>
      <c r="U52">
        <v>54.5</v>
      </c>
      <c r="V52" t="s">
        <v>40</v>
      </c>
      <c r="W52">
        <v>12</v>
      </c>
      <c r="X52" t="s">
        <v>122</v>
      </c>
      <c r="Y52">
        <v>1</v>
      </c>
      <c r="Z52">
        <v>1</v>
      </c>
      <c r="AA52">
        <v>1</v>
      </c>
      <c r="AB52">
        <v>1</v>
      </c>
      <c r="AC52">
        <v>1</v>
      </c>
      <c r="AD52">
        <v>1</v>
      </c>
      <c r="AE52">
        <v>1</v>
      </c>
      <c r="AF52">
        <v>1</v>
      </c>
      <c r="AG52">
        <v>1</v>
      </c>
      <c r="AH52">
        <v>2</v>
      </c>
      <c r="AI52">
        <v>1</v>
      </c>
      <c r="AJ52" t="s">
        <v>40</v>
      </c>
      <c r="AL52" t="s">
        <v>352</v>
      </c>
    </row>
    <row r="53" spans="1:38" x14ac:dyDescent="0.2">
      <c r="A53" t="s">
        <v>353</v>
      </c>
      <c r="B53" t="s">
        <v>354</v>
      </c>
      <c r="C53" t="s">
        <v>38</v>
      </c>
      <c r="D53" t="s">
        <v>633</v>
      </c>
      <c r="E53" t="s">
        <v>39</v>
      </c>
      <c r="F53" s="1">
        <v>42230</v>
      </c>
      <c r="G53" t="s">
        <v>40</v>
      </c>
      <c r="H53" s="1">
        <v>45518</v>
      </c>
      <c r="I53">
        <v>2014</v>
      </c>
      <c r="J53">
        <v>27.7</v>
      </c>
      <c r="K53">
        <v>441.3</v>
      </c>
      <c r="L53" t="s">
        <v>40</v>
      </c>
      <c r="M53">
        <v>1.3</v>
      </c>
      <c r="N53" t="s">
        <v>40</v>
      </c>
      <c r="O53" t="s">
        <v>40</v>
      </c>
      <c r="P53" t="s">
        <v>40</v>
      </c>
      <c r="Q53" t="s">
        <v>40</v>
      </c>
      <c r="R53" t="s">
        <v>40</v>
      </c>
      <c r="S53" t="s">
        <v>40</v>
      </c>
      <c r="T53" t="s">
        <v>242</v>
      </c>
      <c r="U53">
        <v>45.9</v>
      </c>
      <c r="V53" t="s">
        <v>40</v>
      </c>
      <c r="W53">
        <v>13</v>
      </c>
      <c r="X53" t="s">
        <v>122</v>
      </c>
      <c r="Y53">
        <v>1</v>
      </c>
      <c r="Z53">
        <v>1</v>
      </c>
      <c r="AA53">
        <v>1</v>
      </c>
      <c r="AB53">
        <v>1</v>
      </c>
      <c r="AC53">
        <v>1</v>
      </c>
      <c r="AD53">
        <v>1</v>
      </c>
      <c r="AE53">
        <v>1</v>
      </c>
      <c r="AF53">
        <v>1</v>
      </c>
      <c r="AG53">
        <v>8</v>
      </c>
      <c r="AH53">
        <v>5</v>
      </c>
      <c r="AI53">
        <v>2</v>
      </c>
      <c r="AJ53" t="s">
        <v>40</v>
      </c>
    </row>
    <row r="54" spans="1:38" x14ac:dyDescent="0.2">
      <c r="A54" t="s">
        <v>355</v>
      </c>
      <c r="B54" t="s">
        <v>356</v>
      </c>
      <c r="C54" t="s">
        <v>38</v>
      </c>
      <c r="D54" t="s">
        <v>633</v>
      </c>
      <c r="E54" t="s">
        <v>39</v>
      </c>
      <c r="F54" s="1">
        <v>42230</v>
      </c>
      <c r="G54" t="s">
        <v>40</v>
      </c>
      <c r="H54" s="1">
        <v>45518</v>
      </c>
      <c r="I54">
        <v>2014</v>
      </c>
      <c r="J54">
        <v>32.299999999999997</v>
      </c>
      <c r="K54">
        <v>268</v>
      </c>
      <c r="L54" t="s">
        <v>40</v>
      </c>
      <c r="M54">
        <v>1.3</v>
      </c>
      <c r="N54" t="s">
        <v>40</v>
      </c>
      <c r="O54" t="s">
        <v>40</v>
      </c>
      <c r="P54" t="s">
        <v>40</v>
      </c>
      <c r="Q54" t="s">
        <v>40</v>
      </c>
      <c r="R54" t="s">
        <v>40</v>
      </c>
      <c r="S54" t="s">
        <v>40</v>
      </c>
      <c r="T54" t="s">
        <v>236</v>
      </c>
      <c r="U54">
        <v>68.3</v>
      </c>
      <c r="V54" t="s">
        <v>40</v>
      </c>
      <c r="W54">
        <v>14</v>
      </c>
      <c r="X54" t="s">
        <v>122</v>
      </c>
      <c r="Y54">
        <v>1</v>
      </c>
      <c r="Z54">
        <v>1</v>
      </c>
      <c r="AA54">
        <v>1</v>
      </c>
      <c r="AB54">
        <v>1</v>
      </c>
      <c r="AC54">
        <v>1</v>
      </c>
      <c r="AD54">
        <v>1</v>
      </c>
      <c r="AE54">
        <v>1</v>
      </c>
      <c r="AF54">
        <v>1</v>
      </c>
      <c r="AG54">
        <v>1</v>
      </c>
      <c r="AH54">
        <v>1</v>
      </c>
      <c r="AI54">
        <v>4</v>
      </c>
      <c r="AJ54" t="s">
        <v>40</v>
      </c>
      <c r="AK54" t="s">
        <v>357</v>
      </c>
      <c r="AL54" t="s">
        <v>358</v>
      </c>
    </row>
    <row r="55" spans="1:38" x14ac:dyDescent="0.2">
      <c r="A55" t="s">
        <v>359</v>
      </c>
      <c r="B55" t="s">
        <v>360</v>
      </c>
      <c r="C55" t="s">
        <v>38</v>
      </c>
      <c r="D55" t="s">
        <v>633</v>
      </c>
      <c r="E55" t="s">
        <v>39</v>
      </c>
      <c r="F55" s="1">
        <v>42230</v>
      </c>
      <c r="G55" t="s">
        <v>40</v>
      </c>
      <c r="H55" s="1">
        <v>45518</v>
      </c>
      <c r="I55">
        <v>2014</v>
      </c>
      <c r="J55">
        <v>31.8</v>
      </c>
      <c r="K55">
        <v>263</v>
      </c>
      <c r="L55" t="s">
        <v>40</v>
      </c>
      <c r="M55">
        <v>1.4</v>
      </c>
      <c r="N55" t="s">
        <v>40</v>
      </c>
      <c r="O55" t="s">
        <v>40</v>
      </c>
      <c r="P55" t="s">
        <v>40</v>
      </c>
      <c r="Q55" t="s">
        <v>40</v>
      </c>
      <c r="R55" t="s">
        <v>40</v>
      </c>
      <c r="S55" t="s">
        <v>40</v>
      </c>
      <c r="T55" t="s">
        <v>242</v>
      </c>
      <c r="U55">
        <v>55.9</v>
      </c>
      <c r="V55" t="s">
        <v>40</v>
      </c>
      <c r="W55">
        <v>17</v>
      </c>
      <c r="X55" t="s">
        <v>122</v>
      </c>
      <c r="Y55">
        <v>1</v>
      </c>
      <c r="Z55">
        <v>1</v>
      </c>
      <c r="AA55">
        <v>1</v>
      </c>
      <c r="AB55">
        <v>1</v>
      </c>
      <c r="AC55">
        <v>1</v>
      </c>
      <c r="AD55">
        <v>1</v>
      </c>
      <c r="AE55">
        <v>1</v>
      </c>
      <c r="AF55">
        <v>1</v>
      </c>
      <c r="AG55">
        <v>1</v>
      </c>
      <c r="AH55">
        <v>1</v>
      </c>
      <c r="AI55">
        <v>5</v>
      </c>
      <c r="AJ55" t="s">
        <v>40</v>
      </c>
    </row>
    <row r="56" spans="1:38" x14ac:dyDescent="0.2">
      <c r="A56" t="s">
        <v>361</v>
      </c>
      <c r="B56" t="s">
        <v>362</v>
      </c>
      <c r="C56" t="s">
        <v>59</v>
      </c>
      <c r="D56" t="s">
        <v>1421</v>
      </c>
      <c r="E56" t="s">
        <v>328</v>
      </c>
      <c r="F56" s="1">
        <v>46613</v>
      </c>
      <c r="G56" t="s">
        <v>40</v>
      </c>
      <c r="H56" s="1">
        <v>46613</v>
      </c>
      <c r="I56">
        <v>2014</v>
      </c>
      <c r="J56">
        <v>98.2</v>
      </c>
      <c r="K56">
        <v>146.6</v>
      </c>
      <c r="L56" t="s">
        <v>40</v>
      </c>
      <c r="M56">
        <v>2.5</v>
      </c>
      <c r="N56" t="s">
        <v>40</v>
      </c>
      <c r="O56" t="s">
        <v>40</v>
      </c>
      <c r="P56" t="s">
        <v>40</v>
      </c>
      <c r="Q56" t="s">
        <v>40</v>
      </c>
      <c r="R56" t="s">
        <v>40</v>
      </c>
      <c r="S56" t="s">
        <v>40</v>
      </c>
      <c r="T56" t="s">
        <v>236</v>
      </c>
      <c r="U56">
        <v>62.3</v>
      </c>
      <c r="V56" t="s">
        <v>40</v>
      </c>
      <c r="W56">
        <v>15</v>
      </c>
      <c r="X56" t="s">
        <v>122</v>
      </c>
      <c r="Y56">
        <v>1</v>
      </c>
      <c r="Z56">
        <v>1</v>
      </c>
      <c r="AA56">
        <v>1</v>
      </c>
      <c r="AB56">
        <v>1</v>
      </c>
      <c r="AC56">
        <v>1</v>
      </c>
      <c r="AD56">
        <v>1</v>
      </c>
      <c r="AE56">
        <v>1</v>
      </c>
      <c r="AF56">
        <v>1</v>
      </c>
      <c r="AG56">
        <v>2</v>
      </c>
      <c r="AH56">
        <v>5</v>
      </c>
      <c r="AI56">
        <v>1</v>
      </c>
      <c r="AJ56" t="s">
        <v>40</v>
      </c>
      <c r="AK56" t="s">
        <v>224</v>
      </c>
      <c r="AL56" t="s">
        <v>363</v>
      </c>
    </row>
    <row r="57" spans="1:38" x14ac:dyDescent="0.2">
      <c r="A57" t="s">
        <v>371</v>
      </c>
      <c r="B57" t="s">
        <v>371</v>
      </c>
      <c r="C57" t="s">
        <v>372</v>
      </c>
      <c r="D57" t="s">
        <v>1421</v>
      </c>
      <c r="E57" t="s">
        <v>328</v>
      </c>
      <c r="F57" s="1">
        <v>43327</v>
      </c>
      <c r="G57" s="1">
        <v>43327</v>
      </c>
      <c r="H57" s="1">
        <v>44058</v>
      </c>
      <c r="I57">
        <v>2015</v>
      </c>
      <c r="J57">
        <v>28.1</v>
      </c>
      <c r="K57">
        <v>38.4</v>
      </c>
      <c r="L57" t="s">
        <v>40</v>
      </c>
      <c r="M57">
        <v>1.1000000000000001</v>
      </c>
      <c r="N57" t="s">
        <v>40</v>
      </c>
      <c r="O57" t="s">
        <v>40</v>
      </c>
      <c r="P57" t="s">
        <v>40</v>
      </c>
      <c r="Q57" t="s">
        <v>40</v>
      </c>
      <c r="R57" t="s">
        <v>40</v>
      </c>
      <c r="S57" t="s">
        <v>40</v>
      </c>
      <c r="T57" t="s">
        <v>40</v>
      </c>
      <c r="U57">
        <v>29</v>
      </c>
      <c r="V57">
        <v>10</v>
      </c>
      <c r="W57" t="s">
        <v>40</v>
      </c>
      <c r="X57" t="s">
        <v>122</v>
      </c>
      <c r="Y57" t="s">
        <v>40</v>
      </c>
      <c r="Z57" t="s">
        <v>40</v>
      </c>
      <c r="AA57">
        <v>0</v>
      </c>
      <c r="AB57">
        <v>1</v>
      </c>
      <c r="AC57">
        <v>1</v>
      </c>
      <c r="AD57">
        <v>1</v>
      </c>
      <c r="AE57">
        <v>1</v>
      </c>
      <c r="AF57">
        <v>1</v>
      </c>
      <c r="AG57">
        <v>12</v>
      </c>
      <c r="AH57">
        <v>5</v>
      </c>
      <c r="AI57">
        <v>4</v>
      </c>
      <c r="AJ57" t="s">
        <v>40</v>
      </c>
    </row>
    <row r="58" spans="1:38" x14ac:dyDescent="0.2">
      <c r="A58" t="s">
        <v>373</v>
      </c>
      <c r="B58" t="s">
        <v>373</v>
      </c>
      <c r="C58" t="s">
        <v>372</v>
      </c>
      <c r="D58" t="s">
        <v>1421</v>
      </c>
      <c r="E58" t="s">
        <v>328</v>
      </c>
      <c r="F58" s="1">
        <v>43327</v>
      </c>
      <c r="G58" s="1">
        <v>43327</v>
      </c>
      <c r="H58" s="1">
        <v>44058</v>
      </c>
      <c r="I58">
        <v>2015</v>
      </c>
      <c r="J58">
        <v>34</v>
      </c>
      <c r="K58">
        <v>94</v>
      </c>
      <c r="L58" t="s">
        <v>40</v>
      </c>
      <c r="M58">
        <v>0.6</v>
      </c>
      <c r="N58" t="s">
        <v>40</v>
      </c>
      <c r="O58" t="s">
        <v>40</v>
      </c>
      <c r="P58" t="s">
        <v>40</v>
      </c>
      <c r="Q58" t="s">
        <v>40</v>
      </c>
      <c r="R58" t="s">
        <v>40</v>
      </c>
      <c r="S58" t="s">
        <v>40</v>
      </c>
      <c r="T58" t="s">
        <v>40</v>
      </c>
      <c r="U58">
        <v>38</v>
      </c>
      <c r="V58">
        <v>6</v>
      </c>
      <c r="W58" t="s">
        <v>40</v>
      </c>
      <c r="X58" t="s">
        <v>122</v>
      </c>
      <c r="Y58" t="s">
        <v>40</v>
      </c>
      <c r="Z58" t="s">
        <v>40</v>
      </c>
      <c r="AA58">
        <v>0</v>
      </c>
      <c r="AB58">
        <v>1</v>
      </c>
      <c r="AC58">
        <v>1</v>
      </c>
      <c r="AD58">
        <v>1</v>
      </c>
      <c r="AE58">
        <v>1</v>
      </c>
      <c r="AF58">
        <v>1</v>
      </c>
      <c r="AG58">
        <v>12</v>
      </c>
      <c r="AH58">
        <v>3</v>
      </c>
      <c r="AI58">
        <v>4</v>
      </c>
      <c r="AJ58" t="s">
        <v>40</v>
      </c>
    </row>
    <row r="59" spans="1:38" x14ac:dyDescent="0.2">
      <c r="A59" t="s">
        <v>562</v>
      </c>
      <c r="B59" t="s">
        <v>562</v>
      </c>
      <c r="C59" t="s">
        <v>372</v>
      </c>
      <c r="D59" t="s">
        <v>633</v>
      </c>
      <c r="E59" t="s">
        <v>39</v>
      </c>
      <c r="F59" s="1">
        <v>44757</v>
      </c>
      <c r="G59" s="1">
        <v>44757</v>
      </c>
      <c r="H59" s="1">
        <v>44058</v>
      </c>
      <c r="I59">
        <v>2015</v>
      </c>
      <c r="J59">
        <v>7</v>
      </c>
      <c r="K59" t="s">
        <v>40</v>
      </c>
      <c r="L59" t="s">
        <v>40</v>
      </c>
      <c r="M59">
        <v>1.1000000000000001</v>
      </c>
      <c r="N59" t="s">
        <v>40</v>
      </c>
      <c r="O59" t="s">
        <v>40</v>
      </c>
      <c r="P59" t="s">
        <v>40</v>
      </c>
      <c r="Q59" t="s">
        <v>40</v>
      </c>
      <c r="R59" t="s">
        <v>40</v>
      </c>
      <c r="S59" t="s">
        <v>40</v>
      </c>
      <c r="T59" t="s">
        <v>40</v>
      </c>
      <c r="U59">
        <v>42</v>
      </c>
      <c r="V59">
        <v>11</v>
      </c>
      <c r="W59" t="s">
        <v>40</v>
      </c>
      <c r="X59" t="s">
        <v>122</v>
      </c>
      <c r="Y59" t="s">
        <v>40</v>
      </c>
      <c r="Z59" t="s">
        <v>40</v>
      </c>
      <c r="AA59">
        <v>1</v>
      </c>
      <c r="AB59">
        <v>1</v>
      </c>
      <c r="AC59">
        <v>1</v>
      </c>
      <c r="AD59">
        <v>1</v>
      </c>
      <c r="AE59">
        <v>1</v>
      </c>
      <c r="AF59">
        <v>1</v>
      </c>
      <c r="AG59">
        <v>12</v>
      </c>
      <c r="AH59">
        <v>1</v>
      </c>
      <c r="AI59">
        <v>3</v>
      </c>
      <c r="AJ59" t="s">
        <v>40</v>
      </c>
    </row>
    <row r="60" spans="1:38" x14ac:dyDescent="0.2">
      <c r="A60" t="s">
        <v>563</v>
      </c>
      <c r="B60" t="s">
        <v>563</v>
      </c>
      <c r="C60" t="s">
        <v>372</v>
      </c>
      <c r="D60" t="s">
        <v>633</v>
      </c>
      <c r="E60" t="s">
        <v>39</v>
      </c>
      <c r="F60" s="1">
        <v>45488</v>
      </c>
      <c r="G60" s="1">
        <v>45488</v>
      </c>
      <c r="H60" s="1">
        <v>44058</v>
      </c>
      <c r="I60">
        <v>2015</v>
      </c>
      <c r="J60">
        <v>6.1</v>
      </c>
      <c r="K60" t="s">
        <v>40</v>
      </c>
      <c r="L60" t="s">
        <v>40</v>
      </c>
      <c r="M60">
        <v>0.4</v>
      </c>
      <c r="N60" t="s">
        <v>40</v>
      </c>
      <c r="O60" t="s">
        <v>40</v>
      </c>
      <c r="P60" t="s">
        <v>40</v>
      </c>
      <c r="Q60" t="s">
        <v>40</v>
      </c>
      <c r="R60" t="s">
        <v>40</v>
      </c>
      <c r="S60" t="s">
        <v>40</v>
      </c>
      <c r="T60" t="s">
        <v>40</v>
      </c>
      <c r="U60">
        <v>37</v>
      </c>
      <c r="V60">
        <v>4</v>
      </c>
      <c r="W60" t="s">
        <v>40</v>
      </c>
      <c r="X60" t="s">
        <v>122</v>
      </c>
      <c r="Y60" t="s">
        <v>40</v>
      </c>
      <c r="Z60" t="s">
        <v>40</v>
      </c>
      <c r="AA60">
        <v>1</v>
      </c>
      <c r="AB60">
        <v>1</v>
      </c>
      <c r="AC60">
        <v>1</v>
      </c>
      <c r="AD60">
        <v>1</v>
      </c>
      <c r="AE60">
        <v>1</v>
      </c>
      <c r="AF60">
        <v>1</v>
      </c>
      <c r="AG60">
        <v>12</v>
      </c>
      <c r="AH60">
        <v>5</v>
      </c>
      <c r="AI60">
        <v>5</v>
      </c>
      <c r="AJ60" t="s">
        <v>40</v>
      </c>
    </row>
    <row r="61" spans="1:38" x14ac:dyDescent="0.2">
      <c r="A61" t="s">
        <v>564</v>
      </c>
      <c r="B61" t="s">
        <v>564</v>
      </c>
      <c r="C61" t="s">
        <v>372</v>
      </c>
      <c r="D61" t="s">
        <v>633</v>
      </c>
      <c r="E61" t="s">
        <v>39</v>
      </c>
      <c r="F61" s="1">
        <v>45488</v>
      </c>
      <c r="G61" s="1">
        <v>45488</v>
      </c>
      <c r="H61" s="1">
        <v>44058</v>
      </c>
      <c r="I61">
        <v>2015</v>
      </c>
      <c r="J61">
        <v>5.5</v>
      </c>
      <c r="K61" t="s">
        <v>40</v>
      </c>
      <c r="L61" t="s">
        <v>40</v>
      </c>
      <c r="M61">
        <v>0.6</v>
      </c>
      <c r="N61" t="s">
        <v>40</v>
      </c>
      <c r="O61" t="s">
        <v>40</v>
      </c>
      <c r="P61" t="s">
        <v>40</v>
      </c>
      <c r="Q61" t="s">
        <v>40</v>
      </c>
      <c r="R61" t="s">
        <v>40</v>
      </c>
      <c r="S61" t="s">
        <v>40</v>
      </c>
      <c r="T61" t="s">
        <v>40</v>
      </c>
      <c r="U61">
        <v>28</v>
      </c>
      <c r="V61">
        <v>6</v>
      </c>
      <c r="W61" t="s">
        <v>40</v>
      </c>
      <c r="X61" t="s">
        <v>122</v>
      </c>
      <c r="Y61" t="s">
        <v>40</v>
      </c>
      <c r="Z61" t="s">
        <v>40</v>
      </c>
      <c r="AA61">
        <v>1</v>
      </c>
      <c r="AB61">
        <v>1</v>
      </c>
      <c r="AC61">
        <v>1</v>
      </c>
      <c r="AD61">
        <v>1</v>
      </c>
      <c r="AE61">
        <v>1</v>
      </c>
      <c r="AF61">
        <v>1</v>
      </c>
      <c r="AG61">
        <v>12</v>
      </c>
      <c r="AH61">
        <v>4</v>
      </c>
      <c r="AI61">
        <v>5</v>
      </c>
      <c r="AJ61" t="s">
        <v>40</v>
      </c>
    </row>
    <row r="62" spans="1:38" x14ac:dyDescent="0.2">
      <c r="A62" t="s">
        <v>565</v>
      </c>
      <c r="B62" t="s">
        <v>565</v>
      </c>
      <c r="C62" t="s">
        <v>372</v>
      </c>
      <c r="D62" t="s">
        <v>633</v>
      </c>
      <c r="E62" t="s">
        <v>39</v>
      </c>
      <c r="F62" s="1">
        <v>45488</v>
      </c>
      <c r="G62" s="1">
        <v>45488</v>
      </c>
      <c r="H62" s="1">
        <v>44058</v>
      </c>
      <c r="I62">
        <v>2015</v>
      </c>
      <c r="J62">
        <v>7.3</v>
      </c>
      <c r="K62" t="s">
        <v>40</v>
      </c>
      <c r="L62" t="s">
        <v>40</v>
      </c>
      <c r="M62">
        <v>1.2</v>
      </c>
      <c r="N62" t="s">
        <v>40</v>
      </c>
      <c r="O62" t="s">
        <v>40</v>
      </c>
      <c r="P62" t="s">
        <v>40</v>
      </c>
      <c r="Q62" t="s">
        <v>40</v>
      </c>
      <c r="R62" t="s">
        <v>40</v>
      </c>
      <c r="S62" t="s">
        <v>40</v>
      </c>
      <c r="T62" t="s">
        <v>40</v>
      </c>
      <c r="U62">
        <v>33</v>
      </c>
      <c r="V62">
        <v>8</v>
      </c>
      <c r="W62" t="s">
        <v>40</v>
      </c>
      <c r="X62" t="s">
        <v>122</v>
      </c>
      <c r="Y62" t="s">
        <v>40</v>
      </c>
      <c r="Z62" t="s">
        <v>40</v>
      </c>
      <c r="AA62">
        <v>1</v>
      </c>
      <c r="AB62">
        <v>1</v>
      </c>
      <c r="AC62">
        <v>1</v>
      </c>
      <c r="AD62">
        <v>1</v>
      </c>
      <c r="AE62">
        <v>1</v>
      </c>
      <c r="AF62">
        <v>1</v>
      </c>
      <c r="AG62">
        <v>12</v>
      </c>
      <c r="AH62">
        <v>1</v>
      </c>
      <c r="AI62">
        <v>5</v>
      </c>
      <c r="AJ62" t="s">
        <v>40</v>
      </c>
    </row>
    <row r="63" spans="1:38" x14ac:dyDescent="0.2">
      <c r="A63" t="s">
        <v>566</v>
      </c>
      <c r="B63" t="s">
        <v>566</v>
      </c>
      <c r="C63" t="s">
        <v>372</v>
      </c>
      <c r="D63" t="s">
        <v>633</v>
      </c>
      <c r="E63" t="s">
        <v>39</v>
      </c>
      <c r="F63" s="1">
        <v>45853</v>
      </c>
      <c r="G63" s="1">
        <v>45853</v>
      </c>
      <c r="H63" s="1">
        <v>44058</v>
      </c>
      <c r="I63">
        <v>2015</v>
      </c>
      <c r="J63">
        <v>39</v>
      </c>
      <c r="K63" t="s">
        <v>40</v>
      </c>
      <c r="L63" t="s">
        <v>40</v>
      </c>
      <c r="M63">
        <v>0.5</v>
      </c>
      <c r="N63" t="s">
        <v>40</v>
      </c>
      <c r="O63" t="s">
        <v>40</v>
      </c>
      <c r="P63" t="s">
        <v>40</v>
      </c>
      <c r="Q63" t="s">
        <v>40</v>
      </c>
      <c r="R63" t="s">
        <v>40</v>
      </c>
      <c r="S63" t="s">
        <v>40</v>
      </c>
      <c r="T63" t="s">
        <v>40</v>
      </c>
      <c r="U63">
        <v>33</v>
      </c>
      <c r="V63">
        <v>5</v>
      </c>
      <c r="W63" t="s">
        <v>40</v>
      </c>
      <c r="X63" t="s">
        <v>122</v>
      </c>
      <c r="Y63" t="s">
        <v>40</v>
      </c>
      <c r="Z63" t="s">
        <v>40</v>
      </c>
      <c r="AA63">
        <v>1</v>
      </c>
      <c r="AB63">
        <v>1</v>
      </c>
      <c r="AC63">
        <v>1</v>
      </c>
      <c r="AD63">
        <v>1</v>
      </c>
      <c r="AE63">
        <v>1</v>
      </c>
      <c r="AF63">
        <v>1</v>
      </c>
      <c r="AG63">
        <v>12</v>
      </c>
      <c r="AH63">
        <v>3</v>
      </c>
      <c r="AI63">
        <v>7</v>
      </c>
      <c r="AJ63" t="s">
        <v>40</v>
      </c>
    </row>
    <row r="64" spans="1:38" x14ac:dyDescent="0.2">
      <c r="A64" t="s">
        <v>567</v>
      </c>
      <c r="B64" t="s">
        <v>567</v>
      </c>
      <c r="C64" t="s">
        <v>372</v>
      </c>
      <c r="D64" t="s">
        <v>633</v>
      </c>
      <c r="E64" t="s">
        <v>39</v>
      </c>
      <c r="F64" s="1">
        <v>45853</v>
      </c>
      <c r="G64" s="1">
        <v>45853</v>
      </c>
      <c r="H64" s="1">
        <v>44058</v>
      </c>
      <c r="I64">
        <v>2015</v>
      </c>
      <c r="J64">
        <v>13.2</v>
      </c>
      <c r="K64" t="s">
        <v>40</v>
      </c>
      <c r="L64" t="s">
        <v>40</v>
      </c>
      <c r="M64">
        <v>0.7</v>
      </c>
      <c r="N64" t="s">
        <v>40</v>
      </c>
      <c r="O64" t="s">
        <v>40</v>
      </c>
      <c r="P64" t="s">
        <v>40</v>
      </c>
      <c r="Q64" t="s">
        <v>40</v>
      </c>
      <c r="R64" t="s">
        <v>40</v>
      </c>
      <c r="S64" t="s">
        <v>40</v>
      </c>
      <c r="T64" t="s">
        <v>40</v>
      </c>
      <c r="U64">
        <v>29</v>
      </c>
      <c r="V64">
        <v>7</v>
      </c>
      <c r="W64" t="s">
        <v>40</v>
      </c>
      <c r="X64" t="s">
        <v>122</v>
      </c>
      <c r="Y64" t="s">
        <v>40</v>
      </c>
      <c r="Z64" t="s">
        <v>40</v>
      </c>
      <c r="AA64">
        <v>1</v>
      </c>
      <c r="AB64">
        <v>1</v>
      </c>
      <c r="AC64">
        <v>1</v>
      </c>
      <c r="AD64">
        <v>1</v>
      </c>
      <c r="AE64">
        <v>1</v>
      </c>
      <c r="AF64">
        <v>1</v>
      </c>
      <c r="AG64">
        <v>12</v>
      </c>
      <c r="AH64">
        <v>2</v>
      </c>
      <c r="AI64">
        <v>7</v>
      </c>
      <c r="AJ64" t="s">
        <v>40</v>
      </c>
    </row>
    <row r="65" spans="1:36" x14ac:dyDescent="0.2">
      <c r="A65" t="s">
        <v>568</v>
      </c>
      <c r="B65" t="s">
        <v>568</v>
      </c>
      <c r="C65" t="s">
        <v>372</v>
      </c>
      <c r="D65" t="s">
        <v>633</v>
      </c>
      <c r="E65" t="s">
        <v>39</v>
      </c>
      <c r="F65" s="1">
        <v>44392</v>
      </c>
      <c r="G65" s="1">
        <v>44392</v>
      </c>
      <c r="H65" s="1">
        <v>44058</v>
      </c>
      <c r="I65">
        <v>2015</v>
      </c>
      <c r="J65">
        <v>7</v>
      </c>
      <c r="K65" t="s">
        <v>40</v>
      </c>
      <c r="L65" t="s">
        <v>40</v>
      </c>
      <c r="M65">
        <v>0.7</v>
      </c>
      <c r="N65" t="s">
        <v>40</v>
      </c>
      <c r="O65" t="s">
        <v>40</v>
      </c>
      <c r="P65" t="s">
        <v>40</v>
      </c>
      <c r="Q65" t="s">
        <v>40</v>
      </c>
      <c r="R65" t="s">
        <v>40</v>
      </c>
      <c r="S65" t="s">
        <v>40</v>
      </c>
      <c r="T65" t="s">
        <v>40</v>
      </c>
      <c r="U65">
        <v>44</v>
      </c>
      <c r="V65">
        <v>9</v>
      </c>
      <c r="W65" t="s">
        <v>40</v>
      </c>
      <c r="X65" t="s">
        <v>122</v>
      </c>
      <c r="Y65" t="s">
        <v>40</v>
      </c>
      <c r="Z65" t="s">
        <v>40</v>
      </c>
      <c r="AA65">
        <v>1</v>
      </c>
      <c r="AB65">
        <v>1</v>
      </c>
      <c r="AC65">
        <v>1</v>
      </c>
      <c r="AD65">
        <v>1</v>
      </c>
      <c r="AE65">
        <v>1</v>
      </c>
      <c r="AF65">
        <v>1</v>
      </c>
      <c r="AG65">
        <v>12</v>
      </c>
      <c r="AH65">
        <v>3</v>
      </c>
      <c r="AI65">
        <v>1</v>
      </c>
      <c r="AJ65" t="s">
        <v>40</v>
      </c>
    </row>
    <row r="66" spans="1:36" x14ac:dyDescent="0.2">
      <c r="A66" t="s">
        <v>569</v>
      </c>
      <c r="B66" t="s">
        <v>569</v>
      </c>
      <c r="C66" t="s">
        <v>372</v>
      </c>
      <c r="D66" t="s">
        <v>633</v>
      </c>
      <c r="E66" t="s">
        <v>39</v>
      </c>
      <c r="F66" s="1">
        <v>44757</v>
      </c>
      <c r="G66" s="1">
        <v>44757</v>
      </c>
      <c r="H66" s="1">
        <v>44058</v>
      </c>
      <c r="I66">
        <v>2015</v>
      </c>
      <c r="J66">
        <v>8.5</v>
      </c>
      <c r="K66" t="s">
        <v>40</v>
      </c>
      <c r="L66" t="s">
        <v>40</v>
      </c>
      <c r="M66">
        <v>0.7</v>
      </c>
      <c r="N66" t="s">
        <v>40</v>
      </c>
      <c r="O66" t="s">
        <v>40</v>
      </c>
      <c r="P66" t="s">
        <v>40</v>
      </c>
      <c r="Q66" t="s">
        <v>40</v>
      </c>
      <c r="R66" t="s">
        <v>40</v>
      </c>
      <c r="S66" t="s">
        <v>40</v>
      </c>
      <c r="T66" t="s">
        <v>40</v>
      </c>
      <c r="U66">
        <v>42</v>
      </c>
      <c r="V66">
        <v>4</v>
      </c>
      <c r="W66" t="s">
        <v>40</v>
      </c>
      <c r="X66" t="s">
        <v>122</v>
      </c>
      <c r="Y66" t="s">
        <v>40</v>
      </c>
      <c r="Z66" t="s">
        <v>40</v>
      </c>
      <c r="AA66">
        <v>1</v>
      </c>
      <c r="AB66">
        <v>1</v>
      </c>
      <c r="AC66">
        <v>1</v>
      </c>
      <c r="AD66">
        <v>1</v>
      </c>
      <c r="AE66">
        <v>1</v>
      </c>
      <c r="AF66">
        <v>1</v>
      </c>
      <c r="AG66">
        <v>12</v>
      </c>
      <c r="AH66">
        <v>4</v>
      </c>
      <c r="AI66">
        <v>3</v>
      </c>
      <c r="AJ66" t="s">
        <v>40</v>
      </c>
    </row>
    <row r="67" spans="1:36" x14ac:dyDescent="0.2">
      <c r="A67" t="s">
        <v>570</v>
      </c>
      <c r="B67" t="s">
        <v>570</v>
      </c>
      <c r="C67" t="s">
        <v>372</v>
      </c>
      <c r="D67" t="s">
        <v>633</v>
      </c>
      <c r="E67" t="s">
        <v>39</v>
      </c>
      <c r="F67" s="1">
        <v>44757</v>
      </c>
      <c r="G67" s="1">
        <v>44757</v>
      </c>
      <c r="H67" s="1">
        <v>44058</v>
      </c>
      <c r="I67">
        <v>2015</v>
      </c>
      <c r="J67">
        <v>6</v>
      </c>
      <c r="K67" t="s">
        <v>40</v>
      </c>
      <c r="L67" t="s">
        <v>40</v>
      </c>
      <c r="M67">
        <v>1</v>
      </c>
      <c r="N67" t="s">
        <v>40</v>
      </c>
      <c r="O67" t="s">
        <v>40</v>
      </c>
      <c r="P67" t="s">
        <v>40</v>
      </c>
      <c r="Q67" t="s">
        <v>40</v>
      </c>
      <c r="R67" t="s">
        <v>40</v>
      </c>
      <c r="S67" t="s">
        <v>40</v>
      </c>
      <c r="T67" t="s">
        <v>40</v>
      </c>
      <c r="U67">
        <v>31</v>
      </c>
      <c r="V67">
        <v>6</v>
      </c>
      <c r="W67" t="s">
        <v>40</v>
      </c>
      <c r="X67" t="s">
        <v>122</v>
      </c>
      <c r="Y67" t="s">
        <v>40</v>
      </c>
      <c r="Z67" t="s">
        <v>40</v>
      </c>
      <c r="AA67">
        <v>1</v>
      </c>
      <c r="AB67">
        <v>1</v>
      </c>
      <c r="AC67">
        <v>1</v>
      </c>
      <c r="AD67">
        <v>1</v>
      </c>
      <c r="AE67">
        <v>1</v>
      </c>
      <c r="AF67">
        <v>1</v>
      </c>
      <c r="AG67">
        <v>12</v>
      </c>
      <c r="AH67">
        <v>2</v>
      </c>
      <c r="AI67">
        <v>3</v>
      </c>
      <c r="AJ67" t="s">
        <v>40</v>
      </c>
    </row>
    <row r="68" spans="1:36" x14ac:dyDescent="0.2">
      <c r="A68" t="s">
        <v>571</v>
      </c>
      <c r="B68" t="s">
        <v>571</v>
      </c>
      <c r="C68" t="s">
        <v>38</v>
      </c>
      <c r="D68" t="s">
        <v>633</v>
      </c>
      <c r="E68" t="s">
        <v>39</v>
      </c>
      <c r="F68" s="1">
        <v>43296</v>
      </c>
      <c r="G68" s="1">
        <v>43296</v>
      </c>
      <c r="H68" s="1">
        <v>43327</v>
      </c>
      <c r="I68">
        <v>2015</v>
      </c>
      <c r="J68">
        <v>16</v>
      </c>
      <c r="K68" t="s">
        <v>40</v>
      </c>
      <c r="L68" t="s">
        <v>40</v>
      </c>
      <c r="M68">
        <v>0.9</v>
      </c>
      <c r="N68" t="s">
        <v>40</v>
      </c>
      <c r="O68" t="s">
        <v>40</v>
      </c>
      <c r="P68" t="s">
        <v>40</v>
      </c>
      <c r="Q68" t="s">
        <v>40</v>
      </c>
      <c r="R68" t="s">
        <v>40</v>
      </c>
      <c r="S68" t="s">
        <v>40</v>
      </c>
      <c r="T68" t="s">
        <v>236</v>
      </c>
      <c r="U68">
        <v>46.7</v>
      </c>
      <c r="V68">
        <v>9</v>
      </c>
      <c r="W68">
        <v>14</v>
      </c>
      <c r="X68" t="s">
        <v>122</v>
      </c>
      <c r="Y68" t="s">
        <v>40</v>
      </c>
      <c r="Z68" t="s">
        <v>40</v>
      </c>
      <c r="AA68">
        <v>1</v>
      </c>
      <c r="AB68">
        <v>1</v>
      </c>
      <c r="AC68">
        <v>1</v>
      </c>
      <c r="AD68">
        <v>1</v>
      </c>
      <c r="AE68">
        <v>1</v>
      </c>
      <c r="AF68">
        <v>1</v>
      </c>
      <c r="AG68">
        <v>1</v>
      </c>
      <c r="AH68">
        <v>5</v>
      </c>
      <c r="AI68">
        <v>1</v>
      </c>
      <c r="AJ68" t="s">
        <v>40</v>
      </c>
    </row>
    <row r="69" spans="1:36" x14ac:dyDescent="0.2">
      <c r="A69" t="s">
        <v>572</v>
      </c>
      <c r="B69" t="s">
        <v>572</v>
      </c>
      <c r="C69" t="s">
        <v>38</v>
      </c>
      <c r="D69" t="s">
        <v>633</v>
      </c>
      <c r="E69" t="s">
        <v>39</v>
      </c>
      <c r="F69" s="1">
        <v>43296</v>
      </c>
      <c r="G69" s="1">
        <v>43296</v>
      </c>
      <c r="H69" s="1">
        <v>43327</v>
      </c>
      <c r="I69">
        <v>2015</v>
      </c>
      <c r="J69">
        <v>35</v>
      </c>
      <c r="K69" t="s">
        <v>40</v>
      </c>
      <c r="L69" t="s">
        <v>40</v>
      </c>
      <c r="M69">
        <v>1.2</v>
      </c>
      <c r="N69" t="s">
        <v>40</v>
      </c>
      <c r="O69" t="s">
        <v>40</v>
      </c>
      <c r="P69" t="s">
        <v>40</v>
      </c>
      <c r="Q69" t="s">
        <v>40</v>
      </c>
      <c r="R69" t="s">
        <v>40</v>
      </c>
      <c r="S69" t="s">
        <v>40</v>
      </c>
      <c r="T69" t="s">
        <v>236</v>
      </c>
      <c r="U69">
        <v>83.1</v>
      </c>
      <c r="V69">
        <v>9</v>
      </c>
      <c r="W69">
        <v>12</v>
      </c>
      <c r="X69" t="s">
        <v>122</v>
      </c>
      <c r="Y69" t="s">
        <v>40</v>
      </c>
      <c r="Z69" t="s">
        <v>40</v>
      </c>
      <c r="AA69">
        <v>1</v>
      </c>
      <c r="AB69">
        <v>1</v>
      </c>
      <c r="AC69">
        <v>1</v>
      </c>
      <c r="AD69">
        <v>1</v>
      </c>
      <c r="AE69">
        <v>1</v>
      </c>
      <c r="AF69">
        <v>1</v>
      </c>
      <c r="AG69">
        <v>6</v>
      </c>
      <c r="AH69">
        <v>6</v>
      </c>
      <c r="AI69">
        <v>3</v>
      </c>
      <c r="AJ69" t="s">
        <v>40</v>
      </c>
    </row>
    <row r="70" spans="1:36" x14ac:dyDescent="0.2">
      <c r="A70" t="s">
        <v>573</v>
      </c>
      <c r="B70" t="s">
        <v>573</v>
      </c>
      <c r="C70" t="s">
        <v>38</v>
      </c>
      <c r="D70" t="s">
        <v>633</v>
      </c>
      <c r="E70" t="s">
        <v>39</v>
      </c>
      <c r="F70" s="1">
        <v>43296</v>
      </c>
      <c r="G70" s="1">
        <v>43296</v>
      </c>
      <c r="H70" s="1">
        <v>43327</v>
      </c>
      <c r="I70">
        <v>2015</v>
      </c>
      <c r="J70">
        <v>33</v>
      </c>
      <c r="K70" t="s">
        <v>40</v>
      </c>
      <c r="L70" t="s">
        <v>40</v>
      </c>
      <c r="M70">
        <v>1.7</v>
      </c>
      <c r="N70" t="s">
        <v>40</v>
      </c>
      <c r="O70" t="s">
        <v>40</v>
      </c>
      <c r="P70" t="s">
        <v>40</v>
      </c>
      <c r="Q70" t="s">
        <v>40</v>
      </c>
      <c r="R70" t="s">
        <v>40</v>
      </c>
      <c r="S70" t="s">
        <v>40</v>
      </c>
      <c r="T70" t="s">
        <v>236</v>
      </c>
      <c r="U70">
        <v>61</v>
      </c>
      <c r="V70">
        <v>11</v>
      </c>
      <c r="W70">
        <v>13</v>
      </c>
      <c r="X70" t="s">
        <v>122</v>
      </c>
      <c r="Y70" t="s">
        <v>40</v>
      </c>
      <c r="Z70" t="s">
        <v>40</v>
      </c>
      <c r="AA70">
        <v>1</v>
      </c>
      <c r="AB70">
        <v>1</v>
      </c>
      <c r="AC70">
        <v>1</v>
      </c>
      <c r="AD70">
        <v>1</v>
      </c>
      <c r="AE70">
        <v>1</v>
      </c>
      <c r="AF70">
        <v>1</v>
      </c>
      <c r="AG70">
        <v>6</v>
      </c>
      <c r="AH70">
        <v>5</v>
      </c>
      <c r="AI70">
        <v>3</v>
      </c>
      <c r="AJ70" t="s">
        <v>40</v>
      </c>
    </row>
    <row r="71" spans="1:36" x14ac:dyDescent="0.2">
      <c r="A71" t="s">
        <v>574</v>
      </c>
      <c r="B71" t="s">
        <v>574</v>
      </c>
      <c r="C71" t="s">
        <v>38</v>
      </c>
      <c r="D71" t="s">
        <v>633</v>
      </c>
      <c r="E71" t="s">
        <v>39</v>
      </c>
      <c r="F71" s="1">
        <v>43296</v>
      </c>
      <c r="G71" s="1">
        <v>43296</v>
      </c>
      <c r="H71" s="1">
        <v>43327</v>
      </c>
      <c r="I71">
        <v>2015</v>
      </c>
      <c r="J71">
        <v>28</v>
      </c>
      <c r="K71" t="s">
        <v>40</v>
      </c>
      <c r="L71" t="s">
        <v>40</v>
      </c>
      <c r="M71">
        <v>0.9</v>
      </c>
      <c r="N71" t="s">
        <v>40</v>
      </c>
      <c r="O71" t="s">
        <v>40</v>
      </c>
      <c r="P71" t="s">
        <v>40</v>
      </c>
      <c r="Q71" t="s">
        <v>40</v>
      </c>
      <c r="R71" t="s">
        <v>40</v>
      </c>
      <c r="S71" t="s">
        <v>40</v>
      </c>
      <c r="T71" t="s">
        <v>236</v>
      </c>
      <c r="U71">
        <v>35</v>
      </c>
      <c r="V71">
        <v>9</v>
      </c>
      <c r="W71">
        <v>11</v>
      </c>
      <c r="X71" t="s">
        <v>122</v>
      </c>
      <c r="Y71" t="s">
        <v>40</v>
      </c>
      <c r="Z71" t="s">
        <v>40</v>
      </c>
      <c r="AA71">
        <v>1</v>
      </c>
      <c r="AB71">
        <v>1</v>
      </c>
      <c r="AC71">
        <v>1</v>
      </c>
      <c r="AD71">
        <v>1</v>
      </c>
      <c r="AE71">
        <v>1</v>
      </c>
      <c r="AF71">
        <v>1</v>
      </c>
      <c r="AG71">
        <v>6</v>
      </c>
      <c r="AH71">
        <v>5</v>
      </c>
      <c r="AI71">
        <v>5</v>
      </c>
      <c r="AJ71" t="s">
        <v>40</v>
      </c>
    </row>
    <row r="72" spans="1:36" x14ac:dyDescent="0.2">
      <c r="A72" t="s">
        <v>575</v>
      </c>
      <c r="B72" t="s">
        <v>575</v>
      </c>
      <c r="C72" t="s">
        <v>38</v>
      </c>
      <c r="D72" t="s">
        <v>633</v>
      </c>
      <c r="E72" t="s">
        <v>39</v>
      </c>
      <c r="F72" s="1">
        <v>43296</v>
      </c>
      <c r="G72" s="1">
        <v>43296</v>
      </c>
      <c r="H72" s="1">
        <v>43327</v>
      </c>
      <c r="I72">
        <v>2015</v>
      </c>
      <c r="J72">
        <v>47</v>
      </c>
      <c r="K72" t="s">
        <v>40</v>
      </c>
      <c r="L72" t="s">
        <v>40</v>
      </c>
      <c r="M72">
        <v>1.2</v>
      </c>
      <c r="N72" t="s">
        <v>40</v>
      </c>
      <c r="O72" t="s">
        <v>40</v>
      </c>
      <c r="P72" t="s">
        <v>40</v>
      </c>
      <c r="Q72" t="s">
        <v>40</v>
      </c>
      <c r="R72" t="s">
        <v>40</v>
      </c>
      <c r="S72" t="s">
        <v>40</v>
      </c>
      <c r="T72" t="s">
        <v>236</v>
      </c>
      <c r="U72">
        <v>52</v>
      </c>
      <c r="V72">
        <v>9</v>
      </c>
      <c r="W72">
        <v>8</v>
      </c>
      <c r="X72" t="s">
        <v>122</v>
      </c>
      <c r="Y72" t="s">
        <v>40</v>
      </c>
      <c r="Z72" t="s">
        <v>40</v>
      </c>
      <c r="AA72">
        <v>1</v>
      </c>
      <c r="AB72">
        <v>1</v>
      </c>
      <c r="AC72">
        <v>1</v>
      </c>
      <c r="AD72">
        <v>1</v>
      </c>
      <c r="AE72">
        <v>1</v>
      </c>
      <c r="AF72">
        <v>1</v>
      </c>
      <c r="AG72">
        <v>6</v>
      </c>
      <c r="AH72">
        <v>4</v>
      </c>
      <c r="AI72">
        <v>5</v>
      </c>
      <c r="AJ72" t="s">
        <v>40</v>
      </c>
    </row>
    <row r="73" spans="1:36" x14ac:dyDescent="0.2">
      <c r="A73" t="s">
        <v>576</v>
      </c>
      <c r="B73" t="s">
        <v>576</v>
      </c>
      <c r="C73" t="s">
        <v>38</v>
      </c>
      <c r="D73" t="s">
        <v>633</v>
      </c>
      <c r="E73" t="s">
        <v>39</v>
      </c>
      <c r="F73" s="1">
        <v>43296</v>
      </c>
      <c r="G73" s="1">
        <v>43296</v>
      </c>
      <c r="H73" s="1">
        <v>43327</v>
      </c>
      <c r="I73">
        <v>2015</v>
      </c>
      <c r="J73">
        <v>21</v>
      </c>
      <c r="K73" t="s">
        <v>40</v>
      </c>
      <c r="L73" t="s">
        <v>40</v>
      </c>
      <c r="M73">
        <v>0.9</v>
      </c>
      <c r="N73" t="s">
        <v>40</v>
      </c>
      <c r="O73" t="s">
        <v>40</v>
      </c>
      <c r="P73" t="s">
        <v>40</v>
      </c>
      <c r="Q73" t="s">
        <v>40</v>
      </c>
      <c r="R73" t="s">
        <v>40</v>
      </c>
      <c r="S73" t="s">
        <v>40</v>
      </c>
      <c r="T73" t="s">
        <v>242</v>
      </c>
      <c r="U73">
        <v>50.7</v>
      </c>
      <c r="V73">
        <v>9</v>
      </c>
      <c r="W73">
        <v>13</v>
      </c>
      <c r="X73" t="s">
        <v>122</v>
      </c>
      <c r="Y73" t="s">
        <v>40</v>
      </c>
      <c r="Z73" t="s">
        <v>40</v>
      </c>
      <c r="AA73">
        <v>1</v>
      </c>
      <c r="AB73">
        <v>1</v>
      </c>
      <c r="AC73">
        <v>1</v>
      </c>
      <c r="AD73">
        <v>1</v>
      </c>
      <c r="AE73">
        <v>1</v>
      </c>
      <c r="AF73">
        <v>1</v>
      </c>
      <c r="AG73">
        <v>1</v>
      </c>
      <c r="AH73">
        <v>4</v>
      </c>
      <c r="AI73">
        <v>1</v>
      </c>
      <c r="AJ73" t="s">
        <v>40</v>
      </c>
    </row>
    <row r="74" spans="1:36" x14ac:dyDescent="0.2">
      <c r="A74" t="s">
        <v>577</v>
      </c>
      <c r="B74" t="s">
        <v>577</v>
      </c>
      <c r="C74" t="s">
        <v>38</v>
      </c>
      <c r="D74" t="s">
        <v>633</v>
      </c>
      <c r="E74" t="s">
        <v>39</v>
      </c>
      <c r="F74" s="1">
        <v>43296</v>
      </c>
      <c r="G74" s="1">
        <v>43296</v>
      </c>
      <c r="H74" s="1">
        <v>43327</v>
      </c>
      <c r="I74">
        <v>2015</v>
      </c>
      <c r="J74">
        <v>25</v>
      </c>
      <c r="K74" t="s">
        <v>40</v>
      </c>
      <c r="L74" t="s">
        <v>40</v>
      </c>
      <c r="M74">
        <v>1.5</v>
      </c>
      <c r="N74" t="s">
        <v>40</v>
      </c>
      <c r="O74" t="s">
        <v>40</v>
      </c>
      <c r="P74" t="s">
        <v>40</v>
      </c>
      <c r="Q74" t="s">
        <v>40</v>
      </c>
      <c r="R74" t="s">
        <v>40</v>
      </c>
      <c r="S74" t="s">
        <v>40</v>
      </c>
      <c r="T74" t="s">
        <v>236</v>
      </c>
      <c r="U74">
        <v>34</v>
      </c>
      <c r="V74">
        <v>17</v>
      </c>
      <c r="W74">
        <v>23</v>
      </c>
      <c r="X74" t="s">
        <v>122</v>
      </c>
      <c r="Y74" t="s">
        <v>40</v>
      </c>
      <c r="Z74" t="s">
        <v>40</v>
      </c>
      <c r="AA74">
        <v>1</v>
      </c>
      <c r="AB74">
        <v>1</v>
      </c>
      <c r="AC74">
        <v>1</v>
      </c>
      <c r="AD74">
        <v>1</v>
      </c>
      <c r="AE74">
        <v>1</v>
      </c>
      <c r="AF74">
        <v>1</v>
      </c>
      <c r="AG74">
        <v>6</v>
      </c>
      <c r="AH74">
        <v>4</v>
      </c>
      <c r="AI74">
        <v>6</v>
      </c>
      <c r="AJ74" t="s">
        <v>40</v>
      </c>
    </row>
    <row r="75" spans="1:36" x14ac:dyDescent="0.2">
      <c r="A75" t="s">
        <v>578</v>
      </c>
      <c r="B75" t="s">
        <v>578</v>
      </c>
      <c r="C75" t="s">
        <v>38</v>
      </c>
      <c r="D75" t="s">
        <v>633</v>
      </c>
      <c r="E75" t="s">
        <v>39</v>
      </c>
      <c r="F75" s="1">
        <v>43296</v>
      </c>
      <c r="G75" s="1">
        <v>43296</v>
      </c>
      <c r="H75" s="1">
        <v>43327</v>
      </c>
      <c r="I75">
        <v>2015</v>
      </c>
      <c r="J75">
        <v>24</v>
      </c>
      <c r="K75" t="s">
        <v>40</v>
      </c>
      <c r="L75" t="s">
        <v>40</v>
      </c>
      <c r="M75">
        <v>0.6</v>
      </c>
      <c r="N75" t="s">
        <v>40</v>
      </c>
      <c r="O75" t="s">
        <v>40</v>
      </c>
      <c r="P75" t="s">
        <v>40</v>
      </c>
      <c r="Q75" t="s">
        <v>40</v>
      </c>
      <c r="R75" t="s">
        <v>40</v>
      </c>
      <c r="S75" t="s">
        <v>40</v>
      </c>
      <c r="T75" t="s">
        <v>41</v>
      </c>
      <c r="U75">
        <v>39.9</v>
      </c>
      <c r="V75">
        <v>6</v>
      </c>
      <c r="W75">
        <v>7</v>
      </c>
      <c r="X75" t="s">
        <v>122</v>
      </c>
      <c r="Y75" t="s">
        <v>40</v>
      </c>
      <c r="Z75" t="s">
        <v>40</v>
      </c>
      <c r="AA75">
        <v>1</v>
      </c>
      <c r="AB75">
        <v>1</v>
      </c>
      <c r="AC75">
        <v>1</v>
      </c>
      <c r="AD75">
        <v>1</v>
      </c>
      <c r="AE75">
        <v>1</v>
      </c>
      <c r="AF75">
        <v>1</v>
      </c>
      <c r="AG75">
        <v>3</v>
      </c>
      <c r="AH75">
        <v>1</v>
      </c>
      <c r="AI75">
        <v>7</v>
      </c>
      <c r="AJ75" t="s">
        <v>40</v>
      </c>
    </row>
    <row r="76" spans="1:36" x14ac:dyDescent="0.2">
      <c r="A76" t="s">
        <v>579</v>
      </c>
      <c r="B76" t="s">
        <v>580</v>
      </c>
      <c r="C76" t="s">
        <v>38</v>
      </c>
      <c r="D76" t="s">
        <v>633</v>
      </c>
      <c r="E76" t="s">
        <v>39</v>
      </c>
      <c r="F76" s="1">
        <v>43296</v>
      </c>
      <c r="G76" s="1">
        <v>43296</v>
      </c>
      <c r="H76" s="1">
        <v>43327</v>
      </c>
      <c r="I76">
        <v>2015</v>
      </c>
      <c r="J76">
        <v>24</v>
      </c>
      <c r="K76" t="s">
        <v>40</v>
      </c>
      <c r="L76" t="s">
        <v>40</v>
      </c>
      <c r="M76">
        <v>0.7</v>
      </c>
      <c r="N76" t="s">
        <v>40</v>
      </c>
      <c r="O76" t="s">
        <v>40</v>
      </c>
      <c r="P76" t="s">
        <v>40</v>
      </c>
      <c r="Q76" t="s">
        <v>40</v>
      </c>
      <c r="R76" t="s">
        <v>40</v>
      </c>
      <c r="S76" t="s">
        <v>40</v>
      </c>
      <c r="T76" t="s">
        <v>236</v>
      </c>
      <c r="U76">
        <v>33.6</v>
      </c>
      <c r="V76">
        <v>7</v>
      </c>
      <c r="W76">
        <v>12</v>
      </c>
      <c r="X76" t="s">
        <v>122</v>
      </c>
      <c r="Y76" t="s">
        <v>40</v>
      </c>
      <c r="Z76" t="s">
        <v>40</v>
      </c>
      <c r="AA76">
        <v>1</v>
      </c>
      <c r="AB76">
        <v>1</v>
      </c>
      <c r="AC76">
        <v>1</v>
      </c>
      <c r="AD76">
        <v>1</v>
      </c>
      <c r="AE76">
        <v>1</v>
      </c>
      <c r="AF76">
        <v>1</v>
      </c>
      <c r="AG76">
        <v>8</v>
      </c>
      <c r="AH76">
        <v>5</v>
      </c>
      <c r="AI76">
        <v>2</v>
      </c>
      <c r="AJ76" t="s">
        <v>40</v>
      </c>
    </row>
    <row r="77" spans="1:36" x14ac:dyDescent="0.2">
      <c r="A77" t="s">
        <v>581</v>
      </c>
      <c r="B77" t="s">
        <v>581</v>
      </c>
      <c r="C77" t="s">
        <v>38</v>
      </c>
      <c r="D77" t="s">
        <v>633</v>
      </c>
      <c r="E77" t="s">
        <v>39</v>
      </c>
      <c r="F77" s="1">
        <v>43296</v>
      </c>
      <c r="G77" s="1">
        <v>43296</v>
      </c>
      <c r="H77" s="1">
        <v>43327</v>
      </c>
      <c r="I77">
        <v>2015</v>
      </c>
      <c r="J77">
        <v>24</v>
      </c>
      <c r="K77" t="s">
        <v>40</v>
      </c>
      <c r="L77" t="s">
        <v>40</v>
      </c>
      <c r="M77">
        <v>1</v>
      </c>
      <c r="N77" t="s">
        <v>40</v>
      </c>
      <c r="O77" t="s">
        <v>40</v>
      </c>
      <c r="P77" t="s">
        <v>40</v>
      </c>
      <c r="Q77" t="s">
        <v>40</v>
      </c>
      <c r="R77" t="s">
        <v>40</v>
      </c>
      <c r="S77" t="s">
        <v>40</v>
      </c>
      <c r="T77" t="s">
        <v>236</v>
      </c>
      <c r="U77">
        <v>490</v>
      </c>
      <c r="V77">
        <v>10</v>
      </c>
      <c r="W77">
        <v>13</v>
      </c>
      <c r="X77" t="s">
        <v>122</v>
      </c>
      <c r="Y77" t="s">
        <v>40</v>
      </c>
      <c r="Z77" t="s">
        <v>40</v>
      </c>
      <c r="AA77">
        <v>1</v>
      </c>
      <c r="AB77">
        <v>1</v>
      </c>
      <c r="AC77">
        <v>1</v>
      </c>
      <c r="AD77">
        <v>1</v>
      </c>
      <c r="AE77">
        <v>1</v>
      </c>
      <c r="AF77">
        <v>1</v>
      </c>
      <c r="AG77">
        <v>8</v>
      </c>
      <c r="AH77">
        <v>5</v>
      </c>
      <c r="AI77">
        <v>3</v>
      </c>
      <c r="AJ77" t="s">
        <v>40</v>
      </c>
    </row>
    <row r="78" spans="1:36" x14ac:dyDescent="0.2">
      <c r="A78" t="s">
        <v>582</v>
      </c>
      <c r="B78" t="s">
        <v>582</v>
      </c>
      <c r="C78" t="s">
        <v>38</v>
      </c>
      <c r="D78" t="s">
        <v>633</v>
      </c>
      <c r="E78" t="s">
        <v>39</v>
      </c>
      <c r="F78" s="1">
        <v>43296</v>
      </c>
      <c r="G78" s="1">
        <v>43296</v>
      </c>
      <c r="H78" s="1">
        <v>43327</v>
      </c>
      <c r="I78">
        <v>2015</v>
      </c>
      <c r="J78">
        <v>32</v>
      </c>
      <c r="K78" t="s">
        <v>40</v>
      </c>
      <c r="L78" t="s">
        <v>40</v>
      </c>
      <c r="M78">
        <v>0.9</v>
      </c>
      <c r="N78" t="s">
        <v>40</v>
      </c>
      <c r="O78" t="s">
        <v>40</v>
      </c>
      <c r="P78" t="s">
        <v>40</v>
      </c>
      <c r="Q78" t="s">
        <v>40</v>
      </c>
      <c r="R78" t="s">
        <v>40</v>
      </c>
      <c r="S78" t="s">
        <v>40</v>
      </c>
      <c r="T78" t="s">
        <v>41</v>
      </c>
      <c r="U78">
        <v>373</v>
      </c>
      <c r="V78">
        <v>7</v>
      </c>
      <c r="W78">
        <v>10</v>
      </c>
      <c r="X78" t="s">
        <v>122</v>
      </c>
      <c r="Y78" t="s">
        <v>40</v>
      </c>
      <c r="Z78" t="s">
        <v>40</v>
      </c>
      <c r="AA78">
        <v>1</v>
      </c>
      <c r="AB78">
        <v>1</v>
      </c>
      <c r="AC78">
        <v>1</v>
      </c>
      <c r="AD78">
        <v>1</v>
      </c>
      <c r="AE78">
        <v>1</v>
      </c>
      <c r="AF78">
        <v>1</v>
      </c>
      <c r="AG78">
        <v>8</v>
      </c>
      <c r="AH78">
        <v>5</v>
      </c>
      <c r="AI78">
        <v>6</v>
      </c>
      <c r="AJ78" t="s">
        <v>40</v>
      </c>
    </row>
    <row r="79" spans="1:36" x14ac:dyDescent="0.2">
      <c r="A79" t="s">
        <v>583</v>
      </c>
      <c r="B79" t="s">
        <v>583</v>
      </c>
      <c r="C79" t="s">
        <v>38</v>
      </c>
      <c r="D79" t="s">
        <v>633</v>
      </c>
      <c r="E79" t="s">
        <v>39</v>
      </c>
      <c r="F79" s="1">
        <v>43296</v>
      </c>
      <c r="G79" s="1">
        <v>43296</v>
      </c>
      <c r="H79" s="1">
        <v>43327</v>
      </c>
      <c r="I79">
        <v>2015</v>
      </c>
      <c r="J79">
        <v>13</v>
      </c>
      <c r="K79" t="s">
        <v>40</v>
      </c>
      <c r="L79" t="s">
        <v>40</v>
      </c>
      <c r="M79">
        <v>0.8</v>
      </c>
      <c r="N79" t="s">
        <v>40</v>
      </c>
      <c r="O79" t="s">
        <v>40</v>
      </c>
      <c r="P79" t="s">
        <v>40</v>
      </c>
      <c r="Q79" t="s">
        <v>40</v>
      </c>
      <c r="R79" t="s">
        <v>40</v>
      </c>
      <c r="S79" t="s">
        <v>40</v>
      </c>
      <c r="T79" t="s">
        <v>236</v>
      </c>
      <c r="U79">
        <v>38</v>
      </c>
      <c r="V79">
        <v>8</v>
      </c>
      <c r="W79">
        <v>9</v>
      </c>
      <c r="X79" t="s">
        <v>122</v>
      </c>
      <c r="Y79" t="s">
        <v>40</v>
      </c>
      <c r="Z79" t="s">
        <v>40</v>
      </c>
      <c r="AA79">
        <v>1</v>
      </c>
      <c r="AB79">
        <v>1</v>
      </c>
      <c r="AC79">
        <v>1</v>
      </c>
      <c r="AD79">
        <v>1</v>
      </c>
      <c r="AE79">
        <v>1</v>
      </c>
      <c r="AF79">
        <v>1</v>
      </c>
      <c r="AG79">
        <v>1</v>
      </c>
      <c r="AH79">
        <v>4</v>
      </c>
      <c r="AI79">
        <v>6</v>
      </c>
      <c r="AJ79" t="s">
        <v>40</v>
      </c>
    </row>
    <row r="80" spans="1:36" x14ac:dyDescent="0.2">
      <c r="A80" t="s">
        <v>584</v>
      </c>
      <c r="B80" t="s">
        <v>584</v>
      </c>
      <c r="C80" t="s">
        <v>38</v>
      </c>
      <c r="D80" t="s">
        <v>633</v>
      </c>
      <c r="E80" t="s">
        <v>39</v>
      </c>
      <c r="F80" s="1">
        <v>43296</v>
      </c>
      <c r="G80" s="1">
        <v>43296</v>
      </c>
      <c r="H80" s="1">
        <v>43327</v>
      </c>
      <c r="I80">
        <v>2015</v>
      </c>
      <c r="J80">
        <v>22</v>
      </c>
      <c r="K80" t="s">
        <v>40</v>
      </c>
      <c r="L80" t="s">
        <v>40</v>
      </c>
      <c r="M80">
        <v>0.9</v>
      </c>
      <c r="N80" t="s">
        <v>40</v>
      </c>
      <c r="O80" t="s">
        <v>40</v>
      </c>
      <c r="P80" t="s">
        <v>40</v>
      </c>
      <c r="Q80" t="s">
        <v>40</v>
      </c>
      <c r="R80" t="s">
        <v>40</v>
      </c>
      <c r="S80" t="s">
        <v>40</v>
      </c>
      <c r="T80" t="s">
        <v>41</v>
      </c>
      <c r="U80">
        <v>47</v>
      </c>
      <c r="V80">
        <v>11</v>
      </c>
      <c r="W80">
        <v>14</v>
      </c>
      <c r="X80" t="s">
        <v>122</v>
      </c>
      <c r="Y80" t="s">
        <v>40</v>
      </c>
      <c r="Z80" t="s">
        <v>40</v>
      </c>
      <c r="AA80">
        <v>1</v>
      </c>
      <c r="AB80">
        <v>1</v>
      </c>
      <c r="AC80">
        <v>1</v>
      </c>
      <c r="AD80">
        <v>1</v>
      </c>
      <c r="AE80">
        <v>1</v>
      </c>
      <c r="AF80">
        <v>1</v>
      </c>
      <c r="AG80">
        <v>1</v>
      </c>
      <c r="AH80">
        <v>3</v>
      </c>
      <c r="AI80">
        <v>1</v>
      </c>
      <c r="AJ80" t="s">
        <v>40</v>
      </c>
    </row>
    <row r="81" spans="1:38" x14ac:dyDescent="0.2">
      <c r="A81" t="s">
        <v>585</v>
      </c>
      <c r="B81" t="s">
        <v>585</v>
      </c>
      <c r="C81" t="s">
        <v>38</v>
      </c>
      <c r="D81" t="s">
        <v>633</v>
      </c>
      <c r="E81" t="s">
        <v>39</v>
      </c>
      <c r="F81" s="1">
        <v>43296</v>
      </c>
      <c r="G81" s="1">
        <v>43296</v>
      </c>
      <c r="H81" s="1">
        <v>43327</v>
      </c>
      <c r="I81">
        <v>2015</v>
      </c>
      <c r="J81">
        <v>21</v>
      </c>
      <c r="K81" t="s">
        <v>40</v>
      </c>
      <c r="L81" t="s">
        <v>40</v>
      </c>
      <c r="M81">
        <v>1</v>
      </c>
      <c r="N81" t="s">
        <v>40</v>
      </c>
      <c r="O81" t="s">
        <v>40</v>
      </c>
      <c r="P81" t="s">
        <v>40</v>
      </c>
      <c r="Q81" t="s">
        <v>40</v>
      </c>
      <c r="R81" t="s">
        <v>40</v>
      </c>
      <c r="S81" t="s">
        <v>40</v>
      </c>
      <c r="T81" t="s">
        <v>236</v>
      </c>
      <c r="U81">
        <v>47.8</v>
      </c>
      <c r="V81">
        <v>10</v>
      </c>
      <c r="W81">
        <v>13</v>
      </c>
      <c r="X81" t="s">
        <v>122</v>
      </c>
      <c r="Y81" t="s">
        <v>40</v>
      </c>
      <c r="Z81" t="s">
        <v>40</v>
      </c>
      <c r="AA81">
        <v>1</v>
      </c>
      <c r="AB81">
        <v>1</v>
      </c>
      <c r="AC81">
        <v>1</v>
      </c>
      <c r="AD81">
        <v>1</v>
      </c>
      <c r="AE81">
        <v>1</v>
      </c>
      <c r="AF81">
        <v>1</v>
      </c>
      <c r="AG81">
        <v>1</v>
      </c>
      <c r="AH81">
        <v>1</v>
      </c>
      <c r="AI81">
        <v>3</v>
      </c>
      <c r="AJ81" t="s">
        <v>40</v>
      </c>
    </row>
    <row r="82" spans="1:38" x14ac:dyDescent="0.2">
      <c r="A82" t="s">
        <v>586</v>
      </c>
      <c r="B82" t="s">
        <v>586</v>
      </c>
      <c r="C82" t="s">
        <v>38</v>
      </c>
      <c r="D82" t="s">
        <v>633</v>
      </c>
      <c r="E82" t="s">
        <v>39</v>
      </c>
      <c r="F82" s="1">
        <v>43296</v>
      </c>
      <c r="G82" s="1">
        <v>43296</v>
      </c>
      <c r="H82" s="1">
        <v>43327</v>
      </c>
      <c r="I82">
        <v>2015</v>
      </c>
      <c r="J82">
        <v>22</v>
      </c>
      <c r="K82" t="s">
        <v>40</v>
      </c>
      <c r="L82" t="s">
        <v>40</v>
      </c>
      <c r="M82">
        <v>0.9</v>
      </c>
      <c r="N82" t="s">
        <v>40</v>
      </c>
      <c r="O82" t="s">
        <v>40</v>
      </c>
      <c r="P82" t="s">
        <v>40</v>
      </c>
      <c r="Q82" t="s">
        <v>40</v>
      </c>
      <c r="R82" t="s">
        <v>40</v>
      </c>
      <c r="S82" t="s">
        <v>40</v>
      </c>
      <c r="T82" t="s">
        <v>236</v>
      </c>
      <c r="U82">
        <v>58.1</v>
      </c>
      <c r="V82">
        <v>8</v>
      </c>
      <c r="W82">
        <v>9</v>
      </c>
      <c r="X82" t="s">
        <v>122</v>
      </c>
      <c r="Y82" t="s">
        <v>40</v>
      </c>
      <c r="Z82" t="s">
        <v>40</v>
      </c>
      <c r="AA82">
        <v>1</v>
      </c>
      <c r="AB82">
        <v>1</v>
      </c>
      <c r="AC82">
        <v>1</v>
      </c>
      <c r="AD82">
        <v>1</v>
      </c>
      <c r="AE82">
        <v>1</v>
      </c>
      <c r="AF82">
        <v>1</v>
      </c>
      <c r="AG82">
        <v>6</v>
      </c>
      <c r="AH82">
        <v>6</v>
      </c>
      <c r="AI82">
        <v>2</v>
      </c>
      <c r="AJ82" t="s">
        <v>40</v>
      </c>
    </row>
    <row r="83" spans="1:38" x14ac:dyDescent="0.2">
      <c r="A83" t="s">
        <v>587</v>
      </c>
      <c r="B83" t="s">
        <v>587</v>
      </c>
      <c r="C83" t="s">
        <v>59</v>
      </c>
      <c r="D83" t="s">
        <v>633</v>
      </c>
      <c r="E83" t="s">
        <v>39</v>
      </c>
      <c r="F83" s="1">
        <v>43296</v>
      </c>
      <c r="G83" s="1">
        <v>43296</v>
      </c>
      <c r="H83" s="1">
        <v>43327</v>
      </c>
      <c r="I83">
        <v>2015</v>
      </c>
      <c r="J83">
        <v>38</v>
      </c>
      <c r="K83">
        <v>181</v>
      </c>
      <c r="L83" t="s">
        <v>40</v>
      </c>
      <c r="M83">
        <v>1.9</v>
      </c>
      <c r="N83" t="s">
        <v>40</v>
      </c>
      <c r="O83" t="s">
        <v>40</v>
      </c>
      <c r="P83" t="s">
        <v>40</v>
      </c>
      <c r="Q83" t="s">
        <v>40</v>
      </c>
      <c r="R83" t="s">
        <v>40</v>
      </c>
      <c r="S83" t="s">
        <v>40</v>
      </c>
      <c r="T83" t="s">
        <v>236</v>
      </c>
      <c r="U83">
        <v>35</v>
      </c>
      <c r="V83">
        <v>8</v>
      </c>
      <c r="W83">
        <v>7</v>
      </c>
      <c r="X83" t="s">
        <v>122</v>
      </c>
      <c r="Y83" t="s">
        <v>40</v>
      </c>
      <c r="Z83" t="s">
        <v>40</v>
      </c>
      <c r="AA83">
        <v>1</v>
      </c>
      <c r="AB83">
        <v>1</v>
      </c>
      <c r="AC83">
        <v>1</v>
      </c>
      <c r="AD83">
        <v>1</v>
      </c>
      <c r="AE83">
        <v>1</v>
      </c>
      <c r="AF83">
        <v>1</v>
      </c>
      <c r="AG83">
        <v>2</v>
      </c>
      <c r="AH83">
        <v>3</v>
      </c>
      <c r="AI83">
        <v>4</v>
      </c>
      <c r="AJ83" t="s">
        <v>40</v>
      </c>
    </row>
    <row r="84" spans="1:38" x14ac:dyDescent="0.2">
      <c r="A84" t="s">
        <v>588</v>
      </c>
      <c r="B84" t="s">
        <v>588</v>
      </c>
      <c r="C84" t="s">
        <v>59</v>
      </c>
      <c r="D84" t="s">
        <v>633</v>
      </c>
      <c r="E84" t="s">
        <v>39</v>
      </c>
      <c r="F84" s="1">
        <v>43296</v>
      </c>
      <c r="G84" s="1">
        <v>43296</v>
      </c>
      <c r="H84" s="1">
        <v>43327</v>
      </c>
      <c r="I84">
        <v>2015</v>
      </c>
      <c r="J84">
        <v>36</v>
      </c>
      <c r="K84">
        <v>201</v>
      </c>
      <c r="L84" t="s">
        <v>40</v>
      </c>
      <c r="M84">
        <v>1.6</v>
      </c>
      <c r="N84" t="s">
        <v>40</v>
      </c>
      <c r="O84" t="s">
        <v>40</v>
      </c>
      <c r="P84" t="s">
        <v>40</v>
      </c>
      <c r="Q84" t="s">
        <v>40</v>
      </c>
      <c r="R84" t="s">
        <v>40</v>
      </c>
      <c r="S84" t="s">
        <v>40</v>
      </c>
      <c r="T84" t="s">
        <v>242</v>
      </c>
      <c r="U84">
        <v>40.5</v>
      </c>
      <c r="V84">
        <v>9</v>
      </c>
      <c r="W84">
        <v>11</v>
      </c>
      <c r="X84" t="s">
        <v>122</v>
      </c>
      <c r="Y84" t="s">
        <v>40</v>
      </c>
      <c r="Z84" t="s">
        <v>40</v>
      </c>
      <c r="AA84">
        <v>1</v>
      </c>
      <c r="AB84">
        <v>1</v>
      </c>
      <c r="AC84">
        <v>1</v>
      </c>
      <c r="AD84">
        <v>1</v>
      </c>
      <c r="AE84">
        <v>1</v>
      </c>
      <c r="AF84">
        <v>1</v>
      </c>
      <c r="AG84">
        <v>2</v>
      </c>
      <c r="AH84">
        <v>3</v>
      </c>
      <c r="AI84">
        <v>5</v>
      </c>
      <c r="AJ84" t="s">
        <v>40</v>
      </c>
    </row>
    <row r="85" spans="1:38" x14ac:dyDescent="0.2">
      <c r="A85" t="s">
        <v>589</v>
      </c>
      <c r="B85" t="s">
        <v>589</v>
      </c>
      <c r="C85" t="s">
        <v>59</v>
      </c>
      <c r="D85" t="s">
        <v>633</v>
      </c>
      <c r="E85" t="s">
        <v>39</v>
      </c>
      <c r="F85" s="1">
        <v>43296</v>
      </c>
      <c r="G85" s="1">
        <v>43296</v>
      </c>
      <c r="H85" s="1">
        <v>43327</v>
      </c>
      <c r="I85">
        <v>2015</v>
      </c>
      <c r="J85">
        <v>44</v>
      </c>
      <c r="K85">
        <v>366</v>
      </c>
      <c r="L85" t="s">
        <v>40</v>
      </c>
      <c r="M85">
        <v>2.1</v>
      </c>
      <c r="N85" t="s">
        <v>40</v>
      </c>
      <c r="O85" t="s">
        <v>40</v>
      </c>
      <c r="P85" t="s">
        <v>40</v>
      </c>
      <c r="Q85" t="s">
        <v>40</v>
      </c>
      <c r="R85" t="s">
        <v>40</v>
      </c>
      <c r="S85" t="s">
        <v>40</v>
      </c>
      <c r="T85" t="s">
        <v>242</v>
      </c>
      <c r="U85">
        <v>41.7</v>
      </c>
      <c r="V85">
        <v>8</v>
      </c>
      <c r="W85">
        <v>14</v>
      </c>
      <c r="X85" t="s">
        <v>122</v>
      </c>
      <c r="Y85" t="s">
        <v>40</v>
      </c>
      <c r="Z85" t="s">
        <v>40</v>
      </c>
      <c r="AA85">
        <v>1</v>
      </c>
      <c r="AB85">
        <v>1</v>
      </c>
      <c r="AC85">
        <v>1</v>
      </c>
      <c r="AD85">
        <v>1</v>
      </c>
      <c r="AE85">
        <v>1</v>
      </c>
      <c r="AF85">
        <v>1</v>
      </c>
      <c r="AG85">
        <v>6</v>
      </c>
      <c r="AH85">
        <v>5</v>
      </c>
      <c r="AI85">
        <v>2</v>
      </c>
      <c r="AJ85" t="s">
        <v>40</v>
      </c>
    </row>
    <row r="86" spans="1:38" x14ac:dyDescent="0.2">
      <c r="A86" t="s">
        <v>590</v>
      </c>
      <c r="B86" t="s">
        <v>590</v>
      </c>
      <c r="C86" t="s">
        <v>372</v>
      </c>
      <c r="D86" t="s">
        <v>1421</v>
      </c>
      <c r="E86" t="s">
        <v>328</v>
      </c>
      <c r="F86" s="1">
        <v>43327</v>
      </c>
      <c r="G86" s="1">
        <v>43327</v>
      </c>
      <c r="H86" s="1">
        <v>44058</v>
      </c>
      <c r="I86">
        <v>2015</v>
      </c>
      <c r="J86">
        <v>23</v>
      </c>
      <c r="K86">
        <v>63</v>
      </c>
      <c r="L86" t="s">
        <v>40</v>
      </c>
      <c r="M86">
        <v>0.7</v>
      </c>
      <c r="N86" t="s">
        <v>40</v>
      </c>
      <c r="O86" t="s">
        <v>40</v>
      </c>
      <c r="P86" t="s">
        <v>40</v>
      </c>
      <c r="Q86" t="s">
        <v>40</v>
      </c>
      <c r="R86" t="s">
        <v>40</v>
      </c>
      <c r="S86" t="s">
        <v>40</v>
      </c>
      <c r="T86" t="s">
        <v>40</v>
      </c>
      <c r="U86">
        <v>23</v>
      </c>
      <c r="V86">
        <v>6</v>
      </c>
      <c r="W86" t="s">
        <v>40</v>
      </c>
      <c r="X86" t="s">
        <v>122</v>
      </c>
      <c r="Y86" t="s">
        <v>40</v>
      </c>
      <c r="Z86" t="s">
        <v>40</v>
      </c>
      <c r="AA86">
        <v>1</v>
      </c>
      <c r="AB86">
        <v>1</v>
      </c>
      <c r="AC86">
        <v>1</v>
      </c>
      <c r="AD86">
        <v>1</v>
      </c>
      <c r="AE86">
        <v>1</v>
      </c>
      <c r="AF86">
        <v>1</v>
      </c>
      <c r="AG86">
        <v>12</v>
      </c>
      <c r="AH86">
        <v>1</v>
      </c>
      <c r="AI86">
        <v>4</v>
      </c>
      <c r="AJ86" t="s">
        <v>40</v>
      </c>
    </row>
    <row r="87" spans="1:38" x14ac:dyDescent="0.2">
      <c r="A87" t="s">
        <v>591</v>
      </c>
      <c r="B87" t="s">
        <v>591</v>
      </c>
      <c r="C87" t="s">
        <v>372</v>
      </c>
      <c r="D87" t="s">
        <v>1421</v>
      </c>
      <c r="E87" t="s">
        <v>328</v>
      </c>
      <c r="F87" s="1">
        <v>43327</v>
      </c>
      <c r="G87" s="1">
        <v>43327</v>
      </c>
      <c r="H87" s="1">
        <v>44058</v>
      </c>
      <c r="I87">
        <v>2015</v>
      </c>
      <c r="J87">
        <v>30</v>
      </c>
      <c r="K87">
        <v>144</v>
      </c>
      <c r="L87" t="s">
        <v>40</v>
      </c>
      <c r="M87">
        <v>0.8</v>
      </c>
      <c r="N87" t="s">
        <v>40</v>
      </c>
      <c r="O87" t="s">
        <v>40</v>
      </c>
      <c r="P87" t="s">
        <v>40</v>
      </c>
      <c r="Q87" t="s">
        <v>40</v>
      </c>
      <c r="R87" t="s">
        <v>40</v>
      </c>
      <c r="S87" t="s">
        <v>40</v>
      </c>
      <c r="T87" t="s">
        <v>40</v>
      </c>
      <c r="U87">
        <v>38</v>
      </c>
      <c r="V87">
        <v>9</v>
      </c>
      <c r="W87" t="s">
        <v>40</v>
      </c>
      <c r="X87" t="s">
        <v>122</v>
      </c>
      <c r="Y87" t="s">
        <v>40</v>
      </c>
      <c r="Z87" t="s">
        <v>40</v>
      </c>
      <c r="AA87">
        <v>1</v>
      </c>
      <c r="AB87">
        <v>1</v>
      </c>
      <c r="AC87">
        <v>1</v>
      </c>
      <c r="AD87">
        <v>1</v>
      </c>
      <c r="AE87">
        <v>1</v>
      </c>
      <c r="AF87">
        <v>1</v>
      </c>
      <c r="AG87">
        <v>12</v>
      </c>
      <c r="AH87">
        <v>5</v>
      </c>
      <c r="AI87">
        <v>6</v>
      </c>
      <c r="AJ87" t="s">
        <v>40</v>
      </c>
    </row>
    <row r="88" spans="1:38" x14ac:dyDescent="0.2">
      <c r="A88" t="s">
        <v>592</v>
      </c>
      <c r="B88" t="s">
        <v>592</v>
      </c>
      <c r="C88" t="s">
        <v>372</v>
      </c>
      <c r="D88" t="s">
        <v>1421</v>
      </c>
      <c r="E88" t="s">
        <v>328</v>
      </c>
      <c r="F88" s="1">
        <v>43327</v>
      </c>
      <c r="G88" s="1">
        <v>43327</v>
      </c>
      <c r="H88" s="1">
        <v>44058</v>
      </c>
      <c r="I88">
        <v>2015</v>
      </c>
      <c r="J88">
        <v>34</v>
      </c>
      <c r="K88">
        <v>112</v>
      </c>
      <c r="L88" t="s">
        <v>40</v>
      </c>
      <c r="M88">
        <v>1.2</v>
      </c>
      <c r="N88" t="s">
        <v>40</v>
      </c>
      <c r="O88" t="s">
        <v>40</v>
      </c>
      <c r="P88" t="s">
        <v>40</v>
      </c>
      <c r="Q88" t="s">
        <v>40</v>
      </c>
      <c r="R88" t="s">
        <v>40</v>
      </c>
      <c r="S88" t="s">
        <v>40</v>
      </c>
      <c r="T88" t="s">
        <v>40</v>
      </c>
      <c r="U88">
        <v>30</v>
      </c>
      <c r="V88">
        <v>6</v>
      </c>
      <c r="W88" t="s">
        <v>40</v>
      </c>
      <c r="X88" t="s">
        <v>122</v>
      </c>
      <c r="Y88" t="s">
        <v>40</v>
      </c>
      <c r="Z88" t="s">
        <v>40</v>
      </c>
      <c r="AA88">
        <v>1</v>
      </c>
      <c r="AB88">
        <v>1</v>
      </c>
      <c r="AC88">
        <v>1</v>
      </c>
      <c r="AD88">
        <v>1</v>
      </c>
      <c r="AE88">
        <v>1</v>
      </c>
      <c r="AF88">
        <v>1</v>
      </c>
      <c r="AG88">
        <v>12</v>
      </c>
      <c r="AH88">
        <v>4</v>
      </c>
      <c r="AI88">
        <v>6</v>
      </c>
      <c r="AJ88" t="s">
        <v>40</v>
      </c>
    </row>
    <row r="89" spans="1:38" x14ac:dyDescent="0.2">
      <c r="A89" t="s">
        <v>593</v>
      </c>
      <c r="B89" t="s">
        <v>593</v>
      </c>
      <c r="C89" t="s">
        <v>372</v>
      </c>
      <c r="D89" t="s">
        <v>1421</v>
      </c>
      <c r="E89" t="s">
        <v>328</v>
      </c>
      <c r="F89" s="1">
        <v>43327</v>
      </c>
      <c r="G89" s="1">
        <v>43327</v>
      </c>
      <c r="H89" s="1">
        <v>44058</v>
      </c>
      <c r="I89">
        <v>2015</v>
      </c>
      <c r="J89">
        <v>23</v>
      </c>
      <c r="K89">
        <v>137</v>
      </c>
      <c r="L89" t="s">
        <v>40</v>
      </c>
      <c r="M89">
        <v>1.4</v>
      </c>
      <c r="N89" t="s">
        <v>40</v>
      </c>
      <c r="O89" t="s">
        <v>40</v>
      </c>
      <c r="P89" t="s">
        <v>40</v>
      </c>
      <c r="Q89" t="s">
        <v>40</v>
      </c>
      <c r="R89" t="s">
        <v>40</v>
      </c>
      <c r="S89" t="s">
        <v>40</v>
      </c>
      <c r="T89" t="s">
        <v>40</v>
      </c>
      <c r="U89">
        <v>26</v>
      </c>
      <c r="V89">
        <v>11</v>
      </c>
      <c r="W89" t="s">
        <v>40</v>
      </c>
      <c r="X89" t="s">
        <v>122</v>
      </c>
      <c r="Y89" t="s">
        <v>40</v>
      </c>
      <c r="Z89" t="s">
        <v>40</v>
      </c>
      <c r="AA89">
        <v>1</v>
      </c>
      <c r="AB89">
        <v>1</v>
      </c>
      <c r="AC89">
        <v>1</v>
      </c>
      <c r="AD89">
        <v>1</v>
      </c>
      <c r="AE89">
        <v>1</v>
      </c>
      <c r="AF89">
        <v>1</v>
      </c>
      <c r="AG89">
        <v>12</v>
      </c>
      <c r="AH89">
        <v>1</v>
      </c>
      <c r="AI89">
        <v>6</v>
      </c>
      <c r="AJ89" t="s">
        <v>40</v>
      </c>
    </row>
    <row r="90" spans="1:38" x14ac:dyDescent="0.2">
      <c r="A90" t="s">
        <v>594</v>
      </c>
      <c r="B90" t="s">
        <v>594</v>
      </c>
      <c r="C90" t="s">
        <v>372</v>
      </c>
      <c r="D90" t="s">
        <v>1421</v>
      </c>
      <c r="E90" t="s">
        <v>328</v>
      </c>
      <c r="F90" s="1">
        <v>43327</v>
      </c>
      <c r="G90" s="1">
        <v>43327</v>
      </c>
      <c r="H90" s="1">
        <v>44058</v>
      </c>
      <c r="I90">
        <v>2015</v>
      </c>
      <c r="J90">
        <v>28</v>
      </c>
      <c r="K90">
        <v>75</v>
      </c>
      <c r="L90" t="s">
        <v>40</v>
      </c>
      <c r="M90">
        <v>0.9</v>
      </c>
      <c r="N90" t="s">
        <v>40</v>
      </c>
      <c r="O90" t="s">
        <v>40</v>
      </c>
      <c r="P90" t="s">
        <v>40</v>
      </c>
      <c r="Q90" t="s">
        <v>40</v>
      </c>
      <c r="R90" t="s">
        <v>40</v>
      </c>
      <c r="S90" t="s">
        <v>40</v>
      </c>
      <c r="T90" t="s">
        <v>40</v>
      </c>
      <c r="U90">
        <v>25</v>
      </c>
      <c r="V90">
        <v>7</v>
      </c>
      <c r="W90" t="s">
        <v>40</v>
      </c>
      <c r="X90" t="s">
        <v>122</v>
      </c>
      <c r="Y90" t="s">
        <v>40</v>
      </c>
      <c r="Z90" t="s">
        <v>40</v>
      </c>
      <c r="AA90">
        <v>1</v>
      </c>
      <c r="AB90">
        <v>1</v>
      </c>
      <c r="AC90">
        <v>1</v>
      </c>
      <c r="AD90">
        <v>1</v>
      </c>
      <c r="AE90">
        <v>1</v>
      </c>
      <c r="AF90">
        <v>1</v>
      </c>
      <c r="AG90">
        <v>12</v>
      </c>
      <c r="AH90">
        <v>4</v>
      </c>
      <c r="AI90">
        <v>2</v>
      </c>
      <c r="AJ90" t="s">
        <v>40</v>
      </c>
    </row>
    <row r="91" spans="1:38" x14ac:dyDescent="0.2">
      <c r="A91" t="s">
        <v>595</v>
      </c>
      <c r="B91" t="s">
        <v>595</v>
      </c>
      <c r="C91" t="s">
        <v>372</v>
      </c>
      <c r="D91" t="s">
        <v>1421</v>
      </c>
      <c r="E91" t="s">
        <v>328</v>
      </c>
      <c r="F91" s="1">
        <v>43327</v>
      </c>
      <c r="G91" s="1">
        <v>43327</v>
      </c>
      <c r="H91" s="1">
        <v>44058</v>
      </c>
      <c r="I91">
        <v>2015</v>
      </c>
      <c r="J91">
        <v>20.5</v>
      </c>
      <c r="K91">
        <v>46</v>
      </c>
      <c r="L91" t="s">
        <v>40</v>
      </c>
      <c r="M91">
        <v>0.7</v>
      </c>
      <c r="N91" t="s">
        <v>40</v>
      </c>
      <c r="O91" t="s">
        <v>40</v>
      </c>
      <c r="P91" t="s">
        <v>40</v>
      </c>
      <c r="Q91" t="s">
        <v>40</v>
      </c>
      <c r="R91" t="s">
        <v>40</v>
      </c>
      <c r="S91" t="s">
        <v>40</v>
      </c>
      <c r="T91" t="s">
        <v>40</v>
      </c>
      <c r="U91">
        <v>23</v>
      </c>
      <c r="V91">
        <v>6</v>
      </c>
      <c r="W91" t="s">
        <v>40</v>
      </c>
      <c r="X91" t="s">
        <v>122</v>
      </c>
      <c r="Y91" t="s">
        <v>40</v>
      </c>
      <c r="Z91" t="s">
        <v>40</v>
      </c>
      <c r="AA91">
        <v>1</v>
      </c>
      <c r="AB91">
        <v>1</v>
      </c>
      <c r="AC91">
        <v>1</v>
      </c>
      <c r="AD91">
        <v>1</v>
      </c>
      <c r="AE91">
        <v>1</v>
      </c>
      <c r="AF91">
        <v>1</v>
      </c>
      <c r="AG91">
        <v>12</v>
      </c>
      <c r="AH91">
        <v>4</v>
      </c>
      <c r="AI91">
        <v>4</v>
      </c>
      <c r="AJ91" t="s">
        <v>40</v>
      </c>
    </row>
    <row r="92" spans="1:38" x14ac:dyDescent="0.2">
      <c r="A92" t="s">
        <v>596</v>
      </c>
      <c r="B92" t="s">
        <v>596</v>
      </c>
      <c r="C92" t="s">
        <v>372</v>
      </c>
      <c r="D92" t="s">
        <v>1421</v>
      </c>
      <c r="E92" t="s">
        <v>328</v>
      </c>
      <c r="F92" s="1">
        <v>43327</v>
      </c>
      <c r="G92" s="1">
        <v>43327</v>
      </c>
      <c r="H92" s="1">
        <v>44058</v>
      </c>
      <c r="I92">
        <v>2015</v>
      </c>
      <c r="J92">
        <v>26</v>
      </c>
      <c r="K92">
        <v>162</v>
      </c>
      <c r="L92" t="s">
        <v>40</v>
      </c>
      <c r="M92">
        <v>0.8</v>
      </c>
      <c r="N92" t="s">
        <v>40</v>
      </c>
      <c r="O92" t="s">
        <v>40</v>
      </c>
      <c r="P92" t="s">
        <v>40</v>
      </c>
      <c r="Q92" t="s">
        <v>40</v>
      </c>
      <c r="R92" t="s">
        <v>40</v>
      </c>
      <c r="S92" t="s">
        <v>40</v>
      </c>
      <c r="T92" t="s">
        <v>40</v>
      </c>
      <c r="U92">
        <v>28</v>
      </c>
      <c r="V92">
        <v>7</v>
      </c>
      <c r="W92" t="s">
        <v>40</v>
      </c>
      <c r="X92" t="s">
        <v>122</v>
      </c>
      <c r="Y92" t="s">
        <v>40</v>
      </c>
      <c r="Z92" t="s">
        <v>40</v>
      </c>
      <c r="AA92">
        <v>1</v>
      </c>
      <c r="AB92">
        <v>1</v>
      </c>
      <c r="AC92">
        <v>1</v>
      </c>
      <c r="AD92">
        <v>1</v>
      </c>
      <c r="AE92">
        <v>1</v>
      </c>
      <c r="AF92">
        <v>1</v>
      </c>
      <c r="AG92">
        <v>12</v>
      </c>
      <c r="AH92">
        <v>2</v>
      </c>
      <c r="AI92">
        <v>4</v>
      </c>
      <c r="AJ92" t="s">
        <v>40</v>
      </c>
    </row>
    <row r="93" spans="1:38" x14ac:dyDescent="0.2">
      <c r="A93" t="s">
        <v>597</v>
      </c>
      <c r="B93" t="s">
        <v>597</v>
      </c>
      <c r="C93" t="s">
        <v>59</v>
      </c>
      <c r="D93" t="s">
        <v>1421</v>
      </c>
      <c r="E93" t="s">
        <v>74</v>
      </c>
      <c r="F93" s="1">
        <v>46919</v>
      </c>
      <c r="G93" s="1">
        <v>46919</v>
      </c>
      <c r="H93" s="1">
        <v>43327</v>
      </c>
      <c r="I93">
        <v>2015</v>
      </c>
      <c r="J93">
        <v>64</v>
      </c>
      <c r="K93">
        <v>84</v>
      </c>
      <c r="L93" t="s">
        <v>40</v>
      </c>
      <c r="M93">
        <v>1.4</v>
      </c>
      <c r="N93" t="s">
        <v>40</v>
      </c>
      <c r="O93" t="s">
        <v>40</v>
      </c>
      <c r="P93" t="s">
        <v>40</v>
      </c>
      <c r="Q93" t="s">
        <v>40</v>
      </c>
      <c r="R93" t="s">
        <v>40</v>
      </c>
      <c r="S93" t="s">
        <v>40</v>
      </c>
      <c r="T93" t="s">
        <v>40</v>
      </c>
      <c r="U93">
        <v>59.8</v>
      </c>
      <c r="V93">
        <v>10.3</v>
      </c>
      <c r="W93" t="s">
        <v>40</v>
      </c>
      <c r="X93" t="s">
        <v>122</v>
      </c>
      <c r="Y93" t="s">
        <v>40</v>
      </c>
      <c r="Z93" t="s">
        <v>40</v>
      </c>
      <c r="AA93">
        <v>1</v>
      </c>
      <c r="AB93">
        <v>1</v>
      </c>
      <c r="AC93">
        <v>1</v>
      </c>
      <c r="AD93">
        <v>1</v>
      </c>
      <c r="AE93">
        <v>1</v>
      </c>
      <c r="AF93">
        <v>1</v>
      </c>
      <c r="AG93">
        <v>2</v>
      </c>
      <c r="AH93">
        <v>1</v>
      </c>
      <c r="AI93">
        <v>3</v>
      </c>
      <c r="AJ93" t="s">
        <v>40</v>
      </c>
    </row>
    <row r="94" spans="1:38" x14ac:dyDescent="0.2">
      <c r="A94" t="s">
        <v>602</v>
      </c>
      <c r="B94" t="s">
        <v>603</v>
      </c>
      <c r="C94" t="s">
        <v>59</v>
      </c>
      <c r="D94" t="s">
        <v>633</v>
      </c>
      <c r="E94" t="s">
        <v>39</v>
      </c>
      <c r="F94" s="1">
        <v>43296</v>
      </c>
      <c r="G94" s="1">
        <v>43296</v>
      </c>
      <c r="H94" s="1">
        <v>43327</v>
      </c>
      <c r="I94">
        <v>2015</v>
      </c>
      <c r="J94">
        <v>51</v>
      </c>
      <c r="K94">
        <v>400</v>
      </c>
      <c r="L94" t="s">
        <v>40</v>
      </c>
      <c r="M94">
        <v>1.2</v>
      </c>
      <c r="N94" t="s">
        <v>40</v>
      </c>
      <c r="O94" t="s">
        <v>40</v>
      </c>
      <c r="P94" t="s">
        <v>40</v>
      </c>
      <c r="Q94" t="s">
        <v>40</v>
      </c>
      <c r="R94" t="s">
        <v>40</v>
      </c>
      <c r="S94" t="s">
        <v>40</v>
      </c>
      <c r="T94" t="s">
        <v>236</v>
      </c>
      <c r="U94">
        <v>52.6</v>
      </c>
      <c r="V94">
        <v>9</v>
      </c>
      <c r="W94">
        <v>13</v>
      </c>
      <c r="X94" t="s">
        <v>122</v>
      </c>
      <c r="Y94" t="s">
        <v>40</v>
      </c>
      <c r="Z94" t="s">
        <v>40</v>
      </c>
      <c r="AA94">
        <v>1</v>
      </c>
      <c r="AB94">
        <v>1</v>
      </c>
      <c r="AC94">
        <v>1</v>
      </c>
      <c r="AD94">
        <v>1</v>
      </c>
      <c r="AE94">
        <v>0</v>
      </c>
      <c r="AF94">
        <v>1</v>
      </c>
      <c r="AG94">
        <v>4</v>
      </c>
      <c r="AH94">
        <v>3</v>
      </c>
      <c r="AI94">
        <v>6</v>
      </c>
      <c r="AJ94" t="s">
        <v>40</v>
      </c>
      <c r="AK94" t="s">
        <v>224</v>
      </c>
      <c r="AL94" t="s">
        <v>604</v>
      </c>
    </row>
    <row r="95" spans="1:38" x14ac:dyDescent="0.2">
      <c r="A95" t="s">
        <v>605</v>
      </c>
      <c r="B95" t="s">
        <v>605</v>
      </c>
      <c r="C95" t="s">
        <v>372</v>
      </c>
      <c r="D95" t="s">
        <v>633</v>
      </c>
      <c r="E95" t="s">
        <v>39</v>
      </c>
      <c r="F95" s="1">
        <v>45853</v>
      </c>
      <c r="G95" s="1">
        <v>45853</v>
      </c>
      <c r="H95" s="1">
        <v>44058</v>
      </c>
      <c r="I95">
        <v>2015</v>
      </c>
      <c r="J95">
        <v>29.5</v>
      </c>
      <c r="K95" t="s">
        <v>40</v>
      </c>
      <c r="L95" t="s">
        <v>40</v>
      </c>
      <c r="M95">
        <v>0.5</v>
      </c>
      <c r="N95" t="s">
        <v>40</v>
      </c>
      <c r="O95" t="s">
        <v>40</v>
      </c>
      <c r="P95" t="s">
        <v>40</v>
      </c>
      <c r="Q95" t="s">
        <v>40</v>
      </c>
      <c r="R95" t="s">
        <v>40</v>
      </c>
      <c r="S95" t="s">
        <v>40</v>
      </c>
      <c r="T95" t="s">
        <v>40</v>
      </c>
      <c r="U95">
        <v>40</v>
      </c>
      <c r="V95">
        <v>6</v>
      </c>
      <c r="W95" t="s">
        <v>40</v>
      </c>
      <c r="X95" t="s">
        <v>122</v>
      </c>
      <c r="Y95" t="s">
        <v>40</v>
      </c>
      <c r="Z95" t="s">
        <v>40</v>
      </c>
      <c r="AA95">
        <v>1</v>
      </c>
      <c r="AB95">
        <v>1</v>
      </c>
      <c r="AC95">
        <v>1</v>
      </c>
      <c r="AD95">
        <v>0</v>
      </c>
      <c r="AE95">
        <v>0</v>
      </c>
      <c r="AF95">
        <v>1</v>
      </c>
      <c r="AG95">
        <v>12</v>
      </c>
      <c r="AH95">
        <v>1</v>
      </c>
      <c r="AI95">
        <v>7</v>
      </c>
      <c r="AJ95" t="s">
        <v>40</v>
      </c>
      <c r="AK95" t="s">
        <v>224</v>
      </c>
      <c r="AL95" t="s">
        <v>606</v>
      </c>
    </row>
    <row r="96" spans="1:38" x14ac:dyDescent="0.2">
      <c r="A96" t="s">
        <v>607</v>
      </c>
      <c r="B96" t="s">
        <v>607</v>
      </c>
      <c r="C96" t="s">
        <v>38</v>
      </c>
      <c r="D96" t="s">
        <v>633</v>
      </c>
      <c r="E96" t="s">
        <v>39</v>
      </c>
      <c r="F96" s="1">
        <v>43296</v>
      </c>
      <c r="G96" s="1">
        <v>43296</v>
      </c>
      <c r="H96" s="1">
        <v>43327</v>
      </c>
      <c r="I96">
        <v>2015</v>
      </c>
      <c r="J96">
        <v>26</v>
      </c>
      <c r="K96" t="s">
        <v>40</v>
      </c>
      <c r="L96" t="s">
        <v>40</v>
      </c>
      <c r="M96">
        <v>0.8</v>
      </c>
      <c r="N96" t="s">
        <v>40</v>
      </c>
      <c r="O96" t="s">
        <v>40</v>
      </c>
      <c r="P96" t="s">
        <v>40</v>
      </c>
      <c r="Q96" t="s">
        <v>40</v>
      </c>
      <c r="R96" t="s">
        <v>40</v>
      </c>
      <c r="S96" t="s">
        <v>40</v>
      </c>
      <c r="T96" t="s">
        <v>236</v>
      </c>
      <c r="U96">
        <v>38.9</v>
      </c>
      <c r="V96">
        <v>5</v>
      </c>
      <c r="W96">
        <v>8</v>
      </c>
      <c r="X96" t="s">
        <v>122</v>
      </c>
      <c r="Y96" t="s">
        <v>40</v>
      </c>
      <c r="Z96" t="s">
        <v>40</v>
      </c>
      <c r="AA96">
        <v>1</v>
      </c>
      <c r="AB96">
        <v>1</v>
      </c>
      <c r="AC96">
        <v>1</v>
      </c>
      <c r="AD96">
        <v>0</v>
      </c>
      <c r="AE96">
        <v>0</v>
      </c>
      <c r="AF96">
        <v>1</v>
      </c>
      <c r="AG96">
        <v>3</v>
      </c>
      <c r="AH96">
        <v>1</v>
      </c>
      <c r="AI96">
        <v>5</v>
      </c>
      <c r="AJ96" t="s">
        <v>40</v>
      </c>
      <c r="AK96" t="s">
        <v>224</v>
      </c>
      <c r="AL96" t="s">
        <v>608</v>
      </c>
    </row>
    <row r="97" spans="1:38" x14ac:dyDescent="0.2">
      <c r="A97" t="s">
        <v>619</v>
      </c>
      <c r="B97" t="s">
        <v>619</v>
      </c>
      <c r="C97" t="s">
        <v>372</v>
      </c>
      <c r="D97" t="s">
        <v>633</v>
      </c>
      <c r="E97" t="s">
        <v>39</v>
      </c>
      <c r="F97" s="1">
        <v>45488</v>
      </c>
      <c r="G97" s="1">
        <v>45488</v>
      </c>
      <c r="H97" s="1">
        <v>44058</v>
      </c>
      <c r="I97">
        <v>2015</v>
      </c>
      <c r="J97">
        <v>5.6</v>
      </c>
      <c r="K97" t="s">
        <v>40</v>
      </c>
      <c r="L97" t="s">
        <v>40</v>
      </c>
      <c r="M97">
        <v>0.5</v>
      </c>
      <c r="N97" t="s">
        <v>40</v>
      </c>
      <c r="O97" t="s">
        <v>40</v>
      </c>
      <c r="P97" t="s">
        <v>40</v>
      </c>
      <c r="Q97" t="s">
        <v>40</v>
      </c>
      <c r="R97" t="s">
        <v>40</v>
      </c>
      <c r="S97" t="s">
        <v>40</v>
      </c>
      <c r="T97" t="s">
        <v>40</v>
      </c>
      <c r="U97">
        <v>36</v>
      </c>
      <c r="V97">
        <v>5</v>
      </c>
      <c r="W97" t="s">
        <v>40</v>
      </c>
      <c r="X97" t="s">
        <v>122</v>
      </c>
      <c r="Y97" t="s">
        <v>40</v>
      </c>
      <c r="Z97" t="s">
        <v>40</v>
      </c>
      <c r="AA97">
        <v>1</v>
      </c>
      <c r="AB97">
        <v>0</v>
      </c>
      <c r="AC97">
        <v>1</v>
      </c>
      <c r="AD97">
        <v>1</v>
      </c>
      <c r="AE97">
        <v>1</v>
      </c>
      <c r="AF97">
        <v>1</v>
      </c>
      <c r="AG97">
        <v>12</v>
      </c>
      <c r="AH97">
        <v>2</v>
      </c>
      <c r="AI97">
        <v>5</v>
      </c>
      <c r="AJ97" t="s">
        <v>40</v>
      </c>
      <c r="AK97" t="s">
        <v>224</v>
      </c>
      <c r="AL97" t="s">
        <v>620</v>
      </c>
    </row>
    <row r="98" spans="1:38" x14ac:dyDescent="0.2">
      <c r="A98" t="s">
        <v>636</v>
      </c>
      <c r="B98" t="s">
        <v>637</v>
      </c>
      <c r="C98" t="s">
        <v>372</v>
      </c>
      <c r="D98" t="s">
        <v>633</v>
      </c>
      <c r="E98" t="s">
        <v>633</v>
      </c>
      <c r="F98" s="1">
        <v>45489</v>
      </c>
      <c r="G98" s="1">
        <v>45854</v>
      </c>
      <c r="H98" s="1">
        <v>38945</v>
      </c>
      <c r="I98">
        <v>2016</v>
      </c>
      <c r="J98">
        <v>12</v>
      </c>
      <c r="K98">
        <v>39</v>
      </c>
      <c r="L98">
        <v>35</v>
      </c>
      <c r="M98">
        <v>5.0999999999999996</v>
      </c>
      <c r="N98" t="s">
        <v>40</v>
      </c>
      <c r="O98" t="s">
        <v>40</v>
      </c>
      <c r="P98" t="s">
        <v>40</v>
      </c>
      <c r="Q98" t="s">
        <v>40</v>
      </c>
      <c r="R98" t="s">
        <v>40</v>
      </c>
      <c r="S98" t="s">
        <v>40</v>
      </c>
      <c r="T98" t="s">
        <v>41</v>
      </c>
      <c r="U98">
        <v>19.100000000000001</v>
      </c>
      <c r="V98">
        <v>5.7</v>
      </c>
      <c r="W98" t="s">
        <v>40</v>
      </c>
      <c r="X98" t="s">
        <v>122</v>
      </c>
      <c r="Y98" t="s">
        <v>40</v>
      </c>
      <c r="Z98" t="s">
        <v>40</v>
      </c>
      <c r="AA98" t="s">
        <v>40</v>
      </c>
      <c r="AB98">
        <v>1</v>
      </c>
      <c r="AC98">
        <v>1</v>
      </c>
      <c r="AD98">
        <v>1</v>
      </c>
      <c r="AE98">
        <v>1</v>
      </c>
      <c r="AF98">
        <v>1</v>
      </c>
      <c r="AG98">
        <v>15</v>
      </c>
      <c r="AH98">
        <v>2</v>
      </c>
      <c r="AI98">
        <v>4</v>
      </c>
      <c r="AJ98" t="s">
        <v>40</v>
      </c>
    </row>
    <row r="99" spans="1:38" x14ac:dyDescent="0.2">
      <c r="A99" t="s">
        <v>638</v>
      </c>
      <c r="B99" t="s">
        <v>638</v>
      </c>
      <c r="C99" t="s">
        <v>372</v>
      </c>
      <c r="D99" t="s">
        <v>633</v>
      </c>
      <c r="E99" t="s">
        <v>633</v>
      </c>
      <c r="F99" s="1">
        <v>45123</v>
      </c>
      <c r="G99" s="1">
        <v>45489</v>
      </c>
      <c r="H99" s="1">
        <v>38945</v>
      </c>
      <c r="I99">
        <v>2016</v>
      </c>
      <c r="J99">
        <v>8</v>
      </c>
      <c r="K99">
        <v>172</v>
      </c>
      <c r="L99">
        <v>83</v>
      </c>
      <c r="M99">
        <v>10</v>
      </c>
      <c r="N99" t="s">
        <v>40</v>
      </c>
      <c r="O99" t="s">
        <v>40</v>
      </c>
      <c r="P99" t="s">
        <v>40</v>
      </c>
      <c r="Q99" t="s">
        <v>40</v>
      </c>
      <c r="R99" t="s">
        <v>40</v>
      </c>
      <c r="S99" t="s">
        <v>40</v>
      </c>
      <c r="T99" t="s">
        <v>236</v>
      </c>
      <c r="U99">
        <v>18.100000000000001</v>
      </c>
      <c r="V99">
        <v>7</v>
      </c>
      <c r="W99" t="s">
        <v>40</v>
      </c>
      <c r="X99" t="s">
        <v>122</v>
      </c>
      <c r="Y99" t="s">
        <v>40</v>
      </c>
      <c r="Z99" t="s">
        <v>40</v>
      </c>
      <c r="AA99" t="s">
        <v>40</v>
      </c>
      <c r="AB99">
        <v>1</v>
      </c>
      <c r="AC99">
        <v>1</v>
      </c>
      <c r="AD99">
        <v>1</v>
      </c>
      <c r="AE99">
        <v>1</v>
      </c>
      <c r="AF99">
        <v>1</v>
      </c>
      <c r="AG99">
        <v>10</v>
      </c>
      <c r="AH99">
        <v>3</v>
      </c>
      <c r="AI99">
        <v>2</v>
      </c>
      <c r="AJ99" t="s">
        <v>40</v>
      </c>
    </row>
    <row r="100" spans="1:38" x14ac:dyDescent="0.2">
      <c r="A100" t="s">
        <v>639</v>
      </c>
      <c r="B100" t="s">
        <v>640</v>
      </c>
      <c r="C100" t="s">
        <v>372</v>
      </c>
      <c r="D100" t="s">
        <v>633</v>
      </c>
      <c r="E100" t="s">
        <v>633</v>
      </c>
      <c r="F100" s="1">
        <v>45123</v>
      </c>
      <c r="G100" s="1">
        <v>45489</v>
      </c>
      <c r="H100" s="1">
        <v>38945</v>
      </c>
      <c r="I100">
        <v>2016</v>
      </c>
      <c r="J100">
        <v>8</v>
      </c>
      <c r="K100">
        <v>60</v>
      </c>
      <c r="L100">
        <v>19</v>
      </c>
      <c r="M100">
        <v>8</v>
      </c>
      <c r="N100" t="s">
        <v>40</v>
      </c>
      <c r="O100" t="s">
        <v>40</v>
      </c>
      <c r="P100" t="s">
        <v>40</v>
      </c>
      <c r="Q100" t="s">
        <v>40</v>
      </c>
      <c r="R100" t="s">
        <v>40</v>
      </c>
      <c r="S100" t="s">
        <v>40</v>
      </c>
      <c r="T100" t="s">
        <v>41</v>
      </c>
      <c r="U100">
        <v>20.2</v>
      </c>
      <c r="V100">
        <v>7.7</v>
      </c>
      <c r="W100" t="s">
        <v>40</v>
      </c>
      <c r="X100" t="s">
        <v>122</v>
      </c>
      <c r="Y100" t="s">
        <v>40</v>
      </c>
      <c r="Z100" t="s">
        <v>40</v>
      </c>
      <c r="AA100" t="s">
        <v>40</v>
      </c>
      <c r="AB100">
        <v>1</v>
      </c>
      <c r="AC100">
        <v>1</v>
      </c>
      <c r="AD100">
        <v>1</v>
      </c>
      <c r="AE100">
        <v>1</v>
      </c>
      <c r="AF100">
        <v>1</v>
      </c>
      <c r="AG100">
        <v>15</v>
      </c>
      <c r="AH100">
        <v>5</v>
      </c>
      <c r="AI100">
        <v>2</v>
      </c>
      <c r="AJ100" t="s">
        <v>40</v>
      </c>
    </row>
    <row r="101" spans="1:38" x14ac:dyDescent="0.2">
      <c r="A101" t="s">
        <v>641</v>
      </c>
      <c r="B101" t="s">
        <v>642</v>
      </c>
      <c r="C101" t="s">
        <v>372</v>
      </c>
      <c r="D101" t="s">
        <v>633</v>
      </c>
      <c r="E101" t="s">
        <v>633</v>
      </c>
      <c r="F101" s="1">
        <v>45123</v>
      </c>
      <c r="G101" s="1">
        <v>45489</v>
      </c>
      <c r="H101" s="1">
        <v>38945</v>
      </c>
      <c r="I101">
        <v>2016</v>
      </c>
      <c r="J101">
        <v>11</v>
      </c>
      <c r="K101">
        <v>56</v>
      </c>
      <c r="L101">
        <v>27</v>
      </c>
      <c r="M101">
        <v>6</v>
      </c>
      <c r="N101" t="s">
        <v>40</v>
      </c>
      <c r="O101" t="s">
        <v>40</v>
      </c>
      <c r="P101" t="s">
        <v>40</v>
      </c>
      <c r="Q101" t="s">
        <v>40</v>
      </c>
      <c r="R101" t="s">
        <v>40</v>
      </c>
      <c r="S101" t="s">
        <v>40</v>
      </c>
      <c r="T101" t="s">
        <v>41</v>
      </c>
      <c r="U101">
        <v>27.6</v>
      </c>
      <c r="V101">
        <v>6.1</v>
      </c>
      <c r="W101" t="s">
        <v>40</v>
      </c>
      <c r="X101" t="s">
        <v>122</v>
      </c>
      <c r="Y101" t="s">
        <v>40</v>
      </c>
      <c r="Z101" t="s">
        <v>40</v>
      </c>
      <c r="AA101" t="s">
        <v>40</v>
      </c>
      <c r="AB101">
        <v>1</v>
      </c>
      <c r="AC101">
        <v>1</v>
      </c>
      <c r="AD101">
        <v>1</v>
      </c>
      <c r="AE101">
        <v>1</v>
      </c>
      <c r="AF101">
        <v>1</v>
      </c>
      <c r="AG101">
        <v>15</v>
      </c>
      <c r="AH101">
        <v>4</v>
      </c>
      <c r="AI101">
        <v>2</v>
      </c>
      <c r="AJ101" t="s">
        <v>40</v>
      </c>
    </row>
    <row r="102" spans="1:38" x14ac:dyDescent="0.2">
      <c r="A102" t="s">
        <v>643</v>
      </c>
      <c r="B102" t="s">
        <v>644</v>
      </c>
      <c r="C102" t="s">
        <v>38</v>
      </c>
      <c r="D102" t="s">
        <v>633</v>
      </c>
      <c r="E102" t="s">
        <v>633</v>
      </c>
      <c r="F102" s="1">
        <v>45123</v>
      </c>
      <c r="G102" s="1">
        <v>45489</v>
      </c>
      <c r="H102" s="1">
        <v>38945</v>
      </c>
      <c r="I102">
        <v>2016</v>
      </c>
      <c r="J102">
        <v>19</v>
      </c>
      <c r="K102">
        <v>111</v>
      </c>
      <c r="L102">
        <v>72</v>
      </c>
      <c r="M102">
        <v>7</v>
      </c>
      <c r="N102">
        <v>43</v>
      </c>
      <c r="O102">
        <v>41</v>
      </c>
      <c r="P102" t="s">
        <v>40</v>
      </c>
      <c r="Q102">
        <v>35</v>
      </c>
      <c r="R102">
        <v>15</v>
      </c>
      <c r="S102" t="s">
        <v>40</v>
      </c>
      <c r="T102" t="s">
        <v>236</v>
      </c>
      <c r="U102">
        <v>19.899999999999999</v>
      </c>
      <c r="V102">
        <v>6.6</v>
      </c>
      <c r="W102" t="s">
        <v>40</v>
      </c>
      <c r="X102" t="s">
        <v>122</v>
      </c>
      <c r="Y102" t="s">
        <v>40</v>
      </c>
      <c r="Z102" t="s">
        <v>40</v>
      </c>
      <c r="AA102" t="s">
        <v>40</v>
      </c>
      <c r="AB102">
        <v>1</v>
      </c>
      <c r="AC102">
        <v>1</v>
      </c>
      <c r="AD102">
        <v>1</v>
      </c>
      <c r="AE102">
        <v>1</v>
      </c>
      <c r="AF102">
        <v>1</v>
      </c>
      <c r="AG102">
        <v>9</v>
      </c>
      <c r="AH102">
        <v>1</v>
      </c>
      <c r="AI102">
        <v>7</v>
      </c>
      <c r="AJ102" t="s">
        <v>40</v>
      </c>
    </row>
    <row r="103" spans="1:38" x14ac:dyDescent="0.2">
      <c r="A103" t="s">
        <v>645</v>
      </c>
      <c r="B103" t="s">
        <v>646</v>
      </c>
      <c r="C103" t="s">
        <v>38</v>
      </c>
      <c r="D103" t="s">
        <v>633</v>
      </c>
      <c r="E103" t="s">
        <v>633</v>
      </c>
      <c r="F103" s="1">
        <v>45123</v>
      </c>
      <c r="G103" s="1">
        <v>45489</v>
      </c>
      <c r="H103" s="1">
        <v>38945</v>
      </c>
      <c r="I103">
        <v>2016</v>
      </c>
      <c r="J103">
        <v>28.5</v>
      </c>
      <c r="K103">
        <v>188</v>
      </c>
      <c r="L103">
        <v>155</v>
      </c>
      <c r="M103">
        <v>7.3</v>
      </c>
      <c r="N103">
        <v>33</v>
      </c>
      <c r="O103">
        <v>33</v>
      </c>
      <c r="P103" t="s">
        <v>40</v>
      </c>
      <c r="Q103">
        <v>40</v>
      </c>
      <c r="R103">
        <v>42</v>
      </c>
      <c r="S103" t="s">
        <v>40</v>
      </c>
      <c r="T103" t="s">
        <v>236</v>
      </c>
      <c r="U103">
        <v>30.4</v>
      </c>
      <c r="V103">
        <v>7.4</v>
      </c>
      <c r="W103" t="s">
        <v>40</v>
      </c>
      <c r="X103" t="s">
        <v>122</v>
      </c>
      <c r="Y103" t="s">
        <v>40</v>
      </c>
      <c r="Z103" t="s">
        <v>40</v>
      </c>
      <c r="AA103" t="s">
        <v>40</v>
      </c>
      <c r="AB103">
        <v>1</v>
      </c>
      <c r="AC103">
        <v>1</v>
      </c>
      <c r="AD103">
        <v>1</v>
      </c>
      <c r="AE103">
        <v>1</v>
      </c>
      <c r="AF103">
        <v>1</v>
      </c>
      <c r="AG103">
        <v>14</v>
      </c>
      <c r="AH103">
        <v>4</v>
      </c>
      <c r="AI103">
        <v>1</v>
      </c>
      <c r="AJ103" t="s">
        <v>40</v>
      </c>
    </row>
    <row r="104" spans="1:38" x14ac:dyDescent="0.2">
      <c r="A104" t="s">
        <v>647</v>
      </c>
      <c r="B104" t="s">
        <v>647</v>
      </c>
      <c r="C104" t="s">
        <v>372</v>
      </c>
      <c r="D104" t="s">
        <v>1421</v>
      </c>
      <c r="E104" t="s">
        <v>328</v>
      </c>
      <c r="F104" s="1">
        <v>39645</v>
      </c>
      <c r="G104" t="s">
        <v>40</v>
      </c>
      <c r="H104" s="1">
        <v>40010</v>
      </c>
      <c r="I104">
        <v>2016</v>
      </c>
      <c r="J104">
        <v>5</v>
      </c>
      <c r="K104">
        <v>55</v>
      </c>
      <c r="L104">
        <v>40</v>
      </c>
      <c r="M104">
        <v>7</v>
      </c>
      <c r="N104" t="s">
        <v>40</v>
      </c>
      <c r="O104" t="s">
        <v>40</v>
      </c>
      <c r="P104" t="s">
        <v>40</v>
      </c>
      <c r="Q104" t="s">
        <v>40</v>
      </c>
      <c r="R104" t="s">
        <v>40</v>
      </c>
      <c r="S104" t="s">
        <v>40</v>
      </c>
      <c r="T104" t="s">
        <v>242</v>
      </c>
      <c r="U104">
        <v>19.899999999999999</v>
      </c>
      <c r="V104">
        <v>7.8</v>
      </c>
      <c r="W104" t="s">
        <v>40</v>
      </c>
      <c r="X104" t="s">
        <v>122</v>
      </c>
      <c r="Y104" t="s">
        <v>40</v>
      </c>
      <c r="Z104" t="s">
        <v>40</v>
      </c>
      <c r="AA104" t="s">
        <v>40</v>
      </c>
      <c r="AB104">
        <v>1</v>
      </c>
      <c r="AC104">
        <v>1</v>
      </c>
      <c r="AD104">
        <v>1</v>
      </c>
      <c r="AE104">
        <v>1</v>
      </c>
      <c r="AF104">
        <v>1</v>
      </c>
      <c r="AG104">
        <v>15</v>
      </c>
      <c r="AH104">
        <v>5</v>
      </c>
      <c r="AI104">
        <v>6</v>
      </c>
      <c r="AJ104" t="s">
        <v>40</v>
      </c>
    </row>
    <row r="105" spans="1:38" x14ac:dyDescent="0.2">
      <c r="A105" t="s">
        <v>648</v>
      </c>
      <c r="B105" t="s">
        <v>648</v>
      </c>
      <c r="C105" t="s">
        <v>38</v>
      </c>
      <c r="D105" t="s">
        <v>1421</v>
      </c>
      <c r="E105" t="s">
        <v>328</v>
      </c>
      <c r="F105" s="1">
        <v>38549</v>
      </c>
      <c r="G105" t="s">
        <v>40</v>
      </c>
      <c r="H105" s="1">
        <v>40010</v>
      </c>
      <c r="I105">
        <v>2016</v>
      </c>
      <c r="J105">
        <v>111</v>
      </c>
      <c r="K105">
        <v>352</v>
      </c>
      <c r="L105">
        <v>354</v>
      </c>
      <c r="M105">
        <v>46.9</v>
      </c>
      <c r="N105" t="s">
        <v>40</v>
      </c>
      <c r="O105" t="s">
        <v>40</v>
      </c>
      <c r="P105" t="s">
        <v>40</v>
      </c>
      <c r="Q105" t="s">
        <v>40</v>
      </c>
      <c r="R105" t="s">
        <v>40</v>
      </c>
      <c r="S105" t="s">
        <v>40</v>
      </c>
      <c r="T105" t="s">
        <v>236</v>
      </c>
      <c r="U105">
        <v>28.8</v>
      </c>
      <c r="V105">
        <v>11.1</v>
      </c>
      <c r="W105" t="s">
        <v>40</v>
      </c>
      <c r="X105" t="s">
        <v>122</v>
      </c>
      <c r="Y105" t="s">
        <v>40</v>
      </c>
      <c r="Z105" t="s">
        <v>40</v>
      </c>
      <c r="AA105" t="s">
        <v>40</v>
      </c>
      <c r="AB105">
        <v>1</v>
      </c>
      <c r="AC105">
        <v>1</v>
      </c>
      <c r="AD105">
        <v>1</v>
      </c>
      <c r="AE105">
        <v>1</v>
      </c>
      <c r="AF105">
        <v>1</v>
      </c>
      <c r="AG105">
        <v>9</v>
      </c>
      <c r="AH105">
        <v>2</v>
      </c>
      <c r="AI105">
        <v>1</v>
      </c>
      <c r="AJ105" t="s">
        <v>40</v>
      </c>
    </row>
    <row r="106" spans="1:38" x14ac:dyDescent="0.2">
      <c r="A106" t="s">
        <v>649</v>
      </c>
      <c r="B106" t="s">
        <v>649</v>
      </c>
      <c r="C106" t="s">
        <v>38</v>
      </c>
      <c r="D106" t="s">
        <v>1421</v>
      </c>
      <c r="E106" t="s">
        <v>328</v>
      </c>
      <c r="F106" s="1">
        <v>39645</v>
      </c>
      <c r="G106" t="s">
        <v>40</v>
      </c>
      <c r="H106" s="1">
        <v>40010</v>
      </c>
      <c r="I106">
        <v>2016</v>
      </c>
      <c r="J106">
        <v>91</v>
      </c>
      <c r="K106">
        <v>158</v>
      </c>
      <c r="L106">
        <v>85</v>
      </c>
      <c r="M106">
        <v>25</v>
      </c>
      <c r="N106" t="s">
        <v>40</v>
      </c>
      <c r="O106" t="s">
        <v>40</v>
      </c>
      <c r="P106" t="s">
        <v>40</v>
      </c>
      <c r="Q106" t="s">
        <v>40</v>
      </c>
      <c r="R106" t="s">
        <v>40</v>
      </c>
      <c r="S106" t="s">
        <v>40</v>
      </c>
      <c r="T106" t="s">
        <v>41</v>
      </c>
      <c r="U106">
        <v>45.4</v>
      </c>
      <c r="V106">
        <v>16.600000000000001</v>
      </c>
      <c r="W106" t="s">
        <v>40</v>
      </c>
      <c r="X106" t="s">
        <v>122</v>
      </c>
      <c r="Y106" t="s">
        <v>40</v>
      </c>
      <c r="Z106" t="s">
        <v>40</v>
      </c>
      <c r="AA106" t="s">
        <v>40</v>
      </c>
      <c r="AB106">
        <v>1</v>
      </c>
      <c r="AC106">
        <v>1</v>
      </c>
      <c r="AD106">
        <v>1</v>
      </c>
      <c r="AE106">
        <v>1</v>
      </c>
      <c r="AF106">
        <v>1</v>
      </c>
      <c r="AG106">
        <v>8</v>
      </c>
      <c r="AH106">
        <v>4</v>
      </c>
      <c r="AI106">
        <v>5</v>
      </c>
      <c r="AJ106" t="s">
        <v>40</v>
      </c>
    </row>
    <row r="107" spans="1:38" x14ac:dyDescent="0.2">
      <c r="A107" t="s">
        <v>650</v>
      </c>
      <c r="B107" t="s">
        <v>651</v>
      </c>
      <c r="C107" t="s">
        <v>38</v>
      </c>
      <c r="D107" t="s">
        <v>1421</v>
      </c>
      <c r="E107" t="s">
        <v>328</v>
      </c>
      <c r="F107" s="1">
        <v>39310</v>
      </c>
      <c r="G107" t="s">
        <v>40</v>
      </c>
      <c r="H107" s="1">
        <v>39676</v>
      </c>
      <c r="I107">
        <v>2016</v>
      </c>
      <c r="J107">
        <v>73</v>
      </c>
      <c r="K107">
        <v>251</v>
      </c>
      <c r="L107">
        <v>162</v>
      </c>
      <c r="M107">
        <v>17</v>
      </c>
      <c r="N107">
        <v>66</v>
      </c>
      <c r="O107">
        <v>62</v>
      </c>
      <c r="P107" t="s">
        <v>40</v>
      </c>
      <c r="Q107">
        <v>87</v>
      </c>
      <c r="R107">
        <v>263</v>
      </c>
      <c r="S107" t="s">
        <v>40</v>
      </c>
      <c r="T107" t="s">
        <v>41</v>
      </c>
      <c r="U107">
        <v>47.5</v>
      </c>
      <c r="V107">
        <v>8.3000000000000007</v>
      </c>
      <c r="W107" t="s">
        <v>40</v>
      </c>
      <c r="X107" t="s">
        <v>122</v>
      </c>
      <c r="Y107" t="s">
        <v>40</v>
      </c>
      <c r="Z107" t="s">
        <v>40</v>
      </c>
      <c r="AA107" t="s">
        <v>40</v>
      </c>
      <c r="AB107">
        <v>1</v>
      </c>
      <c r="AC107">
        <v>1</v>
      </c>
      <c r="AD107">
        <v>1</v>
      </c>
      <c r="AE107">
        <v>1</v>
      </c>
      <c r="AF107">
        <v>1</v>
      </c>
      <c r="AG107">
        <v>6</v>
      </c>
      <c r="AH107">
        <v>2</v>
      </c>
      <c r="AI107">
        <v>3</v>
      </c>
      <c r="AJ107" t="s">
        <v>40</v>
      </c>
    </row>
    <row r="108" spans="1:38" x14ac:dyDescent="0.2">
      <c r="A108" t="s">
        <v>652</v>
      </c>
      <c r="B108" t="s">
        <v>653</v>
      </c>
      <c r="C108" t="s">
        <v>38</v>
      </c>
      <c r="D108" t="s">
        <v>1421</v>
      </c>
      <c r="E108" t="s">
        <v>328</v>
      </c>
      <c r="F108" s="1">
        <v>39310</v>
      </c>
      <c r="G108" t="s">
        <v>40</v>
      </c>
      <c r="H108" s="1">
        <v>39676</v>
      </c>
      <c r="I108">
        <v>2016</v>
      </c>
      <c r="J108">
        <v>140</v>
      </c>
      <c r="K108">
        <v>276</v>
      </c>
      <c r="L108">
        <v>273</v>
      </c>
      <c r="M108">
        <v>37</v>
      </c>
      <c r="N108">
        <v>9.4</v>
      </c>
      <c r="O108">
        <v>8.6999999999999993</v>
      </c>
      <c r="P108" t="s">
        <v>40</v>
      </c>
      <c r="Q108">
        <v>12.6</v>
      </c>
      <c r="R108">
        <v>18.7</v>
      </c>
      <c r="S108" t="s">
        <v>40</v>
      </c>
      <c r="T108" t="s">
        <v>236</v>
      </c>
      <c r="U108">
        <v>42.9</v>
      </c>
      <c r="V108">
        <v>10.3</v>
      </c>
      <c r="W108" t="s">
        <v>40</v>
      </c>
      <c r="X108" t="s">
        <v>122</v>
      </c>
      <c r="Y108" t="s">
        <v>40</v>
      </c>
      <c r="Z108" t="s">
        <v>40</v>
      </c>
      <c r="AA108" t="s">
        <v>40</v>
      </c>
      <c r="AB108">
        <v>1</v>
      </c>
      <c r="AC108">
        <v>1</v>
      </c>
      <c r="AD108">
        <v>1</v>
      </c>
      <c r="AE108">
        <v>1</v>
      </c>
      <c r="AF108">
        <v>1</v>
      </c>
      <c r="AG108">
        <v>6</v>
      </c>
      <c r="AH108">
        <v>2</v>
      </c>
      <c r="AI108">
        <v>6</v>
      </c>
      <c r="AJ108" t="s">
        <v>40</v>
      </c>
    </row>
    <row r="109" spans="1:38" x14ac:dyDescent="0.2">
      <c r="A109" t="s">
        <v>654</v>
      </c>
      <c r="B109" t="s">
        <v>655</v>
      </c>
      <c r="C109" t="s">
        <v>38</v>
      </c>
      <c r="D109" t="s">
        <v>1421</v>
      </c>
      <c r="E109" t="s">
        <v>328</v>
      </c>
      <c r="F109" s="1">
        <v>39310</v>
      </c>
      <c r="G109" t="s">
        <v>40</v>
      </c>
      <c r="H109" s="1">
        <v>40041</v>
      </c>
      <c r="I109">
        <v>2016</v>
      </c>
      <c r="J109">
        <v>150</v>
      </c>
      <c r="K109">
        <v>146</v>
      </c>
      <c r="L109">
        <v>121</v>
      </c>
      <c r="M109">
        <v>26</v>
      </c>
      <c r="N109">
        <v>75</v>
      </c>
      <c r="O109">
        <v>77</v>
      </c>
      <c r="P109" t="s">
        <v>40</v>
      </c>
      <c r="Q109">
        <v>121</v>
      </c>
      <c r="R109">
        <v>85</v>
      </c>
      <c r="S109" t="s">
        <v>40</v>
      </c>
      <c r="T109" t="s">
        <v>41</v>
      </c>
      <c r="U109">
        <v>42.3</v>
      </c>
      <c r="V109">
        <v>12.4</v>
      </c>
      <c r="W109" t="s">
        <v>40</v>
      </c>
      <c r="X109" t="s">
        <v>122</v>
      </c>
      <c r="Y109" t="s">
        <v>40</v>
      </c>
      <c r="Z109" t="s">
        <v>40</v>
      </c>
      <c r="AA109" t="s">
        <v>40</v>
      </c>
      <c r="AB109">
        <v>1</v>
      </c>
      <c r="AC109">
        <v>1</v>
      </c>
      <c r="AD109">
        <v>1</v>
      </c>
      <c r="AE109">
        <v>1</v>
      </c>
      <c r="AF109">
        <v>1</v>
      </c>
      <c r="AG109">
        <v>6</v>
      </c>
      <c r="AH109">
        <v>5</v>
      </c>
      <c r="AI109">
        <v>1</v>
      </c>
      <c r="AJ109" t="s">
        <v>40</v>
      </c>
    </row>
    <row r="110" spans="1:38" x14ac:dyDescent="0.2">
      <c r="A110" t="s">
        <v>656</v>
      </c>
      <c r="B110" t="s">
        <v>657</v>
      </c>
      <c r="C110" t="s">
        <v>38</v>
      </c>
      <c r="D110" t="s">
        <v>1421</v>
      </c>
      <c r="E110" t="s">
        <v>328</v>
      </c>
      <c r="F110" s="1">
        <v>39310</v>
      </c>
      <c r="G110" t="s">
        <v>40</v>
      </c>
      <c r="H110" s="1">
        <v>40041</v>
      </c>
      <c r="I110">
        <v>2016</v>
      </c>
      <c r="J110">
        <v>37</v>
      </c>
      <c r="K110">
        <v>193</v>
      </c>
      <c r="L110">
        <v>97</v>
      </c>
      <c r="M110">
        <v>19</v>
      </c>
      <c r="N110">
        <v>61</v>
      </c>
      <c r="O110">
        <v>72</v>
      </c>
      <c r="P110" t="s">
        <v>40</v>
      </c>
      <c r="Q110">
        <v>110</v>
      </c>
      <c r="R110">
        <v>140</v>
      </c>
      <c r="S110" t="s">
        <v>40</v>
      </c>
      <c r="T110" t="s">
        <v>41</v>
      </c>
      <c r="U110">
        <v>35</v>
      </c>
      <c r="V110">
        <v>8.1</v>
      </c>
      <c r="W110" t="s">
        <v>40</v>
      </c>
      <c r="X110" t="s">
        <v>122</v>
      </c>
      <c r="Y110" t="s">
        <v>40</v>
      </c>
      <c r="Z110" t="s">
        <v>40</v>
      </c>
      <c r="AA110" t="s">
        <v>40</v>
      </c>
      <c r="AB110">
        <v>1</v>
      </c>
      <c r="AC110">
        <v>1</v>
      </c>
      <c r="AD110">
        <v>1</v>
      </c>
      <c r="AE110">
        <v>1</v>
      </c>
      <c r="AF110">
        <v>1</v>
      </c>
      <c r="AG110">
        <v>6</v>
      </c>
      <c r="AH110">
        <v>4</v>
      </c>
      <c r="AI110">
        <v>1</v>
      </c>
      <c r="AJ110" t="s">
        <v>40</v>
      </c>
    </row>
    <row r="111" spans="1:38" x14ac:dyDescent="0.2">
      <c r="A111" t="s">
        <v>658</v>
      </c>
      <c r="B111" t="s">
        <v>659</v>
      </c>
      <c r="C111" t="s">
        <v>38</v>
      </c>
      <c r="D111" t="s">
        <v>1421</v>
      </c>
      <c r="E111" t="s">
        <v>328</v>
      </c>
      <c r="F111" s="1">
        <v>39310</v>
      </c>
      <c r="G111" t="s">
        <v>40</v>
      </c>
      <c r="H111" s="1">
        <v>40041</v>
      </c>
      <c r="I111">
        <v>2016</v>
      </c>
      <c r="J111">
        <v>40</v>
      </c>
      <c r="K111">
        <v>76</v>
      </c>
      <c r="L111">
        <v>65</v>
      </c>
      <c r="M111">
        <v>9</v>
      </c>
      <c r="N111">
        <v>45</v>
      </c>
      <c r="O111">
        <v>51</v>
      </c>
      <c r="P111" t="s">
        <v>40</v>
      </c>
      <c r="Q111">
        <v>71</v>
      </c>
      <c r="R111">
        <v>93</v>
      </c>
      <c r="S111" t="s">
        <v>40</v>
      </c>
      <c r="T111" t="s">
        <v>41</v>
      </c>
      <c r="U111">
        <v>35.200000000000003</v>
      </c>
      <c r="V111">
        <v>9.4</v>
      </c>
      <c r="W111" t="s">
        <v>40</v>
      </c>
      <c r="X111" t="s">
        <v>122</v>
      </c>
      <c r="Y111" t="s">
        <v>40</v>
      </c>
      <c r="Z111" t="s">
        <v>40</v>
      </c>
      <c r="AA111" t="s">
        <v>40</v>
      </c>
      <c r="AB111">
        <v>1</v>
      </c>
      <c r="AC111">
        <v>1</v>
      </c>
      <c r="AD111">
        <v>1</v>
      </c>
      <c r="AE111">
        <v>1</v>
      </c>
      <c r="AF111">
        <v>1</v>
      </c>
      <c r="AG111">
        <v>6</v>
      </c>
      <c r="AH111">
        <v>1</v>
      </c>
      <c r="AI111">
        <v>1</v>
      </c>
      <c r="AJ111" t="s">
        <v>40</v>
      </c>
    </row>
    <row r="112" spans="1:38" x14ac:dyDescent="0.2">
      <c r="A112" t="s">
        <v>660</v>
      </c>
      <c r="B112" t="s">
        <v>661</v>
      </c>
      <c r="C112" t="s">
        <v>38</v>
      </c>
      <c r="D112" t="s">
        <v>1421</v>
      </c>
      <c r="E112" t="s">
        <v>328</v>
      </c>
      <c r="F112" s="1">
        <v>39310</v>
      </c>
      <c r="G112" t="s">
        <v>40</v>
      </c>
      <c r="H112" s="1">
        <v>40041</v>
      </c>
      <c r="I112">
        <v>2016</v>
      </c>
      <c r="J112">
        <v>107</v>
      </c>
      <c r="K112">
        <v>159</v>
      </c>
      <c r="L112">
        <v>148</v>
      </c>
      <c r="M112">
        <v>33</v>
      </c>
      <c r="N112">
        <v>6.2</v>
      </c>
      <c r="O112">
        <v>5.9</v>
      </c>
      <c r="P112" t="s">
        <v>40</v>
      </c>
      <c r="Q112">
        <v>8</v>
      </c>
      <c r="R112">
        <v>3.1</v>
      </c>
      <c r="S112" t="s">
        <v>40</v>
      </c>
      <c r="T112" t="s">
        <v>41</v>
      </c>
      <c r="U112">
        <v>41.2</v>
      </c>
      <c r="V112">
        <v>10.8</v>
      </c>
      <c r="W112" t="s">
        <v>40</v>
      </c>
      <c r="X112" t="s">
        <v>122</v>
      </c>
      <c r="Y112" t="s">
        <v>40</v>
      </c>
      <c r="Z112" t="s">
        <v>40</v>
      </c>
      <c r="AA112" t="s">
        <v>40</v>
      </c>
      <c r="AB112">
        <v>1</v>
      </c>
      <c r="AC112">
        <v>1</v>
      </c>
      <c r="AD112">
        <v>1</v>
      </c>
      <c r="AE112">
        <v>1</v>
      </c>
      <c r="AF112">
        <v>1</v>
      </c>
      <c r="AG112">
        <v>14</v>
      </c>
      <c r="AH112">
        <v>5</v>
      </c>
      <c r="AI112">
        <v>2</v>
      </c>
      <c r="AJ112" t="s">
        <v>40</v>
      </c>
    </row>
    <row r="113" spans="1:36" x14ac:dyDescent="0.2">
      <c r="A113" t="s">
        <v>662</v>
      </c>
      <c r="B113" t="s">
        <v>663</v>
      </c>
      <c r="C113" t="s">
        <v>38</v>
      </c>
      <c r="D113" t="s">
        <v>1421</v>
      </c>
      <c r="E113" t="s">
        <v>328</v>
      </c>
      <c r="F113" s="1">
        <v>39310</v>
      </c>
      <c r="G113" t="s">
        <v>40</v>
      </c>
      <c r="H113" s="1">
        <v>40041</v>
      </c>
      <c r="I113">
        <v>2016</v>
      </c>
      <c r="J113">
        <v>41</v>
      </c>
      <c r="K113">
        <v>146</v>
      </c>
      <c r="L113">
        <v>102</v>
      </c>
      <c r="M113">
        <v>15.2</v>
      </c>
      <c r="N113">
        <v>4.9000000000000004</v>
      </c>
      <c r="O113">
        <v>4.5999999999999996</v>
      </c>
      <c r="P113" t="s">
        <v>40</v>
      </c>
      <c r="Q113">
        <v>3.9</v>
      </c>
      <c r="R113">
        <v>5.5</v>
      </c>
      <c r="S113" t="s">
        <v>40</v>
      </c>
      <c r="T113" t="s">
        <v>236</v>
      </c>
      <c r="U113">
        <v>47.5</v>
      </c>
      <c r="V113">
        <v>10.4</v>
      </c>
      <c r="W113" t="s">
        <v>40</v>
      </c>
      <c r="X113" t="s">
        <v>122</v>
      </c>
      <c r="Y113" t="s">
        <v>40</v>
      </c>
      <c r="Z113" t="s">
        <v>40</v>
      </c>
      <c r="AA113" t="s">
        <v>40</v>
      </c>
      <c r="AB113">
        <v>1</v>
      </c>
      <c r="AC113">
        <v>1</v>
      </c>
      <c r="AD113">
        <v>1</v>
      </c>
      <c r="AE113">
        <v>1</v>
      </c>
      <c r="AF113">
        <v>1</v>
      </c>
      <c r="AG113">
        <v>14</v>
      </c>
      <c r="AH113">
        <v>2</v>
      </c>
      <c r="AI113">
        <v>2</v>
      </c>
      <c r="AJ113" t="s">
        <v>40</v>
      </c>
    </row>
    <row r="114" spans="1:36" x14ac:dyDescent="0.2">
      <c r="A114" t="s">
        <v>664</v>
      </c>
      <c r="B114" t="s">
        <v>665</v>
      </c>
      <c r="C114" t="s">
        <v>38</v>
      </c>
      <c r="D114" t="s">
        <v>1421</v>
      </c>
      <c r="E114" t="s">
        <v>328</v>
      </c>
      <c r="F114" s="1">
        <v>39310</v>
      </c>
      <c r="G114" t="s">
        <v>40</v>
      </c>
      <c r="H114" s="1">
        <v>40041</v>
      </c>
      <c r="I114">
        <v>2016</v>
      </c>
      <c r="J114">
        <v>87</v>
      </c>
      <c r="K114">
        <v>354</v>
      </c>
      <c r="L114">
        <v>338</v>
      </c>
      <c r="M114">
        <v>31.7</v>
      </c>
      <c r="N114">
        <v>7.2</v>
      </c>
      <c r="O114">
        <v>6.6</v>
      </c>
      <c r="P114" t="s">
        <v>40</v>
      </c>
      <c r="Q114">
        <v>9.8000000000000007</v>
      </c>
      <c r="R114">
        <v>13.4</v>
      </c>
      <c r="S114" t="s">
        <v>40</v>
      </c>
      <c r="T114" t="s">
        <v>236</v>
      </c>
      <c r="U114">
        <v>37.799999999999997</v>
      </c>
      <c r="V114">
        <v>18.600000000000001</v>
      </c>
      <c r="W114" t="s">
        <v>40</v>
      </c>
      <c r="X114" t="s">
        <v>122</v>
      </c>
      <c r="Y114" t="s">
        <v>40</v>
      </c>
      <c r="Z114" t="s">
        <v>40</v>
      </c>
      <c r="AA114" t="s">
        <v>40</v>
      </c>
      <c r="AB114">
        <v>1</v>
      </c>
      <c r="AC114">
        <v>1</v>
      </c>
      <c r="AD114">
        <v>1</v>
      </c>
      <c r="AE114">
        <v>1</v>
      </c>
      <c r="AF114">
        <v>1</v>
      </c>
      <c r="AG114">
        <v>14</v>
      </c>
      <c r="AH114">
        <v>1</v>
      </c>
      <c r="AI114">
        <v>2</v>
      </c>
      <c r="AJ114" t="s">
        <v>40</v>
      </c>
    </row>
    <row r="115" spans="1:36" x14ac:dyDescent="0.2">
      <c r="A115" t="s">
        <v>666</v>
      </c>
      <c r="B115" t="s">
        <v>666</v>
      </c>
      <c r="C115" t="s">
        <v>59</v>
      </c>
      <c r="D115" t="s">
        <v>1421</v>
      </c>
      <c r="E115" t="s">
        <v>328</v>
      </c>
      <c r="F115" s="1">
        <v>38549</v>
      </c>
      <c r="G115" t="s">
        <v>40</v>
      </c>
      <c r="H115" s="1">
        <v>38914</v>
      </c>
      <c r="I115">
        <v>2016</v>
      </c>
      <c r="J115">
        <v>87</v>
      </c>
      <c r="K115">
        <v>124</v>
      </c>
      <c r="L115">
        <v>130</v>
      </c>
      <c r="M115">
        <v>40</v>
      </c>
      <c r="N115" t="s">
        <v>40</v>
      </c>
      <c r="O115" t="s">
        <v>40</v>
      </c>
      <c r="P115" t="s">
        <v>40</v>
      </c>
      <c r="Q115" t="s">
        <v>40</v>
      </c>
      <c r="R115" t="s">
        <v>40</v>
      </c>
      <c r="S115" t="s">
        <v>40</v>
      </c>
      <c r="T115" t="s">
        <v>41</v>
      </c>
      <c r="U115">
        <v>42.4</v>
      </c>
      <c r="V115">
        <v>16</v>
      </c>
      <c r="W115" t="s">
        <v>40</v>
      </c>
      <c r="X115" t="s">
        <v>122</v>
      </c>
      <c r="Y115" t="s">
        <v>40</v>
      </c>
      <c r="Z115" t="s">
        <v>40</v>
      </c>
      <c r="AA115" t="s">
        <v>40</v>
      </c>
      <c r="AB115">
        <v>1</v>
      </c>
      <c r="AC115">
        <v>1</v>
      </c>
      <c r="AD115">
        <v>1</v>
      </c>
      <c r="AE115">
        <v>1</v>
      </c>
      <c r="AF115">
        <v>1</v>
      </c>
      <c r="AG115">
        <v>7</v>
      </c>
      <c r="AH115">
        <v>6</v>
      </c>
      <c r="AI115">
        <v>1</v>
      </c>
      <c r="AJ115" t="s">
        <v>40</v>
      </c>
    </row>
    <row r="116" spans="1:36" x14ac:dyDescent="0.2">
      <c r="A116" t="s">
        <v>667</v>
      </c>
      <c r="B116" t="s">
        <v>667</v>
      </c>
      <c r="C116" t="s">
        <v>59</v>
      </c>
      <c r="D116" t="s">
        <v>1421</v>
      </c>
      <c r="E116" t="s">
        <v>328</v>
      </c>
      <c r="F116" s="1">
        <v>38549</v>
      </c>
      <c r="G116" t="s">
        <v>40</v>
      </c>
      <c r="H116" s="1">
        <v>38914</v>
      </c>
      <c r="I116">
        <v>2016</v>
      </c>
      <c r="J116">
        <v>102</v>
      </c>
      <c r="K116">
        <v>168</v>
      </c>
      <c r="L116">
        <v>125</v>
      </c>
      <c r="M116">
        <v>20</v>
      </c>
      <c r="N116" t="s">
        <v>40</v>
      </c>
      <c r="O116" t="s">
        <v>40</v>
      </c>
      <c r="P116" t="s">
        <v>40</v>
      </c>
      <c r="Q116" t="s">
        <v>40</v>
      </c>
      <c r="R116" t="s">
        <v>40</v>
      </c>
      <c r="S116" t="s">
        <v>40</v>
      </c>
      <c r="T116" t="s">
        <v>236</v>
      </c>
      <c r="U116">
        <v>41.7</v>
      </c>
      <c r="V116">
        <v>16.600000000000001</v>
      </c>
      <c r="W116" t="s">
        <v>40</v>
      </c>
      <c r="X116" t="s">
        <v>122</v>
      </c>
      <c r="Y116" t="s">
        <v>40</v>
      </c>
      <c r="Z116" t="s">
        <v>40</v>
      </c>
      <c r="AA116" t="s">
        <v>40</v>
      </c>
      <c r="AB116">
        <v>1</v>
      </c>
      <c r="AC116">
        <v>1</v>
      </c>
      <c r="AD116">
        <v>1</v>
      </c>
      <c r="AE116">
        <v>1</v>
      </c>
      <c r="AF116">
        <v>1</v>
      </c>
      <c r="AG116">
        <v>7</v>
      </c>
      <c r="AH116">
        <v>5</v>
      </c>
      <c r="AI116">
        <v>1</v>
      </c>
      <c r="AJ116" t="s">
        <v>40</v>
      </c>
    </row>
    <row r="117" spans="1:36" x14ac:dyDescent="0.2">
      <c r="A117" t="s">
        <v>668</v>
      </c>
      <c r="B117" t="s">
        <v>668</v>
      </c>
      <c r="C117" t="s">
        <v>59</v>
      </c>
      <c r="D117" t="s">
        <v>1421</v>
      </c>
      <c r="E117" t="s">
        <v>328</v>
      </c>
      <c r="F117" s="1">
        <v>38549</v>
      </c>
      <c r="G117" t="s">
        <v>40</v>
      </c>
      <c r="H117" s="1">
        <v>39279</v>
      </c>
      <c r="I117">
        <v>2016</v>
      </c>
      <c r="J117">
        <v>83</v>
      </c>
      <c r="K117">
        <v>130</v>
      </c>
      <c r="L117">
        <v>77</v>
      </c>
      <c r="M117">
        <v>32</v>
      </c>
      <c r="N117" t="s">
        <v>40</v>
      </c>
      <c r="O117" t="s">
        <v>40</v>
      </c>
      <c r="P117" t="s">
        <v>40</v>
      </c>
      <c r="Q117" t="s">
        <v>40</v>
      </c>
      <c r="R117" t="s">
        <v>40</v>
      </c>
      <c r="S117" t="s">
        <v>40</v>
      </c>
      <c r="T117" t="s">
        <v>41</v>
      </c>
      <c r="U117">
        <v>37.1</v>
      </c>
      <c r="V117">
        <v>17.399999999999999</v>
      </c>
      <c r="W117" t="s">
        <v>40</v>
      </c>
      <c r="X117" t="s">
        <v>122</v>
      </c>
      <c r="Y117" t="s">
        <v>40</v>
      </c>
      <c r="Z117" t="s">
        <v>40</v>
      </c>
      <c r="AA117" t="s">
        <v>40</v>
      </c>
      <c r="AB117">
        <v>1</v>
      </c>
      <c r="AC117">
        <v>1</v>
      </c>
      <c r="AD117">
        <v>1</v>
      </c>
      <c r="AE117">
        <v>1</v>
      </c>
      <c r="AF117">
        <v>1</v>
      </c>
      <c r="AG117">
        <v>13</v>
      </c>
      <c r="AH117">
        <v>5</v>
      </c>
      <c r="AI117">
        <v>1</v>
      </c>
      <c r="AJ117" t="s">
        <v>40</v>
      </c>
    </row>
    <row r="118" spans="1:36" x14ac:dyDescent="0.2">
      <c r="A118" t="s">
        <v>669</v>
      </c>
      <c r="B118" t="s">
        <v>669</v>
      </c>
      <c r="C118" t="s">
        <v>59</v>
      </c>
      <c r="D118" t="s">
        <v>1421</v>
      </c>
      <c r="E118" t="s">
        <v>328</v>
      </c>
      <c r="F118" s="1">
        <v>38549</v>
      </c>
      <c r="G118" t="s">
        <v>40</v>
      </c>
      <c r="H118" s="1">
        <v>39279</v>
      </c>
      <c r="I118">
        <v>2016</v>
      </c>
      <c r="J118">
        <v>127</v>
      </c>
      <c r="K118">
        <v>157</v>
      </c>
      <c r="L118">
        <v>101</v>
      </c>
      <c r="M118">
        <v>33</v>
      </c>
      <c r="N118" t="s">
        <v>40</v>
      </c>
      <c r="O118" t="s">
        <v>40</v>
      </c>
      <c r="P118" t="s">
        <v>40</v>
      </c>
      <c r="Q118" t="s">
        <v>40</v>
      </c>
      <c r="R118" t="s">
        <v>40</v>
      </c>
      <c r="S118" t="s">
        <v>40</v>
      </c>
      <c r="T118" t="s">
        <v>41</v>
      </c>
      <c r="U118">
        <v>49.3</v>
      </c>
      <c r="V118">
        <v>15.1</v>
      </c>
      <c r="W118" t="s">
        <v>40</v>
      </c>
      <c r="X118" t="s">
        <v>122</v>
      </c>
      <c r="Y118" t="s">
        <v>40</v>
      </c>
      <c r="Z118" t="s">
        <v>40</v>
      </c>
      <c r="AA118" t="s">
        <v>40</v>
      </c>
      <c r="AB118">
        <v>1</v>
      </c>
      <c r="AC118">
        <v>1</v>
      </c>
      <c r="AD118">
        <v>1</v>
      </c>
      <c r="AE118">
        <v>1</v>
      </c>
      <c r="AF118">
        <v>1</v>
      </c>
      <c r="AG118">
        <v>13</v>
      </c>
      <c r="AH118">
        <v>4</v>
      </c>
      <c r="AI118">
        <v>1</v>
      </c>
      <c r="AJ118" t="s">
        <v>40</v>
      </c>
    </row>
    <row r="119" spans="1:36" x14ac:dyDescent="0.2">
      <c r="A119" t="s">
        <v>670</v>
      </c>
      <c r="B119" t="s">
        <v>671</v>
      </c>
      <c r="C119" t="s">
        <v>59</v>
      </c>
      <c r="D119" t="s">
        <v>1421</v>
      </c>
      <c r="E119" t="s">
        <v>328</v>
      </c>
      <c r="F119" s="1">
        <v>39310</v>
      </c>
      <c r="G119" t="s">
        <v>40</v>
      </c>
      <c r="H119" s="1">
        <v>40041</v>
      </c>
      <c r="I119">
        <v>2016</v>
      </c>
      <c r="J119">
        <v>141</v>
      </c>
      <c r="K119">
        <v>102</v>
      </c>
      <c r="L119">
        <v>81</v>
      </c>
      <c r="M119">
        <v>32</v>
      </c>
      <c r="N119">
        <v>61</v>
      </c>
      <c r="O119">
        <v>63</v>
      </c>
      <c r="P119" t="s">
        <v>40</v>
      </c>
      <c r="Q119">
        <v>131</v>
      </c>
      <c r="R119">
        <v>142</v>
      </c>
      <c r="S119" t="s">
        <v>40</v>
      </c>
      <c r="T119" t="s">
        <v>41</v>
      </c>
      <c r="U119">
        <v>43.4</v>
      </c>
      <c r="V119">
        <v>9.1</v>
      </c>
      <c r="W119" t="s">
        <v>40</v>
      </c>
      <c r="X119" t="s">
        <v>122</v>
      </c>
      <c r="Y119" t="s">
        <v>40</v>
      </c>
      <c r="Z119" t="s">
        <v>40</v>
      </c>
      <c r="AA119" t="s">
        <v>40</v>
      </c>
      <c r="AB119">
        <v>1</v>
      </c>
      <c r="AC119">
        <v>1</v>
      </c>
      <c r="AD119">
        <v>1</v>
      </c>
      <c r="AE119">
        <v>1</v>
      </c>
      <c r="AF119">
        <v>1</v>
      </c>
      <c r="AG119">
        <v>5</v>
      </c>
      <c r="AH119">
        <v>1</v>
      </c>
      <c r="AI119">
        <v>2</v>
      </c>
      <c r="AJ119" t="s">
        <v>40</v>
      </c>
    </row>
    <row r="120" spans="1:36" x14ac:dyDescent="0.2">
      <c r="A120" t="s">
        <v>672</v>
      </c>
      <c r="B120" t="s">
        <v>673</v>
      </c>
      <c r="C120" t="s">
        <v>59</v>
      </c>
      <c r="D120" t="s">
        <v>1421</v>
      </c>
      <c r="E120" t="s">
        <v>328</v>
      </c>
      <c r="F120" s="1">
        <v>39310</v>
      </c>
      <c r="G120" t="s">
        <v>40</v>
      </c>
      <c r="H120" s="1">
        <v>40041</v>
      </c>
      <c r="I120">
        <v>2016</v>
      </c>
      <c r="J120">
        <v>67</v>
      </c>
      <c r="K120">
        <v>142</v>
      </c>
      <c r="L120">
        <v>115</v>
      </c>
      <c r="M120">
        <v>35</v>
      </c>
      <c r="N120">
        <v>56</v>
      </c>
      <c r="O120">
        <v>57</v>
      </c>
      <c r="P120" t="s">
        <v>40</v>
      </c>
      <c r="Q120">
        <v>101</v>
      </c>
      <c r="R120">
        <v>138</v>
      </c>
      <c r="S120" t="s">
        <v>40</v>
      </c>
      <c r="T120" t="s">
        <v>41</v>
      </c>
      <c r="U120">
        <v>46.7</v>
      </c>
      <c r="V120">
        <v>10.5</v>
      </c>
      <c r="W120" t="s">
        <v>40</v>
      </c>
      <c r="X120" t="s">
        <v>122</v>
      </c>
      <c r="Y120" t="s">
        <v>40</v>
      </c>
      <c r="Z120" t="s">
        <v>40</v>
      </c>
      <c r="AA120" t="s">
        <v>40</v>
      </c>
      <c r="AB120">
        <v>1</v>
      </c>
      <c r="AC120">
        <v>1</v>
      </c>
      <c r="AD120">
        <v>1</v>
      </c>
      <c r="AE120">
        <v>1</v>
      </c>
      <c r="AF120">
        <v>1</v>
      </c>
      <c r="AG120">
        <v>13</v>
      </c>
      <c r="AH120">
        <v>5</v>
      </c>
      <c r="AI120">
        <v>7</v>
      </c>
      <c r="AJ120" t="s">
        <v>40</v>
      </c>
    </row>
    <row r="121" spans="1:36" x14ac:dyDescent="0.2">
      <c r="A121" t="s">
        <v>674</v>
      </c>
      <c r="B121" t="s">
        <v>675</v>
      </c>
      <c r="C121" t="s">
        <v>59</v>
      </c>
      <c r="D121" t="s">
        <v>1421</v>
      </c>
      <c r="E121" t="s">
        <v>328</v>
      </c>
      <c r="F121" s="1">
        <v>39310</v>
      </c>
      <c r="G121" t="s">
        <v>40</v>
      </c>
      <c r="H121" s="1">
        <v>40041</v>
      </c>
      <c r="I121">
        <v>2016</v>
      </c>
      <c r="J121">
        <v>71</v>
      </c>
      <c r="K121">
        <v>145</v>
      </c>
      <c r="L121">
        <v>104</v>
      </c>
      <c r="M121">
        <v>25</v>
      </c>
      <c r="N121">
        <v>51</v>
      </c>
      <c r="O121">
        <v>50</v>
      </c>
      <c r="P121" t="s">
        <v>40</v>
      </c>
      <c r="Q121">
        <v>115</v>
      </c>
      <c r="R121">
        <v>133</v>
      </c>
      <c r="S121" t="s">
        <v>40</v>
      </c>
      <c r="T121" t="s">
        <v>236</v>
      </c>
      <c r="U121">
        <v>34.1</v>
      </c>
      <c r="V121">
        <v>9.6999999999999993</v>
      </c>
      <c r="W121" t="s">
        <v>40</v>
      </c>
      <c r="X121" t="s">
        <v>122</v>
      </c>
      <c r="Y121" t="s">
        <v>40</v>
      </c>
      <c r="Z121" t="s">
        <v>40</v>
      </c>
      <c r="AA121" t="s">
        <v>40</v>
      </c>
      <c r="AB121">
        <v>1</v>
      </c>
      <c r="AC121">
        <v>1</v>
      </c>
      <c r="AD121">
        <v>1</v>
      </c>
      <c r="AE121">
        <v>1</v>
      </c>
      <c r="AF121">
        <v>1</v>
      </c>
      <c r="AG121">
        <v>13</v>
      </c>
      <c r="AH121">
        <v>4</v>
      </c>
      <c r="AI121">
        <v>7</v>
      </c>
      <c r="AJ121" t="s">
        <v>40</v>
      </c>
    </row>
    <row r="122" spans="1:36" x14ac:dyDescent="0.2">
      <c r="A122" t="s">
        <v>676</v>
      </c>
      <c r="B122" t="s">
        <v>677</v>
      </c>
      <c r="C122" t="s">
        <v>59</v>
      </c>
      <c r="D122" t="s">
        <v>1421</v>
      </c>
      <c r="E122" t="s">
        <v>328</v>
      </c>
      <c r="F122" s="1">
        <v>39310</v>
      </c>
      <c r="G122" t="s">
        <v>40</v>
      </c>
      <c r="H122" s="1">
        <v>40041</v>
      </c>
      <c r="I122">
        <v>2016</v>
      </c>
      <c r="J122">
        <v>92</v>
      </c>
      <c r="K122">
        <v>248</v>
      </c>
      <c r="L122">
        <v>218</v>
      </c>
      <c r="M122">
        <v>36</v>
      </c>
      <c r="N122">
        <v>46</v>
      </c>
      <c r="O122">
        <v>48</v>
      </c>
      <c r="P122" t="s">
        <v>40</v>
      </c>
      <c r="Q122">
        <v>71</v>
      </c>
      <c r="R122">
        <v>56</v>
      </c>
      <c r="S122" t="s">
        <v>40</v>
      </c>
      <c r="T122" t="s">
        <v>236</v>
      </c>
      <c r="U122">
        <v>36.299999999999997</v>
      </c>
      <c r="V122">
        <v>9.1</v>
      </c>
      <c r="W122" t="s">
        <v>40</v>
      </c>
      <c r="X122" t="s">
        <v>122</v>
      </c>
      <c r="Y122" t="s">
        <v>40</v>
      </c>
      <c r="Z122" t="s">
        <v>40</v>
      </c>
      <c r="AA122" t="s">
        <v>40</v>
      </c>
      <c r="AB122">
        <v>1</v>
      </c>
      <c r="AC122">
        <v>1</v>
      </c>
      <c r="AD122">
        <v>1</v>
      </c>
      <c r="AE122">
        <v>1</v>
      </c>
      <c r="AF122">
        <v>1</v>
      </c>
      <c r="AG122">
        <v>13</v>
      </c>
      <c r="AH122">
        <v>3</v>
      </c>
      <c r="AI122">
        <v>7</v>
      </c>
      <c r="AJ122" t="s">
        <v>40</v>
      </c>
    </row>
    <row r="123" spans="1:36" x14ac:dyDescent="0.2">
      <c r="A123" t="s">
        <v>678</v>
      </c>
      <c r="B123" t="s">
        <v>679</v>
      </c>
      <c r="C123" t="s">
        <v>59</v>
      </c>
      <c r="D123" t="s">
        <v>1421</v>
      </c>
      <c r="E123" t="s">
        <v>328</v>
      </c>
      <c r="F123" s="1">
        <v>39310</v>
      </c>
      <c r="G123" t="s">
        <v>40</v>
      </c>
      <c r="H123" s="1">
        <v>40041</v>
      </c>
      <c r="I123">
        <v>2016</v>
      </c>
      <c r="J123">
        <v>70</v>
      </c>
      <c r="K123">
        <v>122</v>
      </c>
      <c r="L123">
        <v>95</v>
      </c>
      <c r="M123">
        <v>22.7</v>
      </c>
      <c r="N123">
        <v>6.7</v>
      </c>
      <c r="O123">
        <v>6.1</v>
      </c>
      <c r="P123" t="s">
        <v>40</v>
      </c>
      <c r="Q123">
        <v>9.6</v>
      </c>
      <c r="R123">
        <v>4</v>
      </c>
      <c r="S123" t="s">
        <v>40</v>
      </c>
      <c r="T123" t="s">
        <v>41</v>
      </c>
      <c r="U123">
        <v>43.4</v>
      </c>
      <c r="V123">
        <v>12.7</v>
      </c>
      <c r="W123" t="s">
        <v>40</v>
      </c>
      <c r="X123" t="s">
        <v>122</v>
      </c>
      <c r="Y123" t="s">
        <v>40</v>
      </c>
      <c r="Z123" t="s">
        <v>40</v>
      </c>
      <c r="AA123" t="s">
        <v>40</v>
      </c>
      <c r="AB123">
        <v>1</v>
      </c>
      <c r="AC123">
        <v>1</v>
      </c>
      <c r="AD123">
        <v>1</v>
      </c>
      <c r="AE123">
        <v>1</v>
      </c>
      <c r="AF123">
        <v>1</v>
      </c>
      <c r="AG123">
        <v>16</v>
      </c>
      <c r="AH123">
        <v>4</v>
      </c>
      <c r="AI123">
        <v>2</v>
      </c>
      <c r="AJ123" t="s">
        <v>40</v>
      </c>
    </row>
    <row r="124" spans="1:36" x14ac:dyDescent="0.2">
      <c r="A124" t="s">
        <v>680</v>
      </c>
      <c r="B124" t="s">
        <v>681</v>
      </c>
      <c r="C124" t="s">
        <v>59</v>
      </c>
      <c r="D124" t="s">
        <v>1421</v>
      </c>
      <c r="E124" t="s">
        <v>328</v>
      </c>
      <c r="F124" s="1">
        <v>39310</v>
      </c>
      <c r="G124" t="s">
        <v>40</v>
      </c>
      <c r="H124" s="1">
        <v>40041</v>
      </c>
      <c r="I124">
        <v>2016</v>
      </c>
      <c r="J124">
        <v>54</v>
      </c>
      <c r="K124">
        <v>104</v>
      </c>
      <c r="L124">
        <v>84</v>
      </c>
      <c r="M124">
        <v>20.8</v>
      </c>
      <c r="N124">
        <v>5.7</v>
      </c>
      <c r="O124">
        <v>5.6</v>
      </c>
      <c r="P124" t="s">
        <v>40</v>
      </c>
      <c r="Q124">
        <v>4.4000000000000004</v>
      </c>
      <c r="R124">
        <v>5.5</v>
      </c>
      <c r="S124" t="s">
        <v>40</v>
      </c>
      <c r="T124" t="s">
        <v>236</v>
      </c>
      <c r="U124">
        <v>33.200000000000003</v>
      </c>
      <c r="V124">
        <v>9.1999999999999993</v>
      </c>
      <c r="W124" t="s">
        <v>40</v>
      </c>
      <c r="X124" t="s">
        <v>122</v>
      </c>
      <c r="Y124" t="s">
        <v>40</v>
      </c>
      <c r="Z124" t="s">
        <v>40</v>
      </c>
      <c r="AA124" t="s">
        <v>40</v>
      </c>
      <c r="AB124">
        <v>1</v>
      </c>
      <c r="AC124">
        <v>1</v>
      </c>
      <c r="AD124">
        <v>1</v>
      </c>
      <c r="AE124">
        <v>1</v>
      </c>
      <c r="AF124">
        <v>1</v>
      </c>
      <c r="AG124">
        <v>16</v>
      </c>
      <c r="AH124">
        <v>3</v>
      </c>
      <c r="AI124">
        <v>2</v>
      </c>
      <c r="AJ124" t="s">
        <v>40</v>
      </c>
    </row>
    <row r="125" spans="1:36" x14ac:dyDescent="0.2">
      <c r="A125" t="s">
        <v>682</v>
      </c>
      <c r="B125" t="s">
        <v>683</v>
      </c>
      <c r="C125" t="s">
        <v>59</v>
      </c>
      <c r="D125" t="s">
        <v>1421</v>
      </c>
      <c r="E125" t="s">
        <v>328</v>
      </c>
      <c r="F125" s="1">
        <v>39310</v>
      </c>
      <c r="G125" t="s">
        <v>40</v>
      </c>
      <c r="H125" s="1">
        <v>40041</v>
      </c>
      <c r="I125">
        <v>2016</v>
      </c>
      <c r="J125">
        <v>71</v>
      </c>
      <c r="K125">
        <v>175</v>
      </c>
      <c r="L125">
        <v>162</v>
      </c>
      <c r="M125">
        <v>26.9</v>
      </c>
      <c r="N125">
        <v>6</v>
      </c>
      <c r="O125">
        <v>6.6</v>
      </c>
      <c r="P125" t="s">
        <v>40</v>
      </c>
      <c r="Q125">
        <v>14.3</v>
      </c>
      <c r="R125">
        <v>9.1999999999999993</v>
      </c>
      <c r="S125" t="s">
        <v>40</v>
      </c>
      <c r="T125" t="s">
        <v>236</v>
      </c>
      <c r="U125">
        <v>45.4</v>
      </c>
      <c r="V125">
        <v>12.7</v>
      </c>
      <c r="W125" t="s">
        <v>40</v>
      </c>
      <c r="X125" t="s">
        <v>122</v>
      </c>
      <c r="Y125" t="s">
        <v>40</v>
      </c>
      <c r="Z125" t="s">
        <v>40</v>
      </c>
      <c r="AA125" t="s">
        <v>40</v>
      </c>
      <c r="AB125">
        <v>1</v>
      </c>
      <c r="AC125">
        <v>1</v>
      </c>
      <c r="AD125">
        <v>1</v>
      </c>
      <c r="AE125">
        <v>1</v>
      </c>
      <c r="AF125">
        <v>1</v>
      </c>
      <c r="AG125">
        <v>16</v>
      </c>
      <c r="AH125">
        <v>1</v>
      </c>
      <c r="AI125">
        <v>2</v>
      </c>
      <c r="AJ125" t="s">
        <v>40</v>
      </c>
    </row>
    <row r="126" spans="1:36" x14ac:dyDescent="0.2">
      <c r="A126" t="s">
        <v>684</v>
      </c>
      <c r="B126" t="s">
        <v>684</v>
      </c>
      <c r="C126" t="s">
        <v>372</v>
      </c>
      <c r="D126" t="s">
        <v>1421</v>
      </c>
      <c r="E126" t="s">
        <v>74</v>
      </c>
      <c r="F126" s="1">
        <v>11125</v>
      </c>
      <c r="G126" t="s">
        <v>40</v>
      </c>
      <c r="H126" s="1">
        <v>37453</v>
      </c>
      <c r="I126">
        <v>2016</v>
      </c>
      <c r="J126">
        <v>7</v>
      </c>
      <c r="K126">
        <v>60</v>
      </c>
      <c r="L126">
        <v>45</v>
      </c>
      <c r="M126">
        <v>8.4</v>
      </c>
      <c r="N126" t="s">
        <v>40</v>
      </c>
      <c r="O126" t="s">
        <v>40</v>
      </c>
      <c r="P126" t="s">
        <v>40</v>
      </c>
      <c r="Q126" t="s">
        <v>40</v>
      </c>
      <c r="R126" t="s">
        <v>40</v>
      </c>
      <c r="S126" t="s">
        <v>40</v>
      </c>
      <c r="T126" t="s">
        <v>236</v>
      </c>
      <c r="U126" t="s">
        <v>40</v>
      </c>
      <c r="V126" t="s">
        <v>40</v>
      </c>
      <c r="W126" t="s">
        <v>40</v>
      </c>
      <c r="X126" t="s">
        <v>122</v>
      </c>
      <c r="Y126" t="s">
        <v>40</v>
      </c>
      <c r="Z126" t="s">
        <v>40</v>
      </c>
      <c r="AA126" t="s">
        <v>40</v>
      </c>
      <c r="AB126">
        <v>1</v>
      </c>
      <c r="AC126">
        <v>1</v>
      </c>
      <c r="AD126">
        <v>1</v>
      </c>
      <c r="AE126">
        <v>1</v>
      </c>
      <c r="AF126">
        <v>1</v>
      </c>
      <c r="AG126">
        <v>10</v>
      </c>
      <c r="AH126">
        <v>4</v>
      </c>
      <c r="AI126">
        <v>5</v>
      </c>
      <c r="AJ126" t="s">
        <v>40</v>
      </c>
    </row>
    <row r="127" spans="1:36" x14ac:dyDescent="0.2">
      <c r="A127" t="s">
        <v>685</v>
      </c>
      <c r="B127" t="s">
        <v>685</v>
      </c>
      <c r="C127" t="s">
        <v>38</v>
      </c>
      <c r="D127" t="s">
        <v>1421</v>
      </c>
      <c r="E127" t="s">
        <v>74</v>
      </c>
      <c r="F127" s="1">
        <v>11125</v>
      </c>
      <c r="G127" t="s">
        <v>40</v>
      </c>
      <c r="H127" s="1">
        <v>37453</v>
      </c>
      <c r="I127">
        <v>2016</v>
      </c>
      <c r="J127">
        <v>32</v>
      </c>
      <c r="K127">
        <v>233</v>
      </c>
      <c r="L127">
        <v>195</v>
      </c>
      <c r="M127">
        <v>35</v>
      </c>
      <c r="N127" t="s">
        <v>40</v>
      </c>
      <c r="O127" t="s">
        <v>40</v>
      </c>
      <c r="P127" t="s">
        <v>40</v>
      </c>
      <c r="Q127" t="s">
        <v>40</v>
      </c>
      <c r="R127" t="s">
        <v>40</v>
      </c>
      <c r="S127" t="s">
        <v>40</v>
      </c>
      <c r="T127" t="s">
        <v>236</v>
      </c>
      <c r="U127">
        <v>28.8</v>
      </c>
      <c r="V127">
        <v>9.5</v>
      </c>
      <c r="W127" t="s">
        <v>40</v>
      </c>
      <c r="X127" t="s">
        <v>122</v>
      </c>
      <c r="Y127" t="s">
        <v>40</v>
      </c>
      <c r="Z127" t="s">
        <v>40</v>
      </c>
      <c r="AA127" t="s">
        <v>40</v>
      </c>
      <c r="AB127">
        <v>1</v>
      </c>
      <c r="AC127">
        <v>1</v>
      </c>
      <c r="AD127">
        <v>1</v>
      </c>
      <c r="AE127">
        <v>1</v>
      </c>
      <c r="AF127">
        <v>1</v>
      </c>
      <c r="AG127">
        <v>8</v>
      </c>
      <c r="AH127">
        <v>6</v>
      </c>
      <c r="AI127">
        <v>4</v>
      </c>
      <c r="AJ127" t="s">
        <v>40</v>
      </c>
    </row>
    <row r="128" spans="1:36" x14ac:dyDescent="0.2">
      <c r="A128" t="s">
        <v>686</v>
      </c>
      <c r="B128" t="s">
        <v>686</v>
      </c>
      <c r="C128" t="s">
        <v>38</v>
      </c>
      <c r="D128" t="s">
        <v>1421</v>
      </c>
      <c r="E128" t="s">
        <v>74</v>
      </c>
      <c r="F128" s="1">
        <v>47285</v>
      </c>
      <c r="G128" t="s">
        <v>40</v>
      </c>
      <c r="H128" s="1">
        <v>37453</v>
      </c>
      <c r="I128">
        <v>2016</v>
      </c>
      <c r="J128">
        <v>64</v>
      </c>
      <c r="K128">
        <v>111</v>
      </c>
      <c r="L128">
        <v>68</v>
      </c>
      <c r="M128">
        <v>19</v>
      </c>
      <c r="N128" t="s">
        <v>40</v>
      </c>
      <c r="O128" t="s">
        <v>40</v>
      </c>
      <c r="P128" t="s">
        <v>40</v>
      </c>
      <c r="Q128" t="s">
        <v>40</v>
      </c>
      <c r="R128" t="s">
        <v>40</v>
      </c>
      <c r="S128" t="s">
        <v>40</v>
      </c>
      <c r="T128" t="s">
        <v>41</v>
      </c>
      <c r="U128">
        <v>34.299999999999997</v>
      </c>
      <c r="V128">
        <v>15.5</v>
      </c>
      <c r="W128" t="s">
        <v>40</v>
      </c>
      <c r="X128" t="s">
        <v>122</v>
      </c>
      <c r="Y128" t="s">
        <v>40</v>
      </c>
      <c r="Z128" t="s">
        <v>40</v>
      </c>
      <c r="AA128" t="s">
        <v>40</v>
      </c>
      <c r="AB128">
        <v>1</v>
      </c>
      <c r="AC128">
        <v>1</v>
      </c>
      <c r="AD128">
        <v>1</v>
      </c>
      <c r="AE128">
        <v>1</v>
      </c>
      <c r="AF128">
        <v>1</v>
      </c>
      <c r="AG128">
        <v>9</v>
      </c>
      <c r="AH128">
        <v>4</v>
      </c>
      <c r="AI128">
        <v>1</v>
      </c>
      <c r="AJ128" t="s">
        <v>40</v>
      </c>
    </row>
    <row r="129" spans="1:38" x14ac:dyDescent="0.2">
      <c r="A129" t="s">
        <v>687</v>
      </c>
      <c r="B129" t="s">
        <v>687</v>
      </c>
      <c r="C129" t="s">
        <v>38</v>
      </c>
      <c r="D129" t="s">
        <v>1421</v>
      </c>
      <c r="E129" t="s">
        <v>74</v>
      </c>
      <c r="F129" s="1">
        <v>47285</v>
      </c>
      <c r="G129" t="s">
        <v>40</v>
      </c>
      <c r="H129" s="1">
        <v>37453</v>
      </c>
      <c r="I129">
        <v>2016</v>
      </c>
      <c r="J129">
        <v>60</v>
      </c>
      <c r="K129">
        <v>117</v>
      </c>
      <c r="L129">
        <v>81</v>
      </c>
      <c r="M129">
        <v>29</v>
      </c>
      <c r="N129" t="s">
        <v>40</v>
      </c>
      <c r="O129" t="s">
        <v>40</v>
      </c>
      <c r="P129" t="s">
        <v>40</v>
      </c>
      <c r="Q129" t="s">
        <v>40</v>
      </c>
      <c r="R129" t="s">
        <v>40</v>
      </c>
      <c r="S129" t="s">
        <v>40</v>
      </c>
      <c r="T129" t="s">
        <v>236</v>
      </c>
      <c r="U129">
        <v>37.799999999999997</v>
      </c>
      <c r="V129">
        <v>13.4</v>
      </c>
      <c r="W129" t="s">
        <v>40</v>
      </c>
      <c r="X129" t="s">
        <v>122</v>
      </c>
      <c r="Y129" t="s">
        <v>40</v>
      </c>
      <c r="Z129" t="s">
        <v>40</v>
      </c>
      <c r="AA129" t="s">
        <v>40</v>
      </c>
      <c r="AB129">
        <v>1</v>
      </c>
      <c r="AC129">
        <v>1</v>
      </c>
      <c r="AD129">
        <v>1</v>
      </c>
      <c r="AE129">
        <v>1</v>
      </c>
      <c r="AF129">
        <v>1</v>
      </c>
      <c r="AG129">
        <v>9</v>
      </c>
      <c r="AH129">
        <v>2</v>
      </c>
      <c r="AI129">
        <v>1</v>
      </c>
      <c r="AJ129" t="s">
        <v>40</v>
      </c>
    </row>
    <row r="130" spans="1:38" x14ac:dyDescent="0.2">
      <c r="A130" t="s">
        <v>688</v>
      </c>
      <c r="B130" t="s">
        <v>688</v>
      </c>
      <c r="C130" t="s">
        <v>372</v>
      </c>
      <c r="D130" t="s">
        <v>1421</v>
      </c>
      <c r="E130" t="s">
        <v>689</v>
      </c>
      <c r="F130" s="1">
        <v>37088</v>
      </c>
      <c r="G130" t="s">
        <v>40</v>
      </c>
      <c r="H130" s="1">
        <v>37453</v>
      </c>
      <c r="I130">
        <v>2016</v>
      </c>
      <c r="J130">
        <v>11</v>
      </c>
      <c r="K130" t="s">
        <v>40</v>
      </c>
      <c r="L130" t="s">
        <v>40</v>
      </c>
      <c r="M130">
        <v>5</v>
      </c>
      <c r="N130" t="s">
        <v>40</v>
      </c>
      <c r="O130" t="s">
        <v>40</v>
      </c>
      <c r="P130" t="s">
        <v>40</v>
      </c>
      <c r="Q130" t="s">
        <v>40</v>
      </c>
      <c r="R130" t="s">
        <v>40</v>
      </c>
      <c r="S130" t="s">
        <v>40</v>
      </c>
      <c r="T130" t="s">
        <v>242</v>
      </c>
      <c r="U130">
        <v>18.2</v>
      </c>
      <c r="V130">
        <v>4.5999999999999996</v>
      </c>
      <c r="W130" t="s">
        <v>40</v>
      </c>
      <c r="X130" t="s">
        <v>122</v>
      </c>
      <c r="Y130" t="s">
        <v>40</v>
      </c>
      <c r="Z130" t="s">
        <v>40</v>
      </c>
      <c r="AA130" t="s">
        <v>40</v>
      </c>
      <c r="AB130">
        <v>1</v>
      </c>
      <c r="AC130">
        <v>1</v>
      </c>
      <c r="AD130">
        <v>1</v>
      </c>
      <c r="AE130">
        <v>1</v>
      </c>
      <c r="AF130">
        <v>1</v>
      </c>
      <c r="AG130">
        <v>10</v>
      </c>
      <c r="AH130">
        <v>5</v>
      </c>
      <c r="AI130">
        <v>2</v>
      </c>
      <c r="AJ130" t="s">
        <v>40</v>
      </c>
    </row>
    <row r="131" spans="1:38" x14ac:dyDescent="0.2">
      <c r="A131" t="s">
        <v>690</v>
      </c>
      <c r="B131" t="s">
        <v>690</v>
      </c>
      <c r="C131" t="s">
        <v>372</v>
      </c>
      <c r="D131" t="s">
        <v>1421</v>
      </c>
      <c r="E131" t="s">
        <v>689</v>
      </c>
      <c r="F131" s="1">
        <v>37088</v>
      </c>
      <c r="G131" t="s">
        <v>40</v>
      </c>
      <c r="H131" s="1">
        <v>37453</v>
      </c>
      <c r="I131">
        <v>2016</v>
      </c>
      <c r="J131">
        <v>7</v>
      </c>
      <c r="K131" t="s">
        <v>40</v>
      </c>
      <c r="L131" t="s">
        <v>40</v>
      </c>
      <c r="M131">
        <v>4</v>
      </c>
      <c r="N131" t="s">
        <v>40</v>
      </c>
      <c r="O131" t="s">
        <v>40</v>
      </c>
      <c r="P131" t="s">
        <v>40</v>
      </c>
      <c r="Q131" t="s">
        <v>40</v>
      </c>
      <c r="R131" t="s">
        <v>40</v>
      </c>
      <c r="S131" t="s">
        <v>40</v>
      </c>
      <c r="T131" t="s">
        <v>236</v>
      </c>
      <c r="U131">
        <v>13.4</v>
      </c>
      <c r="V131">
        <v>7.3</v>
      </c>
      <c r="W131" t="s">
        <v>40</v>
      </c>
      <c r="X131" t="s">
        <v>122</v>
      </c>
      <c r="Y131" t="s">
        <v>40</v>
      </c>
      <c r="Z131" t="s">
        <v>40</v>
      </c>
      <c r="AA131" t="s">
        <v>40</v>
      </c>
      <c r="AB131">
        <v>1</v>
      </c>
      <c r="AC131">
        <v>1</v>
      </c>
      <c r="AD131">
        <v>1</v>
      </c>
      <c r="AE131">
        <v>1</v>
      </c>
      <c r="AF131">
        <v>1</v>
      </c>
      <c r="AG131">
        <v>10</v>
      </c>
      <c r="AH131">
        <v>1</v>
      </c>
      <c r="AI131">
        <v>2</v>
      </c>
      <c r="AJ131" t="s">
        <v>40</v>
      </c>
    </row>
    <row r="132" spans="1:38" x14ac:dyDescent="0.2">
      <c r="A132" t="s">
        <v>728</v>
      </c>
      <c r="B132" t="s">
        <v>728</v>
      </c>
      <c r="C132" t="s">
        <v>38</v>
      </c>
      <c r="D132" t="s">
        <v>1421</v>
      </c>
      <c r="E132" t="s">
        <v>328</v>
      </c>
      <c r="F132" s="1">
        <v>39645</v>
      </c>
      <c r="G132" t="s">
        <v>40</v>
      </c>
      <c r="H132" s="1">
        <v>40010</v>
      </c>
      <c r="I132">
        <v>2016</v>
      </c>
      <c r="J132">
        <v>32</v>
      </c>
      <c r="K132">
        <v>86</v>
      </c>
      <c r="L132">
        <v>84</v>
      </c>
      <c r="M132">
        <v>8</v>
      </c>
      <c r="N132" t="s">
        <v>40</v>
      </c>
      <c r="O132" t="s">
        <v>40</v>
      </c>
      <c r="P132" t="s">
        <v>40</v>
      </c>
      <c r="Q132" t="s">
        <v>40</v>
      </c>
      <c r="R132" t="s">
        <v>40</v>
      </c>
      <c r="S132" t="s">
        <v>40</v>
      </c>
      <c r="T132" t="s">
        <v>41</v>
      </c>
      <c r="U132">
        <v>29.9</v>
      </c>
      <c r="V132">
        <v>7.2</v>
      </c>
      <c r="W132" t="s">
        <v>40</v>
      </c>
      <c r="X132" t="s">
        <v>122</v>
      </c>
      <c r="Y132" t="s">
        <v>40</v>
      </c>
      <c r="Z132" t="s">
        <v>40</v>
      </c>
      <c r="AA132" t="s">
        <v>40</v>
      </c>
      <c r="AB132">
        <v>0</v>
      </c>
      <c r="AC132">
        <v>0</v>
      </c>
      <c r="AD132">
        <v>0</v>
      </c>
      <c r="AE132">
        <v>0</v>
      </c>
      <c r="AF132">
        <v>1</v>
      </c>
      <c r="AG132">
        <v>14</v>
      </c>
      <c r="AH132">
        <v>2</v>
      </c>
      <c r="AI132">
        <v>7</v>
      </c>
      <c r="AJ132" t="s">
        <v>40</v>
      </c>
      <c r="AK132" t="s">
        <v>224</v>
      </c>
      <c r="AL132" t="s">
        <v>1430</v>
      </c>
    </row>
    <row r="133" spans="1:38" x14ac:dyDescent="0.2">
      <c r="A133" t="s">
        <v>1124</v>
      </c>
      <c r="B133" t="e">
        <v>#N/A</v>
      </c>
      <c r="C133" t="s">
        <v>372</v>
      </c>
      <c r="D133" t="s">
        <v>633</v>
      </c>
      <c r="E133" t="s">
        <v>633</v>
      </c>
      <c r="F133" s="1">
        <v>41503</v>
      </c>
      <c r="G133" t="s">
        <v>40</v>
      </c>
      <c r="H133" s="1">
        <v>43694</v>
      </c>
      <c r="I133">
        <v>2017</v>
      </c>
      <c r="J133">
        <v>5</v>
      </c>
      <c r="K133" t="s">
        <v>40</v>
      </c>
      <c r="L133" t="s">
        <v>40</v>
      </c>
      <c r="M133" t="s">
        <v>40</v>
      </c>
      <c r="N133">
        <v>48.5</v>
      </c>
      <c r="O133">
        <v>25.4</v>
      </c>
      <c r="P133">
        <v>36.9</v>
      </c>
      <c r="Q133">
        <v>42.9</v>
      </c>
      <c r="R133">
        <v>22</v>
      </c>
      <c r="S133">
        <v>17.2</v>
      </c>
      <c r="T133" t="s">
        <v>41</v>
      </c>
      <c r="U133">
        <v>42.6</v>
      </c>
      <c r="V133">
        <v>5.9</v>
      </c>
      <c r="W133">
        <v>7</v>
      </c>
      <c r="X133" t="s">
        <v>122</v>
      </c>
      <c r="Y133" t="s">
        <v>40</v>
      </c>
      <c r="Z133" t="s">
        <v>40</v>
      </c>
      <c r="AA133" t="s">
        <v>40</v>
      </c>
      <c r="AB133" t="s">
        <v>40</v>
      </c>
      <c r="AC133">
        <v>1</v>
      </c>
      <c r="AD133">
        <v>1</v>
      </c>
      <c r="AE133">
        <v>1</v>
      </c>
      <c r="AF133">
        <v>1</v>
      </c>
      <c r="AG133">
        <v>10</v>
      </c>
      <c r="AH133">
        <v>2</v>
      </c>
      <c r="AI133">
        <v>5</v>
      </c>
      <c r="AJ133" t="s">
        <v>40</v>
      </c>
    </row>
    <row r="134" spans="1:38" x14ac:dyDescent="0.2">
      <c r="A134" t="s">
        <v>1125</v>
      </c>
      <c r="B134" t="e">
        <v>#N/A</v>
      </c>
      <c r="C134" t="s">
        <v>372</v>
      </c>
      <c r="D134" t="s">
        <v>633</v>
      </c>
      <c r="E134" t="s">
        <v>633</v>
      </c>
      <c r="F134" s="1">
        <v>41868</v>
      </c>
      <c r="G134" t="s">
        <v>40</v>
      </c>
      <c r="H134" s="1">
        <v>43694</v>
      </c>
      <c r="I134">
        <v>2017</v>
      </c>
      <c r="J134">
        <v>4</v>
      </c>
      <c r="K134" t="s">
        <v>40</v>
      </c>
      <c r="L134" t="s">
        <v>40</v>
      </c>
      <c r="M134" t="s">
        <v>40</v>
      </c>
      <c r="N134">
        <v>44</v>
      </c>
      <c r="O134">
        <v>45</v>
      </c>
      <c r="P134">
        <v>38</v>
      </c>
      <c r="Q134">
        <v>17.600000000000001</v>
      </c>
      <c r="R134">
        <v>13.4</v>
      </c>
      <c r="S134">
        <v>8.5</v>
      </c>
      <c r="T134" t="s">
        <v>236</v>
      </c>
      <c r="U134">
        <v>25.5</v>
      </c>
      <c r="V134">
        <v>7.5</v>
      </c>
      <c r="W134">
        <v>12</v>
      </c>
      <c r="X134" t="s">
        <v>122</v>
      </c>
      <c r="Y134" t="s">
        <v>40</v>
      </c>
      <c r="Z134" t="s">
        <v>40</v>
      </c>
      <c r="AA134" t="s">
        <v>40</v>
      </c>
      <c r="AB134" t="s">
        <v>40</v>
      </c>
      <c r="AC134">
        <v>1</v>
      </c>
      <c r="AD134">
        <v>1</v>
      </c>
      <c r="AE134">
        <v>1</v>
      </c>
      <c r="AF134">
        <v>1</v>
      </c>
      <c r="AG134">
        <v>15</v>
      </c>
      <c r="AH134">
        <v>2</v>
      </c>
      <c r="AI134">
        <v>2</v>
      </c>
      <c r="AJ134" t="s">
        <v>40</v>
      </c>
    </row>
    <row r="135" spans="1:38" x14ac:dyDescent="0.2">
      <c r="A135" t="s">
        <v>1126</v>
      </c>
      <c r="B135" t="e">
        <v>#N/A</v>
      </c>
      <c r="C135" t="s">
        <v>372</v>
      </c>
      <c r="D135" t="s">
        <v>633</v>
      </c>
      <c r="E135" t="s">
        <v>633</v>
      </c>
      <c r="F135" s="1">
        <v>41868</v>
      </c>
      <c r="G135" t="s">
        <v>40</v>
      </c>
      <c r="H135" s="1">
        <v>43694</v>
      </c>
      <c r="I135">
        <v>2017</v>
      </c>
      <c r="J135">
        <v>12.5</v>
      </c>
      <c r="K135" t="s">
        <v>40</v>
      </c>
      <c r="L135" t="s">
        <v>40</v>
      </c>
      <c r="M135" t="s">
        <v>40</v>
      </c>
      <c r="N135">
        <v>65.19</v>
      </c>
      <c r="O135">
        <v>55.26</v>
      </c>
      <c r="P135">
        <v>58.84</v>
      </c>
      <c r="Q135">
        <v>38.69</v>
      </c>
      <c r="R135">
        <v>48.56</v>
      </c>
      <c r="S135">
        <v>31.14</v>
      </c>
      <c r="T135" t="s">
        <v>236</v>
      </c>
      <c r="U135">
        <v>31.3</v>
      </c>
      <c r="V135">
        <v>5.12</v>
      </c>
      <c r="W135">
        <v>7</v>
      </c>
      <c r="X135" t="s">
        <v>122</v>
      </c>
      <c r="Y135" t="s">
        <v>40</v>
      </c>
      <c r="Z135" t="s">
        <v>40</v>
      </c>
      <c r="AA135" t="s">
        <v>40</v>
      </c>
      <c r="AB135" t="s">
        <v>40</v>
      </c>
      <c r="AC135">
        <v>1</v>
      </c>
      <c r="AD135">
        <v>1</v>
      </c>
      <c r="AE135">
        <v>1</v>
      </c>
      <c r="AF135">
        <v>1</v>
      </c>
      <c r="AG135">
        <v>15</v>
      </c>
      <c r="AH135">
        <v>3</v>
      </c>
      <c r="AI135">
        <v>4</v>
      </c>
      <c r="AJ135" t="s">
        <v>40</v>
      </c>
    </row>
    <row r="136" spans="1:38" x14ac:dyDescent="0.2">
      <c r="A136" t="s">
        <v>1127</v>
      </c>
      <c r="B136" t="e">
        <v>#N/A</v>
      </c>
      <c r="C136" t="s">
        <v>372</v>
      </c>
      <c r="D136" t="s">
        <v>633</v>
      </c>
      <c r="E136" t="s">
        <v>633</v>
      </c>
      <c r="F136" s="1">
        <v>41868</v>
      </c>
      <c r="G136" t="s">
        <v>40</v>
      </c>
      <c r="H136" s="1">
        <v>43694</v>
      </c>
      <c r="I136">
        <v>2017</v>
      </c>
      <c r="J136">
        <v>5</v>
      </c>
      <c r="K136" t="s">
        <v>40</v>
      </c>
      <c r="L136" t="s">
        <v>40</v>
      </c>
      <c r="M136" t="s">
        <v>40</v>
      </c>
      <c r="N136">
        <v>35.700000000000003</v>
      </c>
      <c r="O136">
        <v>45.9</v>
      </c>
      <c r="P136">
        <v>52.5</v>
      </c>
      <c r="Q136">
        <v>4.5</v>
      </c>
      <c r="R136">
        <v>14.9</v>
      </c>
      <c r="S136">
        <v>4.4000000000000004</v>
      </c>
      <c r="T136" t="s">
        <v>236</v>
      </c>
      <c r="U136">
        <v>29.8</v>
      </c>
      <c r="V136">
        <v>8.9</v>
      </c>
      <c r="W136">
        <v>7</v>
      </c>
      <c r="X136" t="s">
        <v>122</v>
      </c>
      <c r="Y136" t="s">
        <v>40</v>
      </c>
      <c r="Z136" t="s">
        <v>40</v>
      </c>
      <c r="AA136" t="s">
        <v>40</v>
      </c>
      <c r="AB136" t="s">
        <v>40</v>
      </c>
      <c r="AC136">
        <v>1</v>
      </c>
      <c r="AD136">
        <v>1</v>
      </c>
      <c r="AE136">
        <v>1</v>
      </c>
      <c r="AF136">
        <v>1</v>
      </c>
      <c r="AG136">
        <v>12</v>
      </c>
      <c r="AH136">
        <v>5</v>
      </c>
      <c r="AI136">
        <v>2</v>
      </c>
      <c r="AJ136" t="s">
        <v>40</v>
      </c>
    </row>
    <row r="137" spans="1:38" x14ac:dyDescent="0.2">
      <c r="A137" t="s">
        <v>1128</v>
      </c>
      <c r="B137" t="e">
        <v>#N/A</v>
      </c>
      <c r="C137" t="s">
        <v>372</v>
      </c>
      <c r="D137" t="s">
        <v>633</v>
      </c>
      <c r="E137" t="s">
        <v>633</v>
      </c>
      <c r="F137" s="1">
        <v>41868</v>
      </c>
      <c r="G137" t="s">
        <v>40</v>
      </c>
      <c r="H137" s="1">
        <v>43694</v>
      </c>
      <c r="I137">
        <v>2017</v>
      </c>
      <c r="J137">
        <v>12</v>
      </c>
      <c r="K137" t="s">
        <v>40</v>
      </c>
      <c r="L137" t="s">
        <v>40</v>
      </c>
      <c r="M137" t="s">
        <v>40</v>
      </c>
      <c r="N137">
        <v>64</v>
      </c>
      <c r="O137">
        <v>63</v>
      </c>
      <c r="P137">
        <v>60</v>
      </c>
      <c r="Q137">
        <v>56</v>
      </c>
      <c r="R137">
        <v>87</v>
      </c>
      <c r="S137">
        <v>38</v>
      </c>
      <c r="T137" t="s">
        <v>236</v>
      </c>
      <c r="U137">
        <v>52</v>
      </c>
      <c r="V137">
        <v>12.5</v>
      </c>
      <c r="W137">
        <v>14</v>
      </c>
      <c r="X137" t="s">
        <v>122</v>
      </c>
      <c r="Y137" t="s">
        <v>40</v>
      </c>
      <c r="Z137" t="s">
        <v>40</v>
      </c>
      <c r="AA137" t="s">
        <v>40</v>
      </c>
      <c r="AB137" t="s">
        <v>40</v>
      </c>
      <c r="AC137">
        <v>1</v>
      </c>
      <c r="AD137">
        <v>1</v>
      </c>
      <c r="AE137">
        <v>1</v>
      </c>
      <c r="AF137">
        <v>1</v>
      </c>
      <c r="AG137">
        <v>12</v>
      </c>
      <c r="AH137">
        <v>2</v>
      </c>
      <c r="AI137">
        <v>2</v>
      </c>
      <c r="AJ137" t="s">
        <v>40</v>
      </c>
    </row>
    <row r="138" spans="1:38" x14ac:dyDescent="0.2">
      <c r="A138" t="s">
        <v>1129</v>
      </c>
      <c r="B138" t="e">
        <v>#N/A</v>
      </c>
      <c r="C138" t="s">
        <v>372</v>
      </c>
      <c r="D138" t="s">
        <v>633</v>
      </c>
      <c r="E138" t="s">
        <v>633</v>
      </c>
      <c r="F138" s="1">
        <v>41868</v>
      </c>
      <c r="G138" t="s">
        <v>40</v>
      </c>
      <c r="H138" s="1">
        <v>43694</v>
      </c>
      <c r="I138">
        <v>2017</v>
      </c>
      <c r="J138">
        <v>7.5</v>
      </c>
      <c r="K138" t="s">
        <v>40</v>
      </c>
      <c r="L138" t="s">
        <v>40</v>
      </c>
      <c r="M138" t="s">
        <v>40</v>
      </c>
      <c r="N138">
        <v>56.6</v>
      </c>
      <c r="O138">
        <v>51</v>
      </c>
      <c r="P138">
        <v>39.5</v>
      </c>
      <c r="Q138">
        <v>21.9</v>
      </c>
      <c r="R138">
        <v>7.2</v>
      </c>
      <c r="S138">
        <v>49.6</v>
      </c>
      <c r="T138" t="s">
        <v>41</v>
      </c>
      <c r="U138">
        <v>51.3</v>
      </c>
      <c r="V138">
        <v>11.5</v>
      </c>
      <c r="W138">
        <v>16</v>
      </c>
      <c r="X138" t="s">
        <v>122</v>
      </c>
      <c r="Y138" t="s">
        <v>40</v>
      </c>
      <c r="Z138" t="s">
        <v>40</v>
      </c>
      <c r="AA138" t="s">
        <v>40</v>
      </c>
      <c r="AB138" t="s">
        <v>40</v>
      </c>
      <c r="AC138">
        <v>1</v>
      </c>
      <c r="AD138">
        <v>1</v>
      </c>
      <c r="AE138">
        <v>1</v>
      </c>
      <c r="AF138">
        <v>1</v>
      </c>
      <c r="AG138">
        <v>12</v>
      </c>
      <c r="AH138">
        <v>3</v>
      </c>
      <c r="AI138">
        <v>5</v>
      </c>
      <c r="AJ138" t="s">
        <v>40</v>
      </c>
    </row>
    <row r="139" spans="1:38" x14ac:dyDescent="0.2">
      <c r="A139" t="s">
        <v>1130</v>
      </c>
      <c r="B139" t="e">
        <v>#N/A</v>
      </c>
      <c r="C139" t="s">
        <v>372</v>
      </c>
      <c r="D139" t="s">
        <v>633</v>
      </c>
      <c r="E139" t="s">
        <v>633</v>
      </c>
      <c r="F139" s="1">
        <v>41503</v>
      </c>
      <c r="G139" t="s">
        <v>40</v>
      </c>
      <c r="H139" s="1">
        <v>43694</v>
      </c>
      <c r="I139">
        <v>2017</v>
      </c>
      <c r="J139">
        <v>7</v>
      </c>
      <c r="K139" t="s">
        <v>40</v>
      </c>
      <c r="L139" t="s">
        <v>40</v>
      </c>
      <c r="M139" t="s">
        <v>40</v>
      </c>
      <c r="N139">
        <v>62.06</v>
      </c>
      <c r="O139">
        <v>62.5</v>
      </c>
      <c r="P139">
        <v>57.42</v>
      </c>
      <c r="Q139">
        <v>42.17</v>
      </c>
      <c r="R139">
        <v>40.24</v>
      </c>
      <c r="S139">
        <v>117.69</v>
      </c>
      <c r="T139" t="s">
        <v>41</v>
      </c>
      <c r="U139">
        <v>28.6</v>
      </c>
      <c r="V139">
        <v>10.27</v>
      </c>
      <c r="W139">
        <v>9</v>
      </c>
      <c r="X139" t="s">
        <v>122</v>
      </c>
      <c r="Y139" t="s">
        <v>40</v>
      </c>
      <c r="Z139" t="s">
        <v>40</v>
      </c>
      <c r="AA139" t="s">
        <v>40</v>
      </c>
      <c r="AB139" t="s">
        <v>40</v>
      </c>
      <c r="AC139">
        <v>1</v>
      </c>
      <c r="AD139">
        <v>1</v>
      </c>
      <c r="AE139">
        <v>1</v>
      </c>
      <c r="AF139">
        <v>1</v>
      </c>
      <c r="AG139">
        <v>10</v>
      </c>
      <c r="AH139">
        <v>2</v>
      </c>
      <c r="AI139">
        <v>4</v>
      </c>
      <c r="AJ139" t="s">
        <v>40</v>
      </c>
    </row>
    <row r="140" spans="1:38" x14ac:dyDescent="0.2">
      <c r="A140" t="s">
        <v>1131</v>
      </c>
      <c r="B140" t="e">
        <v>#N/A</v>
      </c>
      <c r="C140" t="s">
        <v>372</v>
      </c>
      <c r="D140" t="s">
        <v>633</v>
      </c>
      <c r="E140" t="s">
        <v>633</v>
      </c>
      <c r="F140" s="1">
        <v>41503</v>
      </c>
      <c r="G140" t="s">
        <v>40</v>
      </c>
      <c r="H140" s="1">
        <v>43694</v>
      </c>
      <c r="I140">
        <v>2017</v>
      </c>
      <c r="J140">
        <v>5</v>
      </c>
      <c r="K140" t="s">
        <v>40</v>
      </c>
      <c r="L140" t="s">
        <v>40</v>
      </c>
      <c r="M140" t="s">
        <v>40</v>
      </c>
      <c r="N140">
        <v>48.92</v>
      </c>
      <c r="O140">
        <v>44.88</v>
      </c>
      <c r="P140">
        <v>42.05</v>
      </c>
      <c r="Q140">
        <v>31.29</v>
      </c>
      <c r="R140">
        <v>46.96</v>
      </c>
      <c r="S140">
        <v>44.6</v>
      </c>
      <c r="T140" t="s">
        <v>41</v>
      </c>
      <c r="U140">
        <v>42.5</v>
      </c>
      <c r="V140">
        <v>7.21</v>
      </c>
      <c r="W140">
        <v>5</v>
      </c>
      <c r="X140" t="s">
        <v>122</v>
      </c>
      <c r="Y140" t="s">
        <v>40</v>
      </c>
      <c r="Z140" t="s">
        <v>40</v>
      </c>
      <c r="AA140" t="s">
        <v>40</v>
      </c>
      <c r="AB140" t="s">
        <v>40</v>
      </c>
      <c r="AC140">
        <v>1</v>
      </c>
      <c r="AD140">
        <v>1</v>
      </c>
      <c r="AE140">
        <v>1</v>
      </c>
      <c r="AF140">
        <v>1</v>
      </c>
      <c r="AG140">
        <v>10</v>
      </c>
      <c r="AH140">
        <v>5</v>
      </c>
      <c r="AI140">
        <v>5</v>
      </c>
      <c r="AJ140" t="s">
        <v>40</v>
      </c>
    </row>
    <row r="141" spans="1:38" x14ac:dyDescent="0.2">
      <c r="A141" t="s">
        <v>1132</v>
      </c>
      <c r="B141" t="e">
        <v>#N/A</v>
      </c>
      <c r="C141" t="s">
        <v>372</v>
      </c>
      <c r="D141" t="s">
        <v>633</v>
      </c>
      <c r="E141" t="s">
        <v>633</v>
      </c>
      <c r="F141" s="1">
        <v>41503</v>
      </c>
      <c r="G141" t="s">
        <v>40</v>
      </c>
      <c r="H141" s="1">
        <v>43694</v>
      </c>
      <c r="I141">
        <v>2017</v>
      </c>
      <c r="J141">
        <v>6</v>
      </c>
      <c r="K141" t="s">
        <v>40</v>
      </c>
      <c r="L141" t="s">
        <v>40</v>
      </c>
      <c r="M141" t="s">
        <v>40</v>
      </c>
      <c r="N141">
        <v>44.2</v>
      </c>
      <c r="O141">
        <v>39.1</v>
      </c>
      <c r="P141">
        <v>37.5</v>
      </c>
      <c r="Q141">
        <v>13.5</v>
      </c>
      <c r="R141">
        <v>23.5</v>
      </c>
      <c r="S141">
        <v>49.5</v>
      </c>
      <c r="T141" t="s">
        <v>236</v>
      </c>
      <c r="U141">
        <v>40.299999999999997</v>
      </c>
      <c r="V141">
        <v>6.6</v>
      </c>
      <c r="W141">
        <v>9</v>
      </c>
      <c r="X141" t="s">
        <v>122</v>
      </c>
      <c r="Y141" t="s">
        <v>40</v>
      </c>
      <c r="Z141" t="s">
        <v>40</v>
      </c>
      <c r="AA141" t="s">
        <v>40</v>
      </c>
      <c r="AB141" t="s">
        <v>40</v>
      </c>
      <c r="AC141">
        <v>1</v>
      </c>
      <c r="AD141">
        <v>1</v>
      </c>
      <c r="AE141">
        <v>1</v>
      </c>
      <c r="AF141">
        <v>1</v>
      </c>
      <c r="AG141">
        <v>10</v>
      </c>
      <c r="AH141">
        <v>3</v>
      </c>
      <c r="AI141">
        <v>5</v>
      </c>
      <c r="AJ141" t="s">
        <v>40</v>
      </c>
    </row>
    <row r="142" spans="1:38" x14ac:dyDescent="0.2">
      <c r="A142" t="s">
        <v>1133</v>
      </c>
      <c r="B142" t="e">
        <v>#N/A</v>
      </c>
      <c r="C142" t="s">
        <v>38</v>
      </c>
      <c r="D142" t="s">
        <v>633</v>
      </c>
      <c r="E142" t="s">
        <v>633</v>
      </c>
      <c r="F142" s="1">
        <v>41503</v>
      </c>
      <c r="G142" t="s">
        <v>40</v>
      </c>
      <c r="H142" s="1">
        <v>44060</v>
      </c>
      <c r="I142">
        <v>2017</v>
      </c>
      <c r="J142">
        <v>29</v>
      </c>
      <c r="K142">
        <v>225</v>
      </c>
      <c r="L142">
        <v>107</v>
      </c>
      <c r="M142">
        <v>10</v>
      </c>
      <c r="N142">
        <v>38</v>
      </c>
      <c r="O142">
        <v>35</v>
      </c>
      <c r="P142">
        <v>33</v>
      </c>
      <c r="Q142">
        <v>18</v>
      </c>
      <c r="R142">
        <v>30</v>
      </c>
      <c r="S142">
        <v>30</v>
      </c>
      <c r="T142" t="s">
        <v>41</v>
      </c>
      <c r="U142">
        <v>27</v>
      </c>
      <c r="V142">
        <v>9.4</v>
      </c>
      <c r="W142">
        <v>11</v>
      </c>
      <c r="X142" t="s">
        <v>122</v>
      </c>
      <c r="Y142" t="s">
        <v>40</v>
      </c>
      <c r="Z142" t="s">
        <v>40</v>
      </c>
      <c r="AA142" t="s">
        <v>40</v>
      </c>
      <c r="AB142" t="s">
        <v>40</v>
      </c>
      <c r="AC142">
        <v>1</v>
      </c>
      <c r="AD142">
        <v>1</v>
      </c>
      <c r="AE142">
        <v>1</v>
      </c>
      <c r="AF142">
        <v>1</v>
      </c>
      <c r="AG142">
        <v>8</v>
      </c>
      <c r="AH142">
        <v>5</v>
      </c>
      <c r="AI142">
        <v>4</v>
      </c>
      <c r="AJ142" t="s">
        <v>40</v>
      </c>
    </row>
    <row r="143" spans="1:38" x14ac:dyDescent="0.2">
      <c r="A143" t="s">
        <v>1134</v>
      </c>
      <c r="B143" t="e">
        <v>#N/A</v>
      </c>
      <c r="C143" t="s">
        <v>38</v>
      </c>
      <c r="D143" t="s">
        <v>633</v>
      </c>
      <c r="E143" t="s">
        <v>633</v>
      </c>
      <c r="F143" s="1">
        <v>41503</v>
      </c>
      <c r="G143" t="s">
        <v>40</v>
      </c>
      <c r="H143" s="1">
        <v>44060</v>
      </c>
      <c r="I143">
        <v>2017</v>
      </c>
      <c r="J143">
        <v>26.5</v>
      </c>
      <c r="K143">
        <v>118</v>
      </c>
      <c r="L143">
        <v>68</v>
      </c>
      <c r="M143">
        <v>11</v>
      </c>
      <c r="N143">
        <v>38</v>
      </c>
      <c r="O143">
        <v>26</v>
      </c>
      <c r="P143">
        <v>27</v>
      </c>
      <c r="Q143">
        <v>17</v>
      </c>
      <c r="R143">
        <v>17</v>
      </c>
      <c r="S143">
        <v>18</v>
      </c>
      <c r="T143" t="s">
        <v>236</v>
      </c>
      <c r="U143">
        <v>29.8</v>
      </c>
      <c r="V143">
        <v>6.7</v>
      </c>
      <c r="W143">
        <v>8</v>
      </c>
      <c r="X143" t="s">
        <v>122</v>
      </c>
      <c r="Y143" t="s">
        <v>40</v>
      </c>
      <c r="Z143" t="s">
        <v>40</v>
      </c>
      <c r="AA143" t="s">
        <v>40</v>
      </c>
      <c r="AB143" t="s">
        <v>40</v>
      </c>
      <c r="AC143">
        <v>1</v>
      </c>
      <c r="AD143">
        <v>1</v>
      </c>
      <c r="AE143">
        <v>1</v>
      </c>
      <c r="AF143">
        <v>1</v>
      </c>
      <c r="AG143">
        <v>8</v>
      </c>
      <c r="AH143">
        <v>3</v>
      </c>
      <c r="AI143">
        <v>4</v>
      </c>
      <c r="AJ143" t="s">
        <v>40</v>
      </c>
    </row>
    <row r="144" spans="1:38" x14ac:dyDescent="0.2">
      <c r="A144" t="s">
        <v>1135</v>
      </c>
      <c r="B144" t="e">
        <v>#N/A</v>
      </c>
      <c r="C144" t="s">
        <v>38</v>
      </c>
      <c r="D144" t="s">
        <v>633</v>
      </c>
      <c r="E144" t="s">
        <v>633</v>
      </c>
      <c r="F144" s="1">
        <v>41503</v>
      </c>
      <c r="G144" t="s">
        <v>40</v>
      </c>
      <c r="H144" s="1">
        <v>44060</v>
      </c>
      <c r="I144">
        <v>2017</v>
      </c>
      <c r="J144">
        <v>25</v>
      </c>
      <c r="K144">
        <v>138</v>
      </c>
      <c r="L144">
        <v>108</v>
      </c>
      <c r="M144">
        <v>8</v>
      </c>
      <c r="N144">
        <v>29</v>
      </c>
      <c r="O144">
        <v>32</v>
      </c>
      <c r="P144">
        <v>27</v>
      </c>
      <c r="Q144">
        <v>30</v>
      </c>
      <c r="R144">
        <v>21</v>
      </c>
      <c r="S144">
        <v>19</v>
      </c>
      <c r="T144" t="s">
        <v>236</v>
      </c>
      <c r="U144">
        <v>37.200000000000003</v>
      </c>
      <c r="V144">
        <v>8.3000000000000007</v>
      </c>
      <c r="W144">
        <v>11</v>
      </c>
      <c r="X144" t="s">
        <v>122</v>
      </c>
      <c r="Y144" t="s">
        <v>40</v>
      </c>
      <c r="Z144" t="s">
        <v>40</v>
      </c>
      <c r="AA144" t="s">
        <v>40</v>
      </c>
      <c r="AB144" t="s">
        <v>40</v>
      </c>
      <c r="AC144">
        <v>1</v>
      </c>
      <c r="AD144">
        <v>1</v>
      </c>
      <c r="AE144">
        <v>1</v>
      </c>
      <c r="AF144">
        <v>1</v>
      </c>
      <c r="AG144">
        <v>8</v>
      </c>
      <c r="AH144">
        <v>6</v>
      </c>
      <c r="AI144">
        <v>5</v>
      </c>
      <c r="AJ144" t="s">
        <v>40</v>
      </c>
    </row>
    <row r="145" spans="1:36" x14ac:dyDescent="0.2">
      <c r="A145" t="s">
        <v>1136</v>
      </c>
      <c r="B145" t="e">
        <v>#N/A</v>
      </c>
      <c r="C145" t="s">
        <v>38</v>
      </c>
      <c r="D145" t="s">
        <v>633</v>
      </c>
      <c r="E145" t="s">
        <v>633</v>
      </c>
      <c r="F145" s="1">
        <v>41503</v>
      </c>
      <c r="G145" t="s">
        <v>40</v>
      </c>
      <c r="H145" s="1">
        <v>44060</v>
      </c>
      <c r="I145">
        <v>2017</v>
      </c>
      <c r="J145">
        <v>30</v>
      </c>
      <c r="K145">
        <v>289</v>
      </c>
      <c r="L145">
        <v>185</v>
      </c>
      <c r="M145">
        <v>9</v>
      </c>
      <c r="N145">
        <v>35</v>
      </c>
      <c r="O145">
        <v>39</v>
      </c>
      <c r="P145">
        <v>34</v>
      </c>
      <c r="Q145">
        <v>27</v>
      </c>
      <c r="R145">
        <v>27</v>
      </c>
      <c r="S145">
        <v>25</v>
      </c>
      <c r="T145" t="s">
        <v>41</v>
      </c>
      <c r="U145">
        <v>33.299999999999997</v>
      </c>
      <c r="V145">
        <v>8.1</v>
      </c>
      <c r="W145">
        <v>7</v>
      </c>
      <c r="X145" t="s">
        <v>122</v>
      </c>
      <c r="Y145" t="s">
        <v>40</v>
      </c>
      <c r="Z145" t="s">
        <v>40</v>
      </c>
      <c r="AA145" t="s">
        <v>40</v>
      </c>
      <c r="AB145" t="s">
        <v>40</v>
      </c>
      <c r="AC145">
        <v>1</v>
      </c>
      <c r="AD145">
        <v>1</v>
      </c>
      <c r="AE145">
        <v>1</v>
      </c>
      <c r="AF145">
        <v>1</v>
      </c>
      <c r="AG145">
        <v>8</v>
      </c>
      <c r="AH145">
        <v>2</v>
      </c>
      <c r="AI145">
        <v>5</v>
      </c>
      <c r="AJ145" t="s">
        <v>40</v>
      </c>
    </row>
    <row r="146" spans="1:36" x14ac:dyDescent="0.2">
      <c r="A146" t="s">
        <v>1137</v>
      </c>
      <c r="B146" t="e">
        <v>#N/A</v>
      </c>
      <c r="C146" t="s">
        <v>38</v>
      </c>
      <c r="D146" t="s">
        <v>633</v>
      </c>
      <c r="E146" t="s">
        <v>633</v>
      </c>
      <c r="F146" s="1">
        <v>41503</v>
      </c>
      <c r="G146" t="s">
        <v>40</v>
      </c>
      <c r="H146" s="1">
        <v>44060</v>
      </c>
      <c r="I146">
        <v>2017</v>
      </c>
      <c r="J146">
        <v>29</v>
      </c>
      <c r="K146">
        <v>175</v>
      </c>
      <c r="L146">
        <v>175</v>
      </c>
      <c r="M146">
        <v>7</v>
      </c>
      <c r="N146">
        <v>42</v>
      </c>
      <c r="O146">
        <v>36</v>
      </c>
      <c r="P146">
        <v>40</v>
      </c>
      <c r="Q146">
        <v>25</v>
      </c>
      <c r="R146">
        <v>33</v>
      </c>
      <c r="S146">
        <v>36</v>
      </c>
      <c r="T146" t="s">
        <v>41</v>
      </c>
      <c r="U146">
        <v>26.8</v>
      </c>
      <c r="V146">
        <v>8</v>
      </c>
      <c r="W146">
        <v>8</v>
      </c>
      <c r="X146" t="s">
        <v>122</v>
      </c>
      <c r="Y146" t="s">
        <v>40</v>
      </c>
      <c r="Z146" t="s">
        <v>40</v>
      </c>
      <c r="AA146" t="s">
        <v>40</v>
      </c>
      <c r="AB146" t="s">
        <v>40</v>
      </c>
      <c r="AC146">
        <v>1</v>
      </c>
      <c r="AD146">
        <v>1</v>
      </c>
      <c r="AE146">
        <v>1</v>
      </c>
      <c r="AF146">
        <v>1</v>
      </c>
      <c r="AG146">
        <v>8</v>
      </c>
      <c r="AH146">
        <v>1</v>
      </c>
      <c r="AI146">
        <v>5</v>
      </c>
      <c r="AJ146" t="s">
        <v>40</v>
      </c>
    </row>
    <row r="147" spans="1:36" x14ac:dyDescent="0.2">
      <c r="A147" t="s">
        <v>1138</v>
      </c>
      <c r="B147" t="e">
        <v>#N/A</v>
      </c>
      <c r="C147" t="s">
        <v>38</v>
      </c>
      <c r="D147" t="s">
        <v>633</v>
      </c>
      <c r="E147" t="s">
        <v>633</v>
      </c>
      <c r="F147" s="1">
        <v>41503</v>
      </c>
      <c r="G147" t="s">
        <v>40</v>
      </c>
      <c r="H147" s="1">
        <v>44060</v>
      </c>
      <c r="I147">
        <v>2017</v>
      </c>
      <c r="J147">
        <v>23</v>
      </c>
      <c r="K147">
        <v>162</v>
      </c>
      <c r="L147">
        <v>128</v>
      </c>
      <c r="M147">
        <v>6</v>
      </c>
      <c r="N147">
        <v>38</v>
      </c>
      <c r="O147">
        <v>36</v>
      </c>
      <c r="P147">
        <v>34</v>
      </c>
      <c r="Q147">
        <v>109</v>
      </c>
      <c r="R147">
        <v>53</v>
      </c>
      <c r="S147">
        <v>32</v>
      </c>
      <c r="T147" t="s">
        <v>41</v>
      </c>
      <c r="U147">
        <v>28.5</v>
      </c>
      <c r="V147">
        <v>7.6</v>
      </c>
      <c r="W147">
        <v>9</v>
      </c>
      <c r="X147" t="s">
        <v>122</v>
      </c>
      <c r="Y147" t="s">
        <v>40</v>
      </c>
      <c r="Z147" t="s">
        <v>40</v>
      </c>
      <c r="AA147" t="s">
        <v>40</v>
      </c>
      <c r="AB147" t="s">
        <v>40</v>
      </c>
      <c r="AC147">
        <v>1</v>
      </c>
      <c r="AD147">
        <v>1</v>
      </c>
      <c r="AE147">
        <v>1</v>
      </c>
      <c r="AF147">
        <v>1</v>
      </c>
      <c r="AG147">
        <v>8</v>
      </c>
      <c r="AH147">
        <v>2</v>
      </c>
      <c r="AI147">
        <v>6</v>
      </c>
      <c r="AJ147" t="s">
        <v>40</v>
      </c>
    </row>
    <row r="148" spans="1:36" x14ac:dyDescent="0.2">
      <c r="A148" t="s">
        <v>1139</v>
      </c>
      <c r="B148" t="e">
        <v>#N/A</v>
      </c>
      <c r="C148" t="s">
        <v>38</v>
      </c>
      <c r="D148" t="s">
        <v>633</v>
      </c>
      <c r="E148" t="s">
        <v>633</v>
      </c>
      <c r="F148" s="1">
        <v>41503</v>
      </c>
      <c r="G148" t="s">
        <v>40</v>
      </c>
      <c r="H148" s="1">
        <v>44060</v>
      </c>
      <c r="I148">
        <v>2017</v>
      </c>
      <c r="J148">
        <v>28</v>
      </c>
      <c r="K148">
        <v>213</v>
      </c>
      <c r="L148">
        <v>126</v>
      </c>
      <c r="M148">
        <v>11</v>
      </c>
      <c r="N148">
        <v>43</v>
      </c>
      <c r="O148">
        <v>46</v>
      </c>
      <c r="P148">
        <v>41</v>
      </c>
      <c r="Q148">
        <v>49</v>
      </c>
      <c r="R148">
        <v>40</v>
      </c>
      <c r="S148">
        <v>29</v>
      </c>
      <c r="T148" t="s">
        <v>41</v>
      </c>
      <c r="U148">
        <v>25.9</v>
      </c>
      <c r="V148">
        <v>11</v>
      </c>
      <c r="W148">
        <v>11</v>
      </c>
      <c r="X148" t="s">
        <v>122</v>
      </c>
      <c r="Y148" t="s">
        <v>40</v>
      </c>
      <c r="Z148" t="s">
        <v>40</v>
      </c>
      <c r="AA148" t="s">
        <v>40</v>
      </c>
      <c r="AB148" t="s">
        <v>40</v>
      </c>
      <c r="AC148">
        <v>1</v>
      </c>
      <c r="AD148">
        <v>1</v>
      </c>
      <c r="AE148">
        <v>1</v>
      </c>
      <c r="AF148">
        <v>1</v>
      </c>
      <c r="AG148">
        <v>1</v>
      </c>
      <c r="AH148">
        <v>6</v>
      </c>
      <c r="AI148">
        <v>3</v>
      </c>
      <c r="AJ148" t="s">
        <v>40</v>
      </c>
    </row>
    <row r="149" spans="1:36" x14ac:dyDescent="0.2">
      <c r="A149" t="s">
        <v>1140</v>
      </c>
      <c r="B149" t="e">
        <v>#N/A</v>
      </c>
      <c r="C149" t="s">
        <v>38</v>
      </c>
      <c r="D149" t="s">
        <v>633</v>
      </c>
      <c r="E149" t="s">
        <v>633</v>
      </c>
      <c r="F149" s="1">
        <v>41503</v>
      </c>
      <c r="G149" t="s">
        <v>40</v>
      </c>
      <c r="H149" s="1">
        <v>44060</v>
      </c>
      <c r="I149">
        <v>2017</v>
      </c>
      <c r="J149">
        <v>26.5</v>
      </c>
      <c r="K149">
        <v>283</v>
      </c>
      <c r="L149">
        <v>112</v>
      </c>
      <c r="M149">
        <v>11</v>
      </c>
      <c r="N149">
        <v>48</v>
      </c>
      <c r="O149">
        <v>42</v>
      </c>
      <c r="P149">
        <v>46</v>
      </c>
      <c r="Q149">
        <v>26</v>
      </c>
      <c r="R149">
        <v>26</v>
      </c>
      <c r="S149">
        <v>27</v>
      </c>
      <c r="T149" t="s">
        <v>41</v>
      </c>
      <c r="U149">
        <v>40.700000000000003</v>
      </c>
      <c r="V149">
        <v>6.8</v>
      </c>
      <c r="W149">
        <v>9</v>
      </c>
      <c r="X149" t="s">
        <v>122</v>
      </c>
      <c r="Y149" t="s">
        <v>40</v>
      </c>
      <c r="Z149" t="s">
        <v>40</v>
      </c>
      <c r="AA149" t="s">
        <v>40</v>
      </c>
      <c r="AB149" t="s">
        <v>40</v>
      </c>
      <c r="AC149">
        <v>1</v>
      </c>
      <c r="AD149">
        <v>1</v>
      </c>
      <c r="AE149">
        <v>1</v>
      </c>
      <c r="AF149">
        <v>1</v>
      </c>
      <c r="AG149">
        <v>1</v>
      </c>
      <c r="AH149">
        <v>6</v>
      </c>
      <c r="AI149">
        <v>6</v>
      </c>
      <c r="AJ149" t="s">
        <v>40</v>
      </c>
    </row>
    <row r="150" spans="1:36" x14ac:dyDescent="0.2">
      <c r="A150" t="s">
        <v>1141</v>
      </c>
      <c r="B150" t="e">
        <v>#N/A</v>
      </c>
      <c r="C150" t="s">
        <v>38</v>
      </c>
      <c r="D150" t="s">
        <v>633</v>
      </c>
      <c r="E150" t="s">
        <v>633</v>
      </c>
      <c r="F150" s="1">
        <v>41503</v>
      </c>
      <c r="G150" t="s">
        <v>40</v>
      </c>
      <c r="H150" s="1">
        <v>44060</v>
      </c>
      <c r="I150">
        <v>2017</v>
      </c>
      <c r="J150">
        <v>22</v>
      </c>
      <c r="K150">
        <v>164</v>
      </c>
      <c r="L150">
        <v>77</v>
      </c>
      <c r="M150">
        <v>6</v>
      </c>
      <c r="N150">
        <v>35</v>
      </c>
      <c r="O150">
        <v>36</v>
      </c>
      <c r="P150">
        <v>38</v>
      </c>
      <c r="Q150">
        <v>23</v>
      </c>
      <c r="R150">
        <v>35</v>
      </c>
      <c r="S150">
        <v>24</v>
      </c>
      <c r="T150" t="s">
        <v>41</v>
      </c>
      <c r="U150">
        <v>28.5</v>
      </c>
      <c r="V150">
        <v>7.4</v>
      </c>
      <c r="W150">
        <v>8</v>
      </c>
      <c r="X150" t="s">
        <v>122</v>
      </c>
      <c r="Y150" t="s">
        <v>40</v>
      </c>
      <c r="Z150" t="s">
        <v>40</v>
      </c>
      <c r="AA150" t="s">
        <v>40</v>
      </c>
      <c r="AB150" t="s">
        <v>40</v>
      </c>
      <c r="AC150">
        <v>1</v>
      </c>
      <c r="AD150">
        <v>1</v>
      </c>
      <c r="AE150">
        <v>1</v>
      </c>
      <c r="AF150">
        <v>1</v>
      </c>
      <c r="AG150">
        <v>1</v>
      </c>
      <c r="AH150">
        <v>6</v>
      </c>
      <c r="AI150">
        <v>7</v>
      </c>
      <c r="AJ150" t="s">
        <v>40</v>
      </c>
    </row>
    <row r="151" spans="1:36" x14ac:dyDescent="0.2">
      <c r="A151" t="s">
        <v>1142</v>
      </c>
      <c r="B151" t="e">
        <v>#N/A</v>
      </c>
      <c r="C151" t="s">
        <v>38</v>
      </c>
      <c r="D151" t="s">
        <v>633</v>
      </c>
      <c r="E151" t="s">
        <v>633</v>
      </c>
      <c r="F151" s="1">
        <v>41503</v>
      </c>
      <c r="G151" t="s">
        <v>40</v>
      </c>
      <c r="H151" s="1">
        <v>44060</v>
      </c>
      <c r="I151">
        <v>2017</v>
      </c>
      <c r="J151">
        <v>29</v>
      </c>
      <c r="K151">
        <v>184</v>
      </c>
      <c r="L151">
        <v>143</v>
      </c>
      <c r="M151">
        <v>8</v>
      </c>
      <c r="N151">
        <v>51</v>
      </c>
      <c r="O151">
        <v>54</v>
      </c>
      <c r="P151">
        <v>53</v>
      </c>
      <c r="Q151">
        <v>57</v>
      </c>
      <c r="R151">
        <v>31</v>
      </c>
      <c r="S151">
        <v>56</v>
      </c>
      <c r="T151" t="s">
        <v>41</v>
      </c>
      <c r="U151">
        <v>28.9</v>
      </c>
      <c r="V151">
        <v>10.8</v>
      </c>
      <c r="W151">
        <v>17</v>
      </c>
      <c r="X151" t="s">
        <v>122</v>
      </c>
      <c r="Y151" t="s">
        <v>40</v>
      </c>
      <c r="Z151" t="s">
        <v>40</v>
      </c>
      <c r="AA151" t="s">
        <v>40</v>
      </c>
      <c r="AB151" t="s">
        <v>40</v>
      </c>
      <c r="AC151">
        <v>1</v>
      </c>
      <c r="AD151">
        <v>1</v>
      </c>
      <c r="AE151">
        <v>1</v>
      </c>
      <c r="AF151">
        <v>1</v>
      </c>
      <c r="AG151">
        <v>5</v>
      </c>
      <c r="AH151">
        <v>6</v>
      </c>
      <c r="AI151">
        <v>5</v>
      </c>
      <c r="AJ151" t="s">
        <v>40</v>
      </c>
    </row>
    <row r="152" spans="1:36" x14ac:dyDescent="0.2">
      <c r="A152" t="s">
        <v>1143</v>
      </c>
      <c r="B152" t="e">
        <v>#N/A</v>
      </c>
      <c r="C152" t="s">
        <v>59</v>
      </c>
      <c r="D152" t="s">
        <v>633</v>
      </c>
      <c r="E152" t="s">
        <v>633</v>
      </c>
      <c r="F152" s="1">
        <v>41503</v>
      </c>
      <c r="G152" t="s">
        <v>40</v>
      </c>
      <c r="H152" s="1">
        <v>44060</v>
      </c>
      <c r="I152">
        <v>2017</v>
      </c>
      <c r="J152">
        <v>38</v>
      </c>
      <c r="K152">
        <v>245</v>
      </c>
      <c r="L152">
        <v>169</v>
      </c>
      <c r="M152">
        <v>18</v>
      </c>
      <c r="N152">
        <v>41</v>
      </c>
      <c r="O152">
        <v>44</v>
      </c>
      <c r="P152">
        <v>36</v>
      </c>
      <c r="Q152">
        <v>24</v>
      </c>
      <c r="R152">
        <v>30</v>
      </c>
      <c r="S152">
        <v>23</v>
      </c>
      <c r="T152" t="s">
        <v>41</v>
      </c>
      <c r="U152">
        <v>35.5</v>
      </c>
      <c r="V152">
        <v>11.5</v>
      </c>
      <c r="W152">
        <v>13</v>
      </c>
      <c r="X152" t="s">
        <v>122</v>
      </c>
      <c r="Y152" t="s">
        <v>40</v>
      </c>
      <c r="Z152" t="s">
        <v>40</v>
      </c>
      <c r="AA152" t="s">
        <v>40</v>
      </c>
      <c r="AB152" t="s">
        <v>40</v>
      </c>
      <c r="AC152">
        <v>1</v>
      </c>
      <c r="AD152">
        <v>1</v>
      </c>
      <c r="AE152">
        <v>1</v>
      </c>
      <c r="AF152">
        <v>1</v>
      </c>
      <c r="AG152">
        <v>5</v>
      </c>
      <c r="AH152">
        <v>1</v>
      </c>
      <c r="AI152">
        <v>1</v>
      </c>
      <c r="AJ152" t="s">
        <v>40</v>
      </c>
    </row>
    <row r="153" spans="1:36" x14ac:dyDescent="0.2">
      <c r="A153" t="s">
        <v>1144</v>
      </c>
      <c r="B153" t="e">
        <v>#N/A</v>
      </c>
      <c r="C153" t="s">
        <v>59</v>
      </c>
      <c r="D153" t="s">
        <v>633</v>
      </c>
      <c r="E153" t="s">
        <v>633</v>
      </c>
      <c r="F153" s="1">
        <v>41503</v>
      </c>
      <c r="G153" t="s">
        <v>40</v>
      </c>
      <c r="H153" s="1">
        <v>44060</v>
      </c>
      <c r="I153">
        <v>2017</v>
      </c>
      <c r="J153">
        <v>42</v>
      </c>
      <c r="K153">
        <v>186</v>
      </c>
      <c r="L153">
        <v>154</v>
      </c>
      <c r="M153">
        <v>13</v>
      </c>
      <c r="N153">
        <v>43</v>
      </c>
      <c r="O153">
        <v>39</v>
      </c>
      <c r="P153">
        <v>40</v>
      </c>
      <c r="Q153">
        <v>22</v>
      </c>
      <c r="R153">
        <v>17</v>
      </c>
      <c r="S153">
        <v>36</v>
      </c>
      <c r="T153" t="s">
        <v>41</v>
      </c>
      <c r="U153">
        <v>39.200000000000003</v>
      </c>
      <c r="V153">
        <v>14</v>
      </c>
      <c r="W153">
        <v>11</v>
      </c>
      <c r="X153" t="s">
        <v>122</v>
      </c>
      <c r="Y153" t="s">
        <v>40</v>
      </c>
      <c r="Z153" t="s">
        <v>40</v>
      </c>
      <c r="AA153" t="s">
        <v>40</v>
      </c>
      <c r="AB153" t="s">
        <v>40</v>
      </c>
      <c r="AC153">
        <v>1</v>
      </c>
      <c r="AD153">
        <v>1</v>
      </c>
      <c r="AE153">
        <v>1</v>
      </c>
      <c r="AF153">
        <v>1</v>
      </c>
      <c r="AG153">
        <v>13</v>
      </c>
      <c r="AH153">
        <v>1</v>
      </c>
      <c r="AI153">
        <v>2</v>
      </c>
      <c r="AJ153" t="s">
        <v>40</v>
      </c>
    </row>
    <row r="154" spans="1:36" x14ac:dyDescent="0.2">
      <c r="A154" t="s">
        <v>1145</v>
      </c>
      <c r="B154" t="e">
        <v>#N/A</v>
      </c>
      <c r="C154" t="s">
        <v>59</v>
      </c>
      <c r="D154" t="s">
        <v>633</v>
      </c>
      <c r="E154" t="s">
        <v>633</v>
      </c>
      <c r="F154" s="1">
        <v>41503</v>
      </c>
      <c r="G154" t="s">
        <v>40</v>
      </c>
      <c r="H154" s="1">
        <v>44060</v>
      </c>
      <c r="I154">
        <v>2017</v>
      </c>
      <c r="J154">
        <v>54</v>
      </c>
      <c r="K154">
        <v>208</v>
      </c>
      <c r="L154">
        <v>176</v>
      </c>
      <c r="M154">
        <v>25</v>
      </c>
      <c r="N154">
        <v>41</v>
      </c>
      <c r="O154">
        <v>43</v>
      </c>
      <c r="P154">
        <v>40</v>
      </c>
      <c r="Q154">
        <v>20</v>
      </c>
      <c r="R154">
        <v>17</v>
      </c>
      <c r="S154">
        <v>35</v>
      </c>
      <c r="T154" t="s">
        <v>242</v>
      </c>
      <c r="U154">
        <v>29.3</v>
      </c>
      <c r="V154">
        <v>11.5</v>
      </c>
      <c r="W154">
        <v>17</v>
      </c>
      <c r="X154" t="s">
        <v>122</v>
      </c>
      <c r="Y154" t="s">
        <v>40</v>
      </c>
      <c r="Z154" t="s">
        <v>40</v>
      </c>
      <c r="AA154" t="s">
        <v>40</v>
      </c>
      <c r="AB154" t="s">
        <v>40</v>
      </c>
      <c r="AC154">
        <v>1</v>
      </c>
      <c r="AD154">
        <v>1</v>
      </c>
      <c r="AE154">
        <v>1</v>
      </c>
      <c r="AF154">
        <v>1</v>
      </c>
      <c r="AG154">
        <v>13</v>
      </c>
      <c r="AH154">
        <v>4</v>
      </c>
      <c r="AI154">
        <v>4</v>
      </c>
      <c r="AJ154" t="s">
        <v>40</v>
      </c>
    </row>
    <row r="155" spans="1:36" x14ac:dyDescent="0.2">
      <c r="A155" t="s">
        <v>1146</v>
      </c>
      <c r="B155" t="e">
        <v>#N/A</v>
      </c>
      <c r="C155" t="s">
        <v>59</v>
      </c>
      <c r="D155" t="s">
        <v>633</v>
      </c>
      <c r="E155" t="s">
        <v>633</v>
      </c>
      <c r="F155" s="1">
        <v>41503</v>
      </c>
      <c r="G155" t="s">
        <v>40</v>
      </c>
      <c r="H155" s="1">
        <v>44060</v>
      </c>
      <c r="I155">
        <v>2017</v>
      </c>
      <c r="J155">
        <v>35</v>
      </c>
      <c r="K155">
        <v>261</v>
      </c>
      <c r="L155">
        <v>174</v>
      </c>
      <c r="M155">
        <v>20</v>
      </c>
      <c r="N155">
        <v>43</v>
      </c>
      <c r="O155">
        <v>50</v>
      </c>
      <c r="P155">
        <v>46</v>
      </c>
      <c r="Q155">
        <v>40</v>
      </c>
      <c r="R155">
        <v>29</v>
      </c>
      <c r="S155">
        <v>36</v>
      </c>
      <c r="T155" t="s">
        <v>41</v>
      </c>
      <c r="U155">
        <v>43.9</v>
      </c>
      <c r="V155">
        <v>10.5</v>
      </c>
      <c r="W155">
        <v>13</v>
      </c>
      <c r="X155" t="s">
        <v>122</v>
      </c>
      <c r="Y155" t="s">
        <v>40</v>
      </c>
      <c r="Z155" t="s">
        <v>40</v>
      </c>
      <c r="AA155" t="s">
        <v>40</v>
      </c>
      <c r="AB155" t="s">
        <v>40</v>
      </c>
      <c r="AC155">
        <v>1</v>
      </c>
      <c r="AD155">
        <v>1</v>
      </c>
      <c r="AE155">
        <v>1</v>
      </c>
      <c r="AF155">
        <v>1</v>
      </c>
      <c r="AG155">
        <v>13</v>
      </c>
      <c r="AH155">
        <v>3</v>
      </c>
      <c r="AI155">
        <v>4</v>
      </c>
      <c r="AJ155" t="s">
        <v>40</v>
      </c>
    </row>
    <row r="156" spans="1:36" x14ac:dyDescent="0.2">
      <c r="A156" t="s">
        <v>1147</v>
      </c>
      <c r="B156" t="e">
        <v>#N/A</v>
      </c>
      <c r="C156" t="s">
        <v>59</v>
      </c>
      <c r="D156" t="s">
        <v>633</v>
      </c>
      <c r="E156" t="s">
        <v>633</v>
      </c>
      <c r="F156" s="1">
        <v>41503</v>
      </c>
      <c r="G156" t="s">
        <v>40</v>
      </c>
      <c r="H156" s="1">
        <v>44060</v>
      </c>
      <c r="I156">
        <v>2017</v>
      </c>
      <c r="J156">
        <v>38</v>
      </c>
      <c r="K156">
        <v>300</v>
      </c>
      <c r="L156">
        <v>219</v>
      </c>
      <c r="M156">
        <v>19</v>
      </c>
      <c r="N156">
        <v>35</v>
      </c>
      <c r="O156">
        <v>35</v>
      </c>
      <c r="P156">
        <v>40</v>
      </c>
      <c r="Q156">
        <v>32</v>
      </c>
      <c r="R156">
        <v>37</v>
      </c>
      <c r="S156">
        <v>21</v>
      </c>
      <c r="T156" t="s">
        <v>41</v>
      </c>
      <c r="U156">
        <v>30.5</v>
      </c>
      <c r="V156">
        <v>11.2</v>
      </c>
      <c r="W156">
        <v>14</v>
      </c>
      <c r="X156" t="s">
        <v>122</v>
      </c>
      <c r="Y156" t="s">
        <v>40</v>
      </c>
      <c r="Z156" t="s">
        <v>40</v>
      </c>
      <c r="AA156" t="s">
        <v>40</v>
      </c>
      <c r="AB156" t="s">
        <v>40</v>
      </c>
      <c r="AC156">
        <v>1</v>
      </c>
      <c r="AD156">
        <v>1</v>
      </c>
      <c r="AE156">
        <v>1</v>
      </c>
      <c r="AF156">
        <v>1</v>
      </c>
      <c r="AG156">
        <v>13</v>
      </c>
      <c r="AH156">
        <v>2</v>
      </c>
      <c r="AI156">
        <v>5</v>
      </c>
      <c r="AJ156" t="s">
        <v>40</v>
      </c>
    </row>
    <row r="157" spans="1:36" x14ac:dyDescent="0.2">
      <c r="A157" t="s">
        <v>1148</v>
      </c>
      <c r="B157" t="e">
        <v>#N/A</v>
      </c>
      <c r="C157" t="s">
        <v>59</v>
      </c>
      <c r="D157" t="s">
        <v>633</v>
      </c>
      <c r="E157" t="s">
        <v>633</v>
      </c>
      <c r="F157" s="1">
        <v>41503</v>
      </c>
      <c r="G157" t="s">
        <v>40</v>
      </c>
      <c r="H157" s="1">
        <v>44060</v>
      </c>
      <c r="I157">
        <v>2017</v>
      </c>
      <c r="J157">
        <v>72</v>
      </c>
      <c r="K157" t="s">
        <v>77</v>
      </c>
      <c r="L157" t="s">
        <v>77</v>
      </c>
      <c r="M157">
        <v>36</v>
      </c>
      <c r="N157">
        <v>43</v>
      </c>
      <c r="O157">
        <v>46</v>
      </c>
      <c r="P157">
        <v>41</v>
      </c>
      <c r="Q157">
        <v>32</v>
      </c>
      <c r="R157">
        <v>26</v>
      </c>
      <c r="S157">
        <v>15</v>
      </c>
      <c r="T157" t="s">
        <v>41</v>
      </c>
      <c r="U157">
        <v>44</v>
      </c>
      <c r="V157">
        <v>12.1</v>
      </c>
      <c r="W157">
        <v>16</v>
      </c>
      <c r="X157" t="s">
        <v>122</v>
      </c>
      <c r="Y157" t="s">
        <v>40</v>
      </c>
      <c r="Z157" t="s">
        <v>40</v>
      </c>
      <c r="AA157" t="s">
        <v>40</v>
      </c>
      <c r="AB157" t="s">
        <v>40</v>
      </c>
      <c r="AC157">
        <v>1</v>
      </c>
      <c r="AD157">
        <v>1</v>
      </c>
      <c r="AE157">
        <v>1</v>
      </c>
      <c r="AF157">
        <v>1</v>
      </c>
      <c r="AG157">
        <v>7</v>
      </c>
      <c r="AH157">
        <v>1</v>
      </c>
      <c r="AI157">
        <v>6</v>
      </c>
      <c r="AJ157" t="s">
        <v>40</v>
      </c>
    </row>
    <row r="158" spans="1:36" x14ac:dyDescent="0.2">
      <c r="A158" t="s">
        <v>1149</v>
      </c>
      <c r="B158" t="e">
        <v>#N/A</v>
      </c>
      <c r="C158" t="s">
        <v>59</v>
      </c>
      <c r="D158" t="s">
        <v>633</v>
      </c>
      <c r="E158" t="s">
        <v>633</v>
      </c>
      <c r="F158" s="1">
        <v>41503</v>
      </c>
      <c r="G158" t="s">
        <v>40</v>
      </c>
      <c r="H158" s="1">
        <v>44060</v>
      </c>
      <c r="I158">
        <v>2017</v>
      </c>
      <c r="J158">
        <v>43</v>
      </c>
      <c r="K158">
        <v>148</v>
      </c>
      <c r="L158">
        <v>153</v>
      </c>
      <c r="M158">
        <v>12</v>
      </c>
      <c r="N158">
        <v>34</v>
      </c>
      <c r="O158">
        <v>31</v>
      </c>
      <c r="P158">
        <v>32</v>
      </c>
      <c r="Q158">
        <v>16</v>
      </c>
      <c r="R158">
        <v>30</v>
      </c>
      <c r="S158">
        <v>27</v>
      </c>
      <c r="T158" t="s">
        <v>242</v>
      </c>
      <c r="U158">
        <v>23.1</v>
      </c>
      <c r="V158">
        <v>15.1</v>
      </c>
      <c r="W158">
        <v>20</v>
      </c>
      <c r="X158" t="s">
        <v>122</v>
      </c>
      <c r="Y158" t="s">
        <v>40</v>
      </c>
      <c r="Z158" t="s">
        <v>40</v>
      </c>
      <c r="AA158" t="s">
        <v>40</v>
      </c>
      <c r="AB158" t="s">
        <v>40</v>
      </c>
      <c r="AC158">
        <v>1</v>
      </c>
      <c r="AD158">
        <v>1</v>
      </c>
      <c r="AE158">
        <v>1</v>
      </c>
      <c r="AF158">
        <v>1</v>
      </c>
      <c r="AG158">
        <v>7</v>
      </c>
      <c r="AH158">
        <v>1</v>
      </c>
      <c r="AI158">
        <v>7</v>
      </c>
      <c r="AJ158" t="s">
        <v>40</v>
      </c>
    </row>
    <row r="159" spans="1:36" x14ac:dyDescent="0.2">
      <c r="A159" t="s">
        <v>1150</v>
      </c>
      <c r="B159" t="e">
        <v>#N/A</v>
      </c>
      <c r="C159" t="s">
        <v>59</v>
      </c>
      <c r="D159" t="s">
        <v>633</v>
      </c>
      <c r="E159" t="s">
        <v>633</v>
      </c>
      <c r="F159" s="1">
        <v>41868</v>
      </c>
      <c r="G159" t="s">
        <v>40</v>
      </c>
      <c r="H159" s="1">
        <v>44060</v>
      </c>
      <c r="I159">
        <v>2017</v>
      </c>
      <c r="J159">
        <v>52.5</v>
      </c>
      <c r="K159" t="s">
        <v>40</v>
      </c>
      <c r="L159" t="s">
        <v>40</v>
      </c>
      <c r="M159" t="s">
        <v>40</v>
      </c>
      <c r="N159">
        <v>43</v>
      </c>
      <c r="O159">
        <v>40</v>
      </c>
      <c r="P159">
        <v>45</v>
      </c>
      <c r="Q159">
        <v>64</v>
      </c>
      <c r="R159">
        <v>66</v>
      </c>
      <c r="S159">
        <v>30</v>
      </c>
      <c r="T159" t="s">
        <v>41</v>
      </c>
      <c r="U159">
        <v>30.4</v>
      </c>
      <c r="V159">
        <v>10.7</v>
      </c>
      <c r="W159">
        <v>15</v>
      </c>
      <c r="X159" t="s">
        <v>122</v>
      </c>
      <c r="Y159" t="s">
        <v>40</v>
      </c>
      <c r="Z159" t="s">
        <v>40</v>
      </c>
      <c r="AA159" t="s">
        <v>40</v>
      </c>
      <c r="AB159" t="s">
        <v>40</v>
      </c>
      <c r="AC159">
        <v>1</v>
      </c>
      <c r="AD159">
        <v>1</v>
      </c>
      <c r="AE159">
        <v>1</v>
      </c>
      <c r="AF159">
        <v>1</v>
      </c>
      <c r="AG159">
        <v>4</v>
      </c>
      <c r="AH159">
        <v>6</v>
      </c>
      <c r="AI159">
        <v>5</v>
      </c>
      <c r="AJ159" t="s">
        <v>40</v>
      </c>
    </row>
    <row r="160" spans="1:36" x14ac:dyDescent="0.2">
      <c r="A160" t="s">
        <v>1151</v>
      </c>
      <c r="B160" t="e">
        <v>#N/A</v>
      </c>
      <c r="C160" t="s">
        <v>59</v>
      </c>
      <c r="D160" t="s">
        <v>633</v>
      </c>
      <c r="E160" t="s">
        <v>633</v>
      </c>
      <c r="F160" s="1">
        <v>41868</v>
      </c>
      <c r="G160" t="s">
        <v>40</v>
      </c>
      <c r="H160" s="1">
        <v>44060</v>
      </c>
      <c r="I160">
        <v>2017</v>
      </c>
      <c r="J160">
        <v>47</v>
      </c>
      <c r="K160" t="s">
        <v>40</v>
      </c>
      <c r="L160" t="s">
        <v>40</v>
      </c>
      <c r="M160" t="s">
        <v>40</v>
      </c>
      <c r="N160">
        <v>42</v>
      </c>
      <c r="O160">
        <v>40</v>
      </c>
      <c r="P160">
        <v>47</v>
      </c>
      <c r="Q160">
        <v>31</v>
      </c>
      <c r="R160">
        <v>38</v>
      </c>
      <c r="S160">
        <v>39</v>
      </c>
      <c r="T160" t="s">
        <v>236</v>
      </c>
      <c r="U160">
        <v>32.1</v>
      </c>
      <c r="V160">
        <v>9.5</v>
      </c>
      <c r="W160">
        <v>11</v>
      </c>
      <c r="X160" t="s">
        <v>122</v>
      </c>
      <c r="Y160" t="s">
        <v>40</v>
      </c>
      <c r="Z160" t="s">
        <v>40</v>
      </c>
      <c r="AA160" t="s">
        <v>40</v>
      </c>
      <c r="AB160" t="s">
        <v>40</v>
      </c>
      <c r="AC160">
        <v>1</v>
      </c>
      <c r="AD160">
        <v>1</v>
      </c>
      <c r="AE160">
        <v>1</v>
      </c>
      <c r="AF160">
        <v>1</v>
      </c>
      <c r="AG160">
        <v>4</v>
      </c>
      <c r="AH160">
        <v>6</v>
      </c>
      <c r="AI160">
        <v>6</v>
      </c>
      <c r="AJ160" t="s">
        <v>40</v>
      </c>
    </row>
    <row r="161" spans="1:38" x14ac:dyDescent="0.2">
      <c r="A161" t="s">
        <v>1152</v>
      </c>
      <c r="B161" t="e">
        <v>#N/A</v>
      </c>
      <c r="C161" t="s">
        <v>59</v>
      </c>
      <c r="D161" t="s">
        <v>633</v>
      </c>
      <c r="E161" t="s">
        <v>633</v>
      </c>
      <c r="F161" s="1">
        <v>41868</v>
      </c>
      <c r="G161" t="s">
        <v>40</v>
      </c>
      <c r="H161" s="1">
        <v>44060</v>
      </c>
      <c r="I161">
        <v>2017</v>
      </c>
      <c r="J161">
        <v>59.5</v>
      </c>
      <c r="K161" t="s">
        <v>40</v>
      </c>
      <c r="L161" t="s">
        <v>40</v>
      </c>
      <c r="M161" t="s">
        <v>40</v>
      </c>
      <c r="N161">
        <v>45</v>
      </c>
      <c r="O161">
        <v>45</v>
      </c>
      <c r="P161">
        <v>58</v>
      </c>
      <c r="Q161">
        <v>29</v>
      </c>
      <c r="R161">
        <v>27</v>
      </c>
      <c r="S161">
        <v>39</v>
      </c>
      <c r="T161" t="s">
        <v>41</v>
      </c>
      <c r="U161">
        <v>41</v>
      </c>
      <c r="V161">
        <v>10.4</v>
      </c>
      <c r="W161">
        <v>12</v>
      </c>
      <c r="X161" t="s">
        <v>122</v>
      </c>
      <c r="Y161" t="s">
        <v>40</v>
      </c>
      <c r="Z161" t="s">
        <v>40</v>
      </c>
      <c r="AA161" t="s">
        <v>40</v>
      </c>
      <c r="AB161" t="s">
        <v>40</v>
      </c>
      <c r="AC161">
        <v>1</v>
      </c>
      <c r="AD161">
        <v>1</v>
      </c>
      <c r="AE161">
        <v>1</v>
      </c>
      <c r="AF161">
        <v>1</v>
      </c>
      <c r="AG161">
        <v>16</v>
      </c>
      <c r="AH161">
        <v>4</v>
      </c>
      <c r="AI161">
        <v>1</v>
      </c>
      <c r="AJ161" t="s">
        <v>40</v>
      </c>
    </row>
    <row r="162" spans="1:38" x14ac:dyDescent="0.2">
      <c r="A162" t="s">
        <v>1153</v>
      </c>
      <c r="B162" t="e">
        <v>#N/A</v>
      </c>
      <c r="C162" t="s">
        <v>59</v>
      </c>
      <c r="D162" t="s">
        <v>633</v>
      </c>
      <c r="E162" t="s">
        <v>633</v>
      </c>
      <c r="F162" s="1">
        <v>41868</v>
      </c>
      <c r="G162" t="s">
        <v>40</v>
      </c>
      <c r="H162" s="1">
        <v>44060</v>
      </c>
      <c r="I162">
        <v>2017</v>
      </c>
      <c r="J162">
        <v>46.5</v>
      </c>
      <c r="K162">
        <v>392</v>
      </c>
      <c r="L162">
        <v>339</v>
      </c>
      <c r="M162">
        <v>28</v>
      </c>
      <c r="N162">
        <v>55</v>
      </c>
      <c r="O162">
        <v>51</v>
      </c>
      <c r="P162">
        <v>59</v>
      </c>
      <c r="Q162">
        <v>110</v>
      </c>
      <c r="R162">
        <v>78</v>
      </c>
      <c r="S162">
        <v>111</v>
      </c>
      <c r="T162" t="s">
        <v>236</v>
      </c>
      <c r="U162">
        <v>39.200000000000003</v>
      </c>
      <c r="V162">
        <v>12.2</v>
      </c>
      <c r="W162">
        <v>11</v>
      </c>
      <c r="X162" t="s">
        <v>122</v>
      </c>
      <c r="Y162" t="s">
        <v>40</v>
      </c>
      <c r="Z162" t="s">
        <v>40</v>
      </c>
      <c r="AA162" t="s">
        <v>40</v>
      </c>
      <c r="AB162" t="s">
        <v>40</v>
      </c>
      <c r="AC162">
        <v>1</v>
      </c>
      <c r="AD162">
        <v>1</v>
      </c>
      <c r="AE162">
        <v>1</v>
      </c>
      <c r="AF162">
        <v>1</v>
      </c>
      <c r="AG162">
        <v>16</v>
      </c>
      <c r="AH162">
        <v>1</v>
      </c>
      <c r="AI162">
        <v>4</v>
      </c>
      <c r="AJ162" t="s">
        <v>40</v>
      </c>
    </row>
    <row r="163" spans="1:38" x14ac:dyDescent="0.2">
      <c r="A163" t="s">
        <v>1154</v>
      </c>
      <c r="B163" t="e">
        <v>#N/A</v>
      </c>
      <c r="C163" t="s">
        <v>59</v>
      </c>
      <c r="D163" t="s">
        <v>633</v>
      </c>
      <c r="E163" t="s">
        <v>633</v>
      </c>
      <c r="F163" s="1">
        <v>41868</v>
      </c>
      <c r="G163" t="s">
        <v>40</v>
      </c>
      <c r="H163" s="1">
        <v>44060</v>
      </c>
      <c r="I163">
        <v>2017</v>
      </c>
      <c r="J163">
        <v>57</v>
      </c>
      <c r="K163">
        <v>178</v>
      </c>
      <c r="L163">
        <v>139</v>
      </c>
      <c r="M163">
        <v>23</v>
      </c>
      <c r="N163">
        <v>51</v>
      </c>
      <c r="O163">
        <v>55</v>
      </c>
      <c r="P163">
        <v>47</v>
      </c>
      <c r="Q163">
        <v>92</v>
      </c>
      <c r="R163">
        <v>53</v>
      </c>
      <c r="S163">
        <v>70</v>
      </c>
      <c r="T163" t="s">
        <v>236</v>
      </c>
      <c r="U163">
        <v>40.9</v>
      </c>
      <c r="V163">
        <v>8.3000000000000007</v>
      </c>
      <c r="W163">
        <v>9</v>
      </c>
      <c r="X163" t="s">
        <v>122</v>
      </c>
      <c r="Y163" t="s">
        <v>40</v>
      </c>
      <c r="Z163" t="s">
        <v>40</v>
      </c>
      <c r="AA163" t="s">
        <v>40</v>
      </c>
      <c r="AB163" t="s">
        <v>40</v>
      </c>
      <c r="AC163">
        <v>1</v>
      </c>
      <c r="AD163">
        <v>1</v>
      </c>
      <c r="AE163">
        <v>1</v>
      </c>
      <c r="AF163">
        <v>1</v>
      </c>
      <c r="AG163">
        <v>16</v>
      </c>
      <c r="AH163">
        <v>2</v>
      </c>
      <c r="AI163">
        <v>5</v>
      </c>
      <c r="AJ163" t="s">
        <v>40</v>
      </c>
    </row>
    <row r="164" spans="1:38" x14ac:dyDescent="0.2">
      <c r="A164" t="s">
        <v>1155</v>
      </c>
      <c r="B164" t="e">
        <v>#N/A</v>
      </c>
      <c r="C164" t="s">
        <v>59</v>
      </c>
      <c r="D164" t="s">
        <v>633</v>
      </c>
      <c r="E164" t="s">
        <v>633</v>
      </c>
      <c r="F164" s="1">
        <v>41503</v>
      </c>
      <c r="G164" t="s">
        <v>40</v>
      </c>
      <c r="H164" s="1">
        <v>44060</v>
      </c>
      <c r="I164">
        <v>2017</v>
      </c>
      <c r="J164">
        <v>49</v>
      </c>
      <c r="K164" t="s">
        <v>77</v>
      </c>
      <c r="L164" t="s">
        <v>77</v>
      </c>
      <c r="M164">
        <v>39</v>
      </c>
      <c r="N164">
        <v>44</v>
      </c>
      <c r="O164">
        <v>40</v>
      </c>
      <c r="P164">
        <v>41</v>
      </c>
      <c r="Q164">
        <v>33</v>
      </c>
      <c r="R164">
        <v>29</v>
      </c>
      <c r="S164">
        <v>32</v>
      </c>
      <c r="T164" t="s">
        <v>41</v>
      </c>
      <c r="U164">
        <v>39</v>
      </c>
      <c r="V164">
        <v>15.8</v>
      </c>
      <c r="W164">
        <v>15</v>
      </c>
      <c r="X164" t="s">
        <v>122</v>
      </c>
      <c r="Y164" t="s">
        <v>40</v>
      </c>
      <c r="Z164" t="s">
        <v>40</v>
      </c>
      <c r="AA164" t="s">
        <v>40</v>
      </c>
      <c r="AB164" t="s">
        <v>40</v>
      </c>
      <c r="AC164">
        <v>1</v>
      </c>
      <c r="AD164">
        <v>1</v>
      </c>
      <c r="AE164">
        <v>1</v>
      </c>
      <c r="AF164">
        <v>1</v>
      </c>
      <c r="AG164">
        <v>5</v>
      </c>
      <c r="AH164">
        <v>2</v>
      </c>
      <c r="AI164">
        <v>5</v>
      </c>
      <c r="AJ164" t="s">
        <v>40</v>
      </c>
    </row>
    <row r="165" spans="1:38" x14ac:dyDescent="0.2">
      <c r="A165" t="s">
        <v>1156</v>
      </c>
      <c r="B165" t="e">
        <v>#N/A</v>
      </c>
      <c r="C165" t="s">
        <v>59</v>
      </c>
      <c r="D165" t="s">
        <v>633</v>
      </c>
      <c r="E165" t="s">
        <v>633</v>
      </c>
      <c r="F165" s="1">
        <v>41503</v>
      </c>
      <c r="G165" t="s">
        <v>40</v>
      </c>
      <c r="H165" s="1">
        <v>44060</v>
      </c>
      <c r="I165">
        <v>2017</v>
      </c>
      <c r="J165">
        <v>27</v>
      </c>
      <c r="K165">
        <v>500</v>
      </c>
      <c r="L165">
        <v>425</v>
      </c>
      <c r="M165">
        <v>15</v>
      </c>
      <c r="N165">
        <v>49</v>
      </c>
      <c r="O165">
        <v>46</v>
      </c>
      <c r="P165">
        <v>41</v>
      </c>
      <c r="Q165">
        <v>24</v>
      </c>
      <c r="R165">
        <v>17</v>
      </c>
      <c r="S165">
        <v>21</v>
      </c>
      <c r="T165" t="s">
        <v>41</v>
      </c>
      <c r="U165">
        <v>35.200000000000003</v>
      </c>
      <c r="V165">
        <v>10.5</v>
      </c>
      <c r="W165">
        <v>14</v>
      </c>
      <c r="X165" t="s">
        <v>122</v>
      </c>
      <c r="Y165" t="s">
        <v>40</v>
      </c>
      <c r="Z165" t="s">
        <v>40</v>
      </c>
      <c r="AA165" t="s">
        <v>40</v>
      </c>
      <c r="AB165" t="s">
        <v>40</v>
      </c>
      <c r="AC165">
        <v>1</v>
      </c>
      <c r="AD165">
        <v>1</v>
      </c>
      <c r="AE165">
        <v>1</v>
      </c>
      <c r="AF165">
        <v>1</v>
      </c>
      <c r="AG165">
        <v>5</v>
      </c>
      <c r="AH165">
        <v>5</v>
      </c>
      <c r="AI165">
        <v>7</v>
      </c>
      <c r="AJ165" t="s">
        <v>40</v>
      </c>
    </row>
    <row r="166" spans="1:38" x14ac:dyDescent="0.2">
      <c r="A166" t="s">
        <v>1157</v>
      </c>
      <c r="B166" t="e">
        <v>#N/A</v>
      </c>
      <c r="C166" t="s">
        <v>59</v>
      </c>
      <c r="D166" t="s">
        <v>633</v>
      </c>
      <c r="E166" t="s">
        <v>633</v>
      </c>
      <c r="F166" s="1">
        <v>41503</v>
      </c>
      <c r="G166" t="s">
        <v>40</v>
      </c>
      <c r="H166" s="1">
        <v>44060</v>
      </c>
      <c r="I166">
        <v>2017</v>
      </c>
      <c r="J166">
        <v>34</v>
      </c>
      <c r="K166">
        <v>184</v>
      </c>
      <c r="L166">
        <v>132</v>
      </c>
      <c r="M166">
        <v>9</v>
      </c>
      <c r="N166">
        <v>44</v>
      </c>
      <c r="O166">
        <v>40</v>
      </c>
      <c r="P166">
        <v>45</v>
      </c>
      <c r="Q166">
        <v>24</v>
      </c>
      <c r="R166">
        <v>26</v>
      </c>
      <c r="S166">
        <v>25</v>
      </c>
      <c r="T166" t="s">
        <v>41</v>
      </c>
      <c r="U166">
        <v>30.5</v>
      </c>
      <c r="V166">
        <v>12</v>
      </c>
      <c r="W166">
        <v>18</v>
      </c>
      <c r="X166" t="s">
        <v>122</v>
      </c>
      <c r="Y166" t="s">
        <v>40</v>
      </c>
      <c r="Z166" t="s">
        <v>40</v>
      </c>
      <c r="AA166" t="s">
        <v>40</v>
      </c>
      <c r="AB166" t="s">
        <v>40</v>
      </c>
      <c r="AC166">
        <v>1</v>
      </c>
      <c r="AD166">
        <v>1</v>
      </c>
      <c r="AE166">
        <v>1</v>
      </c>
      <c r="AF166">
        <v>1</v>
      </c>
      <c r="AG166">
        <v>13</v>
      </c>
      <c r="AH166">
        <v>5</v>
      </c>
      <c r="AI166">
        <v>2</v>
      </c>
      <c r="AJ166" t="s">
        <v>40</v>
      </c>
    </row>
    <row r="167" spans="1:38" x14ac:dyDescent="0.2">
      <c r="A167" t="s">
        <v>1158</v>
      </c>
      <c r="B167" t="e">
        <v>#N/A</v>
      </c>
      <c r="C167" t="s">
        <v>59</v>
      </c>
      <c r="D167" t="s">
        <v>633</v>
      </c>
      <c r="E167" t="s">
        <v>633</v>
      </c>
      <c r="F167" s="1">
        <v>41503</v>
      </c>
      <c r="G167" t="s">
        <v>40</v>
      </c>
      <c r="H167" s="1">
        <v>44060</v>
      </c>
      <c r="I167">
        <v>2017</v>
      </c>
      <c r="J167">
        <v>56</v>
      </c>
      <c r="K167" t="s">
        <v>77</v>
      </c>
      <c r="L167" t="s">
        <v>77</v>
      </c>
      <c r="M167">
        <v>32</v>
      </c>
      <c r="N167">
        <v>44</v>
      </c>
      <c r="O167">
        <v>44</v>
      </c>
      <c r="P167">
        <v>47</v>
      </c>
      <c r="Q167">
        <v>34</v>
      </c>
      <c r="R167">
        <v>41</v>
      </c>
      <c r="S167">
        <v>30</v>
      </c>
      <c r="T167" t="s">
        <v>236</v>
      </c>
      <c r="U167">
        <v>37.700000000000003</v>
      </c>
      <c r="V167">
        <v>12.1</v>
      </c>
      <c r="W167">
        <v>11</v>
      </c>
      <c r="X167" t="s">
        <v>122</v>
      </c>
      <c r="Y167" t="s">
        <v>40</v>
      </c>
      <c r="Z167" t="s">
        <v>40</v>
      </c>
      <c r="AA167" t="s">
        <v>40</v>
      </c>
      <c r="AB167" t="s">
        <v>40</v>
      </c>
      <c r="AC167">
        <v>1</v>
      </c>
      <c r="AD167">
        <v>1</v>
      </c>
      <c r="AE167">
        <v>1</v>
      </c>
      <c r="AF167">
        <v>1</v>
      </c>
      <c r="AG167">
        <v>13</v>
      </c>
      <c r="AH167">
        <v>2</v>
      </c>
      <c r="AI167">
        <v>2</v>
      </c>
      <c r="AJ167" t="s">
        <v>40</v>
      </c>
    </row>
    <row r="168" spans="1:38" x14ac:dyDescent="0.2">
      <c r="A168" t="s">
        <v>1159</v>
      </c>
      <c r="B168" t="e">
        <v>#N/A</v>
      </c>
      <c r="C168" t="s">
        <v>372</v>
      </c>
      <c r="D168" t="s">
        <v>1421</v>
      </c>
      <c r="E168" t="s">
        <v>328</v>
      </c>
      <c r="F168" s="1">
        <v>40042</v>
      </c>
      <c r="G168" t="s">
        <v>40</v>
      </c>
      <c r="H168" s="1">
        <v>40407</v>
      </c>
      <c r="I168">
        <v>2017</v>
      </c>
      <c r="J168">
        <v>5</v>
      </c>
      <c r="K168">
        <v>35</v>
      </c>
      <c r="L168">
        <v>41</v>
      </c>
      <c r="M168">
        <v>3</v>
      </c>
      <c r="N168" t="s">
        <v>40</v>
      </c>
      <c r="O168" t="s">
        <v>40</v>
      </c>
      <c r="P168" t="s">
        <v>40</v>
      </c>
      <c r="Q168" t="s">
        <v>40</v>
      </c>
      <c r="R168" t="s">
        <v>40</v>
      </c>
      <c r="S168" t="s">
        <v>40</v>
      </c>
      <c r="T168" t="s">
        <v>41</v>
      </c>
      <c r="U168">
        <v>17.600000000000001</v>
      </c>
      <c r="V168">
        <v>6.85</v>
      </c>
      <c r="W168" t="s">
        <v>40</v>
      </c>
      <c r="X168" t="s">
        <v>122</v>
      </c>
      <c r="Y168" t="s">
        <v>40</v>
      </c>
      <c r="Z168" t="s">
        <v>40</v>
      </c>
      <c r="AA168" t="s">
        <v>40</v>
      </c>
      <c r="AB168" t="s">
        <v>40</v>
      </c>
      <c r="AC168">
        <v>1</v>
      </c>
      <c r="AD168">
        <v>1</v>
      </c>
      <c r="AE168">
        <v>1</v>
      </c>
      <c r="AF168">
        <v>1</v>
      </c>
      <c r="AG168">
        <v>10</v>
      </c>
      <c r="AH168">
        <v>4</v>
      </c>
      <c r="AI168">
        <v>7</v>
      </c>
      <c r="AJ168" t="s">
        <v>40</v>
      </c>
    </row>
    <row r="169" spans="1:38" x14ac:dyDescent="0.2">
      <c r="A169" t="s">
        <v>1160</v>
      </c>
      <c r="B169" t="e">
        <v>#N/A</v>
      </c>
      <c r="C169" t="s">
        <v>372</v>
      </c>
      <c r="D169" t="s">
        <v>1421</v>
      </c>
      <c r="E169" t="s">
        <v>328</v>
      </c>
      <c r="F169" s="1">
        <v>40042</v>
      </c>
      <c r="G169" t="s">
        <v>40</v>
      </c>
      <c r="H169" s="1">
        <v>40407</v>
      </c>
      <c r="I169">
        <v>2017</v>
      </c>
      <c r="J169">
        <v>5</v>
      </c>
      <c r="K169">
        <v>57</v>
      </c>
      <c r="L169">
        <v>42</v>
      </c>
      <c r="M169">
        <v>11</v>
      </c>
      <c r="N169" t="s">
        <v>40</v>
      </c>
      <c r="O169" t="s">
        <v>40</v>
      </c>
      <c r="P169" t="s">
        <v>40</v>
      </c>
      <c r="Q169" t="s">
        <v>40</v>
      </c>
      <c r="R169" t="s">
        <v>40</v>
      </c>
      <c r="S169" t="s">
        <v>40</v>
      </c>
      <c r="T169" t="s">
        <v>41</v>
      </c>
      <c r="U169">
        <v>14.9</v>
      </c>
      <c r="V169">
        <v>8.4700000000000006</v>
      </c>
      <c r="W169" t="s">
        <v>40</v>
      </c>
      <c r="X169" t="s">
        <v>122</v>
      </c>
      <c r="Y169" t="s">
        <v>40</v>
      </c>
      <c r="Z169" t="s">
        <v>40</v>
      </c>
      <c r="AA169" t="s">
        <v>40</v>
      </c>
      <c r="AB169" t="s">
        <v>40</v>
      </c>
      <c r="AC169">
        <v>1</v>
      </c>
      <c r="AD169">
        <v>1</v>
      </c>
      <c r="AE169">
        <v>1</v>
      </c>
      <c r="AF169">
        <v>1</v>
      </c>
      <c r="AG169">
        <v>10</v>
      </c>
      <c r="AH169">
        <v>2</v>
      </c>
      <c r="AI169">
        <v>7</v>
      </c>
      <c r="AJ169" t="s">
        <v>40</v>
      </c>
    </row>
    <row r="170" spans="1:38" x14ac:dyDescent="0.2">
      <c r="A170" t="s">
        <v>1161</v>
      </c>
      <c r="B170" t="e">
        <v>#N/A</v>
      </c>
      <c r="C170" t="s">
        <v>372</v>
      </c>
      <c r="D170" t="s">
        <v>1421</v>
      </c>
      <c r="E170" t="s">
        <v>328</v>
      </c>
      <c r="F170" s="1">
        <v>40042</v>
      </c>
      <c r="G170" t="s">
        <v>40</v>
      </c>
      <c r="H170" s="1">
        <v>40407</v>
      </c>
      <c r="I170">
        <v>2017</v>
      </c>
      <c r="J170">
        <v>5</v>
      </c>
      <c r="K170">
        <v>29</v>
      </c>
      <c r="L170">
        <v>25</v>
      </c>
      <c r="M170">
        <v>8</v>
      </c>
      <c r="N170" t="s">
        <v>40</v>
      </c>
      <c r="O170" t="s">
        <v>40</v>
      </c>
      <c r="P170" t="s">
        <v>40</v>
      </c>
      <c r="Q170" t="s">
        <v>40</v>
      </c>
      <c r="R170" t="s">
        <v>40</v>
      </c>
      <c r="S170" t="s">
        <v>40</v>
      </c>
      <c r="T170" t="s">
        <v>41</v>
      </c>
      <c r="U170">
        <v>16.399999999999999</v>
      </c>
      <c r="V170">
        <v>12</v>
      </c>
      <c r="W170" t="s">
        <v>40</v>
      </c>
      <c r="X170" t="s">
        <v>122</v>
      </c>
      <c r="Y170" t="s">
        <v>40</v>
      </c>
      <c r="Z170" t="s">
        <v>40</v>
      </c>
      <c r="AA170" t="s">
        <v>40</v>
      </c>
      <c r="AB170" t="s">
        <v>40</v>
      </c>
      <c r="AC170">
        <v>1</v>
      </c>
      <c r="AD170">
        <v>1</v>
      </c>
      <c r="AE170">
        <v>1</v>
      </c>
      <c r="AF170">
        <v>1</v>
      </c>
      <c r="AG170">
        <v>10</v>
      </c>
      <c r="AH170">
        <v>1</v>
      </c>
      <c r="AI170">
        <v>7</v>
      </c>
      <c r="AJ170" t="s">
        <v>40</v>
      </c>
      <c r="AL170" t="s">
        <v>1162</v>
      </c>
    </row>
    <row r="171" spans="1:38" x14ac:dyDescent="0.2">
      <c r="A171" t="s">
        <v>1163</v>
      </c>
      <c r="B171" t="e">
        <v>#N/A</v>
      </c>
      <c r="C171" t="s">
        <v>372</v>
      </c>
      <c r="D171" t="s">
        <v>1421</v>
      </c>
      <c r="E171" t="s">
        <v>328</v>
      </c>
      <c r="F171" s="1">
        <v>40042</v>
      </c>
      <c r="G171" t="s">
        <v>40</v>
      </c>
      <c r="H171" s="1">
        <v>40407</v>
      </c>
      <c r="I171">
        <v>2017</v>
      </c>
      <c r="J171">
        <v>10</v>
      </c>
      <c r="K171">
        <v>23</v>
      </c>
      <c r="L171">
        <v>11</v>
      </c>
      <c r="M171">
        <v>10</v>
      </c>
      <c r="N171" t="s">
        <v>40</v>
      </c>
      <c r="O171" t="s">
        <v>40</v>
      </c>
      <c r="P171" t="s">
        <v>40</v>
      </c>
      <c r="Q171" t="s">
        <v>40</v>
      </c>
      <c r="R171" t="s">
        <v>40</v>
      </c>
      <c r="S171" t="s">
        <v>40</v>
      </c>
      <c r="T171" t="s">
        <v>236</v>
      </c>
      <c r="U171">
        <v>9.6999999999999993</v>
      </c>
      <c r="V171">
        <v>16.45</v>
      </c>
      <c r="W171" t="s">
        <v>40</v>
      </c>
      <c r="X171" t="s">
        <v>122</v>
      </c>
      <c r="Y171" t="s">
        <v>40</v>
      </c>
      <c r="Z171" t="s">
        <v>40</v>
      </c>
      <c r="AA171" t="s">
        <v>40</v>
      </c>
      <c r="AB171" t="s">
        <v>40</v>
      </c>
      <c r="AC171">
        <v>1</v>
      </c>
      <c r="AD171">
        <v>1</v>
      </c>
      <c r="AE171">
        <v>1</v>
      </c>
      <c r="AF171">
        <v>1</v>
      </c>
      <c r="AG171">
        <v>15</v>
      </c>
      <c r="AH171">
        <v>4</v>
      </c>
      <c r="AI171">
        <v>6</v>
      </c>
      <c r="AJ171" t="s">
        <v>40</v>
      </c>
    </row>
    <row r="172" spans="1:38" x14ac:dyDescent="0.2">
      <c r="A172" t="s">
        <v>1164</v>
      </c>
      <c r="B172" t="e">
        <v>#N/A</v>
      </c>
      <c r="C172" t="s">
        <v>372</v>
      </c>
      <c r="D172" t="s">
        <v>1421</v>
      </c>
      <c r="E172" t="s">
        <v>328</v>
      </c>
      <c r="F172" s="1">
        <v>40042</v>
      </c>
      <c r="G172" t="s">
        <v>40</v>
      </c>
      <c r="H172" s="1">
        <v>40407</v>
      </c>
      <c r="I172">
        <v>2017</v>
      </c>
      <c r="J172">
        <v>4</v>
      </c>
      <c r="K172">
        <v>45</v>
      </c>
      <c r="L172">
        <v>43</v>
      </c>
      <c r="M172">
        <v>8</v>
      </c>
      <c r="N172" t="s">
        <v>40</v>
      </c>
      <c r="O172" t="s">
        <v>40</v>
      </c>
      <c r="P172" t="s">
        <v>40</v>
      </c>
      <c r="Q172" t="s">
        <v>40</v>
      </c>
      <c r="R172" t="s">
        <v>40</v>
      </c>
      <c r="S172" t="s">
        <v>40</v>
      </c>
      <c r="T172" t="s">
        <v>41</v>
      </c>
      <c r="U172">
        <v>13</v>
      </c>
      <c r="V172">
        <v>9.07</v>
      </c>
      <c r="W172" t="s">
        <v>40</v>
      </c>
      <c r="X172" t="s">
        <v>122</v>
      </c>
      <c r="Y172" t="s">
        <v>40</v>
      </c>
      <c r="Z172" t="s">
        <v>40</v>
      </c>
      <c r="AA172" t="s">
        <v>40</v>
      </c>
      <c r="AB172" t="s">
        <v>40</v>
      </c>
      <c r="AC172">
        <v>1</v>
      </c>
      <c r="AD172">
        <v>1</v>
      </c>
      <c r="AE172">
        <v>1</v>
      </c>
      <c r="AF172">
        <v>1</v>
      </c>
      <c r="AG172">
        <v>12</v>
      </c>
      <c r="AH172">
        <v>5</v>
      </c>
      <c r="AI172">
        <v>3</v>
      </c>
      <c r="AJ172" t="s">
        <v>40</v>
      </c>
    </row>
    <row r="173" spans="1:38" x14ac:dyDescent="0.2">
      <c r="A173" t="s">
        <v>1165</v>
      </c>
      <c r="B173" t="e">
        <v>#N/A</v>
      </c>
      <c r="C173" t="s">
        <v>38</v>
      </c>
      <c r="D173" t="s">
        <v>1421</v>
      </c>
      <c r="E173" t="s">
        <v>328</v>
      </c>
      <c r="F173" s="1">
        <v>40042</v>
      </c>
      <c r="G173" t="s">
        <v>40</v>
      </c>
      <c r="H173" s="1">
        <v>40407</v>
      </c>
      <c r="I173">
        <v>2017</v>
      </c>
      <c r="J173">
        <v>84</v>
      </c>
      <c r="K173">
        <v>113</v>
      </c>
      <c r="L173">
        <v>123</v>
      </c>
      <c r="M173">
        <v>33</v>
      </c>
      <c r="N173">
        <v>59</v>
      </c>
      <c r="O173">
        <v>62</v>
      </c>
      <c r="P173">
        <v>61</v>
      </c>
      <c r="Q173">
        <v>51</v>
      </c>
      <c r="R173">
        <v>97</v>
      </c>
      <c r="S173">
        <v>86</v>
      </c>
      <c r="T173" t="s">
        <v>242</v>
      </c>
      <c r="U173">
        <v>37.799999999999997</v>
      </c>
      <c r="V173">
        <v>9.9</v>
      </c>
      <c r="W173" t="s">
        <v>40</v>
      </c>
      <c r="X173" t="s">
        <v>122</v>
      </c>
      <c r="Y173" t="s">
        <v>40</v>
      </c>
      <c r="Z173" t="s">
        <v>40</v>
      </c>
      <c r="AA173" t="s">
        <v>40</v>
      </c>
      <c r="AB173" t="s">
        <v>40</v>
      </c>
      <c r="AC173">
        <v>1</v>
      </c>
      <c r="AD173">
        <v>1</v>
      </c>
      <c r="AE173">
        <v>1</v>
      </c>
      <c r="AF173">
        <v>1</v>
      </c>
      <c r="AG173">
        <v>1</v>
      </c>
      <c r="AH173">
        <v>3</v>
      </c>
      <c r="AI173">
        <v>7</v>
      </c>
      <c r="AJ173" t="s">
        <v>40</v>
      </c>
    </row>
    <row r="174" spans="1:38" x14ac:dyDescent="0.2">
      <c r="A174" t="s">
        <v>1166</v>
      </c>
      <c r="B174" t="e">
        <v>#N/A</v>
      </c>
      <c r="C174" t="s">
        <v>38</v>
      </c>
      <c r="D174" t="s">
        <v>1421</v>
      </c>
      <c r="E174" t="s">
        <v>328</v>
      </c>
      <c r="F174" s="1">
        <v>43694</v>
      </c>
      <c r="G174" t="s">
        <v>40</v>
      </c>
      <c r="H174" s="1">
        <v>43694</v>
      </c>
      <c r="I174">
        <v>2017</v>
      </c>
      <c r="J174">
        <v>85</v>
      </c>
      <c r="K174">
        <v>185</v>
      </c>
      <c r="L174">
        <v>151</v>
      </c>
      <c r="M174">
        <v>37.1</v>
      </c>
      <c r="N174">
        <v>59</v>
      </c>
      <c r="O174">
        <v>57</v>
      </c>
      <c r="P174">
        <v>60</v>
      </c>
      <c r="Q174">
        <v>138</v>
      </c>
      <c r="R174">
        <v>155</v>
      </c>
      <c r="S174">
        <v>123</v>
      </c>
      <c r="T174" t="s">
        <v>242</v>
      </c>
      <c r="U174">
        <v>33.6</v>
      </c>
      <c r="V174">
        <v>11</v>
      </c>
      <c r="W174" t="s">
        <v>40</v>
      </c>
      <c r="X174" t="s">
        <v>122</v>
      </c>
      <c r="Y174" t="s">
        <v>40</v>
      </c>
      <c r="Z174" t="s">
        <v>40</v>
      </c>
      <c r="AA174" t="s">
        <v>40</v>
      </c>
      <c r="AB174" t="s">
        <v>40</v>
      </c>
      <c r="AC174">
        <v>1</v>
      </c>
      <c r="AD174">
        <v>1</v>
      </c>
      <c r="AE174">
        <v>1</v>
      </c>
      <c r="AF174">
        <v>1</v>
      </c>
      <c r="AG174">
        <v>8</v>
      </c>
      <c r="AH174">
        <v>4</v>
      </c>
      <c r="AI174">
        <v>3</v>
      </c>
      <c r="AJ174" t="s">
        <v>40</v>
      </c>
    </row>
    <row r="175" spans="1:38" x14ac:dyDescent="0.2">
      <c r="A175" t="s">
        <v>1167</v>
      </c>
      <c r="B175" t="e">
        <v>#N/A</v>
      </c>
      <c r="C175" t="s">
        <v>38</v>
      </c>
      <c r="D175" t="s">
        <v>1421</v>
      </c>
      <c r="E175" t="s">
        <v>328</v>
      </c>
      <c r="F175" s="1">
        <v>40042</v>
      </c>
      <c r="G175" t="s">
        <v>40</v>
      </c>
      <c r="H175" s="1">
        <v>40407</v>
      </c>
      <c r="I175">
        <v>2017</v>
      </c>
      <c r="J175">
        <v>62</v>
      </c>
      <c r="K175">
        <v>93</v>
      </c>
      <c r="L175">
        <v>84</v>
      </c>
      <c r="M175">
        <v>25</v>
      </c>
      <c r="N175">
        <v>50</v>
      </c>
      <c r="O175">
        <v>48</v>
      </c>
      <c r="P175">
        <v>60</v>
      </c>
      <c r="Q175">
        <v>72</v>
      </c>
      <c r="R175">
        <v>41</v>
      </c>
      <c r="S175">
        <v>30</v>
      </c>
      <c r="T175" t="s">
        <v>236</v>
      </c>
      <c r="U175">
        <v>25.4</v>
      </c>
      <c r="V175">
        <v>11.24</v>
      </c>
      <c r="W175" t="s">
        <v>40</v>
      </c>
      <c r="X175" t="s">
        <v>122</v>
      </c>
      <c r="Y175" t="s">
        <v>40</v>
      </c>
      <c r="Z175" t="s">
        <v>40</v>
      </c>
      <c r="AA175" t="s">
        <v>40</v>
      </c>
      <c r="AB175" t="s">
        <v>40</v>
      </c>
      <c r="AC175">
        <v>1</v>
      </c>
      <c r="AD175">
        <v>1</v>
      </c>
      <c r="AE175">
        <v>1</v>
      </c>
      <c r="AF175">
        <v>1</v>
      </c>
      <c r="AG175">
        <v>1</v>
      </c>
      <c r="AH175">
        <v>2</v>
      </c>
      <c r="AI175">
        <v>5</v>
      </c>
      <c r="AJ175" t="s">
        <v>40</v>
      </c>
    </row>
    <row r="176" spans="1:38" x14ac:dyDescent="0.2">
      <c r="A176" t="s">
        <v>1168</v>
      </c>
      <c r="B176" t="e">
        <v>#N/A</v>
      </c>
      <c r="C176" t="s">
        <v>38</v>
      </c>
      <c r="D176" t="s">
        <v>1421</v>
      </c>
      <c r="E176" t="s">
        <v>328</v>
      </c>
      <c r="F176" s="1">
        <v>40042</v>
      </c>
      <c r="G176" t="s">
        <v>40</v>
      </c>
      <c r="H176" s="1">
        <v>40407</v>
      </c>
      <c r="I176">
        <v>2017</v>
      </c>
      <c r="J176">
        <v>68</v>
      </c>
      <c r="K176">
        <v>115</v>
      </c>
      <c r="L176">
        <v>84</v>
      </c>
      <c r="M176">
        <v>20</v>
      </c>
      <c r="N176">
        <v>56</v>
      </c>
      <c r="O176">
        <v>56</v>
      </c>
      <c r="P176">
        <v>56</v>
      </c>
      <c r="Q176">
        <v>90</v>
      </c>
      <c r="R176">
        <v>58</v>
      </c>
      <c r="S176">
        <v>102</v>
      </c>
      <c r="T176" t="s">
        <v>41</v>
      </c>
      <c r="U176">
        <v>32.700000000000003</v>
      </c>
      <c r="V176">
        <v>10.6</v>
      </c>
      <c r="W176" t="s">
        <v>40</v>
      </c>
      <c r="X176" t="s">
        <v>122</v>
      </c>
      <c r="Y176" t="s">
        <v>40</v>
      </c>
      <c r="Z176" t="s">
        <v>40</v>
      </c>
      <c r="AA176" t="s">
        <v>40</v>
      </c>
      <c r="AB176" t="s">
        <v>40</v>
      </c>
      <c r="AC176">
        <v>1</v>
      </c>
      <c r="AD176">
        <v>1</v>
      </c>
      <c r="AE176">
        <v>1</v>
      </c>
      <c r="AF176">
        <v>1</v>
      </c>
      <c r="AG176">
        <v>9</v>
      </c>
      <c r="AH176">
        <v>4</v>
      </c>
      <c r="AI176">
        <v>5</v>
      </c>
      <c r="AJ176" t="s">
        <v>40</v>
      </c>
    </row>
    <row r="177" spans="1:38" x14ac:dyDescent="0.2">
      <c r="A177" t="s">
        <v>1169</v>
      </c>
      <c r="B177" t="e">
        <v>#N/A</v>
      </c>
      <c r="C177" t="s">
        <v>38</v>
      </c>
      <c r="D177" t="s">
        <v>1421</v>
      </c>
      <c r="E177" t="s">
        <v>328</v>
      </c>
      <c r="F177" s="1">
        <v>43694</v>
      </c>
      <c r="G177" t="s">
        <v>40</v>
      </c>
      <c r="H177" s="1">
        <v>43694</v>
      </c>
      <c r="I177">
        <v>2017</v>
      </c>
      <c r="J177">
        <v>30</v>
      </c>
      <c r="K177">
        <v>77</v>
      </c>
      <c r="L177">
        <v>84</v>
      </c>
      <c r="M177">
        <v>8</v>
      </c>
      <c r="N177">
        <v>52</v>
      </c>
      <c r="O177">
        <v>50</v>
      </c>
      <c r="P177">
        <v>56</v>
      </c>
      <c r="Q177">
        <v>53</v>
      </c>
      <c r="R177">
        <v>63</v>
      </c>
      <c r="S177">
        <v>69</v>
      </c>
      <c r="T177" t="s">
        <v>41</v>
      </c>
      <c r="U177">
        <v>26</v>
      </c>
      <c r="V177">
        <v>11</v>
      </c>
      <c r="W177" t="s">
        <v>40</v>
      </c>
      <c r="X177" t="s">
        <v>122</v>
      </c>
      <c r="Y177" t="s">
        <v>40</v>
      </c>
      <c r="Z177" t="s">
        <v>40</v>
      </c>
      <c r="AA177" t="s">
        <v>40</v>
      </c>
      <c r="AB177" t="s">
        <v>40</v>
      </c>
      <c r="AC177">
        <v>1</v>
      </c>
      <c r="AD177">
        <v>1</v>
      </c>
      <c r="AE177">
        <v>1</v>
      </c>
      <c r="AF177">
        <v>1</v>
      </c>
      <c r="AG177">
        <v>8</v>
      </c>
      <c r="AH177">
        <v>1</v>
      </c>
      <c r="AI177">
        <v>1</v>
      </c>
      <c r="AJ177" t="s">
        <v>40</v>
      </c>
    </row>
    <row r="178" spans="1:38" x14ac:dyDescent="0.2">
      <c r="A178" t="s">
        <v>1170</v>
      </c>
      <c r="B178" t="e">
        <v>#N/A</v>
      </c>
      <c r="C178" t="s">
        <v>59</v>
      </c>
      <c r="D178" t="s">
        <v>1421</v>
      </c>
      <c r="E178" t="s">
        <v>328</v>
      </c>
      <c r="F178" s="1">
        <v>40042</v>
      </c>
      <c r="G178" t="s">
        <v>40</v>
      </c>
      <c r="H178" s="1">
        <v>40407</v>
      </c>
      <c r="I178">
        <v>2017</v>
      </c>
      <c r="J178">
        <v>108</v>
      </c>
      <c r="K178">
        <v>233</v>
      </c>
      <c r="L178">
        <v>182</v>
      </c>
      <c r="M178">
        <v>55</v>
      </c>
      <c r="N178">
        <v>61</v>
      </c>
      <c r="O178">
        <v>55</v>
      </c>
      <c r="P178">
        <v>55</v>
      </c>
      <c r="Q178">
        <v>68</v>
      </c>
      <c r="R178">
        <v>52</v>
      </c>
      <c r="S178">
        <v>66</v>
      </c>
      <c r="T178" t="s">
        <v>236</v>
      </c>
      <c r="U178">
        <v>36.299999999999997</v>
      </c>
      <c r="V178">
        <v>22.49</v>
      </c>
      <c r="W178" t="s">
        <v>40</v>
      </c>
      <c r="X178" t="s">
        <v>122</v>
      </c>
      <c r="Y178" t="s">
        <v>40</v>
      </c>
      <c r="Z178" t="s">
        <v>40</v>
      </c>
      <c r="AA178" t="s">
        <v>40</v>
      </c>
      <c r="AB178" t="s">
        <v>40</v>
      </c>
      <c r="AC178">
        <v>1</v>
      </c>
      <c r="AD178">
        <v>1</v>
      </c>
      <c r="AE178">
        <v>1</v>
      </c>
      <c r="AF178">
        <v>1</v>
      </c>
      <c r="AG178">
        <v>5</v>
      </c>
      <c r="AH178">
        <v>6</v>
      </c>
      <c r="AI178">
        <v>2</v>
      </c>
      <c r="AJ178" t="s">
        <v>40</v>
      </c>
    </row>
    <row r="179" spans="1:38" x14ac:dyDescent="0.2">
      <c r="A179" t="s">
        <v>1171</v>
      </c>
      <c r="B179" t="e">
        <v>#N/A</v>
      </c>
      <c r="C179" t="s">
        <v>59</v>
      </c>
      <c r="D179" t="s">
        <v>1421</v>
      </c>
      <c r="E179" t="s">
        <v>328</v>
      </c>
      <c r="F179" s="1">
        <v>40042</v>
      </c>
      <c r="G179" t="s">
        <v>40</v>
      </c>
      <c r="H179" s="1">
        <v>40407</v>
      </c>
      <c r="I179">
        <v>2017</v>
      </c>
      <c r="J179">
        <v>60</v>
      </c>
      <c r="K179">
        <v>94</v>
      </c>
      <c r="L179">
        <v>77</v>
      </c>
      <c r="M179">
        <v>18</v>
      </c>
      <c r="N179">
        <v>41</v>
      </c>
      <c r="O179">
        <v>45</v>
      </c>
      <c r="P179">
        <v>46</v>
      </c>
      <c r="Q179">
        <v>31</v>
      </c>
      <c r="R179">
        <v>60</v>
      </c>
      <c r="S179">
        <v>53</v>
      </c>
      <c r="T179" t="s">
        <v>41</v>
      </c>
      <c r="U179">
        <v>38.6</v>
      </c>
      <c r="V179">
        <v>12.2</v>
      </c>
      <c r="W179" t="s">
        <v>40</v>
      </c>
      <c r="X179" t="s">
        <v>122</v>
      </c>
      <c r="Y179" t="s">
        <v>40</v>
      </c>
      <c r="Z179" t="s">
        <v>40</v>
      </c>
      <c r="AA179" t="s">
        <v>40</v>
      </c>
      <c r="AB179" t="s">
        <v>40</v>
      </c>
      <c r="AC179">
        <v>1</v>
      </c>
      <c r="AD179">
        <v>1</v>
      </c>
      <c r="AE179">
        <v>1</v>
      </c>
      <c r="AF179">
        <v>1</v>
      </c>
      <c r="AG179">
        <v>5</v>
      </c>
      <c r="AH179">
        <v>6</v>
      </c>
      <c r="AI179">
        <v>3</v>
      </c>
      <c r="AJ179" t="s">
        <v>40</v>
      </c>
    </row>
    <row r="180" spans="1:38" x14ac:dyDescent="0.2">
      <c r="A180" t="s">
        <v>1172</v>
      </c>
      <c r="B180" t="e">
        <v>#N/A</v>
      </c>
      <c r="C180" t="s">
        <v>59</v>
      </c>
      <c r="D180" t="s">
        <v>1421</v>
      </c>
      <c r="E180" t="s">
        <v>328</v>
      </c>
      <c r="F180" s="1">
        <v>40042</v>
      </c>
      <c r="G180" t="s">
        <v>40</v>
      </c>
      <c r="H180" s="1">
        <v>40407</v>
      </c>
      <c r="I180">
        <v>2017</v>
      </c>
      <c r="J180">
        <v>44</v>
      </c>
      <c r="K180">
        <v>113</v>
      </c>
      <c r="L180">
        <v>115</v>
      </c>
      <c r="M180">
        <v>21</v>
      </c>
      <c r="N180">
        <v>52</v>
      </c>
      <c r="O180">
        <v>44</v>
      </c>
      <c r="P180">
        <v>44</v>
      </c>
      <c r="Q180">
        <v>51</v>
      </c>
      <c r="R180">
        <v>62</v>
      </c>
      <c r="S180">
        <v>89</v>
      </c>
      <c r="T180" t="s">
        <v>236</v>
      </c>
      <c r="U180">
        <v>34.1</v>
      </c>
      <c r="V180">
        <v>13.24</v>
      </c>
      <c r="W180" t="s">
        <v>40</v>
      </c>
      <c r="X180" t="s">
        <v>122</v>
      </c>
      <c r="Y180" t="s">
        <v>40</v>
      </c>
      <c r="Z180" t="s">
        <v>40</v>
      </c>
      <c r="AA180" t="s">
        <v>40</v>
      </c>
      <c r="AB180" t="s">
        <v>40</v>
      </c>
      <c r="AC180">
        <v>1</v>
      </c>
      <c r="AD180">
        <v>1</v>
      </c>
      <c r="AE180">
        <v>1</v>
      </c>
      <c r="AF180">
        <v>1</v>
      </c>
      <c r="AG180">
        <v>5</v>
      </c>
      <c r="AH180">
        <v>6</v>
      </c>
      <c r="AI180">
        <v>4</v>
      </c>
      <c r="AJ180" t="s">
        <v>40</v>
      </c>
    </row>
    <row r="181" spans="1:38" x14ac:dyDescent="0.2">
      <c r="A181" t="s">
        <v>1173</v>
      </c>
      <c r="B181" t="e">
        <v>#N/A</v>
      </c>
      <c r="C181" t="s">
        <v>59</v>
      </c>
      <c r="D181" t="s">
        <v>1421</v>
      </c>
      <c r="E181" t="s">
        <v>328</v>
      </c>
      <c r="F181" s="1">
        <v>40042</v>
      </c>
      <c r="G181" t="s">
        <v>40</v>
      </c>
      <c r="H181" s="1">
        <v>40407</v>
      </c>
      <c r="I181">
        <v>2017</v>
      </c>
      <c r="J181">
        <v>38</v>
      </c>
      <c r="K181">
        <v>72</v>
      </c>
      <c r="L181">
        <v>65</v>
      </c>
      <c r="M181">
        <v>21</v>
      </c>
      <c r="N181">
        <v>46</v>
      </c>
      <c r="O181">
        <v>48</v>
      </c>
      <c r="P181">
        <v>47</v>
      </c>
      <c r="Q181">
        <v>99</v>
      </c>
      <c r="R181">
        <v>63</v>
      </c>
      <c r="S181">
        <v>66</v>
      </c>
      <c r="T181" t="s">
        <v>41</v>
      </c>
      <c r="U181">
        <v>33.700000000000003</v>
      </c>
      <c r="V181">
        <v>14.83</v>
      </c>
      <c r="W181" t="s">
        <v>40</v>
      </c>
      <c r="X181" t="s">
        <v>122</v>
      </c>
      <c r="Y181" t="s">
        <v>40</v>
      </c>
      <c r="Z181" t="s">
        <v>40</v>
      </c>
      <c r="AA181" t="s">
        <v>40</v>
      </c>
      <c r="AB181" t="s">
        <v>40</v>
      </c>
      <c r="AC181">
        <v>1</v>
      </c>
      <c r="AD181">
        <v>1</v>
      </c>
      <c r="AE181">
        <v>1</v>
      </c>
      <c r="AF181">
        <v>1</v>
      </c>
      <c r="AG181">
        <v>5</v>
      </c>
      <c r="AH181">
        <v>6</v>
      </c>
      <c r="AI181">
        <v>5</v>
      </c>
      <c r="AJ181" t="s">
        <v>40</v>
      </c>
    </row>
    <row r="182" spans="1:38" x14ac:dyDescent="0.2">
      <c r="A182" t="s">
        <v>1174</v>
      </c>
      <c r="B182" t="e">
        <v>#N/A</v>
      </c>
      <c r="C182" t="s">
        <v>59</v>
      </c>
      <c r="D182" t="s">
        <v>1421</v>
      </c>
      <c r="E182" t="s">
        <v>328</v>
      </c>
      <c r="F182" s="1">
        <v>43694</v>
      </c>
      <c r="G182" t="s">
        <v>40</v>
      </c>
      <c r="H182" s="1">
        <v>43694</v>
      </c>
      <c r="I182">
        <v>2017</v>
      </c>
      <c r="J182">
        <v>48</v>
      </c>
      <c r="K182">
        <v>76</v>
      </c>
      <c r="L182">
        <v>78</v>
      </c>
      <c r="M182">
        <v>16.899999999999999</v>
      </c>
      <c r="N182">
        <v>65</v>
      </c>
      <c r="O182">
        <v>67</v>
      </c>
      <c r="P182">
        <v>67</v>
      </c>
      <c r="Q182">
        <v>60</v>
      </c>
      <c r="R182">
        <v>38</v>
      </c>
      <c r="S182">
        <v>41</v>
      </c>
      <c r="T182" t="s">
        <v>236</v>
      </c>
      <c r="U182">
        <v>36.700000000000003</v>
      </c>
      <c r="V182">
        <v>14</v>
      </c>
      <c r="W182" t="s">
        <v>40</v>
      </c>
      <c r="X182" t="s">
        <v>122</v>
      </c>
      <c r="Y182" t="s">
        <v>40</v>
      </c>
      <c r="Z182" t="s">
        <v>40</v>
      </c>
      <c r="AA182" t="s">
        <v>40</v>
      </c>
      <c r="AB182" t="s">
        <v>40</v>
      </c>
      <c r="AC182">
        <v>1</v>
      </c>
      <c r="AD182">
        <v>1</v>
      </c>
      <c r="AE182">
        <v>1</v>
      </c>
      <c r="AF182">
        <v>1</v>
      </c>
      <c r="AG182">
        <v>5</v>
      </c>
      <c r="AH182">
        <v>3</v>
      </c>
      <c r="AI182">
        <v>3</v>
      </c>
      <c r="AJ182" t="s">
        <v>40</v>
      </c>
      <c r="AL182" t="s">
        <v>1175</v>
      </c>
    </row>
    <row r="183" spans="1:38" x14ac:dyDescent="0.2">
      <c r="A183" t="s">
        <v>1176</v>
      </c>
      <c r="B183" t="e">
        <v>#N/A</v>
      </c>
      <c r="C183" t="s">
        <v>372</v>
      </c>
      <c r="D183" t="s">
        <v>1421</v>
      </c>
      <c r="E183" t="s">
        <v>74</v>
      </c>
      <c r="F183" s="1">
        <v>41503</v>
      </c>
      <c r="G183" t="s">
        <v>40</v>
      </c>
      <c r="H183" s="1">
        <v>42599</v>
      </c>
      <c r="I183">
        <v>2017</v>
      </c>
      <c r="J183">
        <v>9.8000000000000007</v>
      </c>
      <c r="K183">
        <v>102</v>
      </c>
      <c r="L183">
        <v>109</v>
      </c>
      <c r="M183">
        <v>5.8</v>
      </c>
      <c r="N183" t="s">
        <v>40</v>
      </c>
      <c r="O183" t="s">
        <v>40</v>
      </c>
      <c r="P183" t="s">
        <v>40</v>
      </c>
      <c r="Q183" t="s">
        <v>40</v>
      </c>
      <c r="R183" t="s">
        <v>40</v>
      </c>
      <c r="S183" t="s">
        <v>40</v>
      </c>
      <c r="T183" t="s">
        <v>242</v>
      </c>
      <c r="U183">
        <v>12.1</v>
      </c>
      <c r="V183">
        <v>7.6</v>
      </c>
      <c r="W183" t="s">
        <v>40</v>
      </c>
      <c r="X183" t="s">
        <v>122</v>
      </c>
      <c r="Y183" t="s">
        <v>40</v>
      </c>
      <c r="Z183" t="s">
        <v>40</v>
      </c>
      <c r="AA183" t="s">
        <v>40</v>
      </c>
      <c r="AB183" t="s">
        <v>40</v>
      </c>
      <c r="AC183">
        <v>1</v>
      </c>
      <c r="AD183">
        <v>1</v>
      </c>
      <c r="AE183">
        <v>1</v>
      </c>
      <c r="AF183">
        <v>1</v>
      </c>
      <c r="AG183">
        <v>10</v>
      </c>
      <c r="AH183">
        <v>4</v>
      </c>
      <c r="AI183">
        <v>3</v>
      </c>
      <c r="AJ183" t="s">
        <v>40</v>
      </c>
    </row>
    <row r="184" spans="1:38" x14ac:dyDescent="0.2">
      <c r="A184" t="s">
        <v>1177</v>
      </c>
      <c r="B184" t="e">
        <v>#N/A</v>
      </c>
      <c r="C184" t="s">
        <v>372</v>
      </c>
      <c r="D184" t="s">
        <v>1421</v>
      </c>
      <c r="E184" t="s">
        <v>74</v>
      </c>
      <c r="F184" s="1">
        <v>41868</v>
      </c>
      <c r="G184" t="s">
        <v>40</v>
      </c>
      <c r="H184" s="1">
        <v>42599</v>
      </c>
      <c r="I184">
        <v>2017</v>
      </c>
      <c r="J184">
        <v>6.3</v>
      </c>
      <c r="K184">
        <v>106</v>
      </c>
      <c r="L184">
        <v>104</v>
      </c>
      <c r="M184">
        <v>9</v>
      </c>
      <c r="N184" t="s">
        <v>40</v>
      </c>
      <c r="O184" t="s">
        <v>40</v>
      </c>
      <c r="P184" t="s">
        <v>40</v>
      </c>
      <c r="Q184" t="s">
        <v>40</v>
      </c>
      <c r="R184" t="s">
        <v>40</v>
      </c>
      <c r="S184" t="s">
        <v>40</v>
      </c>
      <c r="T184" t="s">
        <v>41</v>
      </c>
      <c r="U184">
        <v>29.9</v>
      </c>
      <c r="V184">
        <v>9</v>
      </c>
      <c r="W184" t="s">
        <v>40</v>
      </c>
      <c r="X184" t="s">
        <v>122</v>
      </c>
      <c r="Y184" t="s">
        <v>40</v>
      </c>
      <c r="Z184" t="s">
        <v>40</v>
      </c>
      <c r="AA184" t="s">
        <v>40</v>
      </c>
      <c r="AB184" t="s">
        <v>40</v>
      </c>
      <c r="AC184">
        <v>1</v>
      </c>
      <c r="AD184">
        <v>1</v>
      </c>
      <c r="AE184">
        <v>1</v>
      </c>
      <c r="AF184">
        <v>1</v>
      </c>
      <c r="AG184">
        <v>10</v>
      </c>
      <c r="AH184">
        <v>6</v>
      </c>
      <c r="AI184">
        <v>6</v>
      </c>
      <c r="AJ184" t="s">
        <v>40</v>
      </c>
    </row>
    <row r="185" spans="1:38" x14ac:dyDescent="0.2">
      <c r="A185" t="s">
        <v>1178</v>
      </c>
      <c r="B185" t="e">
        <v>#N/A</v>
      </c>
      <c r="C185" t="s">
        <v>372</v>
      </c>
      <c r="D185" t="s">
        <v>1421</v>
      </c>
      <c r="E185" t="s">
        <v>74</v>
      </c>
      <c r="F185" s="1">
        <v>41868</v>
      </c>
      <c r="G185" t="s">
        <v>40</v>
      </c>
      <c r="H185" s="1">
        <v>42599</v>
      </c>
      <c r="I185">
        <v>2017</v>
      </c>
      <c r="J185">
        <v>5</v>
      </c>
      <c r="K185">
        <v>46</v>
      </c>
      <c r="L185">
        <v>52</v>
      </c>
      <c r="M185">
        <v>6</v>
      </c>
      <c r="N185" t="s">
        <v>40</v>
      </c>
      <c r="O185" t="s">
        <v>40</v>
      </c>
      <c r="P185" t="s">
        <v>40</v>
      </c>
      <c r="Q185" t="s">
        <v>40</v>
      </c>
      <c r="R185" t="s">
        <v>40</v>
      </c>
      <c r="S185" t="s">
        <v>40</v>
      </c>
      <c r="T185" t="s">
        <v>41</v>
      </c>
      <c r="U185">
        <v>18.899999999999999</v>
      </c>
      <c r="V185">
        <v>5.6</v>
      </c>
      <c r="W185" t="s">
        <v>40</v>
      </c>
      <c r="X185" t="s">
        <v>122</v>
      </c>
      <c r="Y185" t="s">
        <v>40</v>
      </c>
      <c r="Z185" t="s">
        <v>40</v>
      </c>
      <c r="AA185" t="s">
        <v>40</v>
      </c>
      <c r="AB185" t="s">
        <v>40</v>
      </c>
      <c r="AC185">
        <v>1</v>
      </c>
      <c r="AD185">
        <v>1</v>
      </c>
      <c r="AE185">
        <v>1</v>
      </c>
      <c r="AF185">
        <v>1</v>
      </c>
      <c r="AG185">
        <v>10</v>
      </c>
      <c r="AH185">
        <v>5</v>
      </c>
      <c r="AI185">
        <v>6</v>
      </c>
      <c r="AJ185" t="s">
        <v>40</v>
      </c>
    </row>
    <row r="186" spans="1:38" x14ac:dyDescent="0.2">
      <c r="A186" t="s">
        <v>1179</v>
      </c>
      <c r="B186" t="e">
        <v>#N/A</v>
      </c>
      <c r="C186" t="s">
        <v>372</v>
      </c>
      <c r="D186" t="s">
        <v>1421</v>
      </c>
      <c r="E186" t="s">
        <v>74</v>
      </c>
      <c r="F186" s="1">
        <v>41868</v>
      </c>
      <c r="G186" t="s">
        <v>40</v>
      </c>
      <c r="H186" s="1">
        <v>42599</v>
      </c>
      <c r="I186">
        <v>2017</v>
      </c>
      <c r="J186">
        <v>6.2</v>
      </c>
      <c r="K186">
        <v>78</v>
      </c>
      <c r="L186">
        <v>48</v>
      </c>
      <c r="M186">
        <v>6</v>
      </c>
      <c r="N186" t="s">
        <v>40</v>
      </c>
      <c r="O186" t="s">
        <v>40</v>
      </c>
      <c r="P186" t="s">
        <v>40</v>
      </c>
      <c r="Q186" t="s">
        <v>40</v>
      </c>
      <c r="R186" t="s">
        <v>40</v>
      </c>
      <c r="S186" t="s">
        <v>40</v>
      </c>
      <c r="T186" t="s">
        <v>236</v>
      </c>
      <c r="U186">
        <v>13.5</v>
      </c>
      <c r="V186">
        <v>5.0999999999999996</v>
      </c>
      <c r="W186" t="s">
        <v>40</v>
      </c>
      <c r="X186" t="s">
        <v>122</v>
      </c>
      <c r="Y186" t="s">
        <v>40</v>
      </c>
      <c r="Z186" t="s">
        <v>40</v>
      </c>
      <c r="AA186" t="s">
        <v>40</v>
      </c>
      <c r="AB186" t="s">
        <v>40</v>
      </c>
      <c r="AC186">
        <v>1</v>
      </c>
      <c r="AD186">
        <v>1</v>
      </c>
      <c r="AE186">
        <v>1</v>
      </c>
      <c r="AF186">
        <v>1</v>
      </c>
      <c r="AG186">
        <v>10</v>
      </c>
      <c r="AH186">
        <v>3</v>
      </c>
      <c r="AI186">
        <v>6</v>
      </c>
      <c r="AJ186" t="s">
        <v>40</v>
      </c>
    </row>
    <row r="187" spans="1:38" x14ac:dyDescent="0.2">
      <c r="A187" t="s">
        <v>1180</v>
      </c>
      <c r="B187" t="e">
        <v>#N/A</v>
      </c>
      <c r="C187" t="s">
        <v>38</v>
      </c>
      <c r="D187" t="s">
        <v>1421</v>
      </c>
      <c r="E187" t="s">
        <v>74</v>
      </c>
      <c r="F187" s="1">
        <v>41503</v>
      </c>
      <c r="G187" t="s">
        <v>40</v>
      </c>
      <c r="H187" s="1">
        <v>42599</v>
      </c>
      <c r="I187">
        <v>2017</v>
      </c>
      <c r="J187">
        <v>81</v>
      </c>
      <c r="K187">
        <v>73</v>
      </c>
      <c r="L187">
        <v>61</v>
      </c>
      <c r="M187">
        <v>19.399999999999999</v>
      </c>
      <c r="N187">
        <v>45</v>
      </c>
      <c r="O187">
        <v>53</v>
      </c>
      <c r="P187">
        <v>51</v>
      </c>
      <c r="Q187">
        <v>63</v>
      </c>
      <c r="R187">
        <v>58</v>
      </c>
      <c r="S187">
        <v>70</v>
      </c>
      <c r="T187" t="s">
        <v>41</v>
      </c>
      <c r="U187">
        <v>42</v>
      </c>
      <c r="V187">
        <v>9.8000000000000007</v>
      </c>
      <c r="W187" t="s">
        <v>40</v>
      </c>
      <c r="X187" t="s">
        <v>122</v>
      </c>
      <c r="Y187" t="s">
        <v>40</v>
      </c>
      <c r="Z187" t="s">
        <v>40</v>
      </c>
      <c r="AA187" t="s">
        <v>40</v>
      </c>
      <c r="AB187" t="s">
        <v>40</v>
      </c>
      <c r="AC187">
        <v>1</v>
      </c>
      <c r="AD187">
        <v>1</v>
      </c>
      <c r="AE187">
        <v>1</v>
      </c>
      <c r="AF187">
        <v>1</v>
      </c>
      <c r="AG187">
        <v>12</v>
      </c>
      <c r="AH187">
        <v>2</v>
      </c>
      <c r="AI187">
        <v>4</v>
      </c>
      <c r="AJ187" t="s">
        <v>40</v>
      </c>
    </row>
    <row r="188" spans="1:38" x14ac:dyDescent="0.2">
      <c r="A188" t="s">
        <v>1181</v>
      </c>
      <c r="B188" t="e">
        <v>#N/A</v>
      </c>
      <c r="C188" t="s">
        <v>38</v>
      </c>
      <c r="D188" t="s">
        <v>1421</v>
      </c>
      <c r="E188" t="s">
        <v>74</v>
      </c>
      <c r="F188" s="1">
        <v>41868</v>
      </c>
      <c r="G188" t="s">
        <v>40</v>
      </c>
      <c r="H188" s="1">
        <v>42599</v>
      </c>
      <c r="I188">
        <v>2017</v>
      </c>
      <c r="J188">
        <v>22</v>
      </c>
      <c r="K188">
        <v>62</v>
      </c>
      <c r="L188">
        <v>51</v>
      </c>
      <c r="M188">
        <v>11</v>
      </c>
      <c r="N188">
        <v>54</v>
      </c>
      <c r="O188">
        <v>53</v>
      </c>
      <c r="P188">
        <v>55</v>
      </c>
      <c r="Q188">
        <v>57</v>
      </c>
      <c r="R188">
        <v>50</v>
      </c>
      <c r="S188">
        <v>50</v>
      </c>
      <c r="T188" t="s">
        <v>41</v>
      </c>
      <c r="U188">
        <v>26.6</v>
      </c>
      <c r="V188">
        <v>14.5</v>
      </c>
      <c r="W188" t="s">
        <v>40</v>
      </c>
      <c r="X188" t="s">
        <v>122</v>
      </c>
      <c r="Y188" t="s">
        <v>40</v>
      </c>
      <c r="Z188" t="s">
        <v>40</v>
      </c>
      <c r="AA188" t="s">
        <v>40</v>
      </c>
      <c r="AB188" t="s">
        <v>40</v>
      </c>
      <c r="AC188">
        <v>1</v>
      </c>
      <c r="AD188">
        <v>1</v>
      </c>
      <c r="AE188">
        <v>1</v>
      </c>
      <c r="AF188">
        <v>1</v>
      </c>
      <c r="AG188">
        <v>14</v>
      </c>
      <c r="AH188">
        <v>1</v>
      </c>
      <c r="AI188">
        <v>7</v>
      </c>
      <c r="AJ188" t="s">
        <v>40</v>
      </c>
    </row>
    <row r="189" spans="1:38" x14ac:dyDescent="0.2">
      <c r="A189" t="s">
        <v>1182</v>
      </c>
      <c r="B189" t="e">
        <v>#N/A</v>
      </c>
      <c r="C189" t="s">
        <v>38</v>
      </c>
      <c r="D189" t="s">
        <v>1421</v>
      </c>
      <c r="E189" t="s">
        <v>74</v>
      </c>
      <c r="F189" s="1">
        <v>41503</v>
      </c>
      <c r="G189" t="s">
        <v>40</v>
      </c>
      <c r="H189" s="1">
        <v>42599</v>
      </c>
      <c r="I189">
        <v>2017</v>
      </c>
      <c r="J189">
        <v>40</v>
      </c>
      <c r="K189">
        <v>90</v>
      </c>
      <c r="L189">
        <v>94</v>
      </c>
      <c r="M189">
        <v>16.899999999999999</v>
      </c>
      <c r="N189">
        <v>57</v>
      </c>
      <c r="O189">
        <v>50</v>
      </c>
      <c r="P189">
        <v>51</v>
      </c>
      <c r="Q189">
        <v>86</v>
      </c>
      <c r="R189">
        <v>36</v>
      </c>
      <c r="S189">
        <v>39</v>
      </c>
      <c r="T189" t="s">
        <v>41</v>
      </c>
      <c r="U189">
        <v>27</v>
      </c>
      <c r="V189">
        <v>12.7</v>
      </c>
      <c r="W189" t="s">
        <v>40</v>
      </c>
      <c r="X189" t="s">
        <v>122</v>
      </c>
      <c r="Y189" t="s">
        <v>40</v>
      </c>
      <c r="Z189" t="s">
        <v>40</v>
      </c>
      <c r="AA189" t="s">
        <v>40</v>
      </c>
      <c r="AB189" t="s">
        <v>40</v>
      </c>
      <c r="AC189">
        <v>1</v>
      </c>
      <c r="AD189">
        <v>1</v>
      </c>
      <c r="AE189">
        <v>1</v>
      </c>
      <c r="AF189">
        <v>1</v>
      </c>
      <c r="AG189">
        <v>12</v>
      </c>
      <c r="AH189">
        <v>1</v>
      </c>
      <c r="AI189">
        <v>5</v>
      </c>
      <c r="AJ189" t="s">
        <v>40</v>
      </c>
    </row>
    <row r="190" spans="1:38" x14ac:dyDescent="0.2">
      <c r="A190" t="s">
        <v>1183</v>
      </c>
      <c r="B190" t="e">
        <v>#N/A</v>
      </c>
      <c r="C190" t="s">
        <v>38</v>
      </c>
      <c r="D190" t="s">
        <v>1421</v>
      </c>
      <c r="E190" t="s">
        <v>74</v>
      </c>
      <c r="F190" s="1">
        <v>41503</v>
      </c>
      <c r="G190" t="s">
        <v>40</v>
      </c>
      <c r="H190" s="1">
        <v>42599</v>
      </c>
      <c r="I190">
        <v>2017</v>
      </c>
      <c r="J190">
        <v>33</v>
      </c>
      <c r="K190">
        <v>190</v>
      </c>
      <c r="L190">
        <v>137</v>
      </c>
      <c r="M190">
        <v>18</v>
      </c>
      <c r="N190">
        <v>38</v>
      </c>
      <c r="O190">
        <v>37</v>
      </c>
      <c r="P190">
        <v>35</v>
      </c>
      <c r="Q190">
        <v>45</v>
      </c>
      <c r="R190">
        <v>43</v>
      </c>
      <c r="S190">
        <v>25</v>
      </c>
      <c r="T190" t="s">
        <v>41</v>
      </c>
      <c r="U190">
        <v>26.9</v>
      </c>
      <c r="V190">
        <v>14.8</v>
      </c>
      <c r="W190" t="s">
        <v>40</v>
      </c>
      <c r="X190" t="s">
        <v>122</v>
      </c>
      <c r="Y190" t="s">
        <v>40</v>
      </c>
      <c r="Z190" t="s">
        <v>40</v>
      </c>
      <c r="AA190" t="s">
        <v>40</v>
      </c>
      <c r="AB190" t="s">
        <v>40</v>
      </c>
      <c r="AC190">
        <v>1</v>
      </c>
      <c r="AD190">
        <v>1</v>
      </c>
      <c r="AE190">
        <v>1</v>
      </c>
      <c r="AF190">
        <v>1</v>
      </c>
      <c r="AG190">
        <v>6</v>
      </c>
      <c r="AH190">
        <v>1</v>
      </c>
      <c r="AI190">
        <v>5</v>
      </c>
      <c r="AJ190" t="s">
        <v>40</v>
      </c>
    </row>
    <row r="191" spans="1:38" x14ac:dyDescent="0.2">
      <c r="A191" t="s">
        <v>1184</v>
      </c>
      <c r="B191" t="e">
        <v>#N/A</v>
      </c>
      <c r="C191" t="s">
        <v>38</v>
      </c>
      <c r="D191" t="s">
        <v>1421</v>
      </c>
      <c r="E191" t="s">
        <v>74</v>
      </c>
      <c r="F191" s="1">
        <v>41868</v>
      </c>
      <c r="G191" t="s">
        <v>40</v>
      </c>
      <c r="H191" s="1">
        <v>42599</v>
      </c>
      <c r="I191">
        <v>2017</v>
      </c>
      <c r="J191">
        <v>49</v>
      </c>
      <c r="K191">
        <v>149</v>
      </c>
      <c r="L191">
        <v>91</v>
      </c>
      <c r="M191">
        <v>14.9</v>
      </c>
      <c r="N191">
        <v>45</v>
      </c>
      <c r="O191">
        <v>35</v>
      </c>
      <c r="P191">
        <v>39</v>
      </c>
      <c r="Q191">
        <v>46</v>
      </c>
      <c r="R191">
        <v>74</v>
      </c>
      <c r="S191">
        <v>40</v>
      </c>
      <c r="T191" t="s">
        <v>41</v>
      </c>
      <c r="U191">
        <v>35.6</v>
      </c>
      <c r="V191">
        <v>12.7</v>
      </c>
      <c r="W191" t="s">
        <v>40</v>
      </c>
      <c r="X191" t="s">
        <v>122</v>
      </c>
      <c r="Y191" t="s">
        <v>40</v>
      </c>
      <c r="Z191" t="s">
        <v>40</v>
      </c>
      <c r="AA191" t="s">
        <v>40</v>
      </c>
      <c r="AB191" t="s">
        <v>40</v>
      </c>
      <c r="AC191">
        <v>1</v>
      </c>
      <c r="AD191">
        <v>1</v>
      </c>
      <c r="AE191">
        <v>1</v>
      </c>
      <c r="AF191">
        <v>1</v>
      </c>
      <c r="AG191">
        <v>6</v>
      </c>
      <c r="AH191">
        <v>1</v>
      </c>
      <c r="AI191">
        <v>6</v>
      </c>
      <c r="AJ191" t="s">
        <v>40</v>
      </c>
    </row>
    <row r="192" spans="1:38" x14ac:dyDescent="0.2">
      <c r="A192" t="s">
        <v>1185</v>
      </c>
      <c r="B192" t="e">
        <v>#N/A</v>
      </c>
      <c r="C192" t="s">
        <v>38</v>
      </c>
      <c r="D192" t="s">
        <v>1421</v>
      </c>
      <c r="E192" t="s">
        <v>74</v>
      </c>
      <c r="F192" s="1">
        <v>41868</v>
      </c>
      <c r="G192" t="s">
        <v>40</v>
      </c>
      <c r="H192" s="1">
        <v>42599</v>
      </c>
      <c r="I192">
        <v>2017</v>
      </c>
      <c r="J192">
        <v>122</v>
      </c>
      <c r="K192">
        <v>211</v>
      </c>
      <c r="L192">
        <v>209</v>
      </c>
      <c r="M192">
        <v>53.4</v>
      </c>
      <c r="N192">
        <v>66</v>
      </c>
      <c r="O192">
        <v>70</v>
      </c>
      <c r="P192">
        <v>61</v>
      </c>
      <c r="Q192">
        <v>144</v>
      </c>
      <c r="R192">
        <v>128</v>
      </c>
      <c r="S192">
        <v>163</v>
      </c>
      <c r="T192" t="s">
        <v>41</v>
      </c>
      <c r="U192">
        <v>36.1</v>
      </c>
      <c r="V192">
        <v>9.1999999999999993</v>
      </c>
      <c r="W192" t="s">
        <v>40</v>
      </c>
      <c r="X192" t="s">
        <v>122</v>
      </c>
      <c r="Y192" t="s">
        <v>40</v>
      </c>
      <c r="Z192" t="s">
        <v>40</v>
      </c>
      <c r="AA192" t="s">
        <v>40</v>
      </c>
      <c r="AB192" t="s">
        <v>40</v>
      </c>
      <c r="AC192">
        <v>1</v>
      </c>
      <c r="AD192">
        <v>1</v>
      </c>
      <c r="AE192">
        <v>1</v>
      </c>
      <c r="AF192">
        <v>1</v>
      </c>
      <c r="AG192">
        <v>14</v>
      </c>
      <c r="AH192">
        <v>3</v>
      </c>
      <c r="AI192">
        <v>3</v>
      </c>
      <c r="AJ192" t="s">
        <v>40</v>
      </c>
    </row>
    <row r="193" spans="1:36" x14ac:dyDescent="0.2">
      <c r="A193" t="s">
        <v>1186</v>
      </c>
      <c r="B193" t="e">
        <v>#N/A</v>
      </c>
      <c r="C193" t="s">
        <v>38</v>
      </c>
      <c r="D193" t="s">
        <v>1421</v>
      </c>
      <c r="E193" t="s">
        <v>74</v>
      </c>
      <c r="F193" s="1">
        <v>41868</v>
      </c>
      <c r="G193" t="s">
        <v>40</v>
      </c>
      <c r="H193" s="1">
        <v>42599</v>
      </c>
      <c r="I193">
        <v>2017</v>
      </c>
      <c r="J193">
        <v>40</v>
      </c>
      <c r="K193">
        <v>99</v>
      </c>
      <c r="L193">
        <v>102</v>
      </c>
      <c r="M193">
        <v>10.199999999999999</v>
      </c>
      <c r="N193">
        <v>46</v>
      </c>
      <c r="O193">
        <v>56</v>
      </c>
      <c r="P193">
        <v>66</v>
      </c>
      <c r="Q193">
        <v>60</v>
      </c>
      <c r="R193">
        <v>123</v>
      </c>
      <c r="S193">
        <v>155</v>
      </c>
      <c r="T193" t="s">
        <v>236</v>
      </c>
      <c r="U193">
        <v>29.5</v>
      </c>
      <c r="V193">
        <v>14.8</v>
      </c>
      <c r="W193" t="s">
        <v>40</v>
      </c>
      <c r="X193" t="s">
        <v>122</v>
      </c>
      <c r="Y193" t="s">
        <v>40</v>
      </c>
      <c r="Z193" t="s">
        <v>40</v>
      </c>
      <c r="AA193" t="s">
        <v>40</v>
      </c>
      <c r="AB193" t="s">
        <v>40</v>
      </c>
      <c r="AC193">
        <v>1</v>
      </c>
      <c r="AD193">
        <v>1</v>
      </c>
      <c r="AE193">
        <v>1</v>
      </c>
      <c r="AF193">
        <v>1</v>
      </c>
      <c r="AG193">
        <v>14</v>
      </c>
      <c r="AH193">
        <v>2</v>
      </c>
      <c r="AI193">
        <v>3</v>
      </c>
      <c r="AJ193" t="s">
        <v>40</v>
      </c>
    </row>
    <row r="194" spans="1:36" x14ac:dyDescent="0.2">
      <c r="A194" t="s">
        <v>1187</v>
      </c>
      <c r="B194" t="e">
        <v>#N/A</v>
      </c>
      <c r="C194" t="s">
        <v>38</v>
      </c>
      <c r="D194" t="s">
        <v>1421</v>
      </c>
      <c r="E194" t="s">
        <v>74</v>
      </c>
      <c r="F194" s="1">
        <v>41868</v>
      </c>
      <c r="G194" t="s">
        <v>40</v>
      </c>
      <c r="H194" s="1">
        <v>42599</v>
      </c>
      <c r="I194">
        <v>2017</v>
      </c>
      <c r="J194">
        <v>83</v>
      </c>
      <c r="K194">
        <v>222</v>
      </c>
      <c r="L194">
        <v>131</v>
      </c>
      <c r="M194">
        <v>25</v>
      </c>
      <c r="N194">
        <v>50</v>
      </c>
      <c r="O194">
        <v>47</v>
      </c>
      <c r="P194">
        <v>50</v>
      </c>
      <c r="Q194">
        <v>56</v>
      </c>
      <c r="R194">
        <v>64</v>
      </c>
      <c r="S194">
        <v>51</v>
      </c>
      <c r="T194" t="s">
        <v>41</v>
      </c>
      <c r="U194">
        <v>34.5</v>
      </c>
      <c r="V194">
        <v>11.9</v>
      </c>
      <c r="W194" t="s">
        <v>40</v>
      </c>
      <c r="X194" t="s">
        <v>122</v>
      </c>
      <c r="Y194" t="s">
        <v>40</v>
      </c>
      <c r="Z194" t="s">
        <v>40</v>
      </c>
      <c r="AA194" t="s">
        <v>40</v>
      </c>
      <c r="AB194" t="s">
        <v>40</v>
      </c>
      <c r="AC194">
        <v>1</v>
      </c>
      <c r="AD194">
        <v>1</v>
      </c>
      <c r="AE194">
        <v>1</v>
      </c>
      <c r="AF194">
        <v>1</v>
      </c>
      <c r="AG194">
        <v>14</v>
      </c>
      <c r="AH194">
        <v>1</v>
      </c>
      <c r="AI194">
        <v>5</v>
      </c>
      <c r="AJ194" t="s">
        <v>40</v>
      </c>
    </row>
    <row r="195" spans="1:36" x14ac:dyDescent="0.2">
      <c r="A195" t="s">
        <v>1188</v>
      </c>
      <c r="B195" t="e">
        <v>#N/A</v>
      </c>
      <c r="C195" t="s">
        <v>59</v>
      </c>
      <c r="D195" t="s">
        <v>1421</v>
      </c>
      <c r="E195" t="s">
        <v>74</v>
      </c>
      <c r="F195" s="1">
        <v>41503</v>
      </c>
      <c r="G195" t="s">
        <v>40</v>
      </c>
      <c r="H195" s="1">
        <v>42599</v>
      </c>
      <c r="I195">
        <v>2017</v>
      </c>
      <c r="J195">
        <v>38.799999999999997</v>
      </c>
      <c r="K195">
        <v>47</v>
      </c>
      <c r="L195">
        <v>24</v>
      </c>
      <c r="M195">
        <v>20.3</v>
      </c>
      <c r="N195">
        <v>49</v>
      </c>
      <c r="O195">
        <v>40</v>
      </c>
      <c r="P195">
        <v>41</v>
      </c>
      <c r="Q195">
        <v>75</v>
      </c>
      <c r="R195">
        <v>70</v>
      </c>
      <c r="S195">
        <v>60</v>
      </c>
      <c r="T195" t="s">
        <v>41</v>
      </c>
      <c r="U195">
        <v>32.4</v>
      </c>
      <c r="V195">
        <v>12.2</v>
      </c>
      <c r="W195" t="s">
        <v>40</v>
      </c>
      <c r="X195" t="s">
        <v>122</v>
      </c>
      <c r="Y195" t="s">
        <v>40</v>
      </c>
      <c r="Z195" t="s">
        <v>40</v>
      </c>
      <c r="AA195" t="s">
        <v>40</v>
      </c>
      <c r="AB195" t="s">
        <v>40</v>
      </c>
      <c r="AC195">
        <v>1</v>
      </c>
      <c r="AD195">
        <v>1</v>
      </c>
      <c r="AE195">
        <v>1</v>
      </c>
      <c r="AF195">
        <v>1</v>
      </c>
      <c r="AG195">
        <v>5</v>
      </c>
      <c r="AH195">
        <v>4</v>
      </c>
      <c r="AI195">
        <v>3</v>
      </c>
      <c r="AJ195" t="s">
        <v>40</v>
      </c>
    </row>
    <row r="196" spans="1:36" x14ac:dyDescent="0.2">
      <c r="A196" t="s">
        <v>1189</v>
      </c>
      <c r="B196" t="e">
        <v>#N/A</v>
      </c>
      <c r="C196" t="s">
        <v>59</v>
      </c>
      <c r="D196" t="s">
        <v>1421</v>
      </c>
      <c r="E196" t="s">
        <v>74</v>
      </c>
      <c r="F196" s="1">
        <v>41503</v>
      </c>
      <c r="G196" t="s">
        <v>40</v>
      </c>
      <c r="H196" s="1">
        <v>42599</v>
      </c>
      <c r="I196">
        <v>2017</v>
      </c>
      <c r="J196">
        <v>78</v>
      </c>
      <c r="K196">
        <v>109</v>
      </c>
      <c r="L196">
        <v>89</v>
      </c>
      <c r="M196">
        <v>51.7</v>
      </c>
      <c r="N196">
        <v>62</v>
      </c>
      <c r="O196">
        <v>53</v>
      </c>
      <c r="P196">
        <v>51</v>
      </c>
      <c r="Q196">
        <v>82</v>
      </c>
      <c r="R196">
        <v>65</v>
      </c>
      <c r="S196">
        <v>46</v>
      </c>
      <c r="T196" t="s">
        <v>236</v>
      </c>
      <c r="U196">
        <v>35.299999999999997</v>
      </c>
      <c r="V196">
        <v>11.7</v>
      </c>
      <c r="W196" t="s">
        <v>40</v>
      </c>
      <c r="X196" t="s">
        <v>122</v>
      </c>
      <c r="Y196" t="s">
        <v>40</v>
      </c>
      <c r="Z196" t="s">
        <v>40</v>
      </c>
      <c r="AA196" t="s">
        <v>40</v>
      </c>
      <c r="AB196" t="s">
        <v>40</v>
      </c>
      <c r="AC196">
        <v>1</v>
      </c>
      <c r="AD196">
        <v>1</v>
      </c>
      <c r="AE196">
        <v>1</v>
      </c>
      <c r="AF196">
        <v>1</v>
      </c>
      <c r="AG196">
        <v>2</v>
      </c>
      <c r="AH196">
        <v>1</v>
      </c>
      <c r="AI196">
        <v>1</v>
      </c>
      <c r="AJ196" t="s">
        <v>40</v>
      </c>
    </row>
    <row r="197" spans="1:36" x14ac:dyDescent="0.2">
      <c r="A197" t="s">
        <v>1190</v>
      </c>
      <c r="B197" t="e">
        <v>#N/A</v>
      </c>
      <c r="C197" t="s">
        <v>59</v>
      </c>
      <c r="D197" t="s">
        <v>1421</v>
      </c>
      <c r="E197" t="s">
        <v>74</v>
      </c>
      <c r="F197" s="1">
        <v>41868</v>
      </c>
      <c r="G197" t="s">
        <v>40</v>
      </c>
      <c r="H197" s="1">
        <v>42599</v>
      </c>
      <c r="I197">
        <v>2017</v>
      </c>
      <c r="J197">
        <v>41</v>
      </c>
      <c r="K197">
        <v>45</v>
      </c>
      <c r="L197">
        <v>60</v>
      </c>
      <c r="M197">
        <v>8.9</v>
      </c>
      <c r="N197">
        <v>54</v>
      </c>
      <c r="O197">
        <v>53</v>
      </c>
      <c r="P197">
        <v>51</v>
      </c>
      <c r="Q197">
        <v>36</v>
      </c>
      <c r="R197">
        <v>90</v>
      </c>
      <c r="S197">
        <v>51</v>
      </c>
      <c r="T197" t="s">
        <v>242</v>
      </c>
      <c r="U197">
        <v>38</v>
      </c>
      <c r="V197">
        <v>8.4</v>
      </c>
      <c r="W197" t="s">
        <v>40</v>
      </c>
      <c r="X197" t="s">
        <v>122</v>
      </c>
      <c r="Y197" t="s">
        <v>40</v>
      </c>
      <c r="Z197" t="s">
        <v>40</v>
      </c>
      <c r="AA197" t="s">
        <v>40</v>
      </c>
      <c r="AB197" t="s">
        <v>40</v>
      </c>
      <c r="AC197">
        <v>1</v>
      </c>
      <c r="AD197">
        <v>1</v>
      </c>
      <c r="AE197">
        <v>1</v>
      </c>
      <c r="AF197">
        <v>1</v>
      </c>
      <c r="AG197">
        <v>6</v>
      </c>
      <c r="AH197">
        <v>1</v>
      </c>
      <c r="AI197">
        <v>1</v>
      </c>
      <c r="AJ197" t="s">
        <v>40</v>
      </c>
    </row>
    <row r="198" spans="1:36" x14ac:dyDescent="0.2">
      <c r="A198" t="s">
        <v>1191</v>
      </c>
      <c r="B198" t="e">
        <v>#N/A</v>
      </c>
      <c r="C198" t="s">
        <v>59</v>
      </c>
      <c r="D198" t="s">
        <v>1421</v>
      </c>
      <c r="E198" t="s">
        <v>74</v>
      </c>
      <c r="F198" s="1">
        <v>41868</v>
      </c>
      <c r="G198" t="s">
        <v>40</v>
      </c>
      <c r="H198" s="1">
        <v>42599</v>
      </c>
      <c r="I198">
        <v>2017</v>
      </c>
      <c r="J198">
        <v>77</v>
      </c>
      <c r="K198">
        <v>136</v>
      </c>
      <c r="L198">
        <v>65</v>
      </c>
      <c r="M198">
        <v>17.7</v>
      </c>
      <c r="N198">
        <v>58</v>
      </c>
      <c r="O198">
        <v>54</v>
      </c>
      <c r="P198">
        <v>54</v>
      </c>
      <c r="Q198">
        <v>52</v>
      </c>
      <c r="R198">
        <v>45</v>
      </c>
      <c r="S198">
        <v>71</v>
      </c>
      <c r="T198" t="s">
        <v>242</v>
      </c>
      <c r="U198">
        <v>29.3</v>
      </c>
      <c r="V198">
        <v>11.3</v>
      </c>
      <c r="W198" t="s">
        <v>40</v>
      </c>
      <c r="X198" t="s">
        <v>122</v>
      </c>
      <c r="Y198" t="s">
        <v>40</v>
      </c>
      <c r="Z198" t="s">
        <v>40</v>
      </c>
      <c r="AA198" t="s">
        <v>40</v>
      </c>
      <c r="AB198" t="s">
        <v>40</v>
      </c>
      <c r="AC198">
        <v>1</v>
      </c>
      <c r="AD198">
        <v>1</v>
      </c>
      <c r="AE198">
        <v>1</v>
      </c>
      <c r="AF198">
        <v>1</v>
      </c>
      <c r="AG198">
        <v>6</v>
      </c>
      <c r="AH198">
        <v>1</v>
      </c>
      <c r="AI198">
        <v>2</v>
      </c>
      <c r="AJ198" t="s">
        <v>40</v>
      </c>
    </row>
    <row r="199" spans="1:36" x14ac:dyDescent="0.2">
      <c r="A199" t="s">
        <v>1192</v>
      </c>
      <c r="B199" t="e">
        <v>#N/A</v>
      </c>
      <c r="C199" t="s">
        <v>59</v>
      </c>
      <c r="D199" t="s">
        <v>1421</v>
      </c>
      <c r="E199" t="s">
        <v>74</v>
      </c>
      <c r="F199" s="1">
        <v>41503</v>
      </c>
      <c r="G199" t="s">
        <v>40</v>
      </c>
      <c r="H199" s="1">
        <v>42599</v>
      </c>
      <c r="I199">
        <v>2017</v>
      </c>
      <c r="J199">
        <v>66</v>
      </c>
      <c r="K199">
        <v>71</v>
      </c>
      <c r="L199">
        <v>48</v>
      </c>
      <c r="M199">
        <v>25.9</v>
      </c>
      <c r="N199">
        <v>44</v>
      </c>
      <c r="O199">
        <v>44</v>
      </c>
      <c r="P199">
        <v>39</v>
      </c>
      <c r="Q199">
        <v>42</v>
      </c>
      <c r="R199">
        <v>55</v>
      </c>
      <c r="S199">
        <v>40</v>
      </c>
      <c r="T199" t="s">
        <v>41</v>
      </c>
      <c r="U199">
        <v>31.2</v>
      </c>
      <c r="V199">
        <v>11.5</v>
      </c>
      <c r="W199" t="s">
        <v>40</v>
      </c>
      <c r="X199" t="s">
        <v>122</v>
      </c>
      <c r="Y199" t="s">
        <v>40</v>
      </c>
      <c r="Z199" t="s">
        <v>40</v>
      </c>
      <c r="AA199" t="s">
        <v>40</v>
      </c>
      <c r="AB199" t="s">
        <v>40</v>
      </c>
      <c r="AC199">
        <v>1</v>
      </c>
      <c r="AD199">
        <v>1</v>
      </c>
      <c r="AE199">
        <v>1</v>
      </c>
      <c r="AF199">
        <v>1</v>
      </c>
      <c r="AG199">
        <v>5</v>
      </c>
      <c r="AH199">
        <v>4</v>
      </c>
      <c r="AI199">
        <v>4</v>
      </c>
      <c r="AJ199" t="s">
        <v>40</v>
      </c>
    </row>
    <row r="200" spans="1:36" x14ac:dyDescent="0.2">
      <c r="A200" t="s">
        <v>1193</v>
      </c>
      <c r="B200" t="e">
        <v>#N/A</v>
      </c>
      <c r="C200" t="s">
        <v>59</v>
      </c>
      <c r="D200" t="s">
        <v>1421</v>
      </c>
      <c r="E200" t="s">
        <v>74</v>
      </c>
      <c r="F200" s="1">
        <v>41503</v>
      </c>
      <c r="G200" t="s">
        <v>40</v>
      </c>
      <c r="H200" s="1">
        <v>42599</v>
      </c>
      <c r="I200">
        <v>2017</v>
      </c>
      <c r="J200">
        <v>31</v>
      </c>
      <c r="K200">
        <v>45</v>
      </c>
      <c r="L200">
        <v>36</v>
      </c>
      <c r="M200">
        <v>9.4</v>
      </c>
      <c r="N200">
        <v>42</v>
      </c>
      <c r="O200">
        <v>38</v>
      </c>
      <c r="P200">
        <v>41</v>
      </c>
      <c r="Q200">
        <v>48</v>
      </c>
      <c r="R200">
        <v>32</v>
      </c>
      <c r="S200">
        <v>33</v>
      </c>
      <c r="T200" t="s">
        <v>41</v>
      </c>
      <c r="U200">
        <v>35.5</v>
      </c>
      <c r="V200">
        <v>11.1</v>
      </c>
      <c r="W200" t="s">
        <v>40</v>
      </c>
      <c r="X200" t="s">
        <v>122</v>
      </c>
      <c r="Y200" t="s">
        <v>40</v>
      </c>
      <c r="Z200" t="s">
        <v>40</v>
      </c>
      <c r="AA200" t="s">
        <v>40</v>
      </c>
      <c r="AB200" t="s">
        <v>40</v>
      </c>
      <c r="AC200">
        <v>1</v>
      </c>
      <c r="AD200">
        <v>1</v>
      </c>
      <c r="AE200">
        <v>1</v>
      </c>
      <c r="AF200">
        <v>1</v>
      </c>
      <c r="AG200">
        <v>13</v>
      </c>
      <c r="AH200">
        <v>5</v>
      </c>
      <c r="AI200">
        <v>6</v>
      </c>
      <c r="AJ200" t="s">
        <v>40</v>
      </c>
    </row>
    <row r="201" spans="1:36" x14ac:dyDescent="0.2">
      <c r="A201" t="s">
        <v>1194</v>
      </c>
      <c r="B201" t="e">
        <v>#N/A</v>
      </c>
      <c r="C201" t="s">
        <v>59</v>
      </c>
      <c r="D201" t="s">
        <v>1421</v>
      </c>
      <c r="E201" t="s">
        <v>74</v>
      </c>
      <c r="F201" s="1">
        <v>41503</v>
      </c>
      <c r="G201" t="s">
        <v>40</v>
      </c>
      <c r="H201" s="1">
        <v>42599</v>
      </c>
      <c r="I201">
        <v>2017</v>
      </c>
      <c r="J201">
        <v>66</v>
      </c>
      <c r="K201">
        <v>112</v>
      </c>
      <c r="L201">
        <v>96</v>
      </c>
      <c r="M201">
        <v>47.5</v>
      </c>
      <c r="N201">
        <v>54</v>
      </c>
      <c r="O201">
        <v>46</v>
      </c>
      <c r="P201">
        <v>56</v>
      </c>
      <c r="Q201">
        <v>37</v>
      </c>
      <c r="R201">
        <v>39</v>
      </c>
      <c r="S201">
        <v>50</v>
      </c>
      <c r="T201" t="s">
        <v>41</v>
      </c>
      <c r="U201">
        <v>33.799999999999997</v>
      </c>
      <c r="V201">
        <v>11.8</v>
      </c>
      <c r="W201" t="s">
        <v>40</v>
      </c>
      <c r="X201" t="s">
        <v>122</v>
      </c>
      <c r="Y201" t="s">
        <v>40</v>
      </c>
      <c r="Z201" t="s">
        <v>40</v>
      </c>
      <c r="AA201" t="s">
        <v>40</v>
      </c>
      <c r="AB201" t="s">
        <v>40</v>
      </c>
      <c r="AC201">
        <v>1</v>
      </c>
      <c r="AD201">
        <v>1</v>
      </c>
      <c r="AE201">
        <v>1</v>
      </c>
      <c r="AF201">
        <v>1</v>
      </c>
      <c r="AG201">
        <v>13</v>
      </c>
      <c r="AH201">
        <v>4</v>
      </c>
      <c r="AI201">
        <v>6</v>
      </c>
      <c r="AJ201" t="s">
        <v>40</v>
      </c>
    </row>
    <row r="202" spans="1:36" x14ac:dyDescent="0.2">
      <c r="A202" t="s">
        <v>1195</v>
      </c>
      <c r="B202" t="e">
        <v>#N/A</v>
      </c>
      <c r="C202" t="s">
        <v>59</v>
      </c>
      <c r="D202" t="s">
        <v>1421</v>
      </c>
      <c r="E202" t="s">
        <v>74</v>
      </c>
      <c r="F202" s="1">
        <v>41503</v>
      </c>
      <c r="G202" t="s">
        <v>40</v>
      </c>
      <c r="H202" s="1">
        <v>42599</v>
      </c>
      <c r="I202">
        <v>2017</v>
      </c>
      <c r="J202">
        <v>56</v>
      </c>
      <c r="K202">
        <v>128</v>
      </c>
      <c r="L202">
        <v>52</v>
      </c>
      <c r="M202">
        <v>25.6</v>
      </c>
      <c r="N202">
        <v>52</v>
      </c>
      <c r="O202">
        <v>52</v>
      </c>
      <c r="P202">
        <v>46</v>
      </c>
      <c r="Q202">
        <v>65</v>
      </c>
      <c r="R202">
        <v>60</v>
      </c>
      <c r="S202">
        <v>70</v>
      </c>
      <c r="T202" t="s">
        <v>41</v>
      </c>
      <c r="U202">
        <v>28.3</v>
      </c>
      <c r="V202">
        <v>12.1</v>
      </c>
      <c r="W202" t="s">
        <v>40</v>
      </c>
      <c r="X202" t="s">
        <v>122</v>
      </c>
      <c r="Y202" t="s">
        <v>40</v>
      </c>
      <c r="Z202" t="s">
        <v>40</v>
      </c>
      <c r="AA202" t="s">
        <v>40</v>
      </c>
      <c r="AB202" t="s">
        <v>40</v>
      </c>
      <c r="AC202">
        <v>1</v>
      </c>
      <c r="AD202">
        <v>1</v>
      </c>
      <c r="AE202">
        <v>1</v>
      </c>
      <c r="AF202">
        <v>1</v>
      </c>
      <c r="AG202">
        <v>13</v>
      </c>
      <c r="AH202">
        <v>3</v>
      </c>
      <c r="AI202">
        <v>6</v>
      </c>
      <c r="AJ202" t="s">
        <v>40</v>
      </c>
    </row>
    <row r="203" spans="1:36" x14ac:dyDescent="0.2">
      <c r="A203" t="s">
        <v>1196</v>
      </c>
      <c r="B203" t="e">
        <v>#N/A</v>
      </c>
      <c r="C203" t="s">
        <v>59</v>
      </c>
      <c r="D203" t="s">
        <v>1421</v>
      </c>
      <c r="E203" t="s">
        <v>74</v>
      </c>
      <c r="F203" s="1">
        <v>41503</v>
      </c>
      <c r="G203" t="s">
        <v>40</v>
      </c>
      <c r="H203" s="1">
        <v>42599</v>
      </c>
      <c r="I203">
        <v>2017</v>
      </c>
      <c r="J203">
        <v>63</v>
      </c>
      <c r="K203">
        <v>110</v>
      </c>
      <c r="L203">
        <v>72</v>
      </c>
      <c r="M203">
        <v>15.5</v>
      </c>
      <c r="N203">
        <v>41</v>
      </c>
      <c r="O203">
        <v>42</v>
      </c>
      <c r="P203">
        <v>38</v>
      </c>
      <c r="Q203">
        <v>41</v>
      </c>
      <c r="R203">
        <v>30</v>
      </c>
      <c r="S203">
        <v>18</v>
      </c>
      <c r="T203" t="s">
        <v>41</v>
      </c>
      <c r="U203">
        <v>33.4</v>
      </c>
      <c r="V203">
        <v>13.7</v>
      </c>
      <c r="W203" t="s">
        <v>40</v>
      </c>
      <c r="X203" t="s">
        <v>122</v>
      </c>
      <c r="Y203" t="s">
        <v>40</v>
      </c>
      <c r="Z203" t="s">
        <v>40</v>
      </c>
      <c r="AA203" t="s">
        <v>40</v>
      </c>
      <c r="AB203" t="s">
        <v>40</v>
      </c>
      <c r="AC203">
        <v>1</v>
      </c>
      <c r="AD203">
        <v>1</v>
      </c>
      <c r="AE203">
        <v>1</v>
      </c>
      <c r="AF203">
        <v>1</v>
      </c>
      <c r="AG203">
        <v>2</v>
      </c>
      <c r="AH203">
        <v>2</v>
      </c>
      <c r="AI203">
        <v>1</v>
      </c>
      <c r="AJ203" t="s">
        <v>40</v>
      </c>
    </row>
    <row r="204" spans="1:36" x14ac:dyDescent="0.2">
      <c r="A204" t="s">
        <v>1197</v>
      </c>
      <c r="B204" t="e">
        <v>#N/A</v>
      </c>
      <c r="C204" t="s">
        <v>38</v>
      </c>
      <c r="D204" t="s">
        <v>1421</v>
      </c>
      <c r="E204" t="s">
        <v>689</v>
      </c>
      <c r="F204" s="1">
        <v>42233</v>
      </c>
      <c r="G204" t="s">
        <v>40</v>
      </c>
      <c r="H204" s="1">
        <v>42599</v>
      </c>
      <c r="I204">
        <v>2017</v>
      </c>
      <c r="J204">
        <v>71</v>
      </c>
      <c r="K204">
        <v>71</v>
      </c>
      <c r="L204">
        <v>64</v>
      </c>
      <c r="M204">
        <v>19</v>
      </c>
      <c r="N204">
        <v>50</v>
      </c>
      <c r="O204">
        <v>52</v>
      </c>
      <c r="P204">
        <v>52</v>
      </c>
      <c r="Q204">
        <v>70</v>
      </c>
      <c r="R204">
        <v>42</v>
      </c>
      <c r="S204">
        <v>38</v>
      </c>
      <c r="T204" t="s">
        <v>242</v>
      </c>
      <c r="U204">
        <v>34</v>
      </c>
      <c r="V204">
        <v>11.9</v>
      </c>
      <c r="W204" t="s">
        <v>40</v>
      </c>
      <c r="X204" t="s">
        <v>122</v>
      </c>
      <c r="Y204" t="s">
        <v>40</v>
      </c>
      <c r="Z204" t="s">
        <v>40</v>
      </c>
      <c r="AA204" t="s">
        <v>40</v>
      </c>
      <c r="AB204" t="s">
        <v>40</v>
      </c>
      <c r="AC204">
        <v>1</v>
      </c>
      <c r="AD204">
        <v>1</v>
      </c>
      <c r="AE204">
        <v>1</v>
      </c>
      <c r="AF204">
        <v>1</v>
      </c>
      <c r="AG204">
        <v>8</v>
      </c>
      <c r="AH204">
        <v>5</v>
      </c>
      <c r="AI204">
        <v>1</v>
      </c>
      <c r="AJ204" t="s">
        <v>40</v>
      </c>
    </row>
    <row r="205" spans="1:36" x14ac:dyDescent="0.2">
      <c r="A205" t="s">
        <v>1198</v>
      </c>
      <c r="B205" t="e">
        <v>#N/A</v>
      </c>
      <c r="C205" t="s">
        <v>38</v>
      </c>
      <c r="D205" t="s">
        <v>1421</v>
      </c>
      <c r="E205" t="s">
        <v>689</v>
      </c>
      <c r="F205" s="1">
        <v>42233</v>
      </c>
      <c r="G205" t="s">
        <v>40</v>
      </c>
      <c r="H205" s="1">
        <v>42599</v>
      </c>
      <c r="I205">
        <v>2017</v>
      </c>
      <c r="J205">
        <v>47</v>
      </c>
      <c r="K205">
        <v>225</v>
      </c>
      <c r="L205">
        <v>205</v>
      </c>
      <c r="M205">
        <v>23</v>
      </c>
      <c r="N205">
        <v>50</v>
      </c>
      <c r="O205">
        <v>51</v>
      </c>
      <c r="P205">
        <v>50</v>
      </c>
      <c r="Q205">
        <v>43</v>
      </c>
      <c r="R205">
        <v>77</v>
      </c>
      <c r="S205">
        <v>80</v>
      </c>
      <c r="T205" t="s">
        <v>41</v>
      </c>
      <c r="U205">
        <v>34.6</v>
      </c>
      <c r="V205">
        <v>11.9</v>
      </c>
      <c r="W205" t="s">
        <v>40</v>
      </c>
      <c r="X205" t="s">
        <v>122</v>
      </c>
      <c r="Y205" t="s">
        <v>40</v>
      </c>
      <c r="Z205" t="s">
        <v>40</v>
      </c>
      <c r="AA205" t="s">
        <v>40</v>
      </c>
      <c r="AB205" t="s">
        <v>40</v>
      </c>
      <c r="AC205">
        <v>1</v>
      </c>
      <c r="AD205">
        <v>1</v>
      </c>
      <c r="AE205">
        <v>1</v>
      </c>
      <c r="AF205">
        <v>1</v>
      </c>
      <c r="AG205">
        <v>8</v>
      </c>
      <c r="AH205">
        <v>2</v>
      </c>
      <c r="AI205">
        <v>1</v>
      </c>
      <c r="AJ205" t="s">
        <v>40</v>
      </c>
    </row>
    <row r="206" spans="1:36" x14ac:dyDescent="0.2">
      <c r="A206" t="s">
        <v>1199</v>
      </c>
      <c r="B206" t="e">
        <v>#N/A</v>
      </c>
      <c r="C206" t="s">
        <v>59</v>
      </c>
      <c r="D206" t="s">
        <v>1421</v>
      </c>
      <c r="E206" t="s">
        <v>689</v>
      </c>
      <c r="F206" s="1">
        <v>42233</v>
      </c>
      <c r="G206" t="s">
        <v>40</v>
      </c>
      <c r="H206" s="1">
        <v>42599</v>
      </c>
      <c r="I206">
        <v>2017</v>
      </c>
      <c r="J206">
        <v>81</v>
      </c>
      <c r="K206">
        <v>137</v>
      </c>
      <c r="L206">
        <v>121</v>
      </c>
      <c r="M206">
        <v>31</v>
      </c>
      <c r="N206">
        <v>38</v>
      </c>
      <c r="O206">
        <v>44</v>
      </c>
      <c r="P206">
        <v>41</v>
      </c>
      <c r="Q206">
        <v>45</v>
      </c>
      <c r="R206">
        <v>59</v>
      </c>
      <c r="S206">
        <v>57</v>
      </c>
      <c r="T206" t="s">
        <v>41</v>
      </c>
      <c r="U206">
        <v>35.6</v>
      </c>
      <c r="V206">
        <v>11.3</v>
      </c>
      <c r="W206" t="s">
        <v>40</v>
      </c>
      <c r="X206" t="s">
        <v>122</v>
      </c>
      <c r="Y206" t="s">
        <v>40</v>
      </c>
      <c r="Z206" t="s">
        <v>40</v>
      </c>
      <c r="AA206" t="s">
        <v>40</v>
      </c>
      <c r="AB206" t="s">
        <v>40</v>
      </c>
      <c r="AC206">
        <v>1</v>
      </c>
      <c r="AD206">
        <v>1</v>
      </c>
      <c r="AE206">
        <v>1</v>
      </c>
      <c r="AF206">
        <v>1</v>
      </c>
      <c r="AG206">
        <v>16</v>
      </c>
      <c r="AH206">
        <v>5</v>
      </c>
      <c r="AI206">
        <v>3</v>
      </c>
      <c r="AJ206" t="s">
        <v>40</v>
      </c>
    </row>
    <row r="207" spans="1:36" x14ac:dyDescent="0.2">
      <c r="A207" t="s">
        <v>1200</v>
      </c>
      <c r="B207" t="e">
        <v>#N/A</v>
      </c>
      <c r="C207" t="s">
        <v>59</v>
      </c>
      <c r="D207" t="s">
        <v>1421</v>
      </c>
      <c r="E207" t="s">
        <v>689</v>
      </c>
      <c r="F207" s="1">
        <v>42233</v>
      </c>
      <c r="G207" t="s">
        <v>40</v>
      </c>
      <c r="H207" s="1">
        <v>42599</v>
      </c>
      <c r="I207">
        <v>2017</v>
      </c>
      <c r="J207">
        <v>45</v>
      </c>
      <c r="K207">
        <v>66</v>
      </c>
      <c r="L207">
        <v>46</v>
      </c>
      <c r="M207">
        <v>16</v>
      </c>
      <c r="N207">
        <v>41</v>
      </c>
      <c r="O207">
        <v>42</v>
      </c>
      <c r="P207">
        <v>45</v>
      </c>
      <c r="Q207">
        <v>30</v>
      </c>
      <c r="R207">
        <v>37</v>
      </c>
      <c r="S207">
        <v>34</v>
      </c>
      <c r="T207" t="s">
        <v>41</v>
      </c>
      <c r="U207">
        <v>24.2</v>
      </c>
      <c r="V207">
        <v>10</v>
      </c>
      <c r="W207" t="s">
        <v>40</v>
      </c>
      <c r="X207" t="s">
        <v>122</v>
      </c>
      <c r="Y207" t="s">
        <v>40</v>
      </c>
      <c r="Z207" t="s">
        <v>40</v>
      </c>
      <c r="AA207" t="s">
        <v>40</v>
      </c>
      <c r="AB207" t="s">
        <v>40</v>
      </c>
      <c r="AC207">
        <v>1</v>
      </c>
      <c r="AD207">
        <v>1</v>
      </c>
      <c r="AE207">
        <v>1</v>
      </c>
      <c r="AF207">
        <v>1</v>
      </c>
      <c r="AG207">
        <v>16</v>
      </c>
      <c r="AH207">
        <v>2</v>
      </c>
      <c r="AI207">
        <v>3</v>
      </c>
      <c r="AJ207" t="s">
        <v>40</v>
      </c>
    </row>
    <row r="208" spans="1:36" x14ac:dyDescent="0.2">
      <c r="A208" t="s">
        <v>1201</v>
      </c>
      <c r="B208" t="e">
        <v>#N/A</v>
      </c>
      <c r="C208" t="s">
        <v>59</v>
      </c>
      <c r="D208" t="s">
        <v>1421</v>
      </c>
      <c r="E208" t="s">
        <v>689</v>
      </c>
      <c r="F208" s="1">
        <v>42233</v>
      </c>
      <c r="G208" t="s">
        <v>40</v>
      </c>
      <c r="H208" s="1">
        <v>42599</v>
      </c>
      <c r="I208">
        <v>2017</v>
      </c>
      <c r="J208">
        <v>37</v>
      </c>
      <c r="K208">
        <v>32</v>
      </c>
      <c r="L208">
        <v>30</v>
      </c>
      <c r="M208">
        <v>11</v>
      </c>
      <c r="N208">
        <v>42</v>
      </c>
      <c r="O208">
        <v>44</v>
      </c>
      <c r="P208">
        <v>39</v>
      </c>
      <c r="Q208">
        <v>40</v>
      </c>
      <c r="R208">
        <v>31</v>
      </c>
      <c r="S208">
        <v>22</v>
      </c>
      <c r="T208" t="s">
        <v>41</v>
      </c>
      <c r="U208">
        <v>23.6</v>
      </c>
      <c r="V208">
        <v>10.9</v>
      </c>
      <c r="W208" t="s">
        <v>40</v>
      </c>
      <c r="X208" t="s">
        <v>122</v>
      </c>
      <c r="Y208" t="s">
        <v>40</v>
      </c>
      <c r="Z208" t="s">
        <v>40</v>
      </c>
      <c r="AA208" t="s">
        <v>40</v>
      </c>
      <c r="AB208" t="s">
        <v>40</v>
      </c>
      <c r="AC208">
        <v>1</v>
      </c>
      <c r="AD208">
        <v>1</v>
      </c>
      <c r="AE208">
        <v>1</v>
      </c>
      <c r="AF208">
        <v>1</v>
      </c>
      <c r="AG208">
        <v>16</v>
      </c>
      <c r="AH208">
        <v>1</v>
      </c>
      <c r="AI208">
        <v>3</v>
      </c>
      <c r="AJ208" t="s">
        <v>40</v>
      </c>
    </row>
    <row r="209" spans="1:36" x14ac:dyDescent="0.2">
      <c r="A209" t="s">
        <v>1309</v>
      </c>
      <c r="B209" t="s">
        <v>40</v>
      </c>
      <c r="C209" t="s">
        <v>372</v>
      </c>
      <c r="D209" t="s">
        <v>633</v>
      </c>
      <c r="E209" t="s">
        <v>633</v>
      </c>
      <c r="F209" s="1">
        <v>43322</v>
      </c>
      <c r="G209" t="s">
        <v>40</v>
      </c>
      <c r="H209" s="1">
        <v>43332</v>
      </c>
      <c r="I209">
        <v>2018</v>
      </c>
      <c r="J209">
        <v>4.0999999999999996</v>
      </c>
      <c r="K209" t="s">
        <v>40</v>
      </c>
      <c r="L209" t="s">
        <v>40</v>
      </c>
      <c r="M209" t="s">
        <v>40</v>
      </c>
      <c r="N209">
        <v>62</v>
      </c>
      <c r="O209">
        <v>50</v>
      </c>
      <c r="P209">
        <v>54</v>
      </c>
      <c r="Q209">
        <v>93</v>
      </c>
      <c r="R209">
        <v>22</v>
      </c>
      <c r="S209">
        <v>34</v>
      </c>
      <c r="T209" t="s">
        <v>236</v>
      </c>
      <c r="U209">
        <v>37.1</v>
      </c>
      <c r="V209">
        <v>7.25</v>
      </c>
      <c r="W209">
        <v>8</v>
      </c>
      <c r="X209" t="s">
        <v>122</v>
      </c>
      <c r="Y209" t="s">
        <v>40</v>
      </c>
      <c r="Z209" t="s">
        <v>40</v>
      </c>
      <c r="AA209" t="s">
        <v>40</v>
      </c>
      <c r="AB209" t="s">
        <v>40</v>
      </c>
      <c r="AC209" t="s">
        <v>40</v>
      </c>
      <c r="AD209">
        <v>1</v>
      </c>
      <c r="AE209">
        <v>1</v>
      </c>
      <c r="AF209">
        <v>1</v>
      </c>
      <c r="AG209" t="s">
        <v>40</v>
      </c>
      <c r="AH209" t="s">
        <v>40</v>
      </c>
      <c r="AI209" t="s">
        <v>40</v>
      </c>
      <c r="AJ209" t="s">
        <v>40</v>
      </c>
    </row>
    <row r="210" spans="1:36" x14ac:dyDescent="0.2">
      <c r="A210" t="s">
        <v>1310</v>
      </c>
      <c r="B210" t="s">
        <v>40</v>
      </c>
      <c r="C210" t="s">
        <v>372</v>
      </c>
      <c r="D210" t="s">
        <v>633</v>
      </c>
      <c r="E210" t="s">
        <v>633</v>
      </c>
      <c r="F210" s="1">
        <v>43322</v>
      </c>
      <c r="G210" t="s">
        <v>40</v>
      </c>
      <c r="H210" s="1">
        <v>43332</v>
      </c>
      <c r="I210">
        <v>2018</v>
      </c>
      <c r="J210">
        <v>9</v>
      </c>
      <c r="K210" t="s">
        <v>40</v>
      </c>
      <c r="L210" t="s">
        <v>40</v>
      </c>
      <c r="M210" t="s">
        <v>40</v>
      </c>
      <c r="N210">
        <v>71</v>
      </c>
      <c r="O210">
        <v>68</v>
      </c>
      <c r="P210">
        <v>54</v>
      </c>
      <c r="Q210">
        <v>38</v>
      </c>
      <c r="R210">
        <v>128</v>
      </c>
      <c r="S210">
        <v>58</v>
      </c>
      <c r="T210" t="s">
        <v>242</v>
      </c>
      <c r="U210">
        <v>36.4</v>
      </c>
      <c r="V210">
        <v>9.36</v>
      </c>
      <c r="W210">
        <v>9</v>
      </c>
      <c r="X210" t="s">
        <v>122</v>
      </c>
      <c r="Y210" t="s">
        <v>40</v>
      </c>
      <c r="Z210" t="s">
        <v>40</v>
      </c>
      <c r="AA210" t="s">
        <v>40</v>
      </c>
      <c r="AB210" t="s">
        <v>40</v>
      </c>
      <c r="AC210" t="s">
        <v>40</v>
      </c>
      <c r="AD210">
        <v>1</v>
      </c>
      <c r="AE210">
        <v>1</v>
      </c>
      <c r="AF210">
        <v>1</v>
      </c>
      <c r="AG210" t="s">
        <v>40</v>
      </c>
      <c r="AH210" t="s">
        <v>40</v>
      </c>
      <c r="AI210" t="s">
        <v>40</v>
      </c>
      <c r="AJ210" t="s">
        <v>40</v>
      </c>
    </row>
    <row r="211" spans="1:36" x14ac:dyDescent="0.2">
      <c r="A211" t="s">
        <v>1311</v>
      </c>
      <c r="B211" t="s">
        <v>40</v>
      </c>
      <c r="C211" t="s">
        <v>38</v>
      </c>
      <c r="D211" t="s">
        <v>633</v>
      </c>
      <c r="E211" t="s">
        <v>633</v>
      </c>
      <c r="F211" s="1">
        <v>43323</v>
      </c>
      <c r="G211" t="s">
        <v>40</v>
      </c>
      <c r="H211" s="1">
        <v>43332</v>
      </c>
      <c r="I211">
        <v>2018</v>
      </c>
      <c r="J211">
        <v>19.100000000000001</v>
      </c>
      <c r="K211" t="s">
        <v>40</v>
      </c>
      <c r="L211" t="s">
        <v>40</v>
      </c>
      <c r="M211" t="s">
        <v>40</v>
      </c>
      <c r="N211">
        <v>35</v>
      </c>
      <c r="O211">
        <v>33</v>
      </c>
      <c r="P211">
        <v>38</v>
      </c>
      <c r="Q211">
        <v>29</v>
      </c>
      <c r="R211">
        <v>35</v>
      </c>
      <c r="S211">
        <v>38</v>
      </c>
      <c r="T211" t="s">
        <v>41</v>
      </c>
      <c r="U211">
        <v>31.8</v>
      </c>
      <c r="V211">
        <v>5.12</v>
      </c>
      <c r="W211">
        <v>6</v>
      </c>
      <c r="X211" t="s">
        <v>122</v>
      </c>
      <c r="Y211" t="s">
        <v>40</v>
      </c>
      <c r="Z211" t="s">
        <v>40</v>
      </c>
      <c r="AA211" t="s">
        <v>40</v>
      </c>
      <c r="AB211" t="s">
        <v>40</v>
      </c>
      <c r="AC211" t="s">
        <v>40</v>
      </c>
      <c r="AD211">
        <v>1</v>
      </c>
      <c r="AE211">
        <v>1</v>
      </c>
      <c r="AF211">
        <v>1</v>
      </c>
      <c r="AG211" t="s">
        <v>40</v>
      </c>
      <c r="AH211" t="s">
        <v>40</v>
      </c>
      <c r="AI211" t="s">
        <v>40</v>
      </c>
      <c r="AJ211" t="s">
        <v>40</v>
      </c>
    </row>
    <row r="212" spans="1:36" x14ac:dyDescent="0.2">
      <c r="A212" t="s">
        <v>1312</v>
      </c>
      <c r="B212" t="s">
        <v>40</v>
      </c>
      <c r="C212" t="s">
        <v>38</v>
      </c>
      <c r="D212" t="s">
        <v>633</v>
      </c>
      <c r="E212" t="s">
        <v>633</v>
      </c>
      <c r="F212" s="1">
        <v>43323</v>
      </c>
      <c r="G212" t="s">
        <v>40</v>
      </c>
      <c r="H212" s="1">
        <v>43332</v>
      </c>
      <c r="I212">
        <v>2018</v>
      </c>
      <c r="J212">
        <v>25.2</v>
      </c>
      <c r="K212" t="s">
        <v>40</v>
      </c>
      <c r="L212" t="s">
        <v>40</v>
      </c>
      <c r="M212" t="s">
        <v>40</v>
      </c>
      <c r="N212">
        <v>41</v>
      </c>
      <c r="O212">
        <v>42</v>
      </c>
      <c r="P212">
        <v>46</v>
      </c>
      <c r="Q212">
        <v>50</v>
      </c>
      <c r="R212">
        <v>56</v>
      </c>
      <c r="S212">
        <v>20</v>
      </c>
      <c r="T212" t="s">
        <v>41</v>
      </c>
      <c r="U212">
        <v>35.9</v>
      </c>
      <c r="V212">
        <v>8.15</v>
      </c>
      <c r="W212">
        <v>7</v>
      </c>
      <c r="X212" t="s">
        <v>122</v>
      </c>
      <c r="Y212" t="s">
        <v>40</v>
      </c>
      <c r="Z212" t="s">
        <v>40</v>
      </c>
      <c r="AA212" t="s">
        <v>40</v>
      </c>
      <c r="AB212" t="s">
        <v>40</v>
      </c>
      <c r="AC212" t="s">
        <v>40</v>
      </c>
      <c r="AD212">
        <v>1</v>
      </c>
      <c r="AE212">
        <v>1</v>
      </c>
      <c r="AF212">
        <v>1</v>
      </c>
      <c r="AG212" t="s">
        <v>40</v>
      </c>
      <c r="AH212" t="s">
        <v>40</v>
      </c>
      <c r="AI212" t="s">
        <v>40</v>
      </c>
      <c r="AJ212" t="s">
        <v>40</v>
      </c>
    </row>
    <row r="213" spans="1:36" x14ac:dyDescent="0.2">
      <c r="A213" t="s">
        <v>1313</v>
      </c>
      <c r="B213" t="s">
        <v>40</v>
      </c>
      <c r="C213" t="s">
        <v>38</v>
      </c>
      <c r="D213" t="s">
        <v>633</v>
      </c>
      <c r="E213" t="s">
        <v>633</v>
      </c>
      <c r="F213" s="1">
        <v>43323</v>
      </c>
      <c r="G213" t="s">
        <v>40</v>
      </c>
      <c r="H213" s="1">
        <v>43332</v>
      </c>
      <c r="I213">
        <v>2018</v>
      </c>
      <c r="J213">
        <v>26.2</v>
      </c>
      <c r="K213" t="s">
        <v>40</v>
      </c>
      <c r="L213" t="s">
        <v>40</v>
      </c>
      <c r="M213" t="s">
        <v>40</v>
      </c>
      <c r="N213">
        <v>40</v>
      </c>
      <c r="O213">
        <v>23</v>
      </c>
      <c r="P213">
        <v>46</v>
      </c>
      <c r="Q213">
        <v>21</v>
      </c>
      <c r="R213">
        <v>16</v>
      </c>
      <c r="S213">
        <v>23</v>
      </c>
      <c r="T213" t="s">
        <v>41</v>
      </c>
      <c r="U213">
        <v>48.8</v>
      </c>
      <c r="V213">
        <v>6.95</v>
      </c>
      <c r="W213">
        <v>9</v>
      </c>
      <c r="X213" t="s">
        <v>122</v>
      </c>
      <c r="Y213" t="s">
        <v>40</v>
      </c>
      <c r="Z213" t="s">
        <v>40</v>
      </c>
      <c r="AA213" t="s">
        <v>40</v>
      </c>
      <c r="AB213" t="s">
        <v>40</v>
      </c>
      <c r="AC213" t="s">
        <v>40</v>
      </c>
      <c r="AD213">
        <v>1</v>
      </c>
      <c r="AE213">
        <v>1</v>
      </c>
      <c r="AF213">
        <v>1</v>
      </c>
      <c r="AG213" t="s">
        <v>40</v>
      </c>
      <c r="AH213" t="s">
        <v>40</v>
      </c>
      <c r="AI213" t="s">
        <v>40</v>
      </c>
      <c r="AJ213" t="s">
        <v>40</v>
      </c>
    </row>
    <row r="214" spans="1:36" x14ac:dyDescent="0.2">
      <c r="A214" t="s">
        <v>1314</v>
      </c>
      <c r="B214" t="s">
        <v>40</v>
      </c>
      <c r="C214" t="s">
        <v>38</v>
      </c>
      <c r="D214" t="s">
        <v>633</v>
      </c>
      <c r="E214" t="s">
        <v>633</v>
      </c>
      <c r="F214" s="1">
        <v>43323</v>
      </c>
      <c r="G214" t="s">
        <v>40</v>
      </c>
      <c r="H214" s="1">
        <v>43332</v>
      </c>
      <c r="I214">
        <v>2018</v>
      </c>
      <c r="J214">
        <v>22.4</v>
      </c>
      <c r="K214" t="s">
        <v>40</v>
      </c>
      <c r="L214" t="s">
        <v>40</v>
      </c>
      <c r="M214" t="s">
        <v>40</v>
      </c>
      <c r="N214">
        <v>33</v>
      </c>
      <c r="O214">
        <v>30</v>
      </c>
      <c r="P214">
        <v>25</v>
      </c>
      <c r="Q214">
        <v>9</v>
      </c>
      <c r="R214">
        <v>14</v>
      </c>
      <c r="S214">
        <v>8</v>
      </c>
      <c r="T214" t="s">
        <v>41</v>
      </c>
      <c r="U214">
        <v>31.6</v>
      </c>
      <c r="V214">
        <v>6.52</v>
      </c>
      <c r="W214">
        <v>6</v>
      </c>
      <c r="X214" t="s">
        <v>122</v>
      </c>
      <c r="Y214" t="s">
        <v>40</v>
      </c>
      <c r="Z214" t="s">
        <v>40</v>
      </c>
      <c r="AA214" t="s">
        <v>40</v>
      </c>
      <c r="AB214" t="s">
        <v>40</v>
      </c>
      <c r="AC214" t="s">
        <v>40</v>
      </c>
      <c r="AD214">
        <v>1</v>
      </c>
      <c r="AE214">
        <v>1</v>
      </c>
      <c r="AF214">
        <v>1</v>
      </c>
      <c r="AG214" t="s">
        <v>40</v>
      </c>
      <c r="AH214" t="s">
        <v>40</v>
      </c>
      <c r="AI214" t="s">
        <v>40</v>
      </c>
      <c r="AJ214" t="s">
        <v>40</v>
      </c>
    </row>
    <row r="215" spans="1:36" x14ac:dyDescent="0.2">
      <c r="A215" t="s">
        <v>1315</v>
      </c>
      <c r="B215" t="s">
        <v>40</v>
      </c>
      <c r="C215" t="s">
        <v>38</v>
      </c>
      <c r="D215" t="s">
        <v>633</v>
      </c>
      <c r="E215" t="s">
        <v>633</v>
      </c>
      <c r="F215" s="1">
        <v>43323</v>
      </c>
      <c r="G215" t="s">
        <v>40</v>
      </c>
      <c r="H215" s="1">
        <v>43332</v>
      </c>
      <c r="I215">
        <v>2018</v>
      </c>
      <c r="J215">
        <v>20.7</v>
      </c>
      <c r="K215" t="s">
        <v>40</v>
      </c>
      <c r="L215" t="s">
        <v>40</v>
      </c>
      <c r="M215" t="s">
        <v>40</v>
      </c>
      <c r="N215">
        <v>39</v>
      </c>
      <c r="O215">
        <v>32</v>
      </c>
      <c r="P215">
        <v>29</v>
      </c>
      <c r="Q215">
        <v>9</v>
      </c>
      <c r="R215">
        <v>14</v>
      </c>
      <c r="S215">
        <v>21</v>
      </c>
      <c r="T215" t="s">
        <v>41</v>
      </c>
      <c r="U215">
        <v>26.2</v>
      </c>
      <c r="V215">
        <v>5.33</v>
      </c>
      <c r="W215">
        <v>8</v>
      </c>
      <c r="X215" t="s">
        <v>122</v>
      </c>
      <c r="Y215" t="s">
        <v>40</v>
      </c>
      <c r="Z215" t="s">
        <v>40</v>
      </c>
      <c r="AA215" t="s">
        <v>40</v>
      </c>
      <c r="AB215" t="s">
        <v>40</v>
      </c>
      <c r="AC215" t="s">
        <v>40</v>
      </c>
      <c r="AD215">
        <v>1</v>
      </c>
      <c r="AE215">
        <v>1</v>
      </c>
      <c r="AF215">
        <v>1</v>
      </c>
      <c r="AG215" t="s">
        <v>40</v>
      </c>
      <c r="AH215" t="s">
        <v>40</v>
      </c>
      <c r="AI215" t="s">
        <v>40</v>
      </c>
      <c r="AJ215" t="s">
        <v>40</v>
      </c>
    </row>
    <row r="216" spans="1:36" x14ac:dyDescent="0.2">
      <c r="A216" t="s">
        <v>1316</v>
      </c>
      <c r="B216" t="s">
        <v>40</v>
      </c>
      <c r="C216" t="s">
        <v>38</v>
      </c>
      <c r="D216" t="s">
        <v>633</v>
      </c>
      <c r="E216" t="s">
        <v>633</v>
      </c>
      <c r="F216" s="1">
        <v>43323</v>
      </c>
      <c r="G216" t="s">
        <v>40</v>
      </c>
      <c r="H216" s="1">
        <v>43332</v>
      </c>
      <c r="I216">
        <v>2018</v>
      </c>
      <c r="J216">
        <v>19.7</v>
      </c>
      <c r="K216" t="s">
        <v>40</v>
      </c>
      <c r="L216" t="s">
        <v>40</v>
      </c>
      <c r="M216" t="s">
        <v>40</v>
      </c>
      <c r="N216">
        <v>40</v>
      </c>
      <c r="O216">
        <v>32</v>
      </c>
      <c r="P216">
        <v>33</v>
      </c>
      <c r="Q216">
        <v>68</v>
      </c>
      <c r="R216">
        <v>42</v>
      </c>
      <c r="S216">
        <v>38</v>
      </c>
      <c r="T216" t="s">
        <v>41</v>
      </c>
      <c r="U216">
        <v>42.4</v>
      </c>
      <c r="V216">
        <v>9.2799999999999994</v>
      </c>
      <c r="W216">
        <v>8</v>
      </c>
      <c r="X216" t="s">
        <v>122</v>
      </c>
      <c r="Y216" t="s">
        <v>40</v>
      </c>
      <c r="Z216" t="s">
        <v>40</v>
      </c>
      <c r="AA216" t="s">
        <v>40</v>
      </c>
      <c r="AB216" t="s">
        <v>40</v>
      </c>
      <c r="AC216" t="s">
        <v>40</v>
      </c>
      <c r="AD216">
        <v>1</v>
      </c>
      <c r="AE216">
        <v>1</v>
      </c>
      <c r="AF216">
        <v>1</v>
      </c>
      <c r="AG216" t="s">
        <v>40</v>
      </c>
      <c r="AH216" t="s">
        <v>40</v>
      </c>
      <c r="AI216" t="s">
        <v>40</v>
      </c>
      <c r="AJ216" t="s">
        <v>40</v>
      </c>
    </row>
    <row r="217" spans="1:36" x14ac:dyDescent="0.2">
      <c r="A217" t="s">
        <v>1317</v>
      </c>
      <c r="B217" t="s">
        <v>40</v>
      </c>
      <c r="C217" t="s">
        <v>38</v>
      </c>
      <c r="D217" t="s">
        <v>633</v>
      </c>
      <c r="E217" t="s">
        <v>633</v>
      </c>
      <c r="F217" s="1">
        <v>43323</v>
      </c>
      <c r="G217" t="s">
        <v>40</v>
      </c>
      <c r="H217" s="1">
        <v>43332</v>
      </c>
      <c r="I217">
        <v>2018</v>
      </c>
      <c r="J217">
        <v>20.9</v>
      </c>
      <c r="K217" t="s">
        <v>40</v>
      </c>
      <c r="L217" t="s">
        <v>40</v>
      </c>
      <c r="M217" t="s">
        <v>40</v>
      </c>
      <c r="N217">
        <v>31</v>
      </c>
      <c r="O217">
        <v>33</v>
      </c>
      <c r="P217">
        <v>35</v>
      </c>
      <c r="Q217">
        <v>22</v>
      </c>
      <c r="R217">
        <v>15</v>
      </c>
      <c r="S217">
        <v>59</v>
      </c>
      <c r="T217" t="s">
        <v>41</v>
      </c>
      <c r="U217">
        <v>26.6</v>
      </c>
      <c r="V217">
        <v>5.94</v>
      </c>
      <c r="W217">
        <v>7</v>
      </c>
      <c r="X217" t="s">
        <v>122</v>
      </c>
      <c r="Y217" t="s">
        <v>40</v>
      </c>
      <c r="Z217" t="s">
        <v>40</v>
      </c>
      <c r="AA217" t="s">
        <v>40</v>
      </c>
      <c r="AB217" t="s">
        <v>40</v>
      </c>
      <c r="AC217" t="s">
        <v>40</v>
      </c>
      <c r="AD217">
        <v>1</v>
      </c>
      <c r="AE217">
        <v>1</v>
      </c>
      <c r="AF217">
        <v>1</v>
      </c>
      <c r="AG217" t="s">
        <v>40</v>
      </c>
      <c r="AH217" t="s">
        <v>40</v>
      </c>
      <c r="AI217" t="s">
        <v>40</v>
      </c>
      <c r="AJ217" t="s">
        <v>40</v>
      </c>
    </row>
    <row r="218" spans="1:36" x14ac:dyDescent="0.2">
      <c r="A218" t="s">
        <v>1318</v>
      </c>
      <c r="B218" t="s">
        <v>40</v>
      </c>
      <c r="C218" t="s">
        <v>38</v>
      </c>
      <c r="D218" t="s">
        <v>633</v>
      </c>
      <c r="E218" t="s">
        <v>633</v>
      </c>
      <c r="F218" s="1">
        <v>43323</v>
      </c>
      <c r="G218" t="s">
        <v>40</v>
      </c>
      <c r="H218" s="1">
        <v>43332</v>
      </c>
      <c r="I218">
        <v>2018</v>
      </c>
      <c r="J218">
        <v>17.5</v>
      </c>
      <c r="K218" t="s">
        <v>40</v>
      </c>
      <c r="L218" t="s">
        <v>40</v>
      </c>
      <c r="M218" t="s">
        <v>40</v>
      </c>
      <c r="N218">
        <v>46</v>
      </c>
      <c r="O218">
        <v>52</v>
      </c>
      <c r="P218">
        <v>50</v>
      </c>
      <c r="Q218">
        <v>18</v>
      </c>
      <c r="R218">
        <v>16</v>
      </c>
      <c r="S218">
        <v>15</v>
      </c>
      <c r="T218" t="s">
        <v>41</v>
      </c>
      <c r="U218">
        <v>37.799999999999997</v>
      </c>
      <c r="V218">
        <v>5.59</v>
      </c>
      <c r="W218">
        <v>9</v>
      </c>
      <c r="X218" t="s">
        <v>122</v>
      </c>
      <c r="Y218" t="s">
        <v>40</v>
      </c>
      <c r="Z218" t="s">
        <v>40</v>
      </c>
      <c r="AA218" t="s">
        <v>40</v>
      </c>
      <c r="AB218" t="s">
        <v>40</v>
      </c>
      <c r="AC218" t="s">
        <v>40</v>
      </c>
      <c r="AD218">
        <v>1</v>
      </c>
      <c r="AE218">
        <v>1</v>
      </c>
      <c r="AF218">
        <v>1</v>
      </c>
      <c r="AG218" t="s">
        <v>40</v>
      </c>
      <c r="AH218" t="s">
        <v>40</v>
      </c>
      <c r="AI218" t="s">
        <v>40</v>
      </c>
      <c r="AJ218" t="s">
        <v>40</v>
      </c>
    </row>
    <row r="219" spans="1:36" x14ac:dyDescent="0.2">
      <c r="A219" t="s">
        <v>1319</v>
      </c>
      <c r="B219" t="s">
        <v>40</v>
      </c>
      <c r="C219" t="s">
        <v>38</v>
      </c>
      <c r="D219" t="s">
        <v>633</v>
      </c>
      <c r="E219" t="s">
        <v>633</v>
      </c>
      <c r="F219" s="1">
        <v>43323</v>
      </c>
      <c r="G219" t="s">
        <v>40</v>
      </c>
      <c r="H219" s="1">
        <v>43332</v>
      </c>
      <c r="I219">
        <v>2018</v>
      </c>
      <c r="J219">
        <v>27.7</v>
      </c>
      <c r="K219" t="s">
        <v>40</v>
      </c>
      <c r="L219" t="s">
        <v>40</v>
      </c>
      <c r="M219" t="s">
        <v>40</v>
      </c>
      <c r="N219">
        <v>36</v>
      </c>
      <c r="O219">
        <v>34</v>
      </c>
      <c r="P219">
        <v>37</v>
      </c>
      <c r="Q219">
        <v>14</v>
      </c>
      <c r="R219">
        <v>12</v>
      </c>
      <c r="S219">
        <v>24</v>
      </c>
      <c r="T219" t="s">
        <v>236</v>
      </c>
      <c r="U219">
        <v>42.4</v>
      </c>
      <c r="V219">
        <v>8.7200000000000006</v>
      </c>
      <c r="W219">
        <v>13</v>
      </c>
      <c r="X219" t="s">
        <v>122</v>
      </c>
      <c r="Y219" t="s">
        <v>40</v>
      </c>
      <c r="Z219" t="s">
        <v>40</v>
      </c>
      <c r="AA219" t="s">
        <v>40</v>
      </c>
      <c r="AB219" t="s">
        <v>40</v>
      </c>
      <c r="AC219" t="s">
        <v>40</v>
      </c>
      <c r="AD219">
        <v>1</v>
      </c>
      <c r="AE219">
        <v>1</v>
      </c>
      <c r="AF219">
        <v>1</v>
      </c>
      <c r="AG219" t="s">
        <v>40</v>
      </c>
      <c r="AH219" t="s">
        <v>40</v>
      </c>
      <c r="AI219" t="s">
        <v>40</v>
      </c>
      <c r="AJ219" t="s">
        <v>40</v>
      </c>
    </row>
    <row r="220" spans="1:36" x14ac:dyDescent="0.2">
      <c r="A220" t="s">
        <v>1320</v>
      </c>
      <c r="B220" t="s">
        <v>40</v>
      </c>
      <c r="C220" t="s">
        <v>38</v>
      </c>
      <c r="D220" t="s">
        <v>633</v>
      </c>
      <c r="E220" t="s">
        <v>633</v>
      </c>
      <c r="F220" s="1">
        <v>43323</v>
      </c>
      <c r="G220" t="s">
        <v>40</v>
      </c>
      <c r="H220" s="1">
        <v>43332</v>
      </c>
      <c r="I220">
        <v>2018</v>
      </c>
      <c r="J220">
        <v>33.5</v>
      </c>
      <c r="K220" t="s">
        <v>40</v>
      </c>
      <c r="L220" t="s">
        <v>40</v>
      </c>
      <c r="M220" t="s">
        <v>40</v>
      </c>
      <c r="N220">
        <v>37</v>
      </c>
      <c r="O220">
        <v>29</v>
      </c>
      <c r="P220">
        <v>28</v>
      </c>
      <c r="Q220">
        <v>70</v>
      </c>
      <c r="R220">
        <v>29</v>
      </c>
      <c r="S220">
        <v>35</v>
      </c>
      <c r="T220" t="s">
        <v>41</v>
      </c>
      <c r="U220">
        <v>23.3</v>
      </c>
      <c r="V220">
        <v>7.53</v>
      </c>
      <c r="W220">
        <v>8</v>
      </c>
      <c r="X220" t="s">
        <v>122</v>
      </c>
      <c r="Y220" t="s">
        <v>40</v>
      </c>
      <c r="Z220" t="s">
        <v>40</v>
      </c>
      <c r="AA220" t="s">
        <v>40</v>
      </c>
      <c r="AB220" t="s">
        <v>40</v>
      </c>
      <c r="AC220" t="s">
        <v>40</v>
      </c>
      <c r="AD220">
        <v>1</v>
      </c>
      <c r="AE220">
        <v>1</v>
      </c>
      <c r="AF220">
        <v>1</v>
      </c>
      <c r="AG220" t="s">
        <v>40</v>
      </c>
      <c r="AH220" t="s">
        <v>40</v>
      </c>
      <c r="AI220" t="s">
        <v>40</v>
      </c>
      <c r="AJ220" t="s">
        <v>40</v>
      </c>
    </row>
    <row r="221" spans="1:36" x14ac:dyDescent="0.2">
      <c r="A221" t="s">
        <v>1321</v>
      </c>
      <c r="B221" t="s">
        <v>40</v>
      </c>
      <c r="C221" t="s">
        <v>59</v>
      </c>
      <c r="D221" t="s">
        <v>633</v>
      </c>
      <c r="E221" t="s">
        <v>633</v>
      </c>
      <c r="F221" s="1">
        <v>43321</v>
      </c>
      <c r="G221" t="s">
        <v>40</v>
      </c>
      <c r="H221" s="1">
        <v>43332</v>
      </c>
      <c r="I221">
        <v>2018</v>
      </c>
      <c r="J221">
        <v>40.700000000000003</v>
      </c>
      <c r="K221" t="s">
        <v>40</v>
      </c>
      <c r="L221" t="s">
        <v>40</v>
      </c>
      <c r="M221" t="s">
        <v>40</v>
      </c>
      <c r="N221">
        <v>39</v>
      </c>
      <c r="O221">
        <v>52</v>
      </c>
      <c r="P221">
        <v>51</v>
      </c>
      <c r="Q221">
        <v>22</v>
      </c>
      <c r="R221">
        <v>48</v>
      </c>
      <c r="S221">
        <v>54</v>
      </c>
      <c r="T221" t="s">
        <v>41</v>
      </c>
      <c r="U221">
        <v>40.9</v>
      </c>
      <c r="V221">
        <v>10.45</v>
      </c>
      <c r="W221">
        <v>10</v>
      </c>
      <c r="X221" t="s">
        <v>122</v>
      </c>
      <c r="Y221" t="s">
        <v>40</v>
      </c>
      <c r="Z221" t="s">
        <v>40</v>
      </c>
      <c r="AA221" t="s">
        <v>40</v>
      </c>
      <c r="AB221" t="s">
        <v>40</v>
      </c>
      <c r="AC221" t="s">
        <v>40</v>
      </c>
      <c r="AD221">
        <v>1</v>
      </c>
      <c r="AE221">
        <v>1</v>
      </c>
      <c r="AF221">
        <v>1</v>
      </c>
      <c r="AG221" t="s">
        <v>40</v>
      </c>
      <c r="AH221" t="s">
        <v>40</v>
      </c>
      <c r="AI221" t="s">
        <v>40</v>
      </c>
      <c r="AJ221" t="s">
        <v>40</v>
      </c>
    </row>
    <row r="222" spans="1:36" x14ac:dyDescent="0.2">
      <c r="A222" t="s">
        <v>1322</v>
      </c>
      <c r="B222" t="s">
        <v>40</v>
      </c>
      <c r="C222" t="s">
        <v>59</v>
      </c>
      <c r="D222" t="s">
        <v>633</v>
      </c>
      <c r="E222" t="s">
        <v>633</v>
      </c>
      <c r="F222" s="1">
        <v>43321</v>
      </c>
      <c r="G222" t="s">
        <v>40</v>
      </c>
      <c r="H222" s="1">
        <v>43332</v>
      </c>
      <c r="I222">
        <v>2018</v>
      </c>
      <c r="J222">
        <v>67</v>
      </c>
      <c r="K222" t="s">
        <v>40</v>
      </c>
      <c r="L222" t="s">
        <v>40</v>
      </c>
      <c r="M222" t="s">
        <v>40</v>
      </c>
      <c r="N222">
        <v>4.5</v>
      </c>
      <c r="O222">
        <v>44</v>
      </c>
      <c r="P222">
        <v>47</v>
      </c>
      <c r="Q222">
        <v>68</v>
      </c>
      <c r="R222">
        <v>45</v>
      </c>
      <c r="S222">
        <v>52</v>
      </c>
      <c r="T222" t="s">
        <v>236</v>
      </c>
      <c r="U222">
        <v>50.3</v>
      </c>
      <c r="V222">
        <v>11.8</v>
      </c>
      <c r="W222">
        <v>12</v>
      </c>
      <c r="X222" t="s">
        <v>122</v>
      </c>
      <c r="Y222" t="s">
        <v>40</v>
      </c>
      <c r="Z222" t="s">
        <v>40</v>
      </c>
      <c r="AA222" t="s">
        <v>40</v>
      </c>
      <c r="AB222" t="s">
        <v>40</v>
      </c>
      <c r="AC222" t="s">
        <v>40</v>
      </c>
      <c r="AD222">
        <v>1</v>
      </c>
      <c r="AE222">
        <v>1</v>
      </c>
      <c r="AF222">
        <v>1</v>
      </c>
      <c r="AG222" t="s">
        <v>40</v>
      </c>
      <c r="AH222" t="s">
        <v>40</v>
      </c>
      <c r="AI222" t="s">
        <v>40</v>
      </c>
      <c r="AJ222" t="s">
        <v>40</v>
      </c>
    </row>
    <row r="223" spans="1:36" x14ac:dyDescent="0.2">
      <c r="A223" t="s">
        <v>1323</v>
      </c>
      <c r="B223" t="s">
        <v>40</v>
      </c>
      <c r="C223" t="s">
        <v>59</v>
      </c>
      <c r="D223" t="s">
        <v>633</v>
      </c>
      <c r="E223" t="s">
        <v>633</v>
      </c>
      <c r="F223" s="1">
        <v>43321</v>
      </c>
      <c r="G223" t="s">
        <v>40</v>
      </c>
      <c r="H223" s="1">
        <v>43332</v>
      </c>
      <c r="I223">
        <v>2018</v>
      </c>
      <c r="J223">
        <v>41.1</v>
      </c>
      <c r="K223" t="s">
        <v>40</v>
      </c>
      <c r="L223" t="s">
        <v>40</v>
      </c>
      <c r="M223" t="s">
        <v>40</v>
      </c>
      <c r="N223">
        <v>51</v>
      </c>
      <c r="O223">
        <v>60</v>
      </c>
      <c r="P223">
        <v>48</v>
      </c>
      <c r="Q223">
        <v>30</v>
      </c>
      <c r="R223">
        <v>84</v>
      </c>
      <c r="S223">
        <v>31</v>
      </c>
      <c r="T223" t="s">
        <v>242</v>
      </c>
      <c r="U223">
        <v>43.3</v>
      </c>
      <c r="V223">
        <v>9.7100000000000009</v>
      </c>
      <c r="W223">
        <v>11</v>
      </c>
      <c r="X223" t="s">
        <v>122</v>
      </c>
      <c r="Y223" t="s">
        <v>40</v>
      </c>
      <c r="Z223" t="s">
        <v>40</v>
      </c>
      <c r="AA223" t="s">
        <v>40</v>
      </c>
      <c r="AB223" t="s">
        <v>40</v>
      </c>
      <c r="AC223" t="s">
        <v>40</v>
      </c>
      <c r="AD223">
        <v>1</v>
      </c>
      <c r="AE223">
        <v>1</v>
      </c>
      <c r="AF223">
        <v>1</v>
      </c>
      <c r="AG223" t="s">
        <v>40</v>
      </c>
      <c r="AH223" t="s">
        <v>40</v>
      </c>
      <c r="AI223" t="s">
        <v>40</v>
      </c>
      <c r="AJ223" t="s">
        <v>40</v>
      </c>
    </row>
    <row r="224" spans="1:36" x14ac:dyDescent="0.2">
      <c r="A224" t="s">
        <v>1324</v>
      </c>
      <c r="B224" t="s">
        <v>40</v>
      </c>
      <c r="C224" t="s">
        <v>59</v>
      </c>
      <c r="D224" t="s">
        <v>633</v>
      </c>
      <c r="E224" t="s">
        <v>633</v>
      </c>
      <c r="F224" s="1">
        <v>43321</v>
      </c>
      <c r="G224" t="s">
        <v>40</v>
      </c>
      <c r="H224" s="1">
        <v>43332</v>
      </c>
      <c r="I224">
        <v>2018</v>
      </c>
      <c r="J224">
        <v>37.5</v>
      </c>
      <c r="K224" t="s">
        <v>40</v>
      </c>
      <c r="L224" t="s">
        <v>40</v>
      </c>
      <c r="M224" t="s">
        <v>40</v>
      </c>
      <c r="N224">
        <v>61</v>
      </c>
      <c r="O224">
        <v>43</v>
      </c>
      <c r="P224">
        <v>52</v>
      </c>
      <c r="Q224">
        <v>90</v>
      </c>
      <c r="R224">
        <v>42</v>
      </c>
      <c r="S224">
        <v>61</v>
      </c>
      <c r="T224" t="s">
        <v>242</v>
      </c>
      <c r="U224">
        <v>58.3</v>
      </c>
      <c r="V224">
        <v>13.9</v>
      </c>
      <c r="W224">
        <v>16</v>
      </c>
      <c r="X224" t="s">
        <v>122</v>
      </c>
      <c r="Y224" t="s">
        <v>40</v>
      </c>
      <c r="Z224" t="s">
        <v>40</v>
      </c>
      <c r="AA224" t="s">
        <v>40</v>
      </c>
      <c r="AB224" t="s">
        <v>40</v>
      </c>
      <c r="AC224" t="s">
        <v>40</v>
      </c>
      <c r="AD224">
        <v>1</v>
      </c>
      <c r="AE224">
        <v>1</v>
      </c>
      <c r="AF224">
        <v>1</v>
      </c>
      <c r="AG224" t="s">
        <v>40</v>
      </c>
      <c r="AH224" t="s">
        <v>40</v>
      </c>
      <c r="AI224" t="s">
        <v>40</v>
      </c>
      <c r="AJ224" t="s">
        <v>40</v>
      </c>
    </row>
    <row r="225" spans="1:38" x14ac:dyDescent="0.2">
      <c r="A225" t="s">
        <v>1325</v>
      </c>
      <c r="B225" t="s">
        <v>40</v>
      </c>
      <c r="C225" t="s">
        <v>59</v>
      </c>
      <c r="D225" t="s">
        <v>633</v>
      </c>
      <c r="E225" t="s">
        <v>633</v>
      </c>
      <c r="F225" s="1">
        <v>43321</v>
      </c>
      <c r="G225" t="s">
        <v>40</v>
      </c>
      <c r="H225" s="1">
        <v>43332</v>
      </c>
      <c r="I225">
        <v>2018</v>
      </c>
      <c r="J225">
        <v>30.4</v>
      </c>
      <c r="K225" t="s">
        <v>40</v>
      </c>
      <c r="L225" t="s">
        <v>40</v>
      </c>
      <c r="M225" t="s">
        <v>40</v>
      </c>
      <c r="N225">
        <v>44</v>
      </c>
      <c r="O225">
        <v>52</v>
      </c>
      <c r="P225">
        <v>55</v>
      </c>
      <c r="Q225">
        <v>56</v>
      </c>
      <c r="R225">
        <v>127</v>
      </c>
      <c r="S225">
        <v>32</v>
      </c>
      <c r="T225" t="s">
        <v>236</v>
      </c>
      <c r="U225">
        <v>33.299999999999997</v>
      </c>
      <c r="V225">
        <v>15.71</v>
      </c>
      <c r="W225">
        <v>14</v>
      </c>
      <c r="X225" t="s">
        <v>122</v>
      </c>
      <c r="Y225" t="s">
        <v>40</v>
      </c>
      <c r="Z225" t="s">
        <v>40</v>
      </c>
      <c r="AA225" t="s">
        <v>40</v>
      </c>
      <c r="AB225" t="s">
        <v>40</v>
      </c>
      <c r="AC225" t="s">
        <v>40</v>
      </c>
      <c r="AD225">
        <v>1</v>
      </c>
      <c r="AE225">
        <v>1</v>
      </c>
      <c r="AF225">
        <v>1</v>
      </c>
      <c r="AG225" t="s">
        <v>40</v>
      </c>
      <c r="AH225" t="s">
        <v>40</v>
      </c>
      <c r="AI225" t="s">
        <v>40</v>
      </c>
      <c r="AJ225" t="s">
        <v>40</v>
      </c>
    </row>
    <row r="226" spans="1:38" x14ac:dyDescent="0.2">
      <c r="A226" t="s">
        <v>1326</v>
      </c>
      <c r="B226" t="s">
        <v>40</v>
      </c>
      <c r="C226" t="s">
        <v>59</v>
      </c>
      <c r="D226" t="s">
        <v>633</v>
      </c>
      <c r="E226" t="s">
        <v>633</v>
      </c>
      <c r="F226" s="1">
        <v>43321</v>
      </c>
      <c r="G226" t="s">
        <v>40</v>
      </c>
      <c r="H226" s="1">
        <v>43332</v>
      </c>
      <c r="I226">
        <v>2018</v>
      </c>
      <c r="J226">
        <v>54.3</v>
      </c>
      <c r="K226" t="s">
        <v>40</v>
      </c>
      <c r="L226" t="s">
        <v>40</v>
      </c>
      <c r="M226" t="s">
        <v>40</v>
      </c>
      <c r="N226">
        <v>4.5999999999999996</v>
      </c>
      <c r="O226">
        <v>3.4</v>
      </c>
      <c r="P226">
        <v>4.5</v>
      </c>
      <c r="Q226">
        <v>4.5</v>
      </c>
      <c r="R226">
        <v>6.6</v>
      </c>
      <c r="S226">
        <v>4.3</v>
      </c>
      <c r="T226" t="s">
        <v>236</v>
      </c>
      <c r="U226">
        <v>44.9</v>
      </c>
      <c r="V226">
        <v>7.79</v>
      </c>
      <c r="W226">
        <v>8</v>
      </c>
      <c r="X226" t="s">
        <v>122</v>
      </c>
      <c r="Y226" t="s">
        <v>40</v>
      </c>
      <c r="Z226" t="s">
        <v>40</v>
      </c>
      <c r="AA226" t="s">
        <v>40</v>
      </c>
      <c r="AB226" t="s">
        <v>40</v>
      </c>
      <c r="AC226" t="s">
        <v>40</v>
      </c>
      <c r="AD226">
        <v>1</v>
      </c>
      <c r="AE226">
        <v>1</v>
      </c>
      <c r="AF226">
        <v>1</v>
      </c>
      <c r="AG226" t="s">
        <v>40</v>
      </c>
      <c r="AH226" t="s">
        <v>40</v>
      </c>
      <c r="AI226" t="s">
        <v>40</v>
      </c>
      <c r="AJ226" t="s">
        <v>40</v>
      </c>
    </row>
    <row r="227" spans="1:38" x14ac:dyDescent="0.2">
      <c r="A227" t="s">
        <v>1327</v>
      </c>
      <c r="B227" t="s">
        <v>40</v>
      </c>
      <c r="C227" t="s">
        <v>59</v>
      </c>
      <c r="D227" t="s">
        <v>633</v>
      </c>
      <c r="E227" t="s">
        <v>633</v>
      </c>
      <c r="F227" s="1">
        <v>43321</v>
      </c>
      <c r="G227" t="s">
        <v>40</v>
      </c>
      <c r="H227" s="1">
        <v>43332</v>
      </c>
      <c r="I227">
        <v>2018</v>
      </c>
      <c r="J227">
        <v>68.099999999999994</v>
      </c>
      <c r="K227" t="s">
        <v>40</v>
      </c>
      <c r="L227" t="s">
        <v>40</v>
      </c>
      <c r="M227" t="s">
        <v>40</v>
      </c>
      <c r="N227">
        <v>44</v>
      </c>
      <c r="O227">
        <v>42</v>
      </c>
      <c r="P227">
        <v>47</v>
      </c>
      <c r="Q227">
        <v>45</v>
      </c>
      <c r="R227">
        <v>48</v>
      </c>
      <c r="S227">
        <v>45</v>
      </c>
      <c r="T227" t="s">
        <v>236</v>
      </c>
      <c r="U227">
        <v>57.3</v>
      </c>
      <c r="V227">
        <v>9.5</v>
      </c>
      <c r="W227">
        <v>7</v>
      </c>
      <c r="X227" t="s">
        <v>122</v>
      </c>
      <c r="Y227" t="s">
        <v>40</v>
      </c>
      <c r="Z227" t="s">
        <v>40</v>
      </c>
      <c r="AA227" t="s">
        <v>40</v>
      </c>
      <c r="AB227" t="s">
        <v>40</v>
      </c>
      <c r="AC227" t="s">
        <v>40</v>
      </c>
      <c r="AD227">
        <v>1</v>
      </c>
      <c r="AE227">
        <v>1</v>
      </c>
      <c r="AF227">
        <v>1</v>
      </c>
      <c r="AG227" t="s">
        <v>40</v>
      </c>
      <c r="AH227" t="s">
        <v>40</v>
      </c>
      <c r="AI227" t="s">
        <v>40</v>
      </c>
      <c r="AJ227" t="s">
        <v>40</v>
      </c>
    </row>
    <row r="228" spans="1:38" x14ac:dyDescent="0.2">
      <c r="A228" t="s">
        <v>1328</v>
      </c>
      <c r="B228" t="s">
        <v>40</v>
      </c>
      <c r="C228" t="s">
        <v>372</v>
      </c>
      <c r="D228" t="s">
        <v>1421</v>
      </c>
      <c r="E228" t="s">
        <v>328</v>
      </c>
      <c r="F228" s="1">
        <v>43334</v>
      </c>
      <c r="G228" t="s">
        <v>40</v>
      </c>
      <c r="H228" s="1">
        <v>43335</v>
      </c>
      <c r="I228">
        <v>2018</v>
      </c>
      <c r="J228">
        <v>9.9</v>
      </c>
      <c r="K228" t="s">
        <v>40</v>
      </c>
      <c r="L228" t="s">
        <v>40</v>
      </c>
      <c r="M228" t="s">
        <v>40</v>
      </c>
      <c r="N228">
        <v>68</v>
      </c>
      <c r="O228">
        <v>51</v>
      </c>
      <c r="P228">
        <v>57</v>
      </c>
      <c r="Q228">
        <v>32</v>
      </c>
      <c r="R228">
        <v>31</v>
      </c>
      <c r="S228">
        <v>22</v>
      </c>
      <c r="T228" t="s">
        <v>242</v>
      </c>
      <c r="U228">
        <v>18.8</v>
      </c>
      <c r="V228">
        <v>6.52</v>
      </c>
      <c r="W228">
        <v>9</v>
      </c>
      <c r="X228" t="s">
        <v>122</v>
      </c>
      <c r="Y228" t="s">
        <v>40</v>
      </c>
      <c r="Z228" t="s">
        <v>40</v>
      </c>
      <c r="AA228" t="s">
        <v>40</v>
      </c>
      <c r="AB228" t="s">
        <v>40</v>
      </c>
      <c r="AC228" t="s">
        <v>40</v>
      </c>
      <c r="AD228">
        <v>1</v>
      </c>
      <c r="AE228">
        <v>1</v>
      </c>
      <c r="AF228">
        <v>1</v>
      </c>
      <c r="AG228" t="s">
        <v>40</v>
      </c>
      <c r="AH228" t="s">
        <v>40</v>
      </c>
      <c r="AI228" t="s">
        <v>40</v>
      </c>
      <c r="AJ228" t="s">
        <v>40</v>
      </c>
    </row>
    <row r="229" spans="1:38" x14ac:dyDescent="0.2">
      <c r="A229" t="s">
        <v>1329</v>
      </c>
      <c r="B229" t="s">
        <v>40</v>
      </c>
      <c r="C229" t="s">
        <v>372</v>
      </c>
      <c r="D229" t="s">
        <v>1421</v>
      </c>
      <c r="E229" t="s">
        <v>328</v>
      </c>
      <c r="F229" s="1">
        <v>43334</v>
      </c>
      <c r="G229" t="s">
        <v>40</v>
      </c>
      <c r="H229" s="1">
        <v>43335</v>
      </c>
      <c r="I229">
        <v>2018</v>
      </c>
      <c r="J229">
        <v>8.8000000000000007</v>
      </c>
      <c r="K229" t="s">
        <v>40</v>
      </c>
      <c r="L229" t="s">
        <v>40</v>
      </c>
      <c r="M229" t="s">
        <v>40</v>
      </c>
      <c r="N229">
        <v>42</v>
      </c>
      <c r="O229">
        <v>51</v>
      </c>
      <c r="P229">
        <v>42</v>
      </c>
      <c r="Q229">
        <v>43</v>
      </c>
      <c r="R229">
        <v>22</v>
      </c>
      <c r="S229">
        <v>28</v>
      </c>
      <c r="T229" t="s">
        <v>236</v>
      </c>
      <c r="U229">
        <v>55.4</v>
      </c>
      <c r="V229">
        <v>7.32</v>
      </c>
      <c r="W229">
        <v>12</v>
      </c>
      <c r="X229" t="s">
        <v>122</v>
      </c>
      <c r="Y229" t="s">
        <v>40</v>
      </c>
      <c r="Z229" t="s">
        <v>40</v>
      </c>
      <c r="AA229" t="s">
        <v>40</v>
      </c>
      <c r="AB229" t="s">
        <v>40</v>
      </c>
      <c r="AC229" t="s">
        <v>40</v>
      </c>
      <c r="AD229">
        <v>1</v>
      </c>
      <c r="AE229">
        <v>1</v>
      </c>
      <c r="AF229">
        <v>1</v>
      </c>
      <c r="AG229" t="s">
        <v>40</v>
      </c>
      <c r="AH229" t="s">
        <v>40</v>
      </c>
      <c r="AI229" t="s">
        <v>40</v>
      </c>
      <c r="AJ229" t="s">
        <v>40</v>
      </c>
    </row>
    <row r="230" spans="1:38" x14ac:dyDescent="0.2">
      <c r="A230" t="s">
        <v>1330</v>
      </c>
      <c r="B230" t="s">
        <v>40</v>
      </c>
      <c r="C230" t="s">
        <v>372</v>
      </c>
      <c r="D230" t="s">
        <v>1421</v>
      </c>
      <c r="E230" t="s">
        <v>328</v>
      </c>
      <c r="F230" s="1">
        <v>43334</v>
      </c>
      <c r="G230" t="s">
        <v>40</v>
      </c>
      <c r="H230" s="1">
        <v>43335</v>
      </c>
      <c r="I230">
        <v>2018</v>
      </c>
      <c r="J230">
        <v>6.8</v>
      </c>
      <c r="K230" t="s">
        <v>40</v>
      </c>
      <c r="L230" t="s">
        <v>40</v>
      </c>
      <c r="M230" t="s">
        <v>40</v>
      </c>
      <c r="N230">
        <v>42</v>
      </c>
      <c r="O230">
        <v>47</v>
      </c>
      <c r="P230">
        <v>38</v>
      </c>
      <c r="Q230">
        <v>30</v>
      </c>
      <c r="R230">
        <v>27</v>
      </c>
      <c r="S230">
        <v>21</v>
      </c>
      <c r="T230" t="s">
        <v>242</v>
      </c>
      <c r="U230">
        <v>31.5</v>
      </c>
      <c r="V230">
        <v>6.11</v>
      </c>
      <c r="W230">
        <v>9</v>
      </c>
      <c r="X230" t="s">
        <v>122</v>
      </c>
      <c r="Y230" t="s">
        <v>40</v>
      </c>
      <c r="Z230" t="s">
        <v>40</v>
      </c>
      <c r="AA230" t="s">
        <v>40</v>
      </c>
      <c r="AB230" t="s">
        <v>40</v>
      </c>
      <c r="AC230" t="s">
        <v>40</v>
      </c>
      <c r="AD230">
        <v>1</v>
      </c>
      <c r="AE230">
        <v>1</v>
      </c>
      <c r="AF230">
        <v>1</v>
      </c>
      <c r="AG230" t="s">
        <v>40</v>
      </c>
      <c r="AH230" t="s">
        <v>40</v>
      </c>
      <c r="AI230" t="s">
        <v>40</v>
      </c>
      <c r="AJ230" t="s">
        <v>40</v>
      </c>
      <c r="AK230" t="s">
        <v>224</v>
      </c>
      <c r="AL230" t="s">
        <v>1331</v>
      </c>
    </row>
    <row r="231" spans="1:38" x14ac:dyDescent="0.2">
      <c r="A231" t="s">
        <v>1332</v>
      </c>
      <c r="B231" t="s">
        <v>40</v>
      </c>
      <c r="C231" t="s">
        <v>372</v>
      </c>
      <c r="D231" t="s">
        <v>1421</v>
      </c>
      <c r="E231" t="s">
        <v>328</v>
      </c>
      <c r="F231" s="1">
        <v>43334</v>
      </c>
      <c r="G231" t="s">
        <v>40</v>
      </c>
      <c r="H231" s="1">
        <v>43335</v>
      </c>
      <c r="I231">
        <v>2018</v>
      </c>
      <c r="J231">
        <v>6.2</v>
      </c>
      <c r="K231" t="s">
        <v>40</v>
      </c>
      <c r="L231" t="s">
        <v>40</v>
      </c>
      <c r="M231" t="s">
        <v>40</v>
      </c>
      <c r="N231">
        <v>56</v>
      </c>
      <c r="O231">
        <v>46</v>
      </c>
      <c r="P231">
        <v>51</v>
      </c>
      <c r="Q231">
        <v>12</v>
      </c>
      <c r="R231">
        <v>6</v>
      </c>
      <c r="S231">
        <v>16</v>
      </c>
      <c r="T231" t="s">
        <v>41</v>
      </c>
      <c r="U231">
        <v>24.8</v>
      </c>
      <c r="V231">
        <v>11.08</v>
      </c>
      <c r="W231">
        <v>11</v>
      </c>
      <c r="X231" t="s">
        <v>122</v>
      </c>
      <c r="Y231" t="s">
        <v>40</v>
      </c>
      <c r="Z231" t="s">
        <v>40</v>
      </c>
      <c r="AA231" t="s">
        <v>40</v>
      </c>
      <c r="AB231" t="s">
        <v>40</v>
      </c>
      <c r="AC231" t="s">
        <v>40</v>
      </c>
      <c r="AD231">
        <v>1</v>
      </c>
      <c r="AE231">
        <v>1</v>
      </c>
      <c r="AF231">
        <v>1</v>
      </c>
      <c r="AG231" t="s">
        <v>40</v>
      </c>
      <c r="AH231" t="s">
        <v>40</v>
      </c>
      <c r="AI231" t="s">
        <v>40</v>
      </c>
      <c r="AJ231" t="s">
        <v>40</v>
      </c>
    </row>
    <row r="232" spans="1:38" x14ac:dyDescent="0.2">
      <c r="A232" t="s">
        <v>1333</v>
      </c>
      <c r="B232" t="s">
        <v>40</v>
      </c>
      <c r="C232" t="s">
        <v>372</v>
      </c>
      <c r="D232" t="s">
        <v>1421</v>
      </c>
      <c r="E232" t="s">
        <v>328</v>
      </c>
      <c r="F232" s="1">
        <v>43334</v>
      </c>
      <c r="G232" t="s">
        <v>40</v>
      </c>
      <c r="H232" s="1">
        <v>43335</v>
      </c>
      <c r="I232">
        <v>2018</v>
      </c>
      <c r="J232">
        <v>6.2</v>
      </c>
      <c r="K232" t="s">
        <v>40</v>
      </c>
      <c r="L232" t="s">
        <v>40</v>
      </c>
      <c r="M232" t="s">
        <v>40</v>
      </c>
      <c r="N232">
        <v>48</v>
      </c>
      <c r="O232">
        <v>51</v>
      </c>
      <c r="P232">
        <v>37</v>
      </c>
      <c r="Q232">
        <v>18</v>
      </c>
      <c r="R232">
        <v>26</v>
      </c>
      <c r="S232">
        <v>23</v>
      </c>
      <c r="T232" t="s">
        <v>41</v>
      </c>
      <c r="U232">
        <v>30.4</v>
      </c>
      <c r="V232">
        <v>4.8099999999999996</v>
      </c>
      <c r="W232">
        <v>6</v>
      </c>
      <c r="X232" t="s">
        <v>122</v>
      </c>
      <c r="Y232" t="s">
        <v>40</v>
      </c>
      <c r="Z232" t="s">
        <v>40</v>
      </c>
      <c r="AA232" t="s">
        <v>40</v>
      </c>
      <c r="AB232" t="s">
        <v>40</v>
      </c>
      <c r="AC232" t="s">
        <v>40</v>
      </c>
      <c r="AD232">
        <v>1</v>
      </c>
      <c r="AE232">
        <v>1</v>
      </c>
      <c r="AF232">
        <v>1</v>
      </c>
      <c r="AG232" t="s">
        <v>40</v>
      </c>
      <c r="AH232" t="s">
        <v>40</v>
      </c>
      <c r="AI232" t="s">
        <v>40</v>
      </c>
      <c r="AJ232" t="s">
        <v>40</v>
      </c>
    </row>
    <row r="233" spans="1:38" x14ac:dyDescent="0.2">
      <c r="A233" t="s">
        <v>1334</v>
      </c>
      <c r="B233" t="s">
        <v>40</v>
      </c>
      <c r="C233" t="s">
        <v>38</v>
      </c>
      <c r="D233" t="s">
        <v>1421</v>
      </c>
      <c r="E233" t="s">
        <v>328</v>
      </c>
      <c r="F233" s="1">
        <v>43333</v>
      </c>
      <c r="G233" t="s">
        <v>40</v>
      </c>
      <c r="H233" s="1">
        <v>43335</v>
      </c>
      <c r="I233">
        <v>2018</v>
      </c>
      <c r="J233">
        <v>54.5</v>
      </c>
      <c r="K233" t="s">
        <v>40</v>
      </c>
      <c r="L233" t="s">
        <v>40</v>
      </c>
      <c r="M233" t="s">
        <v>40</v>
      </c>
      <c r="N233">
        <v>46</v>
      </c>
      <c r="O233">
        <v>34</v>
      </c>
      <c r="P233">
        <v>37</v>
      </c>
      <c r="Q233">
        <v>14</v>
      </c>
      <c r="R233">
        <v>19</v>
      </c>
      <c r="S233">
        <v>20</v>
      </c>
      <c r="T233" t="s">
        <v>41</v>
      </c>
      <c r="U233">
        <v>41</v>
      </c>
      <c r="V233">
        <v>14.31</v>
      </c>
      <c r="W233">
        <v>24</v>
      </c>
      <c r="X233" t="s">
        <v>122</v>
      </c>
      <c r="Y233" t="s">
        <v>40</v>
      </c>
      <c r="Z233" t="s">
        <v>40</v>
      </c>
      <c r="AA233" t="s">
        <v>40</v>
      </c>
      <c r="AB233" t="s">
        <v>40</v>
      </c>
      <c r="AC233" t="s">
        <v>40</v>
      </c>
      <c r="AD233">
        <v>1</v>
      </c>
      <c r="AE233">
        <v>1</v>
      </c>
      <c r="AF233">
        <v>1</v>
      </c>
      <c r="AG233" t="s">
        <v>40</v>
      </c>
      <c r="AH233" t="s">
        <v>40</v>
      </c>
      <c r="AI233" t="s">
        <v>40</v>
      </c>
      <c r="AJ233" t="s">
        <v>40</v>
      </c>
    </row>
    <row r="234" spans="1:38" x14ac:dyDescent="0.2">
      <c r="A234" t="s">
        <v>1335</v>
      </c>
      <c r="B234" t="s">
        <v>40</v>
      </c>
      <c r="C234" t="s">
        <v>38</v>
      </c>
      <c r="D234" t="s">
        <v>1421</v>
      </c>
      <c r="E234" t="s">
        <v>328</v>
      </c>
      <c r="F234" s="1">
        <v>43333</v>
      </c>
      <c r="G234" t="s">
        <v>40</v>
      </c>
      <c r="H234" s="1">
        <v>43335</v>
      </c>
      <c r="I234">
        <v>2018</v>
      </c>
      <c r="J234">
        <v>45.4</v>
      </c>
      <c r="K234" t="s">
        <v>40</v>
      </c>
      <c r="L234" t="s">
        <v>40</v>
      </c>
      <c r="M234" t="s">
        <v>40</v>
      </c>
      <c r="N234">
        <v>39</v>
      </c>
      <c r="O234">
        <v>38</v>
      </c>
      <c r="P234">
        <v>39</v>
      </c>
      <c r="Q234">
        <v>25</v>
      </c>
      <c r="R234">
        <v>19</v>
      </c>
      <c r="S234">
        <v>69</v>
      </c>
      <c r="T234" t="s">
        <v>236</v>
      </c>
      <c r="U234">
        <v>44.5</v>
      </c>
      <c r="V234">
        <v>13.66</v>
      </c>
      <c r="W234">
        <v>17</v>
      </c>
      <c r="X234" t="s">
        <v>122</v>
      </c>
      <c r="Y234" t="s">
        <v>40</v>
      </c>
      <c r="Z234" t="s">
        <v>40</v>
      </c>
      <c r="AA234" t="s">
        <v>40</v>
      </c>
      <c r="AB234" t="s">
        <v>40</v>
      </c>
      <c r="AC234" t="s">
        <v>40</v>
      </c>
      <c r="AD234">
        <v>1</v>
      </c>
      <c r="AE234">
        <v>1</v>
      </c>
      <c r="AF234">
        <v>1</v>
      </c>
      <c r="AG234" t="s">
        <v>40</v>
      </c>
      <c r="AH234" t="s">
        <v>40</v>
      </c>
      <c r="AI234" t="s">
        <v>40</v>
      </c>
      <c r="AJ234" t="s">
        <v>40</v>
      </c>
    </row>
    <row r="235" spans="1:38" x14ac:dyDescent="0.2">
      <c r="A235" t="s">
        <v>1336</v>
      </c>
      <c r="B235" t="s">
        <v>40</v>
      </c>
      <c r="C235" t="s">
        <v>38</v>
      </c>
      <c r="D235" t="s">
        <v>1421</v>
      </c>
      <c r="E235" t="s">
        <v>328</v>
      </c>
      <c r="F235" s="1">
        <v>43333</v>
      </c>
      <c r="G235" t="s">
        <v>40</v>
      </c>
      <c r="H235" s="1">
        <v>43335</v>
      </c>
      <c r="I235">
        <v>2018</v>
      </c>
      <c r="J235">
        <v>71.3</v>
      </c>
      <c r="K235" t="s">
        <v>40</v>
      </c>
      <c r="L235" t="s">
        <v>40</v>
      </c>
      <c r="M235" t="s">
        <v>40</v>
      </c>
      <c r="N235">
        <v>61</v>
      </c>
      <c r="O235">
        <v>61</v>
      </c>
      <c r="P235">
        <v>84</v>
      </c>
      <c r="Q235">
        <v>192</v>
      </c>
      <c r="R235">
        <v>33</v>
      </c>
      <c r="S235">
        <v>97</v>
      </c>
      <c r="T235" t="s">
        <v>236</v>
      </c>
      <c r="U235">
        <v>58.6</v>
      </c>
      <c r="V235">
        <v>13.42</v>
      </c>
      <c r="W235">
        <v>12</v>
      </c>
      <c r="X235" t="s">
        <v>122</v>
      </c>
      <c r="Y235" t="s">
        <v>40</v>
      </c>
      <c r="Z235" t="s">
        <v>40</v>
      </c>
      <c r="AA235" t="s">
        <v>40</v>
      </c>
      <c r="AB235" t="s">
        <v>40</v>
      </c>
      <c r="AC235" t="s">
        <v>40</v>
      </c>
      <c r="AD235">
        <v>1</v>
      </c>
      <c r="AE235">
        <v>1</v>
      </c>
      <c r="AF235">
        <v>1</v>
      </c>
      <c r="AG235" t="s">
        <v>40</v>
      </c>
      <c r="AH235" t="s">
        <v>40</v>
      </c>
      <c r="AI235" t="s">
        <v>40</v>
      </c>
      <c r="AJ235" t="s">
        <v>40</v>
      </c>
    </row>
    <row r="236" spans="1:38" x14ac:dyDescent="0.2">
      <c r="A236" t="s">
        <v>1337</v>
      </c>
      <c r="B236" t="s">
        <v>40</v>
      </c>
      <c r="C236" t="s">
        <v>38</v>
      </c>
      <c r="D236" t="s">
        <v>1421</v>
      </c>
      <c r="E236" t="s">
        <v>328</v>
      </c>
      <c r="F236" s="1">
        <v>43334</v>
      </c>
      <c r="G236" t="s">
        <v>40</v>
      </c>
      <c r="H236" s="1">
        <v>43335</v>
      </c>
      <c r="I236">
        <v>2018</v>
      </c>
      <c r="J236">
        <v>133</v>
      </c>
      <c r="K236" t="s">
        <v>40</v>
      </c>
      <c r="L236" t="s">
        <v>40</v>
      </c>
      <c r="M236" t="s">
        <v>40</v>
      </c>
      <c r="N236">
        <v>49</v>
      </c>
      <c r="O236">
        <v>53</v>
      </c>
      <c r="P236">
        <v>54</v>
      </c>
      <c r="Q236">
        <v>99</v>
      </c>
      <c r="R236">
        <v>131</v>
      </c>
      <c r="S236">
        <v>114</v>
      </c>
      <c r="T236" t="s">
        <v>41</v>
      </c>
      <c r="U236">
        <v>62.3</v>
      </c>
      <c r="V236">
        <v>7.67</v>
      </c>
      <c r="W236">
        <v>8</v>
      </c>
      <c r="X236" t="s">
        <v>122</v>
      </c>
      <c r="Y236" t="s">
        <v>40</v>
      </c>
      <c r="Z236" t="s">
        <v>40</v>
      </c>
      <c r="AA236" t="s">
        <v>40</v>
      </c>
      <c r="AB236" t="s">
        <v>40</v>
      </c>
      <c r="AC236" t="s">
        <v>40</v>
      </c>
      <c r="AD236">
        <v>1</v>
      </c>
      <c r="AE236">
        <v>1</v>
      </c>
      <c r="AF236">
        <v>1</v>
      </c>
      <c r="AG236" t="s">
        <v>40</v>
      </c>
      <c r="AH236" t="s">
        <v>40</v>
      </c>
      <c r="AI236" t="s">
        <v>40</v>
      </c>
      <c r="AJ236" t="s">
        <v>40</v>
      </c>
    </row>
    <row r="237" spans="1:38" x14ac:dyDescent="0.2">
      <c r="A237" t="s">
        <v>1340</v>
      </c>
      <c r="B237" t="s">
        <v>40</v>
      </c>
      <c r="C237" t="s">
        <v>38</v>
      </c>
      <c r="D237" t="s">
        <v>633</v>
      </c>
      <c r="E237" t="s">
        <v>633</v>
      </c>
      <c r="F237" s="1">
        <v>43323</v>
      </c>
      <c r="G237" t="s">
        <v>40</v>
      </c>
      <c r="H237" s="1">
        <v>43332</v>
      </c>
      <c r="I237">
        <v>2018</v>
      </c>
      <c r="J237">
        <v>21.6</v>
      </c>
      <c r="K237" t="s">
        <v>40</v>
      </c>
      <c r="L237" t="s">
        <v>40</v>
      </c>
      <c r="M237" t="s">
        <v>40</v>
      </c>
      <c r="N237">
        <v>39</v>
      </c>
      <c r="O237">
        <v>34</v>
      </c>
      <c r="P237">
        <v>37</v>
      </c>
      <c r="Q237">
        <v>35</v>
      </c>
      <c r="R237">
        <v>24</v>
      </c>
      <c r="S237">
        <v>22</v>
      </c>
      <c r="T237" t="s">
        <v>236</v>
      </c>
      <c r="U237">
        <v>41.1</v>
      </c>
      <c r="V237">
        <v>6.33</v>
      </c>
      <c r="W237">
        <v>8</v>
      </c>
      <c r="X237" t="s">
        <v>122</v>
      </c>
      <c r="Y237" t="s">
        <v>40</v>
      </c>
      <c r="Z237" t="s">
        <v>40</v>
      </c>
      <c r="AA237" t="s">
        <v>40</v>
      </c>
      <c r="AB237" t="s">
        <v>40</v>
      </c>
      <c r="AC237" t="s">
        <v>40</v>
      </c>
      <c r="AD237">
        <v>1</v>
      </c>
      <c r="AE237">
        <v>0</v>
      </c>
      <c r="AF237">
        <v>1</v>
      </c>
      <c r="AG237" t="s">
        <v>40</v>
      </c>
      <c r="AH237" t="s">
        <v>40</v>
      </c>
      <c r="AI237" t="s">
        <v>40</v>
      </c>
      <c r="AJ237" t="s">
        <v>40</v>
      </c>
      <c r="AK237" t="s">
        <v>224</v>
      </c>
      <c r="AL237" t="s">
        <v>604</v>
      </c>
    </row>
    <row r="238" spans="1:38" x14ac:dyDescent="0.2">
      <c r="A238" t="s">
        <v>203</v>
      </c>
      <c r="B238" t="s">
        <v>204</v>
      </c>
      <c r="C238" t="s">
        <v>38</v>
      </c>
      <c r="D238" t="s">
        <v>1421</v>
      </c>
      <c r="E238" t="s">
        <v>74</v>
      </c>
      <c r="F238" s="1">
        <v>40768</v>
      </c>
      <c r="G238" t="s">
        <v>40</v>
      </c>
      <c r="H238" s="1">
        <v>41499</v>
      </c>
      <c r="I238">
        <v>2013</v>
      </c>
      <c r="J238">
        <v>150</v>
      </c>
      <c r="K238">
        <v>487</v>
      </c>
      <c r="L238">
        <v>355</v>
      </c>
      <c r="M238">
        <v>5.8</v>
      </c>
      <c r="N238" t="s">
        <v>40</v>
      </c>
      <c r="O238" t="s">
        <v>40</v>
      </c>
      <c r="P238" t="s">
        <v>40</v>
      </c>
      <c r="Q238" t="s">
        <v>40</v>
      </c>
      <c r="R238" t="s">
        <v>40</v>
      </c>
      <c r="S238" t="s">
        <v>40</v>
      </c>
      <c r="T238" t="s">
        <v>41</v>
      </c>
      <c r="U238" t="s">
        <v>40</v>
      </c>
      <c r="V238" t="s">
        <v>40</v>
      </c>
      <c r="W238" t="s">
        <v>40</v>
      </c>
      <c r="X238" t="s">
        <v>122</v>
      </c>
      <c r="Y238">
        <v>1</v>
      </c>
      <c r="Z238">
        <v>1</v>
      </c>
      <c r="AA238">
        <v>1</v>
      </c>
      <c r="AB238">
        <v>1</v>
      </c>
      <c r="AC238">
        <v>1</v>
      </c>
      <c r="AD238">
        <v>1</v>
      </c>
      <c r="AE238">
        <v>1</v>
      </c>
      <c r="AF238">
        <v>0.5</v>
      </c>
      <c r="AG238">
        <v>1</v>
      </c>
      <c r="AH238">
        <v>2</v>
      </c>
      <c r="AI238">
        <v>2</v>
      </c>
      <c r="AJ238" t="s">
        <v>40</v>
      </c>
    </row>
    <row r="239" spans="1:38" x14ac:dyDescent="0.2">
      <c r="A239" t="s">
        <v>598</v>
      </c>
      <c r="B239" t="s">
        <v>598</v>
      </c>
      <c r="C239" t="s">
        <v>38</v>
      </c>
      <c r="D239" t="s">
        <v>633</v>
      </c>
      <c r="E239" t="s">
        <v>39</v>
      </c>
      <c r="F239" s="1">
        <v>43296</v>
      </c>
      <c r="G239" s="1">
        <v>43296</v>
      </c>
      <c r="H239" s="1">
        <v>43327</v>
      </c>
      <c r="I239">
        <v>2015</v>
      </c>
      <c r="J239">
        <v>43</v>
      </c>
      <c r="K239" t="s">
        <v>40</v>
      </c>
      <c r="L239" t="s">
        <v>40</v>
      </c>
      <c r="M239">
        <v>1.6</v>
      </c>
      <c r="N239" t="s">
        <v>40</v>
      </c>
      <c r="O239" t="s">
        <v>40</v>
      </c>
      <c r="P239" t="s">
        <v>40</v>
      </c>
      <c r="Q239" t="s">
        <v>40</v>
      </c>
      <c r="R239" t="s">
        <v>40</v>
      </c>
      <c r="S239" t="s">
        <v>40</v>
      </c>
      <c r="T239" t="s">
        <v>236</v>
      </c>
      <c r="U239">
        <v>52.8</v>
      </c>
      <c r="V239">
        <v>8</v>
      </c>
      <c r="W239">
        <v>9</v>
      </c>
      <c r="X239" t="s">
        <v>122</v>
      </c>
      <c r="Y239" t="s">
        <v>40</v>
      </c>
      <c r="Z239" t="s">
        <v>40</v>
      </c>
      <c r="AA239">
        <v>1</v>
      </c>
      <c r="AB239">
        <v>1</v>
      </c>
      <c r="AC239">
        <v>1</v>
      </c>
      <c r="AD239">
        <v>1</v>
      </c>
      <c r="AE239">
        <v>1</v>
      </c>
      <c r="AF239">
        <v>0.5</v>
      </c>
      <c r="AG239">
        <v>6</v>
      </c>
      <c r="AH239">
        <v>4</v>
      </c>
      <c r="AI239">
        <v>1</v>
      </c>
      <c r="AJ239" t="s">
        <v>40</v>
      </c>
    </row>
    <row r="240" spans="1:38" x14ac:dyDescent="0.2">
      <c r="A240" t="s">
        <v>1202</v>
      </c>
      <c r="B240" t="e">
        <v>#N/A</v>
      </c>
      <c r="C240" t="s">
        <v>59</v>
      </c>
      <c r="D240" t="s">
        <v>633</v>
      </c>
      <c r="E240" t="s">
        <v>633</v>
      </c>
      <c r="F240" s="1">
        <v>41868</v>
      </c>
      <c r="G240" t="s">
        <v>40</v>
      </c>
      <c r="H240" s="1">
        <v>44060</v>
      </c>
      <c r="I240">
        <v>2017</v>
      </c>
      <c r="J240">
        <v>41</v>
      </c>
      <c r="K240">
        <v>134</v>
      </c>
      <c r="L240">
        <v>117</v>
      </c>
      <c r="M240">
        <v>19</v>
      </c>
      <c r="N240">
        <v>55</v>
      </c>
      <c r="O240">
        <v>51</v>
      </c>
      <c r="P240">
        <v>58</v>
      </c>
      <c r="Q240">
        <v>250</v>
      </c>
      <c r="R240">
        <v>221</v>
      </c>
      <c r="S240">
        <v>88</v>
      </c>
      <c r="T240" t="s">
        <v>41</v>
      </c>
      <c r="U240">
        <v>41.1</v>
      </c>
      <c r="V240">
        <v>14.8</v>
      </c>
      <c r="W240">
        <v>9</v>
      </c>
      <c r="X240" t="s">
        <v>122</v>
      </c>
      <c r="Y240" t="s">
        <v>40</v>
      </c>
      <c r="Z240" t="s">
        <v>40</v>
      </c>
      <c r="AA240" t="s">
        <v>40</v>
      </c>
      <c r="AB240" t="s">
        <v>40</v>
      </c>
      <c r="AC240">
        <v>1</v>
      </c>
      <c r="AD240">
        <v>1</v>
      </c>
      <c r="AE240">
        <v>1</v>
      </c>
      <c r="AF240">
        <v>0.5</v>
      </c>
      <c r="AG240">
        <v>16</v>
      </c>
      <c r="AH240">
        <v>4</v>
      </c>
      <c r="AI240">
        <v>5</v>
      </c>
      <c r="AJ240" t="s">
        <v>40</v>
      </c>
    </row>
    <row r="241" spans="1:36" x14ac:dyDescent="0.2">
      <c r="A241" t="s">
        <v>1203</v>
      </c>
      <c r="B241" t="e">
        <v>#N/A</v>
      </c>
      <c r="C241" t="s">
        <v>38</v>
      </c>
      <c r="D241" t="s">
        <v>1421</v>
      </c>
      <c r="E241" t="s">
        <v>689</v>
      </c>
      <c r="F241" s="1">
        <v>42233</v>
      </c>
      <c r="G241" t="s">
        <v>40</v>
      </c>
      <c r="H241" s="1">
        <v>42599</v>
      </c>
      <c r="I241">
        <v>2017</v>
      </c>
      <c r="J241">
        <v>58</v>
      </c>
      <c r="K241">
        <v>174</v>
      </c>
      <c r="L241">
        <v>52</v>
      </c>
      <c r="M241">
        <v>17</v>
      </c>
      <c r="N241">
        <v>51</v>
      </c>
      <c r="O241">
        <v>41</v>
      </c>
      <c r="P241">
        <v>45</v>
      </c>
      <c r="Q241">
        <v>46</v>
      </c>
      <c r="R241">
        <v>44</v>
      </c>
      <c r="S241">
        <v>42</v>
      </c>
      <c r="T241" t="s">
        <v>41</v>
      </c>
      <c r="U241">
        <v>31.6</v>
      </c>
      <c r="V241">
        <v>13.2</v>
      </c>
      <c r="W241" t="s">
        <v>40</v>
      </c>
      <c r="X241" t="s">
        <v>122</v>
      </c>
      <c r="Y241" t="s">
        <v>40</v>
      </c>
      <c r="Z241" t="s">
        <v>40</v>
      </c>
      <c r="AA241" t="s">
        <v>40</v>
      </c>
      <c r="AB241" t="s">
        <v>40</v>
      </c>
      <c r="AC241">
        <v>1</v>
      </c>
      <c r="AD241">
        <v>1</v>
      </c>
      <c r="AE241">
        <v>1</v>
      </c>
      <c r="AF241">
        <v>0.5</v>
      </c>
      <c r="AG241">
        <v>8</v>
      </c>
      <c r="AH241">
        <v>4</v>
      </c>
      <c r="AI241">
        <v>1</v>
      </c>
      <c r="AJ241" t="s">
        <v>40</v>
      </c>
    </row>
    <row r="242" spans="1:36" x14ac:dyDescent="0.2">
      <c r="A242" t="s">
        <v>37</v>
      </c>
      <c r="B242" t="e">
        <v>#N/A</v>
      </c>
      <c r="C242" t="s">
        <v>38</v>
      </c>
      <c r="D242" t="s">
        <v>633</v>
      </c>
      <c r="E242" t="s">
        <v>39</v>
      </c>
      <c r="F242" s="1">
        <v>46216</v>
      </c>
      <c r="G242" t="s">
        <v>40</v>
      </c>
      <c r="H242" s="1">
        <v>41499</v>
      </c>
      <c r="I242">
        <v>2013</v>
      </c>
      <c r="J242">
        <v>15.5</v>
      </c>
      <c r="K242" t="s">
        <v>40</v>
      </c>
      <c r="L242" t="s">
        <v>40</v>
      </c>
      <c r="M242" t="s">
        <v>40</v>
      </c>
      <c r="N242" t="s">
        <v>40</v>
      </c>
      <c r="O242" t="s">
        <v>40</v>
      </c>
      <c r="P242" t="s">
        <v>40</v>
      </c>
      <c r="Q242" t="s">
        <v>40</v>
      </c>
      <c r="R242" t="s">
        <v>40</v>
      </c>
      <c r="S242" t="s">
        <v>40</v>
      </c>
      <c r="T242" t="s">
        <v>41</v>
      </c>
      <c r="U242" t="s">
        <v>40</v>
      </c>
      <c r="V242" t="s">
        <v>40</v>
      </c>
      <c r="W242" t="s">
        <v>40</v>
      </c>
      <c r="X242">
        <v>2013</v>
      </c>
      <c r="Y242">
        <v>0</v>
      </c>
      <c r="Z242">
        <v>0</v>
      </c>
      <c r="AA242">
        <v>0</v>
      </c>
      <c r="AB242">
        <v>0</v>
      </c>
      <c r="AC242">
        <v>0</v>
      </c>
      <c r="AD242">
        <v>0</v>
      </c>
      <c r="AE242">
        <v>0</v>
      </c>
      <c r="AF242">
        <v>0</v>
      </c>
      <c r="AG242">
        <v>6</v>
      </c>
      <c r="AH242">
        <v>5</v>
      </c>
      <c r="AI242">
        <v>6</v>
      </c>
      <c r="AJ242" t="s">
        <v>40</v>
      </c>
    </row>
    <row r="243" spans="1:36" x14ac:dyDescent="0.2">
      <c r="A243" t="s">
        <v>42</v>
      </c>
      <c r="B243" t="e">
        <v>#N/A</v>
      </c>
      <c r="C243" t="s">
        <v>38</v>
      </c>
      <c r="D243" t="s">
        <v>633</v>
      </c>
      <c r="E243" t="s">
        <v>39</v>
      </c>
      <c r="F243" s="1">
        <v>46216</v>
      </c>
      <c r="G243" t="s">
        <v>40</v>
      </c>
      <c r="H243" s="1">
        <v>41499</v>
      </c>
      <c r="I243">
        <v>2013</v>
      </c>
      <c r="J243">
        <v>13.2</v>
      </c>
      <c r="K243" t="s">
        <v>40</v>
      </c>
      <c r="L243" t="s">
        <v>40</v>
      </c>
      <c r="M243" t="s">
        <v>40</v>
      </c>
      <c r="N243" t="s">
        <v>40</v>
      </c>
      <c r="O243" t="s">
        <v>40</v>
      </c>
      <c r="P243" t="s">
        <v>40</v>
      </c>
      <c r="Q243" t="s">
        <v>40</v>
      </c>
      <c r="R243" t="s">
        <v>40</v>
      </c>
      <c r="S243" t="s">
        <v>40</v>
      </c>
      <c r="T243" t="s">
        <v>41</v>
      </c>
      <c r="U243" t="s">
        <v>40</v>
      </c>
      <c r="V243" t="s">
        <v>40</v>
      </c>
      <c r="W243" t="s">
        <v>40</v>
      </c>
      <c r="X243">
        <v>2013</v>
      </c>
      <c r="Y243">
        <v>0</v>
      </c>
      <c r="Z243">
        <v>0</v>
      </c>
      <c r="AA243">
        <v>0</v>
      </c>
      <c r="AB243">
        <v>0</v>
      </c>
      <c r="AC243">
        <v>0</v>
      </c>
      <c r="AD243">
        <v>0</v>
      </c>
      <c r="AE243">
        <v>0</v>
      </c>
      <c r="AF243">
        <v>0</v>
      </c>
      <c r="AG243">
        <v>6</v>
      </c>
      <c r="AH243">
        <v>4</v>
      </c>
      <c r="AI243">
        <v>2</v>
      </c>
      <c r="AJ243" t="s">
        <v>40</v>
      </c>
    </row>
    <row r="244" spans="1:36" x14ac:dyDescent="0.2">
      <c r="A244" t="s">
        <v>43</v>
      </c>
      <c r="B244" t="e">
        <v>#N/A</v>
      </c>
      <c r="C244" t="s">
        <v>38</v>
      </c>
      <c r="D244" t="s">
        <v>633</v>
      </c>
      <c r="E244" t="s">
        <v>39</v>
      </c>
      <c r="F244" s="1">
        <v>46216</v>
      </c>
      <c r="G244" t="s">
        <v>40</v>
      </c>
      <c r="H244" s="1">
        <v>41499</v>
      </c>
      <c r="I244">
        <v>2013</v>
      </c>
      <c r="J244">
        <v>12.8</v>
      </c>
      <c r="K244" t="s">
        <v>40</v>
      </c>
      <c r="L244" t="s">
        <v>40</v>
      </c>
      <c r="M244" t="s">
        <v>40</v>
      </c>
      <c r="N244" t="s">
        <v>40</v>
      </c>
      <c r="O244" t="s">
        <v>40</v>
      </c>
      <c r="P244" t="s">
        <v>40</v>
      </c>
      <c r="Q244" t="s">
        <v>40</v>
      </c>
      <c r="R244" t="s">
        <v>40</v>
      </c>
      <c r="S244" t="s">
        <v>40</v>
      </c>
      <c r="T244" t="s">
        <v>41</v>
      </c>
      <c r="U244" t="s">
        <v>40</v>
      </c>
      <c r="V244" t="s">
        <v>40</v>
      </c>
      <c r="W244" t="s">
        <v>40</v>
      </c>
      <c r="X244">
        <v>2013</v>
      </c>
      <c r="Y244">
        <v>0</v>
      </c>
      <c r="Z244">
        <v>0</v>
      </c>
      <c r="AA244">
        <v>0</v>
      </c>
      <c r="AB244">
        <v>0</v>
      </c>
      <c r="AC244">
        <v>0</v>
      </c>
      <c r="AD244">
        <v>0</v>
      </c>
      <c r="AE244">
        <v>0</v>
      </c>
      <c r="AF244">
        <v>0</v>
      </c>
      <c r="AG244">
        <v>6</v>
      </c>
      <c r="AH244">
        <v>4</v>
      </c>
      <c r="AI244">
        <v>4</v>
      </c>
      <c r="AJ244" t="s">
        <v>40</v>
      </c>
    </row>
    <row r="245" spans="1:36" x14ac:dyDescent="0.2">
      <c r="A245" t="s">
        <v>44</v>
      </c>
      <c r="B245" t="e">
        <v>#N/A</v>
      </c>
      <c r="C245" t="s">
        <v>38</v>
      </c>
      <c r="D245" t="s">
        <v>633</v>
      </c>
      <c r="E245" t="s">
        <v>39</v>
      </c>
      <c r="F245" s="1">
        <v>46216</v>
      </c>
      <c r="G245" t="s">
        <v>40</v>
      </c>
      <c r="H245" s="1">
        <v>41499</v>
      </c>
      <c r="I245">
        <v>2013</v>
      </c>
      <c r="J245">
        <v>14.9</v>
      </c>
      <c r="K245" t="s">
        <v>40</v>
      </c>
      <c r="L245" t="s">
        <v>40</v>
      </c>
      <c r="M245" t="s">
        <v>40</v>
      </c>
      <c r="N245" t="s">
        <v>40</v>
      </c>
      <c r="O245" t="s">
        <v>40</v>
      </c>
      <c r="P245" t="s">
        <v>40</v>
      </c>
      <c r="Q245" t="s">
        <v>40</v>
      </c>
      <c r="R245" t="s">
        <v>40</v>
      </c>
      <c r="S245" t="s">
        <v>40</v>
      </c>
      <c r="T245" t="s">
        <v>41</v>
      </c>
      <c r="U245" t="s">
        <v>40</v>
      </c>
      <c r="V245" t="s">
        <v>40</v>
      </c>
      <c r="W245" t="s">
        <v>40</v>
      </c>
      <c r="X245">
        <v>2013</v>
      </c>
      <c r="Y245">
        <v>0</v>
      </c>
      <c r="Z245">
        <v>0</v>
      </c>
      <c r="AA245">
        <v>0</v>
      </c>
      <c r="AB245">
        <v>0</v>
      </c>
      <c r="AC245">
        <v>0</v>
      </c>
      <c r="AD245">
        <v>0</v>
      </c>
      <c r="AE245">
        <v>0</v>
      </c>
      <c r="AF245">
        <v>0</v>
      </c>
      <c r="AG245">
        <v>6</v>
      </c>
      <c r="AH245">
        <v>4</v>
      </c>
      <c r="AI245">
        <v>6</v>
      </c>
      <c r="AJ245" t="s">
        <v>40</v>
      </c>
    </row>
    <row r="246" spans="1:36" x14ac:dyDescent="0.2">
      <c r="A246" t="s">
        <v>45</v>
      </c>
      <c r="B246" t="e">
        <v>#N/A</v>
      </c>
      <c r="C246" t="s">
        <v>38</v>
      </c>
      <c r="D246" t="s">
        <v>633</v>
      </c>
      <c r="E246" t="s">
        <v>39</v>
      </c>
      <c r="F246" s="1">
        <v>46216</v>
      </c>
      <c r="G246" t="s">
        <v>40</v>
      </c>
      <c r="H246" s="1">
        <v>41499</v>
      </c>
      <c r="I246">
        <v>2013</v>
      </c>
      <c r="J246">
        <v>13.4</v>
      </c>
      <c r="K246" t="s">
        <v>40</v>
      </c>
      <c r="L246" t="s">
        <v>40</v>
      </c>
      <c r="M246" t="s">
        <v>40</v>
      </c>
      <c r="N246" t="s">
        <v>40</v>
      </c>
      <c r="O246" t="s">
        <v>40</v>
      </c>
      <c r="P246" t="s">
        <v>40</v>
      </c>
      <c r="Q246" t="s">
        <v>40</v>
      </c>
      <c r="R246" t="s">
        <v>40</v>
      </c>
      <c r="S246" t="s">
        <v>40</v>
      </c>
      <c r="T246" t="s">
        <v>41</v>
      </c>
      <c r="U246" t="s">
        <v>40</v>
      </c>
      <c r="V246" t="s">
        <v>40</v>
      </c>
      <c r="W246" t="s">
        <v>40</v>
      </c>
      <c r="X246">
        <v>2013</v>
      </c>
      <c r="Y246">
        <v>0</v>
      </c>
      <c r="Z246">
        <v>0</v>
      </c>
      <c r="AA246">
        <v>0</v>
      </c>
      <c r="AB246">
        <v>0</v>
      </c>
      <c r="AC246">
        <v>0</v>
      </c>
      <c r="AD246">
        <v>0</v>
      </c>
      <c r="AE246">
        <v>0</v>
      </c>
      <c r="AF246">
        <v>0</v>
      </c>
      <c r="AG246">
        <v>3</v>
      </c>
      <c r="AH246">
        <v>4</v>
      </c>
      <c r="AI246">
        <v>3</v>
      </c>
      <c r="AJ246" t="s">
        <v>40</v>
      </c>
    </row>
    <row r="247" spans="1:36" x14ac:dyDescent="0.2">
      <c r="A247" t="s">
        <v>46</v>
      </c>
      <c r="B247" t="e">
        <v>#N/A</v>
      </c>
      <c r="C247" t="s">
        <v>38</v>
      </c>
      <c r="D247" t="s">
        <v>633</v>
      </c>
      <c r="E247" t="s">
        <v>39</v>
      </c>
      <c r="F247" s="1">
        <v>46216</v>
      </c>
      <c r="G247" t="s">
        <v>40</v>
      </c>
      <c r="H247" s="1">
        <v>41499</v>
      </c>
      <c r="I247">
        <v>2013</v>
      </c>
      <c r="J247">
        <v>27.4</v>
      </c>
      <c r="K247" t="s">
        <v>40</v>
      </c>
      <c r="L247" t="s">
        <v>40</v>
      </c>
      <c r="M247" t="s">
        <v>40</v>
      </c>
      <c r="N247" t="s">
        <v>40</v>
      </c>
      <c r="O247" t="s">
        <v>40</v>
      </c>
      <c r="P247" t="s">
        <v>40</v>
      </c>
      <c r="Q247" t="s">
        <v>40</v>
      </c>
      <c r="R247" t="s">
        <v>40</v>
      </c>
      <c r="S247" t="s">
        <v>40</v>
      </c>
      <c r="T247" t="s">
        <v>41</v>
      </c>
      <c r="U247" t="s">
        <v>40</v>
      </c>
      <c r="V247" t="s">
        <v>40</v>
      </c>
      <c r="W247" t="s">
        <v>40</v>
      </c>
      <c r="X247">
        <v>2013</v>
      </c>
      <c r="Y247">
        <v>0</v>
      </c>
      <c r="Z247">
        <v>0</v>
      </c>
      <c r="AA247">
        <v>0</v>
      </c>
      <c r="AB247">
        <v>0</v>
      </c>
      <c r="AC247">
        <v>0</v>
      </c>
      <c r="AD247">
        <v>0</v>
      </c>
      <c r="AE247">
        <v>0</v>
      </c>
      <c r="AF247">
        <v>0</v>
      </c>
      <c r="AG247">
        <v>8</v>
      </c>
      <c r="AH247">
        <v>5</v>
      </c>
      <c r="AI247">
        <v>3</v>
      </c>
      <c r="AJ247" t="s">
        <v>40</v>
      </c>
    </row>
    <row r="248" spans="1:36" x14ac:dyDescent="0.2">
      <c r="A248" t="s">
        <v>47</v>
      </c>
      <c r="B248" t="e">
        <v>#N/A</v>
      </c>
      <c r="C248" t="s">
        <v>38</v>
      </c>
      <c r="D248" t="s">
        <v>633</v>
      </c>
      <c r="E248" t="s">
        <v>39</v>
      </c>
      <c r="F248" s="1">
        <v>46216</v>
      </c>
      <c r="G248" t="s">
        <v>40</v>
      </c>
      <c r="H248" s="1">
        <v>41499</v>
      </c>
      <c r="I248">
        <v>2013</v>
      </c>
      <c r="J248">
        <v>10.5</v>
      </c>
      <c r="K248" t="s">
        <v>40</v>
      </c>
      <c r="L248" t="s">
        <v>40</v>
      </c>
      <c r="M248" t="s">
        <v>40</v>
      </c>
      <c r="N248" t="s">
        <v>40</v>
      </c>
      <c r="O248" t="s">
        <v>40</v>
      </c>
      <c r="P248" t="s">
        <v>40</v>
      </c>
      <c r="Q248" t="s">
        <v>40</v>
      </c>
      <c r="R248" t="s">
        <v>40</v>
      </c>
      <c r="S248" t="s">
        <v>40</v>
      </c>
      <c r="T248" t="s">
        <v>41</v>
      </c>
      <c r="U248" t="s">
        <v>40</v>
      </c>
      <c r="V248" t="s">
        <v>40</v>
      </c>
      <c r="W248" t="s">
        <v>40</v>
      </c>
      <c r="X248">
        <v>2013</v>
      </c>
      <c r="Y248">
        <v>0</v>
      </c>
      <c r="Z248">
        <v>0</v>
      </c>
      <c r="AA248">
        <v>0</v>
      </c>
      <c r="AB248">
        <v>0</v>
      </c>
      <c r="AC248">
        <v>0</v>
      </c>
      <c r="AD248">
        <v>0</v>
      </c>
      <c r="AE248">
        <v>0</v>
      </c>
      <c r="AF248">
        <v>0</v>
      </c>
      <c r="AG248">
        <v>8</v>
      </c>
      <c r="AH248">
        <v>5</v>
      </c>
      <c r="AI248">
        <v>4</v>
      </c>
      <c r="AJ248" t="s">
        <v>40</v>
      </c>
    </row>
    <row r="249" spans="1:36" x14ac:dyDescent="0.2">
      <c r="A249" t="s">
        <v>48</v>
      </c>
      <c r="B249" t="e">
        <v>#N/A</v>
      </c>
      <c r="C249" t="s">
        <v>38</v>
      </c>
      <c r="D249" t="s">
        <v>633</v>
      </c>
      <c r="E249" t="s">
        <v>39</v>
      </c>
      <c r="F249" s="1">
        <v>46216</v>
      </c>
      <c r="G249" t="s">
        <v>40</v>
      </c>
      <c r="H249" s="1">
        <v>41499</v>
      </c>
      <c r="I249">
        <v>2013</v>
      </c>
      <c r="J249">
        <v>21.2</v>
      </c>
      <c r="K249" t="s">
        <v>40</v>
      </c>
      <c r="L249" t="s">
        <v>40</v>
      </c>
      <c r="M249" t="s">
        <v>40</v>
      </c>
      <c r="N249" t="s">
        <v>40</v>
      </c>
      <c r="O249" t="s">
        <v>40</v>
      </c>
      <c r="P249" t="s">
        <v>40</v>
      </c>
      <c r="Q249" t="s">
        <v>40</v>
      </c>
      <c r="R249" t="s">
        <v>40</v>
      </c>
      <c r="S249" t="s">
        <v>40</v>
      </c>
      <c r="T249" t="s">
        <v>41</v>
      </c>
      <c r="U249" t="s">
        <v>40</v>
      </c>
      <c r="V249" t="s">
        <v>40</v>
      </c>
      <c r="W249" t="s">
        <v>40</v>
      </c>
      <c r="X249">
        <v>2013</v>
      </c>
      <c r="Y249">
        <v>0</v>
      </c>
      <c r="Z249">
        <v>0</v>
      </c>
      <c r="AA249">
        <v>0</v>
      </c>
      <c r="AB249">
        <v>0</v>
      </c>
      <c r="AC249">
        <v>0</v>
      </c>
      <c r="AD249">
        <v>0</v>
      </c>
      <c r="AE249">
        <v>0</v>
      </c>
      <c r="AF249">
        <v>0</v>
      </c>
      <c r="AG249">
        <v>8</v>
      </c>
      <c r="AH249">
        <v>5</v>
      </c>
      <c r="AI249">
        <v>6</v>
      </c>
      <c r="AJ249" t="s">
        <v>40</v>
      </c>
    </row>
    <row r="250" spans="1:36" x14ac:dyDescent="0.2">
      <c r="A250" t="s">
        <v>49</v>
      </c>
      <c r="B250" t="e">
        <v>#N/A</v>
      </c>
      <c r="C250" t="s">
        <v>38</v>
      </c>
      <c r="D250" t="s">
        <v>633</v>
      </c>
      <c r="E250" t="s">
        <v>39</v>
      </c>
      <c r="F250" s="1">
        <v>46216</v>
      </c>
      <c r="G250" t="s">
        <v>40</v>
      </c>
      <c r="H250" s="1">
        <v>41499</v>
      </c>
      <c r="I250">
        <v>2013</v>
      </c>
      <c r="J250">
        <v>20.399999999999999</v>
      </c>
      <c r="K250" t="s">
        <v>40</v>
      </c>
      <c r="L250" t="s">
        <v>40</v>
      </c>
      <c r="M250" t="s">
        <v>40</v>
      </c>
      <c r="N250" t="s">
        <v>40</v>
      </c>
      <c r="O250" t="s">
        <v>40</v>
      </c>
      <c r="P250" t="s">
        <v>40</v>
      </c>
      <c r="Q250" t="s">
        <v>40</v>
      </c>
      <c r="R250" t="s">
        <v>40</v>
      </c>
      <c r="S250" t="s">
        <v>40</v>
      </c>
      <c r="T250" t="s">
        <v>41</v>
      </c>
      <c r="U250" t="s">
        <v>40</v>
      </c>
      <c r="V250" t="s">
        <v>40</v>
      </c>
      <c r="W250" t="s">
        <v>40</v>
      </c>
      <c r="X250">
        <v>2013</v>
      </c>
      <c r="Y250">
        <v>0</v>
      </c>
      <c r="Z250">
        <v>0</v>
      </c>
      <c r="AA250">
        <v>0</v>
      </c>
      <c r="AB250">
        <v>0</v>
      </c>
      <c r="AC250">
        <v>0</v>
      </c>
      <c r="AD250">
        <v>0</v>
      </c>
      <c r="AE250">
        <v>0</v>
      </c>
      <c r="AF250">
        <v>0</v>
      </c>
      <c r="AG250">
        <v>8</v>
      </c>
      <c r="AH250">
        <v>5</v>
      </c>
      <c r="AI250">
        <v>7</v>
      </c>
      <c r="AJ250" t="s">
        <v>40</v>
      </c>
    </row>
    <row r="251" spans="1:36" x14ac:dyDescent="0.2">
      <c r="A251" t="s">
        <v>50</v>
      </c>
      <c r="B251" t="e">
        <v>#N/A</v>
      </c>
      <c r="C251" t="s">
        <v>38</v>
      </c>
      <c r="D251" t="s">
        <v>633</v>
      </c>
      <c r="E251" t="s">
        <v>39</v>
      </c>
      <c r="F251" s="1">
        <v>46216</v>
      </c>
      <c r="G251" t="s">
        <v>40</v>
      </c>
      <c r="H251" s="1">
        <v>41499</v>
      </c>
      <c r="I251">
        <v>2013</v>
      </c>
      <c r="J251">
        <v>19.100000000000001</v>
      </c>
      <c r="K251" t="s">
        <v>40</v>
      </c>
      <c r="L251" t="s">
        <v>40</v>
      </c>
      <c r="M251" t="s">
        <v>40</v>
      </c>
      <c r="N251" t="s">
        <v>40</v>
      </c>
      <c r="O251" t="s">
        <v>40</v>
      </c>
      <c r="P251" t="s">
        <v>40</v>
      </c>
      <c r="Q251" t="s">
        <v>40</v>
      </c>
      <c r="R251" t="s">
        <v>40</v>
      </c>
      <c r="S251" t="s">
        <v>40</v>
      </c>
      <c r="T251" t="s">
        <v>41</v>
      </c>
      <c r="U251" t="s">
        <v>40</v>
      </c>
      <c r="V251" t="s">
        <v>40</v>
      </c>
      <c r="W251" t="s">
        <v>40</v>
      </c>
      <c r="X251">
        <v>2013</v>
      </c>
      <c r="Y251">
        <v>0</v>
      </c>
      <c r="Z251">
        <v>0</v>
      </c>
      <c r="AA251">
        <v>0</v>
      </c>
      <c r="AB251">
        <v>0</v>
      </c>
      <c r="AC251">
        <v>0</v>
      </c>
      <c r="AD251">
        <v>0</v>
      </c>
      <c r="AE251">
        <v>0</v>
      </c>
      <c r="AF251">
        <v>0</v>
      </c>
      <c r="AG251">
        <v>8</v>
      </c>
      <c r="AH251">
        <v>4</v>
      </c>
      <c r="AI251">
        <v>3</v>
      </c>
      <c r="AJ251" t="s">
        <v>40</v>
      </c>
    </row>
    <row r="252" spans="1:36" x14ac:dyDescent="0.2">
      <c r="A252" t="s">
        <v>51</v>
      </c>
      <c r="B252" t="e">
        <v>#N/A</v>
      </c>
      <c r="C252" t="s">
        <v>38</v>
      </c>
      <c r="D252" t="s">
        <v>633</v>
      </c>
      <c r="E252" t="s">
        <v>39</v>
      </c>
      <c r="F252" s="1">
        <v>46216</v>
      </c>
      <c r="G252" t="s">
        <v>40</v>
      </c>
      <c r="H252" s="1">
        <v>41499</v>
      </c>
      <c r="I252">
        <v>2013</v>
      </c>
      <c r="J252">
        <v>17.7</v>
      </c>
      <c r="K252" t="s">
        <v>40</v>
      </c>
      <c r="L252" t="s">
        <v>40</v>
      </c>
      <c r="M252" t="s">
        <v>40</v>
      </c>
      <c r="N252" t="s">
        <v>40</v>
      </c>
      <c r="O252" t="s">
        <v>40</v>
      </c>
      <c r="P252" t="s">
        <v>40</v>
      </c>
      <c r="Q252" t="s">
        <v>40</v>
      </c>
      <c r="R252" t="s">
        <v>40</v>
      </c>
      <c r="S252" t="s">
        <v>40</v>
      </c>
      <c r="T252" t="s">
        <v>41</v>
      </c>
      <c r="U252" t="s">
        <v>40</v>
      </c>
      <c r="V252" t="s">
        <v>40</v>
      </c>
      <c r="W252" t="s">
        <v>40</v>
      </c>
      <c r="X252">
        <v>2013</v>
      </c>
      <c r="Y252">
        <v>0</v>
      </c>
      <c r="Z252">
        <v>0</v>
      </c>
      <c r="AA252">
        <v>0</v>
      </c>
      <c r="AB252">
        <v>0</v>
      </c>
      <c r="AC252">
        <v>0</v>
      </c>
      <c r="AD252">
        <v>0</v>
      </c>
      <c r="AE252">
        <v>0</v>
      </c>
      <c r="AF252">
        <v>0</v>
      </c>
      <c r="AG252">
        <v>8</v>
      </c>
      <c r="AH252">
        <v>4</v>
      </c>
      <c r="AI252">
        <v>5</v>
      </c>
      <c r="AJ252" t="s">
        <v>40</v>
      </c>
    </row>
    <row r="253" spans="1:36" x14ac:dyDescent="0.2">
      <c r="A253" t="s">
        <v>52</v>
      </c>
      <c r="B253" t="e">
        <v>#N/A</v>
      </c>
      <c r="C253" t="s">
        <v>38</v>
      </c>
      <c r="D253" t="s">
        <v>633</v>
      </c>
      <c r="E253" t="s">
        <v>39</v>
      </c>
      <c r="F253" s="1">
        <v>46216</v>
      </c>
      <c r="G253" t="s">
        <v>40</v>
      </c>
      <c r="H253" s="1">
        <v>41499</v>
      </c>
      <c r="I253">
        <v>2013</v>
      </c>
      <c r="J253">
        <v>15.2</v>
      </c>
      <c r="K253" t="s">
        <v>40</v>
      </c>
      <c r="L253" t="s">
        <v>40</v>
      </c>
      <c r="M253" t="s">
        <v>40</v>
      </c>
      <c r="N253" t="s">
        <v>40</v>
      </c>
      <c r="O253" t="s">
        <v>40</v>
      </c>
      <c r="P253" t="s">
        <v>40</v>
      </c>
      <c r="Q253" t="s">
        <v>40</v>
      </c>
      <c r="R253" t="s">
        <v>40</v>
      </c>
      <c r="S253" t="s">
        <v>40</v>
      </c>
      <c r="T253" t="s">
        <v>41</v>
      </c>
      <c r="U253" t="s">
        <v>40</v>
      </c>
      <c r="V253" t="s">
        <v>40</v>
      </c>
      <c r="W253" t="s">
        <v>40</v>
      </c>
      <c r="X253">
        <v>2013</v>
      </c>
      <c r="Y253">
        <v>0</v>
      </c>
      <c r="Z253">
        <v>0</v>
      </c>
      <c r="AA253">
        <v>0</v>
      </c>
      <c r="AB253">
        <v>0</v>
      </c>
      <c r="AC253">
        <v>0</v>
      </c>
      <c r="AD253">
        <v>0</v>
      </c>
      <c r="AE253">
        <v>0</v>
      </c>
      <c r="AF253">
        <v>0</v>
      </c>
      <c r="AG253">
        <v>8</v>
      </c>
      <c r="AH253">
        <v>4</v>
      </c>
      <c r="AI253">
        <v>6</v>
      </c>
      <c r="AJ253" t="s">
        <v>40</v>
      </c>
    </row>
    <row r="254" spans="1:36" x14ac:dyDescent="0.2">
      <c r="A254" t="s">
        <v>53</v>
      </c>
      <c r="B254" t="e">
        <v>#N/A</v>
      </c>
      <c r="C254" t="s">
        <v>38</v>
      </c>
      <c r="D254" t="s">
        <v>633</v>
      </c>
      <c r="E254" t="s">
        <v>39</v>
      </c>
      <c r="F254" s="1">
        <v>46216</v>
      </c>
      <c r="G254" t="s">
        <v>40</v>
      </c>
      <c r="H254" s="1">
        <v>41499</v>
      </c>
      <c r="I254">
        <v>2013</v>
      </c>
      <c r="J254">
        <v>15.4</v>
      </c>
      <c r="K254" t="s">
        <v>40</v>
      </c>
      <c r="L254" t="s">
        <v>40</v>
      </c>
      <c r="M254" t="s">
        <v>40</v>
      </c>
      <c r="N254" t="s">
        <v>40</v>
      </c>
      <c r="O254" t="s">
        <v>40</v>
      </c>
      <c r="P254" t="s">
        <v>40</v>
      </c>
      <c r="Q254" t="s">
        <v>40</v>
      </c>
      <c r="R254" t="s">
        <v>40</v>
      </c>
      <c r="S254" t="s">
        <v>40</v>
      </c>
      <c r="T254" t="s">
        <v>41</v>
      </c>
      <c r="U254" t="s">
        <v>40</v>
      </c>
      <c r="V254" t="s">
        <v>40</v>
      </c>
      <c r="W254" t="s">
        <v>40</v>
      </c>
      <c r="X254">
        <v>2013</v>
      </c>
      <c r="Y254">
        <v>0</v>
      </c>
      <c r="Z254">
        <v>0</v>
      </c>
      <c r="AA254">
        <v>0</v>
      </c>
      <c r="AB254">
        <v>0</v>
      </c>
      <c r="AC254">
        <v>0</v>
      </c>
      <c r="AD254">
        <v>0</v>
      </c>
      <c r="AE254">
        <v>0</v>
      </c>
      <c r="AF254">
        <v>0</v>
      </c>
      <c r="AG254">
        <v>1</v>
      </c>
      <c r="AH254">
        <v>4</v>
      </c>
      <c r="AI254">
        <v>4</v>
      </c>
      <c r="AJ254" t="s">
        <v>40</v>
      </c>
    </row>
    <row r="255" spans="1:36" x14ac:dyDescent="0.2">
      <c r="A255" t="s">
        <v>54</v>
      </c>
      <c r="B255" t="e">
        <v>#N/A</v>
      </c>
      <c r="C255" t="s">
        <v>38</v>
      </c>
      <c r="D255" t="s">
        <v>633</v>
      </c>
      <c r="E255" t="s">
        <v>39</v>
      </c>
      <c r="F255" s="1">
        <v>46216</v>
      </c>
      <c r="G255" t="s">
        <v>40</v>
      </c>
      <c r="H255" s="1">
        <v>41499</v>
      </c>
      <c r="I255">
        <v>2013</v>
      </c>
      <c r="J255">
        <v>18.600000000000001</v>
      </c>
      <c r="K255" t="s">
        <v>40</v>
      </c>
      <c r="L255" t="s">
        <v>40</v>
      </c>
      <c r="M255" t="s">
        <v>40</v>
      </c>
      <c r="N255" t="s">
        <v>40</v>
      </c>
      <c r="O255" t="s">
        <v>40</v>
      </c>
      <c r="P255" t="s">
        <v>40</v>
      </c>
      <c r="Q255" t="s">
        <v>40</v>
      </c>
      <c r="R255" t="s">
        <v>40</v>
      </c>
      <c r="S255" t="s">
        <v>40</v>
      </c>
      <c r="T255" t="s">
        <v>41</v>
      </c>
      <c r="U255" t="s">
        <v>40</v>
      </c>
      <c r="V255" t="s">
        <v>40</v>
      </c>
      <c r="W255" t="s">
        <v>40</v>
      </c>
      <c r="X255">
        <v>2013</v>
      </c>
      <c r="Y255">
        <v>0</v>
      </c>
      <c r="Z255">
        <v>0</v>
      </c>
      <c r="AA255">
        <v>0</v>
      </c>
      <c r="AB255">
        <v>0</v>
      </c>
      <c r="AC255">
        <v>0</v>
      </c>
      <c r="AD255">
        <v>0</v>
      </c>
      <c r="AE255">
        <v>0</v>
      </c>
      <c r="AF255">
        <v>0</v>
      </c>
      <c r="AG255">
        <v>1</v>
      </c>
      <c r="AH255">
        <v>4</v>
      </c>
      <c r="AI255">
        <v>6</v>
      </c>
      <c r="AJ255" t="s">
        <v>40</v>
      </c>
    </row>
    <row r="256" spans="1:36" x14ac:dyDescent="0.2">
      <c r="A256" t="s">
        <v>55</v>
      </c>
      <c r="B256" t="e">
        <v>#N/A</v>
      </c>
      <c r="C256" t="s">
        <v>38</v>
      </c>
      <c r="D256" t="s">
        <v>633</v>
      </c>
      <c r="E256" t="s">
        <v>39</v>
      </c>
      <c r="F256" s="1">
        <v>46216</v>
      </c>
      <c r="G256" t="s">
        <v>40</v>
      </c>
      <c r="H256" s="1">
        <v>41499</v>
      </c>
      <c r="I256">
        <v>2013</v>
      </c>
      <c r="J256">
        <v>17.2</v>
      </c>
      <c r="K256" t="s">
        <v>40</v>
      </c>
      <c r="L256" t="s">
        <v>40</v>
      </c>
      <c r="M256" t="s">
        <v>40</v>
      </c>
      <c r="N256" t="s">
        <v>40</v>
      </c>
      <c r="O256" t="s">
        <v>40</v>
      </c>
      <c r="P256" t="s">
        <v>40</v>
      </c>
      <c r="Q256" t="s">
        <v>40</v>
      </c>
      <c r="R256" t="s">
        <v>40</v>
      </c>
      <c r="S256" t="s">
        <v>40</v>
      </c>
      <c r="T256" t="s">
        <v>41</v>
      </c>
      <c r="U256" t="s">
        <v>40</v>
      </c>
      <c r="V256" t="s">
        <v>40</v>
      </c>
      <c r="W256" t="s">
        <v>40</v>
      </c>
      <c r="X256">
        <v>2013</v>
      </c>
      <c r="Y256">
        <v>0</v>
      </c>
      <c r="Z256">
        <v>0</v>
      </c>
      <c r="AA256">
        <v>0</v>
      </c>
      <c r="AB256">
        <v>0</v>
      </c>
      <c r="AC256">
        <v>0</v>
      </c>
      <c r="AD256">
        <v>0</v>
      </c>
      <c r="AE256">
        <v>0</v>
      </c>
      <c r="AF256">
        <v>0</v>
      </c>
      <c r="AG256">
        <v>6</v>
      </c>
      <c r="AH256">
        <v>5</v>
      </c>
      <c r="AI256">
        <v>3</v>
      </c>
      <c r="AJ256" t="s">
        <v>40</v>
      </c>
    </row>
    <row r="257" spans="1:36" x14ac:dyDescent="0.2">
      <c r="A257" t="s">
        <v>56</v>
      </c>
      <c r="B257" t="e">
        <v>#N/A</v>
      </c>
      <c r="C257" t="s">
        <v>38</v>
      </c>
      <c r="D257" t="s">
        <v>633</v>
      </c>
      <c r="E257" t="s">
        <v>39</v>
      </c>
      <c r="F257" s="1">
        <v>46216</v>
      </c>
      <c r="G257" t="s">
        <v>40</v>
      </c>
      <c r="H257" s="1">
        <v>41499</v>
      </c>
      <c r="I257">
        <v>2013</v>
      </c>
      <c r="J257">
        <v>22.2</v>
      </c>
      <c r="K257" t="s">
        <v>40</v>
      </c>
      <c r="L257" t="s">
        <v>40</v>
      </c>
      <c r="M257" t="s">
        <v>40</v>
      </c>
      <c r="N257" t="s">
        <v>40</v>
      </c>
      <c r="O257" t="s">
        <v>40</v>
      </c>
      <c r="P257" t="s">
        <v>40</v>
      </c>
      <c r="Q257" t="s">
        <v>40</v>
      </c>
      <c r="R257" t="s">
        <v>40</v>
      </c>
      <c r="S257" t="s">
        <v>40</v>
      </c>
      <c r="T257" t="s">
        <v>41</v>
      </c>
      <c r="U257" t="s">
        <v>40</v>
      </c>
      <c r="V257" t="s">
        <v>40</v>
      </c>
      <c r="W257" t="s">
        <v>40</v>
      </c>
      <c r="X257">
        <v>2013</v>
      </c>
      <c r="Y257">
        <v>0</v>
      </c>
      <c r="Z257">
        <v>0</v>
      </c>
      <c r="AA257">
        <v>0</v>
      </c>
      <c r="AB257">
        <v>0</v>
      </c>
      <c r="AC257">
        <v>0</v>
      </c>
      <c r="AD257">
        <v>0</v>
      </c>
      <c r="AE257">
        <v>0</v>
      </c>
      <c r="AF257">
        <v>0</v>
      </c>
      <c r="AG257">
        <v>6</v>
      </c>
      <c r="AH257">
        <v>5</v>
      </c>
      <c r="AI257">
        <v>4</v>
      </c>
      <c r="AJ257" t="s">
        <v>40</v>
      </c>
    </row>
    <row r="258" spans="1:36" x14ac:dyDescent="0.2">
      <c r="A258" t="s">
        <v>57</v>
      </c>
      <c r="B258" t="e">
        <v>#N/A</v>
      </c>
      <c r="C258" t="s">
        <v>38</v>
      </c>
      <c r="D258" t="s">
        <v>633</v>
      </c>
      <c r="E258" t="s">
        <v>39</v>
      </c>
      <c r="F258" s="1">
        <v>46216</v>
      </c>
      <c r="G258" t="s">
        <v>40</v>
      </c>
      <c r="H258" s="1">
        <v>41499</v>
      </c>
      <c r="I258">
        <v>2013</v>
      </c>
      <c r="J258">
        <v>14.3</v>
      </c>
      <c r="K258" t="s">
        <v>40</v>
      </c>
      <c r="L258" t="s">
        <v>40</v>
      </c>
      <c r="M258" t="s">
        <v>40</v>
      </c>
      <c r="N258" t="s">
        <v>40</v>
      </c>
      <c r="O258" t="s">
        <v>40</v>
      </c>
      <c r="P258" t="s">
        <v>40</v>
      </c>
      <c r="Q258" t="s">
        <v>40</v>
      </c>
      <c r="R258" t="s">
        <v>40</v>
      </c>
      <c r="S258" t="s">
        <v>40</v>
      </c>
      <c r="T258" t="s">
        <v>41</v>
      </c>
      <c r="U258" t="s">
        <v>40</v>
      </c>
      <c r="V258" t="s">
        <v>40</v>
      </c>
      <c r="W258" t="s">
        <v>40</v>
      </c>
      <c r="X258">
        <v>2013</v>
      </c>
      <c r="Y258">
        <v>0</v>
      </c>
      <c r="Z258">
        <v>0</v>
      </c>
      <c r="AA258">
        <v>0</v>
      </c>
      <c r="AB258">
        <v>0</v>
      </c>
      <c r="AC258">
        <v>0</v>
      </c>
      <c r="AD258">
        <v>0</v>
      </c>
      <c r="AE258">
        <v>0</v>
      </c>
      <c r="AF258">
        <v>0</v>
      </c>
      <c r="AG258">
        <v>6</v>
      </c>
      <c r="AH258">
        <v>5</v>
      </c>
      <c r="AI258">
        <v>5</v>
      </c>
      <c r="AJ258" t="s">
        <v>40</v>
      </c>
    </row>
    <row r="259" spans="1:36" x14ac:dyDescent="0.2">
      <c r="A259" t="s">
        <v>58</v>
      </c>
      <c r="B259" t="e">
        <v>#N/A</v>
      </c>
      <c r="C259" t="s">
        <v>59</v>
      </c>
      <c r="D259" t="s">
        <v>633</v>
      </c>
      <c r="E259" t="s">
        <v>39</v>
      </c>
      <c r="F259" s="1">
        <v>46216</v>
      </c>
      <c r="G259" t="s">
        <v>40</v>
      </c>
      <c r="H259" s="1">
        <v>41499</v>
      </c>
      <c r="I259">
        <v>2013</v>
      </c>
      <c r="J259">
        <v>43</v>
      </c>
      <c r="K259" t="s">
        <v>40</v>
      </c>
      <c r="L259" t="s">
        <v>40</v>
      </c>
      <c r="M259" t="s">
        <v>40</v>
      </c>
      <c r="N259" t="s">
        <v>40</v>
      </c>
      <c r="O259" t="s">
        <v>40</v>
      </c>
      <c r="P259" t="s">
        <v>40</v>
      </c>
      <c r="Q259" t="s">
        <v>40</v>
      </c>
      <c r="R259" t="s">
        <v>40</v>
      </c>
      <c r="S259" t="s">
        <v>40</v>
      </c>
      <c r="T259" t="s">
        <v>40</v>
      </c>
      <c r="U259" t="s">
        <v>40</v>
      </c>
      <c r="V259" t="s">
        <v>40</v>
      </c>
      <c r="W259" t="s">
        <v>40</v>
      </c>
      <c r="X259">
        <v>2013</v>
      </c>
      <c r="Y259">
        <v>0</v>
      </c>
      <c r="Z259">
        <v>0</v>
      </c>
      <c r="AA259">
        <v>0</v>
      </c>
      <c r="AB259">
        <v>0</v>
      </c>
      <c r="AC259">
        <v>0</v>
      </c>
      <c r="AD259">
        <v>0</v>
      </c>
      <c r="AE259">
        <v>0</v>
      </c>
      <c r="AF259">
        <v>0</v>
      </c>
      <c r="AG259">
        <v>5</v>
      </c>
      <c r="AH259">
        <v>5</v>
      </c>
      <c r="AI259">
        <v>3</v>
      </c>
      <c r="AJ259" t="s">
        <v>40</v>
      </c>
    </row>
    <row r="260" spans="1:36" x14ac:dyDescent="0.2">
      <c r="A260" t="s">
        <v>60</v>
      </c>
      <c r="B260" t="e">
        <v>#N/A</v>
      </c>
      <c r="C260" t="s">
        <v>59</v>
      </c>
      <c r="D260" t="s">
        <v>633</v>
      </c>
      <c r="E260" t="s">
        <v>39</v>
      </c>
      <c r="F260" s="1">
        <v>46216</v>
      </c>
      <c r="G260" t="s">
        <v>40</v>
      </c>
      <c r="H260" s="1">
        <v>41499</v>
      </c>
      <c r="I260">
        <v>2013</v>
      </c>
      <c r="J260">
        <v>31.4</v>
      </c>
      <c r="K260" t="s">
        <v>40</v>
      </c>
      <c r="L260" t="s">
        <v>40</v>
      </c>
      <c r="M260" t="s">
        <v>40</v>
      </c>
      <c r="N260" t="s">
        <v>40</v>
      </c>
      <c r="O260" t="s">
        <v>40</v>
      </c>
      <c r="P260" t="s">
        <v>40</v>
      </c>
      <c r="Q260" t="s">
        <v>40</v>
      </c>
      <c r="R260" t="s">
        <v>40</v>
      </c>
      <c r="S260" t="s">
        <v>40</v>
      </c>
      <c r="T260" t="s">
        <v>41</v>
      </c>
      <c r="U260" t="s">
        <v>40</v>
      </c>
      <c r="V260" t="s">
        <v>40</v>
      </c>
      <c r="W260" t="s">
        <v>40</v>
      </c>
      <c r="X260">
        <v>2013</v>
      </c>
      <c r="Y260">
        <v>0</v>
      </c>
      <c r="Z260">
        <v>0</v>
      </c>
      <c r="AA260">
        <v>0</v>
      </c>
      <c r="AB260">
        <v>0</v>
      </c>
      <c r="AC260">
        <v>0</v>
      </c>
      <c r="AD260">
        <v>0</v>
      </c>
      <c r="AE260">
        <v>0</v>
      </c>
      <c r="AF260">
        <v>0</v>
      </c>
      <c r="AG260">
        <v>2</v>
      </c>
      <c r="AH260">
        <v>4</v>
      </c>
      <c r="AI260">
        <v>6</v>
      </c>
      <c r="AJ260" t="s">
        <v>40</v>
      </c>
    </row>
    <row r="261" spans="1:36" x14ac:dyDescent="0.2">
      <c r="A261" t="s">
        <v>61</v>
      </c>
      <c r="B261" t="e">
        <v>#N/A</v>
      </c>
      <c r="C261" t="s">
        <v>59</v>
      </c>
      <c r="D261" t="s">
        <v>633</v>
      </c>
      <c r="E261" t="s">
        <v>39</v>
      </c>
      <c r="F261" s="1">
        <v>46216</v>
      </c>
      <c r="G261" t="s">
        <v>40</v>
      </c>
      <c r="H261" s="1">
        <v>41499</v>
      </c>
      <c r="I261">
        <v>2013</v>
      </c>
      <c r="J261">
        <v>24.5</v>
      </c>
      <c r="K261" t="s">
        <v>40</v>
      </c>
      <c r="L261" t="s">
        <v>40</v>
      </c>
      <c r="M261" t="s">
        <v>40</v>
      </c>
      <c r="N261" t="s">
        <v>40</v>
      </c>
      <c r="O261" t="s">
        <v>40</v>
      </c>
      <c r="P261" t="s">
        <v>40</v>
      </c>
      <c r="Q261" t="s">
        <v>40</v>
      </c>
      <c r="R261" t="s">
        <v>40</v>
      </c>
      <c r="S261" t="s">
        <v>40</v>
      </c>
      <c r="T261" t="s">
        <v>41</v>
      </c>
      <c r="U261" t="s">
        <v>40</v>
      </c>
      <c r="V261" t="s">
        <v>40</v>
      </c>
      <c r="W261" t="s">
        <v>40</v>
      </c>
      <c r="X261">
        <v>2013</v>
      </c>
      <c r="Y261">
        <v>0</v>
      </c>
      <c r="Z261">
        <v>0</v>
      </c>
      <c r="AA261">
        <v>0</v>
      </c>
      <c r="AB261">
        <v>0</v>
      </c>
      <c r="AC261">
        <v>0</v>
      </c>
      <c r="AD261">
        <v>0</v>
      </c>
      <c r="AE261">
        <v>0</v>
      </c>
      <c r="AF261">
        <v>0</v>
      </c>
      <c r="AG261">
        <v>2</v>
      </c>
      <c r="AH261">
        <v>3</v>
      </c>
      <c r="AI261">
        <v>2</v>
      </c>
      <c r="AJ261" t="s">
        <v>40</v>
      </c>
    </row>
    <row r="262" spans="1:36" x14ac:dyDescent="0.2">
      <c r="A262" t="s">
        <v>62</v>
      </c>
      <c r="B262" t="e">
        <v>#N/A</v>
      </c>
      <c r="C262" t="s">
        <v>59</v>
      </c>
      <c r="D262" t="s">
        <v>633</v>
      </c>
      <c r="E262" t="s">
        <v>39</v>
      </c>
      <c r="F262" s="1">
        <v>46216</v>
      </c>
      <c r="G262" t="s">
        <v>40</v>
      </c>
      <c r="H262" s="1">
        <v>41499</v>
      </c>
      <c r="I262">
        <v>2013</v>
      </c>
      <c r="J262">
        <v>26.9</v>
      </c>
      <c r="K262" t="s">
        <v>40</v>
      </c>
      <c r="L262" t="s">
        <v>40</v>
      </c>
      <c r="M262" t="s">
        <v>40</v>
      </c>
      <c r="N262" t="s">
        <v>40</v>
      </c>
      <c r="O262" t="s">
        <v>40</v>
      </c>
      <c r="P262" t="s">
        <v>40</v>
      </c>
      <c r="Q262" t="s">
        <v>40</v>
      </c>
      <c r="R262" t="s">
        <v>40</v>
      </c>
      <c r="S262" t="s">
        <v>40</v>
      </c>
      <c r="T262" t="s">
        <v>41</v>
      </c>
      <c r="U262" t="s">
        <v>40</v>
      </c>
      <c r="V262" t="s">
        <v>40</v>
      </c>
      <c r="W262" t="s">
        <v>40</v>
      </c>
      <c r="X262">
        <v>2013</v>
      </c>
      <c r="Y262">
        <v>0</v>
      </c>
      <c r="Z262">
        <v>0</v>
      </c>
      <c r="AA262">
        <v>0</v>
      </c>
      <c r="AB262">
        <v>0</v>
      </c>
      <c r="AC262">
        <v>0</v>
      </c>
      <c r="AD262">
        <v>0</v>
      </c>
      <c r="AE262">
        <v>0</v>
      </c>
      <c r="AF262">
        <v>0</v>
      </c>
      <c r="AG262">
        <v>2</v>
      </c>
      <c r="AH262">
        <v>3</v>
      </c>
      <c r="AI262">
        <v>3</v>
      </c>
      <c r="AJ262" t="s">
        <v>40</v>
      </c>
    </row>
    <row r="263" spans="1:36" x14ac:dyDescent="0.2">
      <c r="A263" t="s">
        <v>63</v>
      </c>
      <c r="B263" t="e">
        <v>#N/A</v>
      </c>
      <c r="C263" t="s">
        <v>59</v>
      </c>
      <c r="D263" t="s">
        <v>633</v>
      </c>
      <c r="E263" t="s">
        <v>39</v>
      </c>
      <c r="F263" s="1">
        <v>46216</v>
      </c>
      <c r="G263" t="s">
        <v>40</v>
      </c>
      <c r="H263" s="1">
        <v>41499</v>
      </c>
      <c r="I263">
        <v>2013</v>
      </c>
      <c r="J263">
        <v>27.5</v>
      </c>
      <c r="K263" t="s">
        <v>40</v>
      </c>
      <c r="L263" t="s">
        <v>40</v>
      </c>
      <c r="M263" t="s">
        <v>40</v>
      </c>
      <c r="N263" t="s">
        <v>40</v>
      </c>
      <c r="O263" t="s">
        <v>40</v>
      </c>
      <c r="P263" t="s">
        <v>40</v>
      </c>
      <c r="Q263" t="s">
        <v>40</v>
      </c>
      <c r="R263" t="s">
        <v>40</v>
      </c>
      <c r="S263" t="s">
        <v>40</v>
      </c>
      <c r="T263" t="s">
        <v>41</v>
      </c>
      <c r="U263" t="s">
        <v>40</v>
      </c>
      <c r="V263" t="s">
        <v>40</v>
      </c>
      <c r="W263" t="s">
        <v>40</v>
      </c>
      <c r="X263">
        <v>2013</v>
      </c>
      <c r="Y263">
        <v>0</v>
      </c>
      <c r="Z263">
        <v>0</v>
      </c>
      <c r="AA263">
        <v>0</v>
      </c>
      <c r="AB263">
        <v>0</v>
      </c>
      <c r="AC263">
        <v>0</v>
      </c>
      <c r="AD263">
        <v>0</v>
      </c>
      <c r="AE263">
        <v>0</v>
      </c>
      <c r="AF263">
        <v>0</v>
      </c>
      <c r="AG263">
        <v>2</v>
      </c>
      <c r="AH263">
        <v>3</v>
      </c>
      <c r="AI263">
        <v>6</v>
      </c>
      <c r="AJ263" t="s">
        <v>40</v>
      </c>
    </row>
    <row r="264" spans="1:36" x14ac:dyDescent="0.2">
      <c r="A264" t="s">
        <v>64</v>
      </c>
      <c r="B264" t="e">
        <v>#N/A</v>
      </c>
      <c r="C264" t="s">
        <v>59</v>
      </c>
      <c r="D264" t="s">
        <v>633</v>
      </c>
      <c r="E264" t="s">
        <v>39</v>
      </c>
      <c r="F264" s="1">
        <v>46216</v>
      </c>
      <c r="G264" t="s">
        <v>40</v>
      </c>
      <c r="H264" s="1">
        <v>41499</v>
      </c>
      <c r="I264">
        <v>2013</v>
      </c>
      <c r="J264">
        <v>31.2</v>
      </c>
      <c r="K264" t="s">
        <v>40</v>
      </c>
      <c r="L264" t="s">
        <v>40</v>
      </c>
      <c r="M264" t="s">
        <v>40</v>
      </c>
      <c r="N264" t="s">
        <v>40</v>
      </c>
      <c r="O264" t="s">
        <v>40</v>
      </c>
      <c r="P264" t="s">
        <v>40</v>
      </c>
      <c r="Q264" t="s">
        <v>40</v>
      </c>
      <c r="R264" t="s">
        <v>40</v>
      </c>
      <c r="S264" t="s">
        <v>40</v>
      </c>
      <c r="T264" t="s">
        <v>41</v>
      </c>
      <c r="U264" t="s">
        <v>40</v>
      </c>
      <c r="V264" t="s">
        <v>40</v>
      </c>
      <c r="W264" t="s">
        <v>40</v>
      </c>
      <c r="X264">
        <v>2013</v>
      </c>
      <c r="Y264">
        <v>0</v>
      </c>
      <c r="Z264">
        <v>0</v>
      </c>
      <c r="AA264">
        <v>0</v>
      </c>
      <c r="AB264">
        <v>0</v>
      </c>
      <c r="AC264">
        <v>0</v>
      </c>
      <c r="AD264">
        <v>0</v>
      </c>
      <c r="AE264">
        <v>0</v>
      </c>
      <c r="AF264">
        <v>0</v>
      </c>
      <c r="AG264">
        <v>2</v>
      </c>
      <c r="AH264">
        <v>3</v>
      </c>
      <c r="AI264">
        <v>4</v>
      </c>
      <c r="AJ264" t="s">
        <v>40</v>
      </c>
    </row>
    <row r="265" spans="1:36" x14ac:dyDescent="0.2">
      <c r="A265" t="s">
        <v>65</v>
      </c>
      <c r="B265" t="e">
        <v>#N/A</v>
      </c>
      <c r="C265" t="s">
        <v>59</v>
      </c>
      <c r="D265" t="s">
        <v>633</v>
      </c>
      <c r="E265" t="s">
        <v>39</v>
      </c>
      <c r="F265" s="1">
        <v>46216</v>
      </c>
      <c r="G265" t="s">
        <v>40</v>
      </c>
      <c r="H265" s="1">
        <v>41499</v>
      </c>
      <c r="I265">
        <v>2013</v>
      </c>
      <c r="J265">
        <v>31.3</v>
      </c>
      <c r="K265" t="s">
        <v>40</v>
      </c>
      <c r="L265" t="s">
        <v>40</v>
      </c>
      <c r="M265" t="s">
        <v>40</v>
      </c>
      <c r="N265" t="s">
        <v>40</v>
      </c>
      <c r="O265" t="s">
        <v>40</v>
      </c>
      <c r="P265" t="s">
        <v>40</v>
      </c>
      <c r="Q265" t="s">
        <v>40</v>
      </c>
      <c r="R265" t="s">
        <v>40</v>
      </c>
      <c r="S265" t="s">
        <v>40</v>
      </c>
      <c r="T265" t="s">
        <v>41</v>
      </c>
      <c r="U265" t="s">
        <v>40</v>
      </c>
      <c r="V265" t="s">
        <v>40</v>
      </c>
      <c r="W265" t="s">
        <v>40</v>
      </c>
      <c r="X265">
        <v>2013</v>
      </c>
      <c r="Y265">
        <v>0</v>
      </c>
      <c r="Z265">
        <v>0</v>
      </c>
      <c r="AA265">
        <v>0</v>
      </c>
      <c r="AB265">
        <v>0</v>
      </c>
      <c r="AC265">
        <v>0</v>
      </c>
      <c r="AD265">
        <v>0</v>
      </c>
      <c r="AE265">
        <v>0</v>
      </c>
      <c r="AF265">
        <v>0</v>
      </c>
      <c r="AG265">
        <v>7</v>
      </c>
      <c r="AH265">
        <v>5</v>
      </c>
      <c r="AI265">
        <v>5</v>
      </c>
      <c r="AJ265" t="s">
        <v>40</v>
      </c>
    </row>
    <row r="266" spans="1:36" x14ac:dyDescent="0.2">
      <c r="A266" t="s">
        <v>66</v>
      </c>
      <c r="B266" t="e">
        <v>#N/A</v>
      </c>
      <c r="C266" t="s">
        <v>59</v>
      </c>
      <c r="D266" t="s">
        <v>633</v>
      </c>
      <c r="E266" t="s">
        <v>39</v>
      </c>
      <c r="F266" s="1">
        <v>46216</v>
      </c>
      <c r="G266" t="s">
        <v>40</v>
      </c>
      <c r="H266" s="1">
        <v>41499</v>
      </c>
      <c r="I266">
        <v>2013</v>
      </c>
      <c r="J266">
        <v>33.5</v>
      </c>
      <c r="K266" t="s">
        <v>40</v>
      </c>
      <c r="L266" t="s">
        <v>40</v>
      </c>
      <c r="M266" t="s">
        <v>40</v>
      </c>
      <c r="N266" t="s">
        <v>40</v>
      </c>
      <c r="O266" t="s">
        <v>40</v>
      </c>
      <c r="P266" t="s">
        <v>40</v>
      </c>
      <c r="Q266" t="s">
        <v>40</v>
      </c>
      <c r="R266" t="s">
        <v>40</v>
      </c>
      <c r="S266" t="s">
        <v>40</v>
      </c>
      <c r="T266" t="s">
        <v>41</v>
      </c>
      <c r="U266" t="s">
        <v>40</v>
      </c>
      <c r="V266" t="s">
        <v>40</v>
      </c>
      <c r="W266" t="s">
        <v>40</v>
      </c>
      <c r="X266">
        <v>2013</v>
      </c>
      <c r="Y266">
        <v>0</v>
      </c>
      <c r="Z266">
        <v>0</v>
      </c>
      <c r="AA266">
        <v>0</v>
      </c>
      <c r="AB266">
        <v>0</v>
      </c>
      <c r="AC266">
        <v>0</v>
      </c>
      <c r="AD266">
        <v>0</v>
      </c>
      <c r="AE266">
        <v>0</v>
      </c>
      <c r="AF266">
        <v>0</v>
      </c>
      <c r="AG266">
        <v>7</v>
      </c>
      <c r="AH266">
        <v>5</v>
      </c>
      <c r="AI266">
        <v>6</v>
      </c>
      <c r="AJ266" t="s">
        <v>40</v>
      </c>
    </row>
    <row r="267" spans="1:36" x14ac:dyDescent="0.2">
      <c r="A267" t="s">
        <v>67</v>
      </c>
      <c r="B267" t="e">
        <v>#N/A</v>
      </c>
      <c r="C267" t="s">
        <v>59</v>
      </c>
      <c r="D267" t="s">
        <v>633</v>
      </c>
      <c r="E267" t="s">
        <v>39</v>
      </c>
      <c r="F267" s="1">
        <v>46216</v>
      </c>
      <c r="G267" t="s">
        <v>40</v>
      </c>
      <c r="H267" s="1">
        <v>41499</v>
      </c>
      <c r="I267">
        <v>2013</v>
      </c>
      <c r="J267">
        <v>31.3</v>
      </c>
      <c r="K267" t="s">
        <v>40</v>
      </c>
      <c r="L267" t="s">
        <v>40</v>
      </c>
      <c r="M267" t="s">
        <v>40</v>
      </c>
      <c r="N267" t="s">
        <v>40</v>
      </c>
      <c r="O267" t="s">
        <v>40</v>
      </c>
      <c r="P267" t="s">
        <v>40</v>
      </c>
      <c r="Q267" t="s">
        <v>40</v>
      </c>
      <c r="R267" t="s">
        <v>40</v>
      </c>
      <c r="S267" t="s">
        <v>40</v>
      </c>
      <c r="T267" t="s">
        <v>41</v>
      </c>
      <c r="U267" t="s">
        <v>40</v>
      </c>
      <c r="V267" t="s">
        <v>40</v>
      </c>
      <c r="W267" t="s">
        <v>40</v>
      </c>
      <c r="X267">
        <v>2013</v>
      </c>
      <c r="Y267">
        <v>0</v>
      </c>
      <c r="Z267">
        <v>0</v>
      </c>
      <c r="AA267">
        <v>0</v>
      </c>
      <c r="AB267">
        <v>0</v>
      </c>
      <c r="AC267">
        <v>0</v>
      </c>
      <c r="AD267">
        <v>0</v>
      </c>
      <c r="AE267">
        <v>0</v>
      </c>
      <c r="AF267">
        <v>0</v>
      </c>
      <c r="AG267">
        <v>4</v>
      </c>
      <c r="AH267">
        <v>4</v>
      </c>
      <c r="AI267">
        <v>4</v>
      </c>
      <c r="AJ267" t="s">
        <v>40</v>
      </c>
    </row>
    <row r="268" spans="1:36" x14ac:dyDescent="0.2">
      <c r="A268" t="s">
        <v>68</v>
      </c>
      <c r="B268" t="e">
        <v>#N/A</v>
      </c>
      <c r="C268" t="s">
        <v>59</v>
      </c>
      <c r="D268" t="s">
        <v>633</v>
      </c>
      <c r="E268" t="s">
        <v>39</v>
      </c>
      <c r="F268" s="1">
        <v>46216</v>
      </c>
      <c r="G268" t="s">
        <v>40</v>
      </c>
      <c r="H268" s="1">
        <v>41499</v>
      </c>
      <c r="I268">
        <v>2013</v>
      </c>
      <c r="J268">
        <v>26.4</v>
      </c>
      <c r="K268" t="s">
        <v>40</v>
      </c>
      <c r="L268" t="s">
        <v>40</v>
      </c>
      <c r="M268" t="s">
        <v>40</v>
      </c>
      <c r="N268" t="s">
        <v>40</v>
      </c>
      <c r="O268" t="s">
        <v>40</v>
      </c>
      <c r="P268" t="s">
        <v>40</v>
      </c>
      <c r="Q268" t="s">
        <v>40</v>
      </c>
      <c r="R268" t="s">
        <v>40</v>
      </c>
      <c r="S268" t="s">
        <v>40</v>
      </c>
      <c r="T268" t="s">
        <v>41</v>
      </c>
      <c r="U268" t="s">
        <v>40</v>
      </c>
      <c r="V268" t="s">
        <v>40</v>
      </c>
      <c r="W268" t="s">
        <v>40</v>
      </c>
      <c r="X268">
        <v>2013</v>
      </c>
      <c r="Y268">
        <v>0</v>
      </c>
      <c r="Z268">
        <v>0</v>
      </c>
      <c r="AA268">
        <v>0</v>
      </c>
      <c r="AB268">
        <v>0</v>
      </c>
      <c r="AC268">
        <v>0</v>
      </c>
      <c r="AD268">
        <v>0</v>
      </c>
      <c r="AE268">
        <v>0</v>
      </c>
      <c r="AF268">
        <v>0</v>
      </c>
      <c r="AG268">
        <v>4</v>
      </c>
      <c r="AH268">
        <v>4</v>
      </c>
      <c r="AI268">
        <v>7</v>
      </c>
      <c r="AJ268" t="s">
        <v>40</v>
      </c>
    </row>
    <row r="269" spans="1:36" x14ac:dyDescent="0.2">
      <c r="A269" t="s">
        <v>69</v>
      </c>
      <c r="B269" t="e">
        <v>#N/A</v>
      </c>
      <c r="C269" t="s">
        <v>59</v>
      </c>
      <c r="D269" t="s">
        <v>633</v>
      </c>
      <c r="E269" t="s">
        <v>39</v>
      </c>
      <c r="F269" s="1">
        <v>46216</v>
      </c>
      <c r="G269" t="s">
        <v>40</v>
      </c>
      <c r="H269" s="1">
        <v>41499</v>
      </c>
      <c r="I269">
        <v>2013</v>
      </c>
      <c r="J269">
        <v>38.700000000000003</v>
      </c>
      <c r="K269" t="s">
        <v>40</v>
      </c>
      <c r="L269" t="s">
        <v>40</v>
      </c>
      <c r="M269" t="s">
        <v>40</v>
      </c>
      <c r="N269" t="s">
        <v>40</v>
      </c>
      <c r="O269" t="s">
        <v>40</v>
      </c>
      <c r="P269" t="s">
        <v>40</v>
      </c>
      <c r="Q269" t="s">
        <v>40</v>
      </c>
      <c r="R269" t="s">
        <v>40</v>
      </c>
      <c r="S269" t="s">
        <v>40</v>
      </c>
      <c r="T269" t="s">
        <v>41</v>
      </c>
      <c r="U269" t="s">
        <v>40</v>
      </c>
      <c r="V269" t="s">
        <v>40</v>
      </c>
      <c r="W269" t="s">
        <v>40</v>
      </c>
      <c r="X269">
        <v>2013</v>
      </c>
      <c r="Y269">
        <v>0</v>
      </c>
      <c r="Z269">
        <v>0</v>
      </c>
      <c r="AA269">
        <v>0</v>
      </c>
      <c r="AB269">
        <v>0</v>
      </c>
      <c r="AC269">
        <v>0</v>
      </c>
      <c r="AD269">
        <v>0</v>
      </c>
      <c r="AE269">
        <v>0</v>
      </c>
      <c r="AF269">
        <v>0</v>
      </c>
      <c r="AG269">
        <v>4</v>
      </c>
      <c r="AH269">
        <v>3</v>
      </c>
      <c r="AI269">
        <v>5</v>
      </c>
      <c r="AJ269" t="s">
        <v>40</v>
      </c>
    </row>
    <row r="270" spans="1:36" x14ac:dyDescent="0.2">
      <c r="A270" t="s">
        <v>70</v>
      </c>
      <c r="B270" t="e">
        <v>#N/A</v>
      </c>
      <c r="C270" t="s">
        <v>59</v>
      </c>
      <c r="D270" t="s">
        <v>633</v>
      </c>
      <c r="E270" t="s">
        <v>39</v>
      </c>
      <c r="F270" s="1">
        <v>46216</v>
      </c>
      <c r="G270" t="s">
        <v>40</v>
      </c>
      <c r="H270" s="1">
        <v>41499</v>
      </c>
      <c r="I270">
        <v>2013</v>
      </c>
      <c r="J270">
        <v>41.5</v>
      </c>
      <c r="K270" t="s">
        <v>40</v>
      </c>
      <c r="L270" t="s">
        <v>40</v>
      </c>
      <c r="M270" t="s">
        <v>40</v>
      </c>
      <c r="N270" t="s">
        <v>40</v>
      </c>
      <c r="O270" t="s">
        <v>40</v>
      </c>
      <c r="P270" t="s">
        <v>40</v>
      </c>
      <c r="Q270" t="s">
        <v>40</v>
      </c>
      <c r="R270" t="s">
        <v>40</v>
      </c>
      <c r="S270" t="s">
        <v>40</v>
      </c>
      <c r="T270" t="s">
        <v>41</v>
      </c>
      <c r="U270" t="s">
        <v>40</v>
      </c>
      <c r="V270" t="s">
        <v>40</v>
      </c>
      <c r="W270" t="s">
        <v>40</v>
      </c>
      <c r="X270">
        <v>2013</v>
      </c>
      <c r="Y270">
        <v>0</v>
      </c>
      <c r="Z270">
        <v>0</v>
      </c>
      <c r="AA270">
        <v>0</v>
      </c>
      <c r="AB270">
        <v>0</v>
      </c>
      <c r="AC270">
        <v>0</v>
      </c>
      <c r="AD270">
        <v>0</v>
      </c>
      <c r="AE270">
        <v>0</v>
      </c>
      <c r="AF270">
        <v>0</v>
      </c>
      <c r="AG270">
        <v>4</v>
      </c>
      <c r="AH270">
        <v>3</v>
      </c>
      <c r="AI270">
        <v>7</v>
      </c>
      <c r="AJ270" t="s">
        <v>40</v>
      </c>
    </row>
    <row r="271" spans="1:36" x14ac:dyDescent="0.2">
      <c r="A271" t="s">
        <v>71</v>
      </c>
      <c r="B271" t="e">
        <v>#N/A</v>
      </c>
      <c r="C271" t="s">
        <v>59</v>
      </c>
      <c r="D271" t="s">
        <v>633</v>
      </c>
      <c r="E271" t="s">
        <v>39</v>
      </c>
      <c r="F271" s="1">
        <v>46216</v>
      </c>
      <c r="G271" t="s">
        <v>40</v>
      </c>
      <c r="H271" s="1">
        <v>41499</v>
      </c>
      <c r="I271">
        <v>2013</v>
      </c>
      <c r="J271">
        <v>30.5</v>
      </c>
      <c r="K271" t="s">
        <v>40</v>
      </c>
      <c r="L271" t="s">
        <v>40</v>
      </c>
      <c r="M271" t="s">
        <v>40</v>
      </c>
      <c r="N271" t="s">
        <v>40</v>
      </c>
      <c r="O271" t="s">
        <v>40</v>
      </c>
      <c r="P271" t="s">
        <v>40</v>
      </c>
      <c r="Q271" t="s">
        <v>40</v>
      </c>
      <c r="R271" t="s">
        <v>40</v>
      </c>
      <c r="S271" t="s">
        <v>40</v>
      </c>
      <c r="T271" t="s">
        <v>41</v>
      </c>
      <c r="U271" t="s">
        <v>40</v>
      </c>
      <c r="V271" t="s">
        <v>40</v>
      </c>
      <c r="W271" t="s">
        <v>40</v>
      </c>
      <c r="X271">
        <v>2013</v>
      </c>
      <c r="Y271">
        <v>0</v>
      </c>
      <c r="Z271">
        <v>0</v>
      </c>
      <c r="AA271">
        <v>0</v>
      </c>
      <c r="AB271">
        <v>0</v>
      </c>
      <c r="AC271">
        <v>0</v>
      </c>
      <c r="AD271">
        <v>0</v>
      </c>
      <c r="AE271">
        <v>0</v>
      </c>
      <c r="AF271">
        <v>0</v>
      </c>
      <c r="AG271">
        <v>5</v>
      </c>
      <c r="AH271">
        <v>5</v>
      </c>
      <c r="AI271">
        <v>7</v>
      </c>
      <c r="AJ271" t="s">
        <v>40</v>
      </c>
    </row>
    <row r="272" spans="1:36" x14ac:dyDescent="0.2">
      <c r="A272" t="s">
        <v>72</v>
      </c>
      <c r="B272" t="e">
        <v>#N/A</v>
      </c>
      <c r="C272" t="s">
        <v>59</v>
      </c>
      <c r="D272" t="s">
        <v>633</v>
      </c>
      <c r="E272" t="s">
        <v>39</v>
      </c>
      <c r="F272" s="1">
        <v>46216</v>
      </c>
      <c r="G272" t="s">
        <v>40</v>
      </c>
      <c r="H272" s="1">
        <v>41499</v>
      </c>
      <c r="I272">
        <v>2013</v>
      </c>
      <c r="J272">
        <v>49.8</v>
      </c>
      <c r="K272" t="s">
        <v>40</v>
      </c>
      <c r="L272" t="s">
        <v>40</v>
      </c>
      <c r="M272" t="s">
        <v>40</v>
      </c>
      <c r="N272" t="s">
        <v>40</v>
      </c>
      <c r="O272" t="s">
        <v>40</v>
      </c>
      <c r="P272" t="s">
        <v>40</v>
      </c>
      <c r="Q272" t="s">
        <v>40</v>
      </c>
      <c r="R272" t="s">
        <v>40</v>
      </c>
      <c r="S272" t="s">
        <v>40</v>
      </c>
      <c r="T272" t="s">
        <v>41</v>
      </c>
      <c r="U272" t="s">
        <v>40</v>
      </c>
      <c r="V272" t="s">
        <v>40</v>
      </c>
      <c r="W272" t="s">
        <v>40</v>
      </c>
      <c r="X272">
        <v>2013</v>
      </c>
      <c r="Y272">
        <v>0</v>
      </c>
      <c r="Z272">
        <v>0</v>
      </c>
      <c r="AA272">
        <v>0</v>
      </c>
      <c r="AB272">
        <v>0</v>
      </c>
      <c r="AC272">
        <v>0</v>
      </c>
      <c r="AD272">
        <v>0</v>
      </c>
      <c r="AE272">
        <v>0</v>
      </c>
      <c r="AF272">
        <v>0</v>
      </c>
      <c r="AG272">
        <v>2</v>
      </c>
      <c r="AH272">
        <v>4</v>
      </c>
      <c r="AI272">
        <v>5</v>
      </c>
      <c r="AJ272" t="s">
        <v>40</v>
      </c>
    </row>
    <row r="273" spans="1:36" x14ac:dyDescent="0.2">
      <c r="A273" t="s">
        <v>73</v>
      </c>
      <c r="B273" t="e">
        <v>#N/A</v>
      </c>
      <c r="C273" t="s">
        <v>38</v>
      </c>
      <c r="D273" t="s">
        <v>1421</v>
      </c>
      <c r="E273" t="s">
        <v>74</v>
      </c>
      <c r="F273" s="1">
        <v>40768</v>
      </c>
      <c r="G273" t="s">
        <v>40</v>
      </c>
      <c r="H273" s="1">
        <v>41499</v>
      </c>
      <c r="I273">
        <v>2013</v>
      </c>
      <c r="J273">
        <v>83</v>
      </c>
      <c r="K273">
        <v>397</v>
      </c>
      <c r="L273">
        <v>298</v>
      </c>
      <c r="M273">
        <v>3.2</v>
      </c>
      <c r="N273" t="s">
        <v>40</v>
      </c>
      <c r="O273" t="s">
        <v>40</v>
      </c>
      <c r="P273" t="s">
        <v>40</v>
      </c>
      <c r="Q273" t="s">
        <v>40</v>
      </c>
      <c r="R273" t="s">
        <v>40</v>
      </c>
      <c r="S273" t="s">
        <v>40</v>
      </c>
      <c r="T273" t="s">
        <v>41</v>
      </c>
      <c r="U273" t="s">
        <v>40</v>
      </c>
      <c r="V273" t="s">
        <v>40</v>
      </c>
      <c r="W273" t="s">
        <v>40</v>
      </c>
      <c r="X273">
        <v>2013</v>
      </c>
      <c r="Y273">
        <v>0</v>
      </c>
      <c r="Z273">
        <v>0</v>
      </c>
      <c r="AA273">
        <v>0</v>
      </c>
      <c r="AB273">
        <v>0</v>
      </c>
      <c r="AC273">
        <v>0</v>
      </c>
      <c r="AD273">
        <v>0</v>
      </c>
      <c r="AE273">
        <v>0</v>
      </c>
      <c r="AF273">
        <v>0</v>
      </c>
      <c r="AG273">
        <v>8</v>
      </c>
      <c r="AH273">
        <v>3</v>
      </c>
      <c r="AI273">
        <v>3</v>
      </c>
      <c r="AJ273" t="s">
        <v>40</v>
      </c>
    </row>
    <row r="274" spans="1:36" x14ac:dyDescent="0.2">
      <c r="A274" t="s">
        <v>75</v>
      </c>
      <c r="B274" t="e">
        <v>#N/A</v>
      </c>
      <c r="C274" t="s">
        <v>38</v>
      </c>
      <c r="D274" t="s">
        <v>1421</v>
      </c>
      <c r="E274" t="s">
        <v>74</v>
      </c>
      <c r="F274" s="1">
        <v>40768</v>
      </c>
      <c r="G274" t="s">
        <v>40</v>
      </c>
      <c r="H274" s="1">
        <v>41499</v>
      </c>
      <c r="I274">
        <v>2013</v>
      </c>
      <c r="J274">
        <v>166</v>
      </c>
      <c r="K274">
        <v>345</v>
      </c>
      <c r="L274">
        <v>157</v>
      </c>
      <c r="M274">
        <v>6.9</v>
      </c>
      <c r="N274" t="s">
        <v>40</v>
      </c>
      <c r="O274" t="s">
        <v>40</v>
      </c>
      <c r="P274" t="s">
        <v>40</v>
      </c>
      <c r="Q274" t="s">
        <v>40</v>
      </c>
      <c r="R274" t="s">
        <v>40</v>
      </c>
      <c r="S274" t="s">
        <v>40</v>
      </c>
      <c r="T274" t="s">
        <v>41</v>
      </c>
      <c r="U274" t="s">
        <v>40</v>
      </c>
      <c r="V274" t="s">
        <v>40</v>
      </c>
      <c r="W274" t="s">
        <v>40</v>
      </c>
      <c r="X274">
        <v>2013</v>
      </c>
      <c r="Y274">
        <v>0</v>
      </c>
      <c r="Z274">
        <v>0</v>
      </c>
      <c r="AA274">
        <v>0</v>
      </c>
      <c r="AB274">
        <v>0</v>
      </c>
      <c r="AC274">
        <v>0</v>
      </c>
      <c r="AD274">
        <v>0</v>
      </c>
      <c r="AE274">
        <v>0</v>
      </c>
      <c r="AF274">
        <v>0</v>
      </c>
      <c r="AG274">
        <v>8</v>
      </c>
      <c r="AH274">
        <v>3</v>
      </c>
      <c r="AI274">
        <v>6</v>
      </c>
      <c r="AJ274" t="s">
        <v>40</v>
      </c>
    </row>
    <row r="275" spans="1:36" x14ac:dyDescent="0.2">
      <c r="A275" t="s">
        <v>76</v>
      </c>
      <c r="B275" t="e">
        <v>#N/A</v>
      </c>
      <c r="C275" t="s">
        <v>38</v>
      </c>
      <c r="D275" t="s">
        <v>1421</v>
      </c>
      <c r="E275" t="s">
        <v>74</v>
      </c>
      <c r="F275" s="1">
        <v>40768</v>
      </c>
      <c r="G275" t="s">
        <v>40</v>
      </c>
      <c r="H275" s="1">
        <v>41499</v>
      </c>
      <c r="I275">
        <v>2013</v>
      </c>
      <c r="J275">
        <v>111</v>
      </c>
      <c r="K275">
        <v>490</v>
      </c>
      <c r="L275" t="s">
        <v>77</v>
      </c>
      <c r="M275">
        <v>3.3</v>
      </c>
      <c r="N275" t="s">
        <v>40</v>
      </c>
      <c r="O275" t="s">
        <v>40</v>
      </c>
      <c r="P275" t="s">
        <v>40</v>
      </c>
      <c r="Q275" t="s">
        <v>40</v>
      </c>
      <c r="R275" t="s">
        <v>40</v>
      </c>
      <c r="S275" t="s">
        <v>40</v>
      </c>
      <c r="T275" t="s">
        <v>41</v>
      </c>
      <c r="U275" t="s">
        <v>40</v>
      </c>
      <c r="V275" t="s">
        <v>40</v>
      </c>
      <c r="W275" t="s">
        <v>40</v>
      </c>
      <c r="X275">
        <v>2013</v>
      </c>
      <c r="Y275">
        <v>0</v>
      </c>
      <c r="Z275">
        <v>0</v>
      </c>
      <c r="AA275">
        <v>0</v>
      </c>
      <c r="AB275">
        <v>0</v>
      </c>
      <c r="AC275">
        <v>0</v>
      </c>
      <c r="AD275">
        <v>0</v>
      </c>
      <c r="AE275">
        <v>0</v>
      </c>
      <c r="AF275">
        <v>0</v>
      </c>
      <c r="AG275">
        <v>8</v>
      </c>
      <c r="AH275">
        <v>3</v>
      </c>
      <c r="AI275">
        <v>7</v>
      </c>
      <c r="AJ275" t="s">
        <v>40</v>
      </c>
    </row>
    <row r="276" spans="1:36" x14ac:dyDescent="0.2">
      <c r="A276" t="s">
        <v>78</v>
      </c>
      <c r="B276" t="e">
        <v>#N/A</v>
      </c>
      <c r="C276" t="s">
        <v>38</v>
      </c>
      <c r="D276" t="s">
        <v>1421</v>
      </c>
      <c r="E276" t="s">
        <v>74</v>
      </c>
      <c r="F276" s="1">
        <v>40768</v>
      </c>
      <c r="G276" t="s">
        <v>40</v>
      </c>
      <c r="H276" s="1">
        <v>41499</v>
      </c>
      <c r="I276">
        <v>2013</v>
      </c>
      <c r="J276">
        <v>95</v>
      </c>
      <c r="K276">
        <v>462</v>
      </c>
      <c r="L276">
        <v>155</v>
      </c>
      <c r="M276">
        <v>3.6</v>
      </c>
      <c r="N276" t="s">
        <v>40</v>
      </c>
      <c r="O276" t="s">
        <v>40</v>
      </c>
      <c r="P276" t="s">
        <v>40</v>
      </c>
      <c r="Q276" t="s">
        <v>40</v>
      </c>
      <c r="R276" t="s">
        <v>40</v>
      </c>
      <c r="S276" t="s">
        <v>40</v>
      </c>
      <c r="T276" t="s">
        <v>41</v>
      </c>
      <c r="U276" t="s">
        <v>40</v>
      </c>
      <c r="V276" t="s">
        <v>40</v>
      </c>
      <c r="W276" t="s">
        <v>40</v>
      </c>
      <c r="X276">
        <v>2013</v>
      </c>
      <c r="Y276">
        <v>0</v>
      </c>
      <c r="Z276">
        <v>0</v>
      </c>
      <c r="AA276">
        <v>0</v>
      </c>
      <c r="AB276">
        <v>0</v>
      </c>
      <c r="AC276">
        <v>0</v>
      </c>
      <c r="AD276">
        <v>0</v>
      </c>
      <c r="AE276">
        <v>0</v>
      </c>
      <c r="AF276">
        <v>0</v>
      </c>
      <c r="AG276">
        <v>1</v>
      </c>
      <c r="AH276">
        <v>2</v>
      </c>
      <c r="AI276">
        <v>5</v>
      </c>
      <c r="AJ276" t="s">
        <v>40</v>
      </c>
    </row>
    <row r="277" spans="1:36" x14ac:dyDescent="0.2">
      <c r="A277" t="s">
        <v>79</v>
      </c>
      <c r="B277" t="e">
        <v>#N/A</v>
      </c>
      <c r="C277" t="s">
        <v>38</v>
      </c>
      <c r="D277" t="s">
        <v>1421</v>
      </c>
      <c r="E277" t="s">
        <v>74</v>
      </c>
      <c r="F277" s="1">
        <v>40768</v>
      </c>
      <c r="G277" t="s">
        <v>40</v>
      </c>
      <c r="H277" s="1">
        <v>41499</v>
      </c>
      <c r="I277">
        <v>2013</v>
      </c>
      <c r="J277">
        <v>220</v>
      </c>
      <c r="K277" t="s">
        <v>77</v>
      </c>
      <c r="L277">
        <v>296</v>
      </c>
      <c r="M277">
        <v>4.5</v>
      </c>
      <c r="N277" t="s">
        <v>40</v>
      </c>
      <c r="O277" t="s">
        <v>40</v>
      </c>
      <c r="P277" t="s">
        <v>40</v>
      </c>
      <c r="Q277" t="s">
        <v>40</v>
      </c>
      <c r="R277" t="s">
        <v>40</v>
      </c>
      <c r="S277" t="s">
        <v>40</v>
      </c>
      <c r="T277" t="s">
        <v>41</v>
      </c>
      <c r="U277" t="s">
        <v>40</v>
      </c>
      <c r="V277" t="s">
        <v>40</v>
      </c>
      <c r="W277" t="s">
        <v>40</v>
      </c>
      <c r="X277">
        <v>2013</v>
      </c>
      <c r="Y277">
        <v>0</v>
      </c>
      <c r="Z277">
        <v>0</v>
      </c>
      <c r="AA277">
        <v>0</v>
      </c>
      <c r="AB277">
        <v>0</v>
      </c>
      <c r="AC277">
        <v>0</v>
      </c>
      <c r="AD277">
        <v>0</v>
      </c>
      <c r="AE277">
        <v>0</v>
      </c>
      <c r="AF277">
        <v>0</v>
      </c>
      <c r="AG277">
        <v>5</v>
      </c>
      <c r="AH277">
        <v>3</v>
      </c>
      <c r="AI277">
        <v>7</v>
      </c>
      <c r="AJ277" t="s">
        <v>40</v>
      </c>
    </row>
    <row r="278" spans="1:36" x14ac:dyDescent="0.2">
      <c r="A278" t="s">
        <v>80</v>
      </c>
      <c r="B278" t="e">
        <v>#N/A</v>
      </c>
      <c r="C278" t="s">
        <v>38</v>
      </c>
      <c r="D278" t="s">
        <v>1421</v>
      </c>
      <c r="E278" t="s">
        <v>74</v>
      </c>
      <c r="F278" s="1">
        <v>40768</v>
      </c>
      <c r="G278" t="s">
        <v>40</v>
      </c>
      <c r="H278" s="1">
        <v>41499</v>
      </c>
      <c r="I278">
        <v>2013</v>
      </c>
      <c r="J278">
        <v>42</v>
      </c>
      <c r="K278">
        <v>194</v>
      </c>
      <c r="L278">
        <v>108</v>
      </c>
      <c r="M278">
        <v>1</v>
      </c>
      <c r="N278" t="s">
        <v>40</v>
      </c>
      <c r="O278" t="s">
        <v>40</v>
      </c>
      <c r="P278" t="s">
        <v>40</v>
      </c>
      <c r="Q278" t="s">
        <v>40</v>
      </c>
      <c r="R278" t="s">
        <v>40</v>
      </c>
      <c r="S278" t="s">
        <v>40</v>
      </c>
      <c r="T278" t="s">
        <v>41</v>
      </c>
      <c r="U278" t="s">
        <v>40</v>
      </c>
      <c r="V278" t="s">
        <v>40</v>
      </c>
      <c r="W278" t="s">
        <v>40</v>
      </c>
      <c r="X278">
        <v>2013</v>
      </c>
      <c r="Y278">
        <v>0</v>
      </c>
      <c r="Z278">
        <v>0</v>
      </c>
      <c r="AA278">
        <v>0</v>
      </c>
      <c r="AB278">
        <v>0</v>
      </c>
      <c r="AC278">
        <v>0</v>
      </c>
      <c r="AD278">
        <v>0</v>
      </c>
      <c r="AE278">
        <v>0</v>
      </c>
      <c r="AF278">
        <v>0</v>
      </c>
      <c r="AG278">
        <v>3</v>
      </c>
      <c r="AH278">
        <v>2</v>
      </c>
      <c r="AI278">
        <v>3</v>
      </c>
      <c r="AJ278" t="s">
        <v>40</v>
      </c>
    </row>
    <row r="279" spans="1:36" x14ac:dyDescent="0.2">
      <c r="A279" t="s">
        <v>81</v>
      </c>
      <c r="B279" t="e">
        <v>#N/A</v>
      </c>
      <c r="C279" t="s">
        <v>38</v>
      </c>
      <c r="D279" t="s">
        <v>1421</v>
      </c>
      <c r="E279" t="s">
        <v>74</v>
      </c>
      <c r="F279" s="1">
        <v>40768</v>
      </c>
      <c r="G279" t="s">
        <v>40</v>
      </c>
      <c r="H279" s="1">
        <v>41499</v>
      </c>
      <c r="I279">
        <v>2013</v>
      </c>
      <c r="J279">
        <v>51</v>
      </c>
      <c r="K279" t="s">
        <v>77</v>
      </c>
      <c r="L279">
        <v>249</v>
      </c>
      <c r="M279">
        <v>1.1000000000000001</v>
      </c>
      <c r="N279" t="s">
        <v>40</v>
      </c>
      <c r="O279" t="s">
        <v>40</v>
      </c>
      <c r="P279" t="s">
        <v>40</v>
      </c>
      <c r="Q279" t="s">
        <v>40</v>
      </c>
      <c r="R279" t="s">
        <v>40</v>
      </c>
      <c r="S279" t="s">
        <v>40</v>
      </c>
      <c r="T279" t="s">
        <v>41</v>
      </c>
      <c r="U279" t="s">
        <v>40</v>
      </c>
      <c r="V279" t="s">
        <v>40</v>
      </c>
      <c r="W279" t="s">
        <v>40</v>
      </c>
      <c r="X279">
        <v>2013</v>
      </c>
      <c r="Y279">
        <v>0</v>
      </c>
      <c r="Z279">
        <v>0</v>
      </c>
      <c r="AA279">
        <v>0</v>
      </c>
      <c r="AB279">
        <v>0</v>
      </c>
      <c r="AC279">
        <v>0</v>
      </c>
      <c r="AD279">
        <v>0</v>
      </c>
      <c r="AE279">
        <v>0</v>
      </c>
      <c r="AF279">
        <v>0</v>
      </c>
      <c r="AG279">
        <v>3</v>
      </c>
      <c r="AH279">
        <v>2</v>
      </c>
      <c r="AI279">
        <v>4</v>
      </c>
      <c r="AJ279" t="s">
        <v>40</v>
      </c>
    </row>
    <row r="280" spans="1:36" x14ac:dyDescent="0.2">
      <c r="A280" t="s">
        <v>82</v>
      </c>
      <c r="B280" t="s">
        <v>83</v>
      </c>
      <c r="C280" t="s">
        <v>59</v>
      </c>
      <c r="D280" t="s">
        <v>1421</v>
      </c>
      <c r="E280" t="s">
        <v>74</v>
      </c>
      <c r="F280" s="1">
        <v>40768</v>
      </c>
      <c r="G280" t="s">
        <v>40</v>
      </c>
      <c r="H280" s="1">
        <v>41499</v>
      </c>
      <c r="I280">
        <v>2013</v>
      </c>
      <c r="J280">
        <v>163</v>
      </c>
      <c r="K280">
        <v>275</v>
      </c>
      <c r="L280">
        <v>178</v>
      </c>
      <c r="M280">
        <v>6.5</v>
      </c>
      <c r="N280" t="s">
        <v>40</v>
      </c>
      <c r="O280" t="s">
        <v>40</v>
      </c>
      <c r="P280" t="s">
        <v>40</v>
      </c>
      <c r="Q280" t="s">
        <v>40</v>
      </c>
      <c r="R280" t="s">
        <v>40</v>
      </c>
      <c r="S280" t="s">
        <v>40</v>
      </c>
      <c r="T280" t="s">
        <v>41</v>
      </c>
      <c r="U280" t="s">
        <v>40</v>
      </c>
      <c r="V280" t="s">
        <v>40</v>
      </c>
      <c r="W280" t="s">
        <v>40</v>
      </c>
      <c r="X280">
        <v>2013</v>
      </c>
      <c r="Y280">
        <v>0</v>
      </c>
      <c r="Z280">
        <v>0</v>
      </c>
      <c r="AA280">
        <v>0</v>
      </c>
      <c r="AB280">
        <v>0</v>
      </c>
      <c r="AC280">
        <v>0</v>
      </c>
      <c r="AD280">
        <v>0</v>
      </c>
      <c r="AE280">
        <v>0</v>
      </c>
      <c r="AF280">
        <v>0</v>
      </c>
      <c r="AG280">
        <v>5</v>
      </c>
      <c r="AH280">
        <v>3</v>
      </c>
      <c r="AI280">
        <v>3</v>
      </c>
      <c r="AJ280" t="s">
        <v>40</v>
      </c>
    </row>
    <row r="281" spans="1:36" x14ac:dyDescent="0.2">
      <c r="A281" t="s">
        <v>84</v>
      </c>
      <c r="B281" t="e">
        <v>#N/A</v>
      </c>
      <c r="C281" t="s">
        <v>59</v>
      </c>
      <c r="D281" t="s">
        <v>1421</v>
      </c>
      <c r="E281" t="s">
        <v>74</v>
      </c>
      <c r="F281" s="1">
        <v>40768</v>
      </c>
      <c r="G281" t="s">
        <v>40</v>
      </c>
      <c r="H281" s="1">
        <v>41499</v>
      </c>
      <c r="I281">
        <v>2013</v>
      </c>
      <c r="J281">
        <v>161</v>
      </c>
      <c r="K281">
        <v>325</v>
      </c>
      <c r="L281">
        <v>394</v>
      </c>
      <c r="M281">
        <v>5.5</v>
      </c>
      <c r="N281" t="s">
        <v>40</v>
      </c>
      <c r="O281" t="s">
        <v>40</v>
      </c>
      <c r="P281" t="s">
        <v>40</v>
      </c>
      <c r="Q281" t="s">
        <v>40</v>
      </c>
      <c r="R281" t="s">
        <v>40</v>
      </c>
      <c r="S281" t="s">
        <v>40</v>
      </c>
      <c r="T281" t="s">
        <v>41</v>
      </c>
      <c r="U281" t="s">
        <v>40</v>
      </c>
      <c r="V281" t="s">
        <v>40</v>
      </c>
      <c r="W281" t="s">
        <v>40</v>
      </c>
      <c r="X281">
        <v>2013</v>
      </c>
      <c r="Y281">
        <v>0</v>
      </c>
      <c r="Z281">
        <v>0</v>
      </c>
      <c r="AA281">
        <v>0</v>
      </c>
      <c r="AB281">
        <v>0</v>
      </c>
      <c r="AC281">
        <v>0</v>
      </c>
      <c r="AD281">
        <v>0</v>
      </c>
      <c r="AE281">
        <v>0</v>
      </c>
      <c r="AF281">
        <v>0</v>
      </c>
      <c r="AG281">
        <v>4</v>
      </c>
      <c r="AH281">
        <v>2</v>
      </c>
      <c r="AI281">
        <v>4</v>
      </c>
      <c r="AJ281" t="s">
        <v>40</v>
      </c>
    </row>
    <row r="282" spans="1:36" x14ac:dyDescent="0.2">
      <c r="A282" t="s">
        <v>85</v>
      </c>
      <c r="B282" t="e">
        <v>#N/A</v>
      </c>
      <c r="C282" t="s">
        <v>59</v>
      </c>
      <c r="D282" t="s">
        <v>1421</v>
      </c>
      <c r="E282" t="s">
        <v>74</v>
      </c>
      <c r="F282" s="1">
        <v>40768</v>
      </c>
      <c r="G282" t="s">
        <v>40</v>
      </c>
      <c r="H282" s="1">
        <v>41499</v>
      </c>
      <c r="I282">
        <v>2013</v>
      </c>
      <c r="J282">
        <v>193</v>
      </c>
      <c r="K282">
        <v>215</v>
      </c>
      <c r="L282">
        <v>149</v>
      </c>
      <c r="M282">
        <v>5.4</v>
      </c>
      <c r="N282" t="s">
        <v>40</v>
      </c>
      <c r="O282" t="s">
        <v>40</v>
      </c>
      <c r="P282" t="s">
        <v>40</v>
      </c>
      <c r="Q282" t="s">
        <v>40</v>
      </c>
      <c r="R282" t="s">
        <v>40</v>
      </c>
      <c r="S282" t="s">
        <v>40</v>
      </c>
      <c r="T282" t="s">
        <v>41</v>
      </c>
      <c r="U282" t="s">
        <v>40</v>
      </c>
      <c r="V282" t="s">
        <v>40</v>
      </c>
      <c r="W282" t="s">
        <v>40</v>
      </c>
      <c r="X282">
        <v>2013</v>
      </c>
      <c r="Y282">
        <v>0</v>
      </c>
      <c r="Z282">
        <v>0</v>
      </c>
      <c r="AA282">
        <v>0</v>
      </c>
      <c r="AB282">
        <v>0</v>
      </c>
      <c r="AC282">
        <v>0</v>
      </c>
      <c r="AD282">
        <v>0</v>
      </c>
      <c r="AE282">
        <v>0</v>
      </c>
      <c r="AF282">
        <v>0</v>
      </c>
      <c r="AG282">
        <v>4</v>
      </c>
      <c r="AH282">
        <v>2</v>
      </c>
      <c r="AI282">
        <v>6</v>
      </c>
      <c r="AJ282" t="s">
        <v>40</v>
      </c>
    </row>
    <row r="283" spans="1:36" x14ac:dyDescent="0.2">
      <c r="A283" t="s">
        <v>86</v>
      </c>
      <c r="B283" t="e">
        <v>#N/A</v>
      </c>
      <c r="C283" t="s">
        <v>59</v>
      </c>
      <c r="D283" t="s">
        <v>1421</v>
      </c>
      <c r="E283" t="s">
        <v>74</v>
      </c>
      <c r="F283" s="1">
        <v>40768</v>
      </c>
      <c r="G283" t="s">
        <v>40</v>
      </c>
      <c r="H283" s="1">
        <v>41499</v>
      </c>
      <c r="I283">
        <v>2013</v>
      </c>
      <c r="J283">
        <v>178</v>
      </c>
      <c r="K283">
        <v>510</v>
      </c>
      <c r="L283" t="s">
        <v>77</v>
      </c>
      <c r="M283">
        <v>6.1</v>
      </c>
      <c r="N283" t="s">
        <v>40</v>
      </c>
      <c r="O283" t="s">
        <v>40</v>
      </c>
      <c r="P283" t="s">
        <v>40</v>
      </c>
      <c r="Q283" t="s">
        <v>40</v>
      </c>
      <c r="R283" t="s">
        <v>40</v>
      </c>
      <c r="S283" t="s">
        <v>40</v>
      </c>
      <c r="T283" t="s">
        <v>41</v>
      </c>
      <c r="U283" t="s">
        <v>40</v>
      </c>
      <c r="V283" t="s">
        <v>40</v>
      </c>
      <c r="W283" t="s">
        <v>40</v>
      </c>
      <c r="X283">
        <v>2013</v>
      </c>
      <c r="Y283">
        <v>0</v>
      </c>
      <c r="Z283">
        <v>0</v>
      </c>
      <c r="AA283">
        <v>0</v>
      </c>
      <c r="AB283">
        <v>0</v>
      </c>
      <c r="AC283">
        <v>0</v>
      </c>
      <c r="AD283">
        <v>0</v>
      </c>
      <c r="AE283">
        <v>0</v>
      </c>
      <c r="AF283">
        <v>0</v>
      </c>
      <c r="AG283">
        <v>4</v>
      </c>
      <c r="AH283">
        <v>2</v>
      </c>
      <c r="AI283">
        <v>7</v>
      </c>
      <c r="AJ283" t="s">
        <v>40</v>
      </c>
    </row>
    <row r="284" spans="1:36" x14ac:dyDescent="0.2">
      <c r="A284" t="s">
        <v>87</v>
      </c>
      <c r="B284" t="e">
        <v>#N/A</v>
      </c>
      <c r="C284" t="s">
        <v>59</v>
      </c>
      <c r="D284" t="s">
        <v>1421</v>
      </c>
      <c r="E284" t="s">
        <v>74</v>
      </c>
      <c r="F284" s="1">
        <v>40768</v>
      </c>
      <c r="G284" t="s">
        <v>40</v>
      </c>
      <c r="H284" s="1">
        <v>41499</v>
      </c>
      <c r="I284">
        <v>2013</v>
      </c>
      <c r="J284">
        <v>146</v>
      </c>
      <c r="K284">
        <v>184</v>
      </c>
      <c r="L284">
        <v>169</v>
      </c>
      <c r="M284">
        <v>7.1</v>
      </c>
      <c r="N284" t="s">
        <v>40</v>
      </c>
      <c r="O284" t="s">
        <v>40</v>
      </c>
      <c r="P284" t="s">
        <v>40</v>
      </c>
      <c r="Q284" t="s">
        <v>40</v>
      </c>
      <c r="R284" t="s">
        <v>40</v>
      </c>
      <c r="S284" t="s">
        <v>40</v>
      </c>
      <c r="T284" t="s">
        <v>41</v>
      </c>
      <c r="U284" t="s">
        <v>40</v>
      </c>
      <c r="V284" t="s">
        <v>40</v>
      </c>
      <c r="W284" t="s">
        <v>40</v>
      </c>
      <c r="X284">
        <v>2013</v>
      </c>
      <c r="Y284">
        <v>0</v>
      </c>
      <c r="Z284">
        <v>0</v>
      </c>
      <c r="AA284">
        <v>0</v>
      </c>
      <c r="AB284">
        <v>0</v>
      </c>
      <c r="AC284">
        <v>0</v>
      </c>
      <c r="AD284">
        <v>0</v>
      </c>
      <c r="AE284">
        <v>0</v>
      </c>
      <c r="AF284">
        <v>0</v>
      </c>
      <c r="AG284">
        <v>5</v>
      </c>
      <c r="AH284">
        <v>3</v>
      </c>
      <c r="AI284">
        <v>5</v>
      </c>
      <c r="AJ284" t="s">
        <v>40</v>
      </c>
    </row>
    <row r="285" spans="1:36" x14ac:dyDescent="0.2">
      <c r="A285" t="s">
        <v>88</v>
      </c>
      <c r="B285" t="e">
        <v>#N/A</v>
      </c>
      <c r="C285" t="s">
        <v>59</v>
      </c>
      <c r="D285" t="s">
        <v>1421</v>
      </c>
      <c r="E285" t="s">
        <v>74</v>
      </c>
      <c r="F285" s="1">
        <v>40768</v>
      </c>
      <c r="G285" t="s">
        <v>40</v>
      </c>
      <c r="H285" s="1">
        <v>41499</v>
      </c>
      <c r="I285">
        <v>2013</v>
      </c>
      <c r="J285">
        <v>134</v>
      </c>
      <c r="K285" t="s">
        <v>77</v>
      </c>
      <c r="L285">
        <v>201</v>
      </c>
      <c r="M285">
        <v>7.7</v>
      </c>
      <c r="N285" t="s">
        <v>40</v>
      </c>
      <c r="O285" t="s">
        <v>40</v>
      </c>
      <c r="P285" t="s">
        <v>40</v>
      </c>
      <c r="Q285" t="s">
        <v>40</v>
      </c>
      <c r="R285" t="s">
        <v>40</v>
      </c>
      <c r="S285" t="s">
        <v>40</v>
      </c>
      <c r="T285" t="s">
        <v>41</v>
      </c>
      <c r="U285" t="s">
        <v>40</v>
      </c>
      <c r="V285" t="s">
        <v>40</v>
      </c>
      <c r="W285" t="s">
        <v>40</v>
      </c>
      <c r="X285">
        <v>2013</v>
      </c>
      <c r="Y285">
        <v>0</v>
      </c>
      <c r="Z285">
        <v>0</v>
      </c>
      <c r="AA285">
        <v>0</v>
      </c>
      <c r="AB285">
        <v>0</v>
      </c>
      <c r="AC285">
        <v>0</v>
      </c>
      <c r="AD285">
        <v>0</v>
      </c>
      <c r="AE285">
        <v>0</v>
      </c>
      <c r="AF285">
        <v>0</v>
      </c>
      <c r="AG285">
        <v>5</v>
      </c>
      <c r="AH285">
        <v>3</v>
      </c>
      <c r="AI285">
        <v>6</v>
      </c>
      <c r="AJ285" t="s">
        <v>40</v>
      </c>
    </row>
    <row r="286" spans="1:36" x14ac:dyDescent="0.2">
      <c r="A286" t="s">
        <v>89</v>
      </c>
      <c r="B286" t="e">
        <v>#N/A</v>
      </c>
      <c r="C286" t="s">
        <v>59</v>
      </c>
      <c r="D286" t="s">
        <v>1421</v>
      </c>
      <c r="E286" t="s">
        <v>74</v>
      </c>
      <c r="F286" s="1">
        <v>40768</v>
      </c>
      <c r="G286" t="s">
        <v>40</v>
      </c>
      <c r="H286" s="1">
        <v>41499</v>
      </c>
      <c r="I286">
        <v>2013</v>
      </c>
      <c r="J286">
        <v>118</v>
      </c>
      <c r="K286">
        <v>156</v>
      </c>
      <c r="L286">
        <v>74</v>
      </c>
      <c r="M286">
        <v>3.9</v>
      </c>
      <c r="N286" t="s">
        <v>40</v>
      </c>
      <c r="O286" t="s">
        <v>40</v>
      </c>
      <c r="P286" t="s">
        <v>40</v>
      </c>
      <c r="Q286" t="s">
        <v>40</v>
      </c>
      <c r="R286" t="s">
        <v>40</v>
      </c>
      <c r="S286" t="s">
        <v>40</v>
      </c>
      <c r="T286" t="s">
        <v>41</v>
      </c>
      <c r="U286" t="s">
        <v>40</v>
      </c>
      <c r="V286" t="s">
        <v>40</v>
      </c>
      <c r="W286" t="s">
        <v>40</v>
      </c>
      <c r="X286">
        <v>2013</v>
      </c>
      <c r="Y286">
        <v>0</v>
      </c>
      <c r="Z286">
        <v>0</v>
      </c>
      <c r="AA286">
        <v>0</v>
      </c>
      <c r="AB286">
        <v>0</v>
      </c>
      <c r="AC286">
        <v>0</v>
      </c>
      <c r="AD286">
        <v>0</v>
      </c>
      <c r="AE286">
        <v>0</v>
      </c>
      <c r="AF286">
        <v>0</v>
      </c>
      <c r="AG286">
        <v>5</v>
      </c>
      <c r="AH286">
        <v>3</v>
      </c>
      <c r="AI286">
        <v>7</v>
      </c>
      <c r="AJ286" t="s">
        <v>40</v>
      </c>
    </row>
    <row r="287" spans="1:36" x14ac:dyDescent="0.2">
      <c r="A287" t="s">
        <v>90</v>
      </c>
      <c r="B287" t="e">
        <v>#N/A</v>
      </c>
      <c r="C287" t="s">
        <v>59</v>
      </c>
      <c r="D287" t="s">
        <v>1421</v>
      </c>
      <c r="E287" t="s">
        <v>74</v>
      </c>
      <c r="F287" s="1">
        <v>40768</v>
      </c>
      <c r="G287" t="s">
        <v>40</v>
      </c>
      <c r="H287" s="1">
        <v>41499</v>
      </c>
      <c r="I287">
        <v>2013</v>
      </c>
      <c r="J287">
        <v>38</v>
      </c>
      <c r="K287">
        <v>112</v>
      </c>
      <c r="L287">
        <v>78</v>
      </c>
      <c r="M287">
        <v>2.4</v>
      </c>
      <c r="N287" t="s">
        <v>40</v>
      </c>
      <c r="O287" t="s">
        <v>40</v>
      </c>
      <c r="P287" t="s">
        <v>40</v>
      </c>
      <c r="Q287" t="s">
        <v>40</v>
      </c>
      <c r="R287" t="s">
        <v>40</v>
      </c>
      <c r="S287" t="s">
        <v>40</v>
      </c>
      <c r="T287" t="s">
        <v>41</v>
      </c>
      <c r="U287" t="s">
        <v>40</v>
      </c>
      <c r="V287" t="s">
        <v>40</v>
      </c>
      <c r="W287" t="s">
        <v>40</v>
      </c>
      <c r="X287">
        <v>2013</v>
      </c>
      <c r="Y287">
        <v>0</v>
      </c>
      <c r="Z287">
        <v>0</v>
      </c>
      <c r="AA287">
        <v>0</v>
      </c>
      <c r="AB287">
        <v>0</v>
      </c>
      <c r="AC287">
        <v>0</v>
      </c>
      <c r="AD287">
        <v>0</v>
      </c>
      <c r="AE287">
        <v>0</v>
      </c>
      <c r="AF287">
        <v>0</v>
      </c>
      <c r="AG287">
        <v>7</v>
      </c>
      <c r="AH287">
        <v>3</v>
      </c>
      <c r="AI287">
        <v>5</v>
      </c>
      <c r="AJ287" t="s">
        <v>40</v>
      </c>
    </row>
    <row r="288" spans="1:36" x14ac:dyDescent="0.2">
      <c r="A288" t="s">
        <v>91</v>
      </c>
      <c r="B288" t="e">
        <v>#N/A</v>
      </c>
      <c r="C288" t="s">
        <v>59</v>
      </c>
      <c r="D288" t="s">
        <v>1421</v>
      </c>
      <c r="E288" t="s">
        <v>74</v>
      </c>
      <c r="F288" s="1">
        <v>40768</v>
      </c>
      <c r="G288" t="s">
        <v>40</v>
      </c>
      <c r="H288" s="1">
        <v>41499</v>
      </c>
      <c r="I288">
        <v>2013</v>
      </c>
      <c r="J288">
        <v>53</v>
      </c>
      <c r="K288">
        <v>179</v>
      </c>
      <c r="L288">
        <v>134</v>
      </c>
      <c r="M288">
        <v>2.4</v>
      </c>
      <c r="N288" t="s">
        <v>40</v>
      </c>
      <c r="O288" t="s">
        <v>40</v>
      </c>
      <c r="P288" t="s">
        <v>40</v>
      </c>
      <c r="Q288" t="s">
        <v>40</v>
      </c>
      <c r="R288" t="s">
        <v>40</v>
      </c>
      <c r="S288" t="s">
        <v>40</v>
      </c>
      <c r="T288" t="s">
        <v>41</v>
      </c>
      <c r="U288" t="s">
        <v>40</v>
      </c>
      <c r="V288" t="s">
        <v>40</v>
      </c>
      <c r="W288" t="s">
        <v>40</v>
      </c>
      <c r="X288">
        <v>2013</v>
      </c>
      <c r="Y288">
        <v>0</v>
      </c>
      <c r="Z288">
        <v>0</v>
      </c>
      <c r="AA288">
        <v>0</v>
      </c>
      <c r="AB288">
        <v>0</v>
      </c>
      <c r="AC288">
        <v>0</v>
      </c>
      <c r="AD288">
        <v>0</v>
      </c>
      <c r="AE288">
        <v>0</v>
      </c>
      <c r="AF288">
        <v>0</v>
      </c>
      <c r="AG288">
        <v>7</v>
      </c>
      <c r="AH288">
        <v>3</v>
      </c>
      <c r="AI288">
        <v>6</v>
      </c>
      <c r="AJ288" t="s">
        <v>40</v>
      </c>
    </row>
    <row r="289" spans="1:36" x14ac:dyDescent="0.2">
      <c r="A289" t="s">
        <v>92</v>
      </c>
      <c r="B289" t="e">
        <v>#N/A</v>
      </c>
      <c r="C289" t="s">
        <v>59</v>
      </c>
      <c r="D289" t="s">
        <v>1421</v>
      </c>
      <c r="E289" t="s">
        <v>74</v>
      </c>
      <c r="F289" s="1">
        <v>40403</v>
      </c>
      <c r="G289" t="s">
        <v>40</v>
      </c>
      <c r="H289" s="1">
        <v>41499</v>
      </c>
      <c r="I289">
        <v>2013</v>
      </c>
      <c r="J289">
        <v>43</v>
      </c>
      <c r="K289">
        <v>145</v>
      </c>
      <c r="L289">
        <v>92</v>
      </c>
      <c r="M289" t="s">
        <v>40</v>
      </c>
      <c r="N289" t="s">
        <v>40</v>
      </c>
      <c r="O289" t="s">
        <v>40</v>
      </c>
      <c r="P289" t="s">
        <v>40</v>
      </c>
      <c r="Q289" t="s">
        <v>40</v>
      </c>
      <c r="R289" t="s">
        <v>40</v>
      </c>
      <c r="S289" t="s">
        <v>40</v>
      </c>
      <c r="T289" t="s">
        <v>41</v>
      </c>
      <c r="U289" t="s">
        <v>40</v>
      </c>
      <c r="V289" t="s">
        <v>40</v>
      </c>
      <c r="W289" t="s">
        <v>40</v>
      </c>
      <c r="X289">
        <v>2013</v>
      </c>
      <c r="Y289">
        <v>0</v>
      </c>
      <c r="Z289">
        <v>0</v>
      </c>
      <c r="AA289">
        <v>0</v>
      </c>
      <c r="AB289">
        <v>0</v>
      </c>
      <c r="AC289">
        <v>0</v>
      </c>
      <c r="AD289">
        <v>0</v>
      </c>
      <c r="AE289">
        <v>0</v>
      </c>
      <c r="AF289">
        <v>0</v>
      </c>
      <c r="AG289">
        <v>5</v>
      </c>
      <c r="AH289">
        <v>4</v>
      </c>
      <c r="AI289">
        <v>3</v>
      </c>
      <c r="AJ289" t="s">
        <v>40</v>
      </c>
    </row>
    <row r="290" spans="1:36" x14ac:dyDescent="0.2">
      <c r="A290" t="s">
        <v>93</v>
      </c>
      <c r="B290" t="e">
        <v>#N/A</v>
      </c>
      <c r="C290" t="s">
        <v>59</v>
      </c>
      <c r="D290" t="s">
        <v>1421</v>
      </c>
      <c r="E290" t="s">
        <v>74</v>
      </c>
      <c r="F290" s="1">
        <v>40403</v>
      </c>
      <c r="G290" t="s">
        <v>40</v>
      </c>
      <c r="H290" s="1">
        <v>41499</v>
      </c>
      <c r="I290">
        <v>2013</v>
      </c>
      <c r="J290">
        <v>33</v>
      </c>
      <c r="K290">
        <v>91</v>
      </c>
      <c r="L290">
        <v>76</v>
      </c>
      <c r="M290">
        <v>1.6</v>
      </c>
      <c r="N290" t="s">
        <v>40</v>
      </c>
      <c r="O290" t="s">
        <v>40</v>
      </c>
      <c r="P290" t="s">
        <v>40</v>
      </c>
      <c r="Q290" t="s">
        <v>40</v>
      </c>
      <c r="R290" t="s">
        <v>40</v>
      </c>
      <c r="S290" t="s">
        <v>40</v>
      </c>
      <c r="T290" t="s">
        <v>41</v>
      </c>
      <c r="U290" t="s">
        <v>40</v>
      </c>
      <c r="V290" t="s">
        <v>40</v>
      </c>
      <c r="W290" t="s">
        <v>40</v>
      </c>
      <c r="X290">
        <v>2013</v>
      </c>
      <c r="Y290">
        <v>0</v>
      </c>
      <c r="Z290">
        <v>0</v>
      </c>
      <c r="AA290">
        <v>0</v>
      </c>
      <c r="AB290">
        <v>0</v>
      </c>
      <c r="AC290">
        <v>0</v>
      </c>
      <c r="AD290">
        <v>0</v>
      </c>
      <c r="AE290">
        <v>0</v>
      </c>
      <c r="AF290">
        <v>0</v>
      </c>
      <c r="AG290">
        <v>5</v>
      </c>
      <c r="AH290">
        <v>4</v>
      </c>
      <c r="AI290">
        <v>4</v>
      </c>
      <c r="AJ290" t="s">
        <v>40</v>
      </c>
    </row>
    <row r="291" spans="1:36" x14ac:dyDescent="0.2">
      <c r="A291" t="s">
        <v>94</v>
      </c>
      <c r="B291" t="e">
        <v>#N/A</v>
      </c>
      <c r="C291" t="s">
        <v>59</v>
      </c>
      <c r="D291" t="s">
        <v>1421</v>
      </c>
      <c r="E291" t="s">
        <v>74</v>
      </c>
      <c r="F291" s="1">
        <v>40403</v>
      </c>
      <c r="G291" t="s">
        <v>40</v>
      </c>
      <c r="H291" s="1">
        <v>41499</v>
      </c>
      <c r="I291">
        <v>2013</v>
      </c>
      <c r="J291">
        <v>49</v>
      </c>
      <c r="K291">
        <v>48</v>
      </c>
      <c r="L291">
        <v>39</v>
      </c>
      <c r="M291">
        <v>1.4</v>
      </c>
      <c r="N291" t="s">
        <v>40</v>
      </c>
      <c r="O291" t="s">
        <v>40</v>
      </c>
      <c r="P291" t="s">
        <v>40</v>
      </c>
      <c r="Q291" t="s">
        <v>40</v>
      </c>
      <c r="R291" t="s">
        <v>40</v>
      </c>
      <c r="S291" t="s">
        <v>40</v>
      </c>
      <c r="T291" t="s">
        <v>41</v>
      </c>
      <c r="U291" t="s">
        <v>40</v>
      </c>
      <c r="V291" t="s">
        <v>40</v>
      </c>
      <c r="W291" t="s">
        <v>40</v>
      </c>
      <c r="X291">
        <v>2013</v>
      </c>
      <c r="Y291">
        <v>0</v>
      </c>
      <c r="Z291">
        <v>0</v>
      </c>
      <c r="AA291">
        <v>0</v>
      </c>
      <c r="AB291">
        <v>0</v>
      </c>
      <c r="AC291">
        <v>0</v>
      </c>
      <c r="AD291">
        <v>0</v>
      </c>
      <c r="AE291">
        <v>0</v>
      </c>
      <c r="AF291">
        <v>0</v>
      </c>
      <c r="AG291">
        <v>5</v>
      </c>
      <c r="AH291">
        <v>4</v>
      </c>
      <c r="AI291">
        <v>5</v>
      </c>
      <c r="AJ291" t="s">
        <v>40</v>
      </c>
    </row>
    <row r="292" spans="1:36" x14ac:dyDescent="0.2">
      <c r="A292" t="s">
        <v>95</v>
      </c>
      <c r="B292" t="e">
        <v>#N/A</v>
      </c>
      <c r="C292" t="s">
        <v>59</v>
      </c>
      <c r="D292" t="s">
        <v>1421</v>
      </c>
      <c r="E292" t="s">
        <v>74</v>
      </c>
      <c r="F292" s="1">
        <v>40403</v>
      </c>
      <c r="G292" t="s">
        <v>40</v>
      </c>
      <c r="H292" s="1">
        <v>41499</v>
      </c>
      <c r="I292">
        <v>2013</v>
      </c>
      <c r="J292">
        <v>36</v>
      </c>
      <c r="K292">
        <v>60</v>
      </c>
      <c r="L292">
        <v>42</v>
      </c>
      <c r="M292">
        <v>1.2</v>
      </c>
      <c r="N292" t="s">
        <v>40</v>
      </c>
      <c r="O292" t="s">
        <v>40</v>
      </c>
      <c r="P292" t="s">
        <v>40</v>
      </c>
      <c r="Q292" t="s">
        <v>40</v>
      </c>
      <c r="R292" t="s">
        <v>40</v>
      </c>
      <c r="S292" t="s">
        <v>40</v>
      </c>
      <c r="T292" t="s">
        <v>41</v>
      </c>
      <c r="U292" t="s">
        <v>40</v>
      </c>
      <c r="V292" t="s">
        <v>40</v>
      </c>
      <c r="W292" t="s">
        <v>40</v>
      </c>
      <c r="X292">
        <v>2013</v>
      </c>
      <c r="Y292">
        <v>0</v>
      </c>
      <c r="Z292">
        <v>0</v>
      </c>
      <c r="AA292">
        <v>0</v>
      </c>
      <c r="AB292">
        <v>0</v>
      </c>
      <c r="AC292">
        <v>0</v>
      </c>
      <c r="AD292">
        <v>0</v>
      </c>
      <c r="AE292">
        <v>0</v>
      </c>
      <c r="AF292">
        <v>0</v>
      </c>
      <c r="AG292">
        <v>5</v>
      </c>
      <c r="AH292">
        <v>4</v>
      </c>
      <c r="AI292">
        <v>7</v>
      </c>
      <c r="AJ292" t="s">
        <v>40</v>
      </c>
    </row>
    <row r="293" spans="1:36" x14ac:dyDescent="0.2">
      <c r="A293" t="s">
        <v>96</v>
      </c>
      <c r="B293" t="e">
        <v>#N/A</v>
      </c>
      <c r="C293" t="s">
        <v>59</v>
      </c>
      <c r="D293" t="s">
        <v>1421</v>
      </c>
      <c r="E293" t="s">
        <v>74</v>
      </c>
      <c r="F293" s="1">
        <v>43325</v>
      </c>
      <c r="G293" t="s">
        <v>40</v>
      </c>
      <c r="H293" s="1">
        <v>44421</v>
      </c>
      <c r="I293">
        <v>2013</v>
      </c>
      <c r="J293">
        <v>64</v>
      </c>
      <c r="K293">
        <v>124</v>
      </c>
      <c r="L293">
        <v>89</v>
      </c>
      <c r="M293">
        <v>1.1000000000000001</v>
      </c>
      <c r="N293" t="s">
        <v>40</v>
      </c>
      <c r="O293" t="s">
        <v>40</v>
      </c>
      <c r="P293" t="s">
        <v>40</v>
      </c>
      <c r="Q293" t="s">
        <v>40</v>
      </c>
      <c r="R293" t="s">
        <v>40</v>
      </c>
      <c r="S293" t="s">
        <v>40</v>
      </c>
      <c r="T293" t="s">
        <v>41</v>
      </c>
      <c r="U293" t="s">
        <v>40</v>
      </c>
      <c r="V293" t="s">
        <v>40</v>
      </c>
      <c r="W293" t="s">
        <v>40</v>
      </c>
      <c r="X293">
        <v>2013</v>
      </c>
      <c r="Y293">
        <v>0</v>
      </c>
      <c r="Z293">
        <v>0</v>
      </c>
      <c r="AA293">
        <v>0</v>
      </c>
      <c r="AB293">
        <v>0</v>
      </c>
      <c r="AC293">
        <v>0</v>
      </c>
      <c r="AD293">
        <v>0</v>
      </c>
      <c r="AE293">
        <v>0</v>
      </c>
      <c r="AF293">
        <v>0</v>
      </c>
      <c r="AG293">
        <v>2</v>
      </c>
      <c r="AH293">
        <v>2</v>
      </c>
      <c r="AI293">
        <v>4</v>
      </c>
      <c r="AJ293" t="s">
        <v>40</v>
      </c>
    </row>
    <row r="294" spans="1:36" x14ac:dyDescent="0.2">
      <c r="A294" t="s">
        <v>97</v>
      </c>
      <c r="B294" t="s">
        <v>98</v>
      </c>
      <c r="C294" t="s">
        <v>38</v>
      </c>
      <c r="D294" t="s">
        <v>633</v>
      </c>
      <c r="E294" t="s">
        <v>39</v>
      </c>
      <c r="F294" s="1">
        <v>46216</v>
      </c>
      <c r="G294" t="s">
        <v>40</v>
      </c>
      <c r="H294" s="1">
        <v>41499</v>
      </c>
      <c r="I294">
        <v>2013</v>
      </c>
      <c r="J294">
        <v>12.7</v>
      </c>
      <c r="K294" t="s">
        <v>40</v>
      </c>
      <c r="L294" t="s">
        <v>40</v>
      </c>
      <c r="M294" t="s">
        <v>40</v>
      </c>
      <c r="N294" t="s">
        <v>40</v>
      </c>
      <c r="O294" t="s">
        <v>40</v>
      </c>
      <c r="P294" t="s">
        <v>40</v>
      </c>
      <c r="Q294" t="s">
        <v>40</v>
      </c>
      <c r="R294" t="s">
        <v>40</v>
      </c>
      <c r="S294" t="s">
        <v>40</v>
      </c>
      <c r="T294" t="s">
        <v>41</v>
      </c>
      <c r="U294" t="s">
        <v>40</v>
      </c>
      <c r="V294" t="s">
        <v>40</v>
      </c>
      <c r="W294" t="s">
        <v>40</v>
      </c>
      <c r="X294">
        <v>2014</v>
      </c>
      <c r="Y294">
        <v>1</v>
      </c>
      <c r="Z294">
        <v>0</v>
      </c>
      <c r="AA294">
        <v>0</v>
      </c>
      <c r="AB294">
        <v>0</v>
      </c>
      <c r="AC294">
        <v>0</v>
      </c>
      <c r="AD294">
        <v>0</v>
      </c>
      <c r="AE294">
        <v>0</v>
      </c>
      <c r="AF294">
        <v>0</v>
      </c>
      <c r="AG294">
        <v>1</v>
      </c>
      <c r="AH294">
        <v>4</v>
      </c>
      <c r="AI294">
        <v>2</v>
      </c>
      <c r="AJ294" t="s">
        <v>40</v>
      </c>
    </row>
    <row r="295" spans="1:36" x14ac:dyDescent="0.2">
      <c r="A295" t="s">
        <v>99</v>
      </c>
      <c r="B295" t="e">
        <v>#N/A</v>
      </c>
      <c r="C295" t="s">
        <v>38</v>
      </c>
      <c r="D295" t="s">
        <v>633</v>
      </c>
      <c r="E295" t="s">
        <v>39</v>
      </c>
      <c r="F295" s="1">
        <v>46216</v>
      </c>
      <c r="G295" t="s">
        <v>40</v>
      </c>
      <c r="H295" s="1">
        <v>41499</v>
      </c>
      <c r="I295">
        <v>2013</v>
      </c>
      <c r="J295">
        <v>27.6</v>
      </c>
      <c r="K295" t="s">
        <v>40</v>
      </c>
      <c r="L295" t="s">
        <v>40</v>
      </c>
      <c r="M295" t="s">
        <v>40</v>
      </c>
      <c r="N295" t="s">
        <v>40</v>
      </c>
      <c r="O295" t="s">
        <v>40</v>
      </c>
      <c r="P295" t="s">
        <v>40</v>
      </c>
      <c r="Q295" t="s">
        <v>40</v>
      </c>
      <c r="R295" t="s">
        <v>40</v>
      </c>
      <c r="S295" t="s">
        <v>40</v>
      </c>
      <c r="T295" t="s">
        <v>41</v>
      </c>
      <c r="U295" t="s">
        <v>40</v>
      </c>
      <c r="V295" t="s">
        <v>40</v>
      </c>
      <c r="W295" t="s">
        <v>40</v>
      </c>
      <c r="X295">
        <v>2014</v>
      </c>
      <c r="Y295">
        <v>1</v>
      </c>
      <c r="Z295">
        <v>0</v>
      </c>
      <c r="AA295">
        <v>0</v>
      </c>
      <c r="AB295">
        <v>0</v>
      </c>
      <c r="AC295">
        <v>0</v>
      </c>
      <c r="AD295">
        <v>0</v>
      </c>
      <c r="AE295">
        <v>0</v>
      </c>
      <c r="AF295">
        <v>0</v>
      </c>
      <c r="AG295">
        <v>6</v>
      </c>
      <c r="AH295">
        <v>4</v>
      </c>
      <c r="AI295">
        <v>5</v>
      </c>
      <c r="AJ295" t="s">
        <v>40</v>
      </c>
    </row>
    <row r="296" spans="1:36" x14ac:dyDescent="0.2">
      <c r="A296" t="s">
        <v>100</v>
      </c>
      <c r="B296" t="s">
        <v>101</v>
      </c>
      <c r="C296" t="s">
        <v>38</v>
      </c>
      <c r="D296" t="s">
        <v>633</v>
      </c>
      <c r="E296" t="s">
        <v>39</v>
      </c>
      <c r="F296" s="1">
        <v>46216</v>
      </c>
      <c r="G296" t="s">
        <v>40</v>
      </c>
      <c r="H296" s="1">
        <v>41499</v>
      </c>
      <c r="I296">
        <v>2013</v>
      </c>
      <c r="J296">
        <v>22.9</v>
      </c>
      <c r="K296" t="s">
        <v>40</v>
      </c>
      <c r="L296" t="s">
        <v>40</v>
      </c>
      <c r="M296" t="s">
        <v>40</v>
      </c>
      <c r="N296" t="s">
        <v>40</v>
      </c>
      <c r="O296" t="s">
        <v>40</v>
      </c>
      <c r="P296" t="s">
        <v>40</v>
      </c>
      <c r="Q296" t="s">
        <v>40</v>
      </c>
      <c r="R296" t="s">
        <v>40</v>
      </c>
      <c r="S296" t="s">
        <v>40</v>
      </c>
      <c r="T296" t="s">
        <v>41</v>
      </c>
      <c r="U296" t="s">
        <v>40</v>
      </c>
      <c r="V296" t="s">
        <v>40</v>
      </c>
      <c r="W296" t="s">
        <v>40</v>
      </c>
      <c r="X296">
        <v>2014</v>
      </c>
      <c r="Y296">
        <v>1</v>
      </c>
      <c r="Z296">
        <v>0</v>
      </c>
      <c r="AA296">
        <v>0</v>
      </c>
      <c r="AB296">
        <v>0</v>
      </c>
      <c r="AC296">
        <v>0</v>
      </c>
      <c r="AD296">
        <v>0</v>
      </c>
      <c r="AE296">
        <v>0</v>
      </c>
      <c r="AF296">
        <v>0</v>
      </c>
      <c r="AG296">
        <v>3</v>
      </c>
      <c r="AH296">
        <v>4</v>
      </c>
      <c r="AI296">
        <v>6</v>
      </c>
      <c r="AJ296" t="s">
        <v>40</v>
      </c>
    </row>
    <row r="297" spans="1:36" x14ac:dyDescent="0.2">
      <c r="A297" t="s">
        <v>102</v>
      </c>
      <c r="B297" t="e">
        <v>#N/A</v>
      </c>
      <c r="C297" t="s">
        <v>38</v>
      </c>
      <c r="D297" t="s">
        <v>633</v>
      </c>
      <c r="E297" t="s">
        <v>39</v>
      </c>
      <c r="F297" s="1">
        <v>46216</v>
      </c>
      <c r="G297" t="s">
        <v>40</v>
      </c>
      <c r="H297" s="1">
        <v>41499</v>
      </c>
      <c r="I297">
        <v>2013</v>
      </c>
      <c r="J297">
        <v>12.4</v>
      </c>
      <c r="K297" t="s">
        <v>40</v>
      </c>
      <c r="L297" t="s">
        <v>40</v>
      </c>
      <c r="M297" t="s">
        <v>40</v>
      </c>
      <c r="N297" t="s">
        <v>40</v>
      </c>
      <c r="O297" t="s">
        <v>40</v>
      </c>
      <c r="P297" t="s">
        <v>40</v>
      </c>
      <c r="Q297" t="s">
        <v>40</v>
      </c>
      <c r="R297" t="s">
        <v>40</v>
      </c>
      <c r="S297" t="s">
        <v>40</v>
      </c>
      <c r="T297" t="s">
        <v>41</v>
      </c>
      <c r="U297" t="s">
        <v>40</v>
      </c>
      <c r="V297" t="s">
        <v>40</v>
      </c>
      <c r="W297" t="s">
        <v>40</v>
      </c>
      <c r="X297">
        <v>2014</v>
      </c>
      <c r="Y297">
        <v>1</v>
      </c>
      <c r="Z297">
        <v>0</v>
      </c>
      <c r="AA297">
        <v>0</v>
      </c>
      <c r="AB297">
        <v>0</v>
      </c>
      <c r="AC297">
        <v>0</v>
      </c>
      <c r="AD297">
        <v>0</v>
      </c>
      <c r="AE297">
        <v>0</v>
      </c>
      <c r="AF297">
        <v>0</v>
      </c>
      <c r="AG297">
        <v>8</v>
      </c>
      <c r="AH297">
        <v>4</v>
      </c>
      <c r="AI297">
        <v>4</v>
      </c>
      <c r="AJ297" t="s">
        <v>40</v>
      </c>
    </row>
    <row r="298" spans="1:36" x14ac:dyDescent="0.2">
      <c r="A298" t="s">
        <v>103</v>
      </c>
      <c r="B298" t="s">
        <v>104</v>
      </c>
      <c r="C298" t="s">
        <v>38</v>
      </c>
      <c r="D298" t="s">
        <v>633</v>
      </c>
      <c r="E298" t="s">
        <v>39</v>
      </c>
      <c r="F298" s="1">
        <v>46216</v>
      </c>
      <c r="G298" t="s">
        <v>40</v>
      </c>
      <c r="H298" s="1">
        <v>41499</v>
      </c>
      <c r="I298">
        <v>2013</v>
      </c>
      <c r="J298">
        <v>21.8</v>
      </c>
      <c r="K298" t="s">
        <v>40</v>
      </c>
      <c r="L298" t="s">
        <v>40</v>
      </c>
      <c r="M298" t="s">
        <v>40</v>
      </c>
      <c r="N298" t="s">
        <v>40</v>
      </c>
      <c r="O298" t="s">
        <v>40</v>
      </c>
      <c r="P298" t="s">
        <v>40</v>
      </c>
      <c r="Q298" t="s">
        <v>40</v>
      </c>
      <c r="R298" t="s">
        <v>40</v>
      </c>
      <c r="S298" t="s">
        <v>40</v>
      </c>
      <c r="T298" t="s">
        <v>41</v>
      </c>
      <c r="U298" t="s">
        <v>40</v>
      </c>
      <c r="V298" t="s">
        <v>40</v>
      </c>
      <c r="W298" t="s">
        <v>40</v>
      </c>
      <c r="X298">
        <v>2014</v>
      </c>
      <c r="Y298">
        <v>1</v>
      </c>
      <c r="Z298">
        <v>0</v>
      </c>
      <c r="AA298">
        <v>0</v>
      </c>
      <c r="AB298">
        <v>0</v>
      </c>
      <c r="AC298">
        <v>0</v>
      </c>
      <c r="AD298">
        <v>0</v>
      </c>
      <c r="AE298">
        <v>0</v>
      </c>
      <c r="AF298">
        <v>0</v>
      </c>
      <c r="AG298">
        <v>8</v>
      </c>
      <c r="AH298">
        <v>4</v>
      </c>
      <c r="AI298">
        <v>7</v>
      </c>
      <c r="AJ298" t="s">
        <v>40</v>
      </c>
    </row>
    <row r="299" spans="1:36" x14ac:dyDescent="0.2">
      <c r="A299" t="s">
        <v>105</v>
      </c>
      <c r="B299" t="s">
        <v>106</v>
      </c>
      <c r="C299" t="s">
        <v>59</v>
      </c>
      <c r="D299" t="s">
        <v>633</v>
      </c>
      <c r="E299" t="s">
        <v>39</v>
      </c>
      <c r="F299" s="1">
        <v>46216</v>
      </c>
      <c r="G299" t="s">
        <v>40</v>
      </c>
      <c r="H299" s="1">
        <v>41499</v>
      </c>
      <c r="I299">
        <v>2013</v>
      </c>
      <c r="J299">
        <v>40.9</v>
      </c>
      <c r="K299" t="s">
        <v>40</v>
      </c>
      <c r="L299" t="s">
        <v>40</v>
      </c>
      <c r="M299" t="s">
        <v>40</v>
      </c>
      <c r="N299" t="s">
        <v>40</v>
      </c>
      <c r="O299" t="s">
        <v>40</v>
      </c>
      <c r="P299" t="s">
        <v>40</v>
      </c>
      <c r="Q299" t="s">
        <v>40</v>
      </c>
      <c r="R299" t="s">
        <v>40</v>
      </c>
      <c r="S299" t="s">
        <v>40</v>
      </c>
      <c r="T299" t="s">
        <v>41</v>
      </c>
      <c r="U299" t="s">
        <v>40</v>
      </c>
      <c r="V299" t="s">
        <v>40</v>
      </c>
      <c r="W299" t="s">
        <v>40</v>
      </c>
      <c r="X299">
        <v>2014</v>
      </c>
      <c r="Y299">
        <v>1</v>
      </c>
      <c r="Z299">
        <v>0</v>
      </c>
      <c r="AA299">
        <v>0</v>
      </c>
      <c r="AB299">
        <v>0</v>
      </c>
      <c r="AC299">
        <v>0</v>
      </c>
      <c r="AD299">
        <v>0</v>
      </c>
      <c r="AE299">
        <v>0</v>
      </c>
      <c r="AF299">
        <v>0</v>
      </c>
      <c r="AG299">
        <v>7</v>
      </c>
      <c r="AH299">
        <v>5</v>
      </c>
      <c r="AI299">
        <v>3</v>
      </c>
      <c r="AJ299" t="s">
        <v>40</v>
      </c>
    </row>
    <row r="300" spans="1:36" x14ac:dyDescent="0.2">
      <c r="A300" t="s">
        <v>107</v>
      </c>
      <c r="B300" t="s">
        <v>108</v>
      </c>
      <c r="C300" t="s">
        <v>59</v>
      </c>
      <c r="D300" t="s">
        <v>633</v>
      </c>
      <c r="E300" t="s">
        <v>39</v>
      </c>
      <c r="F300" s="1">
        <v>46216</v>
      </c>
      <c r="G300" t="s">
        <v>40</v>
      </c>
      <c r="H300" s="1">
        <v>41499</v>
      </c>
      <c r="I300">
        <v>2013</v>
      </c>
      <c r="J300">
        <v>26.2</v>
      </c>
      <c r="K300" t="s">
        <v>40</v>
      </c>
      <c r="L300" t="s">
        <v>40</v>
      </c>
      <c r="M300" t="s">
        <v>40</v>
      </c>
      <c r="N300" t="s">
        <v>40</v>
      </c>
      <c r="O300" t="s">
        <v>40</v>
      </c>
      <c r="P300" t="s">
        <v>40</v>
      </c>
      <c r="Q300" t="s">
        <v>40</v>
      </c>
      <c r="R300" t="s">
        <v>40</v>
      </c>
      <c r="S300" t="s">
        <v>40</v>
      </c>
      <c r="T300" t="s">
        <v>41</v>
      </c>
      <c r="U300" t="s">
        <v>40</v>
      </c>
      <c r="V300" t="s">
        <v>40</v>
      </c>
      <c r="W300" t="s">
        <v>40</v>
      </c>
      <c r="X300">
        <v>2014</v>
      </c>
      <c r="Y300">
        <v>1</v>
      </c>
      <c r="Z300">
        <v>0</v>
      </c>
      <c r="AA300">
        <v>0</v>
      </c>
      <c r="AB300">
        <v>0</v>
      </c>
      <c r="AC300">
        <v>0</v>
      </c>
      <c r="AD300">
        <v>0</v>
      </c>
      <c r="AE300">
        <v>0</v>
      </c>
      <c r="AF300">
        <v>0</v>
      </c>
      <c r="AG300">
        <v>7</v>
      </c>
      <c r="AH300">
        <v>5</v>
      </c>
      <c r="AI300">
        <v>7</v>
      </c>
      <c r="AJ300" t="s">
        <v>40</v>
      </c>
    </row>
    <row r="301" spans="1:36" x14ac:dyDescent="0.2">
      <c r="A301" t="s">
        <v>109</v>
      </c>
      <c r="B301" t="s">
        <v>110</v>
      </c>
      <c r="C301" t="s">
        <v>59</v>
      </c>
      <c r="D301" t="s">
        <v>633</v>
      </c>
      <c r="E301" t="s">
        <v>39</v>
      </c>
      <c r="F301" s="1">
        <v>46216</v>
      </c>
      <c r="G301" t="s">
        <v>40</v>
      </c>
      <c r="H301" s="1">
        <v>41499</v>
      </c>
      <c r="I301">
        <v>2013</v>
      </c>
      <c r="J301">
        <v>21.8</v>
      </c>
      <c r="K301" t="s">
        <v>40</v>
      </c>
      <c r="L301" t="s">
        <v>40</v>
      </c>
      <c r="M301" t="s">
        <v>40</v>
      </c>
      <c r="N301" t="s">
        <v>40</v>
      </c>
      <c r="O301" t="s">
        <v>40</v>
      </c>
      <c r="P301" t="s">
        <v>40</v>
      </c>
      <c r="Q301" t="s">
        <v>40</v>
      </c>
      <c r="R301" t="s">
        <v>40</v>
      </c>
      <c r="S301" t="s">
        <v>40</v>
      </c>
      <c r="T301" t="s">
        <v>41</v>
      </c>
      <c r="U301" t="s">
        <v>40</v>
      </c>
      <c r="V301" t="s">
        <v>40</v>
      </c>
      <c r="W301" t="s">
        <v>40</v>
      </c>
      <c r="X301">
        <v>2014</v>
      </c>
      <c r="Y301">
        <v>1</v>
      </c>
      <c r="Z301">
        <v>0</v>
      </c>
      <c r="AA301">
        <v>0</v>
      </c>
      <c r="AB301">
        <v>0</v>
      </c>
      <c r="AC301">
        <v>0</v>
      </c>
      <c r="AD301">
        <v>0</v>
      </c>
      <c r="AE301">
        <v>0</v>
      </c>
      <c r="AF301">
        <v>0</v>
      </c>
      <c r="AG301">
        <v>4</v>
      </c>
      <c r="AH301">
        <v>4</v>
      </c>
      <c r="AI301">
        <v>6</v>
      </c>
      <c r="AJ301" t="s">
        <v>40</v>
      </c>
    </row>
    <row r="302" spans="1:36" x14ac:dyDescent="0.2">
      <c r="A302" t="s">
        <v>111</v>
      </c>
      <c r="B302" t="s">
        <v>112</v>
      </c>
      <c r="C302" t="s">
        <v>59</v>
      </c>
      <c r="D302" t="s">
        <v>633</v>
      </c>
      <c r="E302" t="s">
        <v>39</v>
      </c>
      <c r="F302" s="1">
        <v>46216</v>
      </c>
      <c r="G302" t="s">
        <v>40</v>
      </c>
      <c r="H302" s="1">
        <v>41499</v>
      </c>
      <c r="I302">
        <v>2013</v>
      </c>
      <c r="J302">
        <v>35.200000000000003</v>
      </c>
      <c r="K302" t="s">
        <v>40</v>
      </c>
      <c r="L302" t="s">
        <v>40</v>
      </c>
      <c r="M302" t="s">
        <v>40</v>
      </c>
      <c r="N302" t="s">
        <v>40</v>
      </c>
      <c r="O302" t="s">
        <v>40</v>
      </c>
      <c r="P302" t="s">
        <v>40</v>
      </c>
      <c r="Q302" t="s">
        <v>40</v>
      </c>
      <c r="R302" t="s">
        <v>40</v>
      </c>
      <c r="S302" t="s">
        <v>40</v>
      </c>
      <c r="T302" t="s">
        <v>41</v>
      </c>
      <c r="U302" t="s">
        <v>40</v>
      </c>
      <c r="V302" t="s">
        <v>40</v>
      </c>
      <c r="W302" t="s">
        <v>40</v>
      </c>
      <c r="X302">
        <v>2014</v>
      </c>
      <c r="Y302">
        <v>1</v>
      </c>
      <c r="Z302">
        <v>0</v>
      </c>
      <c r="AA302">
        <v>0</v>
      </c>
      <c r="AB302">
        <v>0</v>
      </c>
      <c r="AC302">
        <v>0</v>
      </c>
      <c r="AD302">
        <v>0</v>
      </c>
      <c r="AE302">
        <v>0</v>
      </c>
      <c r="AF302">
        <v>0</v>
      </c>
      <c r="AG302">
        <v>4</v>
      </c>
      <c r="AH302">
        <v>3</v>
      </c>
      <c r="AI302">
        <v>6</v>
      </c>
      <c r="AJ302" t="s">
        <v>40</v>
      </c>
    </row>
    <row r="303" spans="1:36" x14ac:dyDescent="0.2">
      <c r="A303" t="s">
        <v>113</v>
      </c>
      <c r="B303" t="s">
        <v>114</v>
      </c>
      <c r="C303" t="s">
        <v>59</v>
      </c>
      <c r="D303" t="s">
        <v>633</v>
      </c>
      <c r="E303" t="s">
        <v>39</v>
      </c>
      <c r="F303" s="1">
        <v>46216</v>
      </c>
      <c r="G303" t="s">
        <v>40</v>
      </c>
      <c r="H303" s="1">
        <v>41499</v>
      </c>
      <c r="I303">
        <v>2013</v>
      </c>
      <c r="J303">
        <v>41.6</v>
      </c>
      <c r="K303" t="s">
        <v>40</v>
      </c>
      <c r="L303" t="s">
        <v>40</v>
      </c>
      <c r="M303" t="s">
        <v>40</v>
      </c>
      <c r="N303" t="s">
        <v>40</v>
      </c>
      <c r="O303" t="s">
        <v>40</v>
      </c>
      <c r="P303" t="s">
        <v>40</v>
      </c>
      <c r="Q303" t="s">
        <v>40</v>
      </c>
      <c r="R303" t="s">
        <v>40</v>
      </c>
      <c r="S303" t="s">
        <v>40</v>
      </c>
      <c r="T303" t="s">
        <v>41</v>
      </c>
      <c r="U303" t="s">
        <v>40</v>
      </c>
      <c r="V303" t="s">
        <v>40</v>
      </c>
      <c r="W303" t="s">
        <v>40</v>
      </c>
      <c r="X303">
        <v>2014</v>
      </c>
      <c r="Y303">
        <v>1</v>
      </c>
      <c r="Z303">
        <v>0</v>
      </c>
      <c r="AA303">
        <v>0</v>
      </c>
      <c r="AB303">
        <v>0</v>
      </c>
      <c r="AC303">
        <v>0</v>
      </c>
      <c r="AD303">
        <v>0</v>
      </c>
      <c r="AE303">
        <v>0</v>
      </c>
      <c r="AF303">
        <v>0</v>
      </c>
      <c r="AG303">
        <v>5</v>
      </c>
      <c r="AH303">
        <v>5</v>
      </c>
      <c r="AI303">
        <v>6</v>
      </c>
      <c r="AJ303" t="s">
        <v>40</v>
      </c>
    </row>
    <row r="304" spans="1:36" x14ac:dyDescent="0.2">
      <c r="A304" t="s">
        <v>115</v>
      </c>
      <c r="B304" t="s">
        <v>116</v>
      </c>
      <c r="C304" t="s">
        <v>38</v>
      </c>
      <c r="D304" t="s">
        <v>1421</v>
      </c>
      <c r="E304" t="s">
        <v>74</v>
      </c>
      <c r="F304" s="1">
        <v>40768</v>
      </c>
      <c r="G304" t="s">
        <v>40</v>
      </c>
      <c r="H304" s="1">
        <v>41499</v>
      </c>
      <c r="I304">
        <v>2013</v>
      </c>
      <c r="J304">
        <v>97</v>
      </c>
      <c r="K304">
        <v>419</v>
      </c>
      <c r="L304">
        <v>176</v>
      </c>
      <c r="M304">
        <v>3</v>
      </c>
      <c r="N304" t="s">
        <v>40</v>
      </c>
      <c r="O304" t="s">
        <v>40</v>
      </c>
      <c r="P304" t="s">
        <v>40</v>
      </c>
      <c r="Q304" t="s">
        <v>40</v>
      </c>
      <c r="R304" t="s">
        <v>40</v>
      </c>
      <c r="S304" t="s">
        <v>40</v>
      </c>
      <c r="T304" t="s">
        <v>41</v>
      </c>
      <c r="U304" t="s">
        <v>40</v>
      </c>
      <c r="V304" t="s">
        <v>40</v>
      </c>
      <c r="W304" t="s">
        <v>40</v>
      </c>
      <c r="X304">
        <v>2014</v>
      </c>
      <c r="Y304">
        <v>1</v>
      </c>
      <c r="Z304">
        <v>0</v>
      </c>
      <c r="AA304">
        <v>0</v>
      </c>
      <c r="AB304">
        <v>0</v>
      </c>
      <c r="AC304">
        <v>0</v>
      </c>
      <c r="AD304">
        <v>0</v>
      </c>
      <c r="AE304">
        <v>0</v>
      </c>
      <c r="AF304">
        <v>0</v>
      </c>
      <c r="AG304">
        <v>8</v>
      </c>
      <c r="AH304">
        <v>3</v>
      </c>
      <c r="AI304">
        <v>4</v>
      </c>
      <c r="AJ304" t="s">
        <v>40</v>
      </c>
    </row>
    <row r="305" spans="1:37" x14ac:dyDescent="0.2">
      <c r="A305" t="s">
        <v>117</v>
      </c>
      <c r="B305" t="s">
        <v>118</v>
      </c>
      <c r="C305" t="s">
        <v>38</v>
      </c>
      <c r="D305" t="s">
        <v>1421</v>
      </c>
      <c r="E305" t="s">
        <v>74</v>
      </c>
      <c r="F305" s="1">
        <v>40403</v>
      </c>
      <c r="G305" t="s">
        <v>40</v>
      </c>
      <c r="H305" s="1">
        <v>41499</v>
      </c>
      <c r="I305">
        <v>2013</v>
      </c>
      <c r="J305">
        <v>35</v>
      </c>
      <c r="K305">
        <v>78</v>
      </c>
      <c r="L305">
        <v>56</v>
      </c>
      <c r="M305">
        <v>1.3</v>
      </c>
      <c r="N305" t="s">
        <v>40</v>
      </c>
      <c r="O305" t="s">
        <v>40</v>
      </c>
      <c r="P305" t="s">
        <v>40</v>
      </c>
      <c r="Q305" t="s">
        <v>40</v>
      </c>
      <c r="R305" t="s">
        <v>40</v>
      </c>
      <c r="S305" t="s">
        <v>40</v>
      </c>
      <c r="T305" t="s">
        <v>41</v>
      </c>
      <c r="U305" t="s">
        <v>40</v>
      </c>
      <c r="V305" t="s">
        <v>40</v>
      </c>
      <c r="W305" t="s">
        <v>40</v>
      </c>
      <c r="X305">
        <v>2014</v>
      </c>
      <c r="Y305">
        <v>1</v>
      </c>
      <c r="Z305">
        <v>0</v>
      </c>
      <c r="AA305">
        <v>0</v>
      </c>
      <c r="AB305">
        <v>0</v>
      </c>
      <c r="AC305">
        <v>0</v>
      </c>
      <c r="AD305">
        <v>0</v>
      </c>
      <c r="AE305">
        <v>0</v>
      </c>
      <c r="AF305">
        <v>0</v>
      </c>
      <c r="AG305">
        <v>3</v>
      </c>
      <c r="AH305">
        <v>3</v>
      </c>
      <c r="AI305">
        <v>5</v>
      </c>
      <c r="AJ305" t="s">
        <v>40</v>
      </c>
    </row>
    <row r="306" spans="1:37" x14ac:dyDescent="0.2">
      <c r="A306" t="s">
        <v>119</v>
      </c>
      <c r="B306" t="e">
        <v>#N/A</v>
      </c>
      <c r="C306" t="s">
        <v>59</v>
      </c>
      <c r="D306" t="s">
        <v>1421</v>
      </c>
      <c r="E306" t="s">
        <v>74</v>
      </c>
      <c r="F306" s="1">
        <v>40403</v>
      </c>
      <c r="G306" t="s">
        <v>40</v>
      </c>
      <c r="H306" s="1">
        <v>41499</v>
      </c>
      <c r="I306">
        <v>2013</v>
      </c>
      <c r="J306">
        <v>36</v>
      </c>
      <c r="K306">
        <v>46</v>
      </c>
      <c r="L306">
        <v>27</v>
      </c>
      <c r="M306">
        <v>1.1000000000000001</v>
      </c>
      <c r="N306" t="s">
        <v>40</v>
      </c>
      <c r="O306" t="s">
        <v>40</v>
      </c>
      <c r="P306" t="s">
        <v>40</v>
      </c>
      <c r="Q306" t="s">
        <v>40</v>
      </c>
      <c r="R306" t="s">
        <v>40</v>
      </c>
      <c r="S306" t="s">
        <v>40</v>
      </c>
      <c r="T306" t="s">
        <v>41</v>
      </c>
      <c r="U306" t="s">
        <v>40</v>
      </c>
      <c r="V306" t="s">
        <v>40</v>
      </c>
      <c r="W306" t="s">
        <v>40</v>
      </c>
      <c r="X306">
        <v>2014</v>
      </c>
      <c r="Y306">
        <v>1</v>
      </c>
      <c r="Z306">
        <v>0</v>
      </c>
      <c r="AA306">
        <v>0</v>
      </c>
      <c r="AB306">
        <v>0</v>
      </c>
      <c r="AC306">
        <v>0</v>
      </c>
      <c r="AD306">
        <v>0</v>
      </c>
      <c r="AE306">
        <v>0</v>
      </c>
      <c r="AF306">
        <v>0</v>
      </c>
      <c r="AG306">
        <v>7</v>
      </c>
      <c r="AH306">
        <v>4</v>
      </c>
      <c r="AI306">
        <v>4</v>
      </c>
      <c r="AJ306" t="s">
        <v>40</v>
      </c>
    </row>
    <row r="307" spans="1:37" x14ac:dyDescent="0.2">
      <c r="A307" t="s">
        <v>205</v>
      </c>
      <c r="B307" t="s">
        <v>206</v>
      </c>
      <c r="C307" t="s">
        <v>38</v>
      </c>
      <c r="D307" t="s">
        <v>633</v>
      </c>
      <c r="E307" t="s">
        <v>39</v>
      </c>
      <c r="F307" s="1">
        <v>46216</v>
      </c>
      <c r="G307" t="s">
        <v>40</v>
      </c>
      <c r="H307" s="1">
        <v>41499</v>
      </c>
      <c r="I307">
        <v>2013</v>
      </c>
      <c r="J307">
        <v>19.399999999999999</v>
      </c>
      <c r="K307" t="s">
        <v>40</v>
      </c>
      <c r="L307" t="s">
        <v>40</v>
      </c>
      <c r="M307" t="s">
        <v>40</v>
      </c>
      <c r="N307" t="s">
        <v>40</v>
      </c>
      <c r="O307" t="s">
        <v>40</v>
      </c>
      <c r="P307" t="s">
        <v>40</v>
      </c>
      <c r="Q307" t="s">
        <v>40</v>
      </c>
      <c r="R307" t="s">
        <v>40</v>
      </c>
      <c r="S307" t="s">
        <v>40</v>
      </c>
      <c r="T307" t="s">
        <v>41</v>
      </c>
      <c r="U307" t="s">
        <v>40</v>
      </c>
      <c r="V307" t="s">
        <v>40</v>
      </c>
      <c r="W307" t="s">
        <v>40</v>
      </c>
      <c r="X307">
        <v>2020</v>
      </c>
      <c r="Y307">
        <v>1</v>
      </c>
      <c r="Z307">
        <v>1</v>
      </c>
      <c r="AA307">
        <v>1</v>
      </c>
      <c r="AB307">
        <v>1</v>
      </c>
      <c r="AC307">
        <v>1</v>
      </c>
      <c r="AD307">
        <v>1</v>
      </c>
      <c r="AE307">
        <v>1</v>
      </c>
      <c r="AF307">
        <v>0</v>
      </c>
      <c r="AG307">
        <v>6</v>
      </c>
      <c r="AH307">
        <v>5</v>
      </c>
      <c r="AI307">
        <v>2</v>
      </c>
      <c r="AJ307" t="s">
        <v>40</v>
      </c>
    </row>
    <row r="308" spans="1:37" x14ac:dyDescent="0.2">
      <c r="A308" t="s">
        <v>207</v>
      </c>
      <c r="B308" t="s">
        <v>208</v>
      </c>
      <c r="C308" t="s">
        <v>59</v>
      </c>
      <c r="D308" t="s">
        <v>633</v>
      </c>
      <c r="E308" t="s">
        <v>39</v>
      </c>
      <c r="F308" s="1">
        <v>46216</v>
      </c>
      <c r="G308" t="s">
        <v>40</v>
      </c>
      <c r="H308" s="1">
        <v>41499</v>
      </c>
      <c r="I308">
        <v>2013</v>
      </c>
      <c r="J308">
        <v>35.5</v>
      </c>
      <c r="K308" t="s">
        <v>40</v>
      </c>
      <c r="L308" t="s">
        <v>40</v>
      </c>
      <c r="M308" t="s">
        <v>40</v>
      </c>
      <c r="N308" t="s">
        <v>40</v>
      </c>
      <c r="O308" t="s">
        <v>40</v>
      </c>
      <c r="P308" t="s">
        <v>40</v>
      </c>
      <c r="Q308" t="s">
        <v>40</v>
      </c>
      <c r="R308" t="s">
        <v>40</v>
      </c>
      <c r="S308" t="s">
        <v>40</v>
      </c>
      <c r="T308" t="s">
        <v>41</v>
      </c>
      <c r="U308" t="s">
        <v>40</v>
      </c>
      <c r="V308" t="s">
        <v>40</v>
      </c>
      <c r="W308" t="s">
        <v>40</v>
      </c>
      <c r="X308">
        <v>2020</v>
      </c>
      <c r="Y308">
        <v>1</v>
      </c>
      <c r="Z308">
        <v>1</v>
      </c>
      <c r="AA308">
        <v>1</v>
      </c>
      <c r="AB308">
        <v>1</v>
      </c>
      <c r="AC308">
        <v>1</v>
      </c>
      <c r="AD308">
        <v>1</v>
      </c>
      <c r="AE308">
        <v>1</v>
      </c>
      <c r="AF308">
        <v>0</v>
      </c>
      <c r="AG308">
        <v>4</v>
      </c>
      <c r="AH308">
        <v>4</v>
      </c>
      <c r="AI308">
        <v>3</v>
      </c>
      <c r="AJ308" t="s">
        <v>40</v>
      </c>
    </row>
    <row r="309" spans="1:37" x14ac:dyDescent="0.2">
      <c r="A309" t="s">
        <v>209</v>
      </c>
      <c r="B309" t="s">
        <v>210</v>
      </c>
      <c r="C309" t="s">
        <v>38</v>
      </c>
      <c r="D309" t="s">
        <v>1421</v>
      </c>
      <c r="E309" t="s">
        <v>74</v>
      </c>
      <c r="F309" s="1">
        <v>40403</v>
      </c>
      <c r="G309" t="s">
        <v>40</v>
      </c>
      <c r="H309" s="1">
        <v>41499</v>
      </c>
      <c r="I309">
        <v>2013</v>
      </c>
      <c r="J309">
        <v>35</v>
      </c>
      <c r="K309">
        <v>8</v>
      </c>
      <c r="L309">
        <v>69</v>
      </c>
      <c r="M309">
        <v>1</v>
      </c>
      <c r="N309" t="s">
        <v>40</v>
      </c>
      <c r="O309" t="s">
        <v>40</v>
      </c>
      <c r="P309" t="s">
        <v>40</v>
      </c>
      <c r="Q309" t="s">
        <v>40</v>
      </c>
      <c r="R309" t="s">
        <v>40</v>
      </c>
      <c r="S309" t="s">
        <v>40</v>
      </c>
      <c r="T309" t="s">
        <v>41</v>
      </c>
      <c r="U309" t="s">
        <v>40</v>
      </c>
      <c r="V309" t="s">
        <v>40</v>
      </c>
      <c r="W309" t="s">
        <v>40</v>
      </c>
      <c r="X309">
        <v>2020</v>
      </c>
      <c r="Y309">
        <v>1</v>
      </c>
      <c r="Z309">
        <v>1</v>
      </c>
      <c r="AA309">
        <v>1</v>
      </c>
      <c r="AB309">
        <v>1</v>
      </c>
      <c r="AC309">
        <v>1</v>
      </c>
      <c r="AD309">
        <v>1</v>
      </c>
      <c r="AE309">
        <v>1</v>
      </c>
      <c r="AF309">
        <v>0</v>
      </c>
      <c r="AG309">
        <v>6</v>
      </c>
      <c r="AH309">
        <v>3</v>
      </c>
      <c r="AI309">
        <v>6</v>
      </c>
      <c r="AJ309" t="s">
        <v>40</v>
      </c>
    </row>
    <row r="310" spans="1:37" x14ac:dyDescent="0.2">
      <c r="A310" t="s">
        <v>211</v>
      </c>
      <c r="B310" t="s">
        <v>212</v>
      </c>
      <c r="C310" t="s">
        <v>59</v>
      </c>
      <c r="D310" t="s">
        <v>633</v>
      </c>
      <c r="E310" t="s">
        <v>39</v>
      </c>
      <c r="F310" s="1">
        <v>46216</v>
      </c>
      <c r="G310" t="s">
        <v>40</v>
      </c>
      <c r="H310" s="1">
        <v>41499</v>
      </c>
      <c r="I310">
        <v>2013</v>
      </c>
      <c r="J310">
        <v>33.299999999999997</v>
      </c>
      <c r="K310" t="s">
        <v>40</v>
      </c>
      <c r="L310" t="s">
        <v>40</v>
      </c>
      <c r="M310" t="s">
        <v>40</v>
      </c>
      <c r="N310" t="s">
        <v>40</v>
      </c>
      <c r="O310" t="s">
        <v>40</v>
      </c>
      <c r="P310" t="s">
        <v>40</v>
      </c>
      <c r="Q310" t="s">
        <v>40</v>
      </c>
      <c r="R310" t="s">
        <v>40</v>
      </c>
      <c r="S310" t="s">
        <v>40</v>
      </c>
      <c r="T310" t="s">
        <v>41</v>
      </c>
      <c r="U310" t="s">
        <v>40</v>
      </c>
      <c r="V310" t="s">
        <v>40</v>
      </c>
      <c r="W310" t="s">
        <v>40</v>
      </c>
      <c r="X310">
        <v>2019</v>
      </c>
      <c r="Y310">
        <v>1</v>
      </c>
      <c r="Z310">
        <v>1</v>
      </c>
      <c r="AA310">
        <v>1</v>
      </c>
      <c r="AB310">
        <v>1</v>
      </c>
      <c r="AC310">
        <v>1</v>
      </c>
      <c r="AD310">
        <v>1</v>
      </c>
      <c r="AE310">
        <v>0</v>
      </c>
      <c r="AF310">
        <v>0</v>
      </c>
      <c r="AG310">
        <v>2</v>
      </c>
      <c r="AH310">
        <v>4</v>
      </c>
      <c r="AI310">
        <v>2</v>
      </c>
      <c r="AJ310" t="s">
        <v>40</v>
      </c>
    </row>
    <row r="311" spans="1:37" x14ac:dyDescent="0.2">
      <c r="A311" t="s">
        <v>213</v>
      </c>
      <c r="B311" t="s">
        <v>214</v>
      </c>
      <c r="C311" t="s">
        <v>38</v>
      </c>
      <c r="D311" t="s">
        <v>1421</v>
      </c>
      <c r="E311" t="s">
        <v>74</v>
      </c>
      <c r="F311" s="1">
        <v>40768</v>
      </c>
      <c r="G311" t="s">
        <v>40</v>
      </c>
      <c r="H311" s="1">
        <v>41499</v>
      </c>
      <c r="I311">
        <v>2013</v>
      </c>
      <c r="J311">
        <v>41</v>
      </c>
      <c r="K311">
        <v>344</v>
      </c>
      <c r="L311">
        <v>259</v>
      </c>
      <c r="M311">
        <v>1.1000000000000001</v>
      </c>
      <c r="N311" t="s">
        <v>40</v>
      </c>
      <c r="O311" t="s">
        <v>40</v>
      </c>
      <c r="P311" t="s">
        <v>40</v>
      </c>
      <c r="Q311" t="s">
        <v>40</v>
      </c>
      <c r="R311" t="s">
        <v>40</v>
      </c>
      <c r="S311" t="s">
        <v>40</v>
      </c>
      <c r="T311" t="s">
        <v>41</v>
      </c>
      <c r="U311" t="s">
        <v>40</v>
      </c>
      <c r="V311" t="s">
        <v>40</v>
      </c>
      <c r="W311" t="s">
        <v>40</v>
      </c>
      <c r="X311">
        <v>2019</v>
      </c>
      <c r="Y311">
        <v>1</v>
      </c>
      <c r="Z311">
        <v>1</v>
      </c>
      <c r="AA311">
        <v>1</v>
      </c>
      <c r="AB311">
        <v>1</v>
      </c>
      <c r="AC311">
        <v>1</v>
      </c>
      <c r="AD311">
        <v>1</v>
      </c>
      <c r="AE311">
        <v>0</v>
      </c>
      <c r="AF311">
        <v>0</v>
      </c>
      <c r="AG311">
        <v>3</v>
      </c>
      <c r="AH311">
        <v>2</v>
      </c>
      <c r="AI311">
        <v>7</v>
      </c>
      <c r="AJ311" t="s">
        <v>40</v>
      </c>
    </row>
    <row r="312" spans="1:37" x14ac:dyDescent="0.2">
      <c r="A312" t="s">
        <v>215</v>
      </c>
      <c r="B312" t="s">
        <v>216</v>
      </c>
      <c r="C312" t="s">
        <v>59</v>
      </c>
      <c r="D312" t="s">
        <v>1421</v>
      </c>
      <c r="E312" t="s">
        <v>74</v>
      </c>
      <c r="F312" s="1">
        <v>40768</v>
      </c>
      <c r="G312" t="s">
        <v>40</v>
      </c>
      <c r="H312" s="1">
        <v>41499</v>
      </c>
      <c r="I312">
        <v>2013</v>
      </c>
      <c r="J312">
        <v>155</v>
      </c>
      <c r="K312">
        <v>198</v>
      </c>
      <c r="L312">
        <v>178</v>
      </c>
      <c r="M312">
        <v>5.5</v>
      </c>
      <c r="N312" t="s">
        <v>40</v>
      </c>
      <c r="O312" t="s">
        <v>40</v>
      </c>
      <c r="P312" t="s">
        <v>40</v>
      </c>
      <c r="Q312" t="s">
        <v>40</v>
      </c>
      <c r="R312" t="s">
        <v>40</v>
      </c>
      <c r="S312" t="s">
        <v>40</v>
      </c>
      <c r="T312" t="s">
        <v>41</v>
      </c>
      <c r="U312" t="s">
        <v>40</v>
      </c>
      <c r="V312" t="s">
        <v>40</v>
      </c>
      <c r="W312" t="s">
        <v>40</v>
      </c>
      <c r="X312">
        <v>2019</v>
      </c>
      <c r="Y312">
        <v>1</v>
      </c>
      <c r="Z312">
        <v>1</v>
      </c>
      <c r="AA312">
        <v>1</v>
      </c>
      <c r="AB312">
        <v>1</v>
      </c>
      <c r="AC312">
        <v>1</v>
      </c>
      <c r="AD312">
        <v>1</v>
      </c>
      <c r="AE312">
        <v>0</v>
      </c>
      <c r="AF312">
        <v>0</v>
      </c>
      <c r="AG312">
        <v>7</v>
      </c>
      <c r="AH312">
        <v>3</v>
      </c>
      <c r="AI312">
        <v>4</v>
      </c>
      <c r="AJ312" t="s">
        <v>40</v>
      </c>
    </row>
    <row r="313" spans="1:37" x14ac:dyDescent="0.2">
      <c r="A313" t="s">
        <v>217</v>
      </c>
      <c r="B313" t="s">
        <v>218</v>
      </c>
      <c r="C313" t="s">
        <v>38</v>
      </c>
      <c r="D313" t="s">
        <v>633</v>
      </c>
      <c r="E313" t="s">
        <v>39</v>
      </c>
      <c r="F313" s="1">
        <v>46216</v>
      </c>
      <c r="G313" t="s">
        <v>40</v>
      </c>
      <c r="H313" s="1">
        <v>41499</v>
      </c>
      <c r="I313">
        <v>2013</v>
      </c>
      <c r="J313">
        <v>17.8</v>
      </c>
      <c r="K313" t="s">
        <v>40</v>
      </c>
      <c r="L313" t="s">
        <v>40</v>
      </c>
      <c r="M313" t="s">
        <v>40</v>
      </c>
      <c r="N313" t="s">
        <v>40</v>
      </c>
      <c r="O313" t="s">
        <v>40</v>
      </c>
      <c r="P313" t="s">
        <v>40</v>
      </c>
      <c r="Q313" t="s">
        <v>40</v>
      </c>
      <c r="R313" t="s">
        <v>40</v>
      </c>
      <c r="S313" t="s">
        <v>40</v>
      </c>
      <c r="T313" t="s">
        <v>41</v>
      </c>
      <c r="U313" t="s">
        <v>40</v>
      </c>
      <c r="V313" t="s">
        <v>40</v>
      </c>
      <c r="W313" t="s">
        <v>40</v>
      </c>
      <c r="X313">
        <v>2019</v>
      </c>
      <c r="Y313">
        <v>1</v>
      </c>
      <c r="Z313">
        <v>1</v>
      </c>
      <c r="AA313">
        <v>1</v>
      </c>
      <c r="AB313">
        <v>1</v>
      </c>
      <c r="AC313">
        <v>1</v>
      </c>
      <c r="AD313">
        <v>0.5</v>
      </c>
      <c r="AE313">
        <v>0</v>
      </c>
      <c r="AF313">
        <v>0</v>
      </c>
      <c r="AG313">
        <v>3</v>
      </c>
      <c r="AH313">
        <v>4</v>
      </c>
      <c r="AI313">
        <v>5</v>
      </c>
      <c r="AJ313" t="s">
        <v>40</v>
      </c>
    </row>
    <row r="314" spans="1:37" x14ac:dyDescent="0.2">
      <c r="A314" t="s">
        <v>219</v>
      </c>
      <c r="B314" t="s">
        <v>220</v>
      </c>
      <c r="C314" t="s">
        <v>38</v>
      </c>
      <c r="D314" t="s">
        <v>633</v>
      </c>
      <c r="E314" t="s">
        <v>39</v>
      </c>
      <c r="F314" s="1">
        <v>46216</v>
      </c>
      <c r="G314" t="s">
        <v>40</v>
      </c>
      <c r="H314" s="1">
        <v>41499</v>
      </c>
      <c r="I314">
        <v>2013</v>
      </c>
      <c r="J314">
        <v>19.100000000000001</v>
      </c>
      <c r="K314" t="s">
        <v>40</v>
      </c>
      <c r="L314" t="s">
        <v>40</v>
      </c>
      <c r="M314" t="s">
        <v>40</v>
      </c>
      <c r="N314" t="s">
        <v>40</v>
      </c>
      <c r="O314" t="s">
        <v>40</v>
      </c>
      <c r="P314" t="s">
        <v>40</v>
      </c>
      <c r="Q314" t="s">
        <v>40</v>
      </c>
      <c r="R314" t="s">
        <v>40</v>
      </c>
      <c r="S314" t="s">
        <v>40</v>
      </c>
      <c r="T314" t="s">
        <v>41</v>
      </c>
      <c r="U314" t="s">
        <v>40</v>
      </c>
      <c r="V314" t="s">
        <v>40</v>
      </c>
      <c r="W314" t="s">
        <v>40</v>
      </c>
      <c r="X314">
        <v>2018</v>
      </c>
      <c r="Y314">
        <v>1</v>
      </c>
      <c r="Z314">
        <v>1</v>
      </c>
      <c r="AA314">
        <v>1</v>
      </c>
      <c r="AB314">
        <v>1</v>
      </c>
      <c r="AC314">
        <v>1</v>
      </c>
      <c r="AD314">
        <v>0</v>
      </c>
      <c r="AE314">
        <v>0</v>
      </c>
      <c r="AF314">
        <v>0</v>
      </c>
      <c r="AG314">
        <v>8</v>
      </c>
      <c r="AH314">
        <v>5</v>
      </c>
      <c r="AI314">
        <v>5</v>
      </c>
      <c r="AJ314" t="s">
        <v>40</v>
      </c>
      <c r="AK314" t="s">
        <v>221</v>
      </c>
    </row>
    <row r="315" spans="1:37" x14ac:dyDescent="0.2">
      <c r="A315" t="s">
        <v>229</v>
      </c>
      <c r="B315" t="s">
        <v>230</v>
      </c>
      <c r="C315" t="s">
        <v>59</v>
      </c>
      <c r="D315" t="s">
        <v>633</v>
      </c>
      <c r="E315" t="s">
        <v>39</v>
      </c>
      <c r="F315" s="1">
        <v>46216</v>
      </c>
      <c r="G315" t="s">
        <v>40</v>
      </c>
      <c r="H315" s="1">
        <v>41499</v>
      </c>
      <c r="I315">
        <v>2013</v>
      </c>
      <c r="J315">
        <v>25.6</v>
      </c>
      <c r="K315" t="s">
        <v>40</v>
      </c>
      <c r="L315" t="s">
        <v>40</v>
      </c>
      <c r="M315" t="s">
        <v>40</v>
      </c>
      <c r="N315" t="s">
        <v>40</v>
      </c>
      <c r="O315" t="s">
        <v>40</v>
      </c>
      <c r="P315" t="s">
        <v>40</v>
      </c>
      <c r="Q315" t="s">
        <v>40</v>
      </c>
      <c r="R315" t="s">
        <v>40</v>
      </c>
      <c r="S315" t="s">
        <v>40</v>
      </c>
      <c r="T315" t="s">
        <v>41</v>
      </c>
      <c r="U315" t="s">
        <v>40</v>
      </c>
      <c r="V315" t="s">
        <v>40</v>
      </c>
      <c r="W315" t="s">
        <v>40</v>
      </c>
      <c r="X315">
        <v>2016</v>
      </c>
      <c r="Y315">
        <v>1</v>
      </c>
      <c r="Z315">
        <v>1</v>
      </c>
      <c r="AA315">
        <v>1</v>
      </c>
      <c r="AB315">
        <v>0</v>
      </c>
      <c r="AC315">
        <v>0</v>
      </c>
      <c r="AD315">
        <v>0</v>
      </c>
      <c r="AE315">
        <v>0</v>
      </c>
      <c r="AF315">
        <v>0</v>
      </c>
      <c r="AG315">
        <v>7</v>
      </c>
      <c r="AH315">
        <v>5</v>
      </c>
      <c r="AI315">
        <v>4</v>
      </c>
      <c r="AJ315" t="s">
        <v>40</v>
      </c>
    </row>
    <row r="316" spans="1:37" x14ac:dyDescent="0.2">
      <c r="A316" t="s">
        <v>231</v>
      </c>
      <c r="B316" t="s">
        <v>232</v>
      </c>
      <c r="C316" t="s">
        <v>59</v>
      </c>
      <c r="D316" t="s">
        <v>633</v>
      </c>
      <c r="E316" t="s">
        <v>39</v>
      </c>
      <c r="F316" s="1">
        <v>46216</v>
      </c>
      <c r="G316" t="s">
        <v>40</v>
      </c>
      <c r="H316" s="1">
        <v>41499</v>
      </c>
      <c r="I316">
        <v>2013</v>
      </c>
      <c r="J316">
        <v>28</v>
      </c>
      <c r="K316" t="s">
        <v>40</v>
      </c>
      <c r="L316" t="s">
        <v>40</v>
      </c>
      <c r="M316" t="s">
        <v>40</v>
      </c>
      <c r="N316" t="s">
        <v>40</v>
      </c>
      <c r="O316" t="s">
        <v>40</v>
      </c>
      <c r="P316" t="s">
        <v>40</v>
      </c>
      <c r="Q316" t="s">
        <v>40</v>
      </c>
      <c r="R316" t="s">
        <v>40</v>
      </c>
      <c r="S316" t="s">
        <v>40</v>
      </c>
      <c r="T316" t="s">
        <v>41</v>
      </c>
      <c r="U316" t="s">
        <v>40</v>
      </c>
      <c r="V316" t="s">
        <v>40</v>
      </c>
      <c r="W316" t="s">
        <v>40</v>
      </c>
      <c r="X316">
        <v>2016</v>
      </c>
      <c r="Y316">
        <v>1</v>
      </c>
      <c r="Z316">
        <v>1</v>
      </c>
      <c r="AA316">
        <v>1</v>
      </c>
      <c r="AB316">
        <v>0</v>
      </c>
      <c r="AC316">
        <v>0</v>
      </c>
      <c r="AD316">
        <v>0</v>
      </c>
      <c r="AE316">
        <v>0</v>
      </c>
      <c r="AF316">
        <v>0</v>
      </c>
      <c r="AG316">
        <v>4</v>
      </c>
      <c r="AH316">
        <v>3</v>
      </c>
      <c r="AI316">
        <v>4</v>
      </c>
      <c r="AJ316" t="s">
        <v>40</v>
      </c>
    </row>
    <row r="317" spans="1:37" x14ac:dyDescent="0.2">
      <c r="A317" t="s">
        <v>233</v>
      </c>
      <c r="B317" t="s">
        <v>234</v>
      </c>
      <c r="C317" t="s">
        <v>59</v>
      </c>
      <c r="D317" t="s">
        <v>1421</v>
      </c>
      <c r="E317" t="s">
        <v>74</v>
      </c>
      <c r="F317" s="1">
        <v>40768</v>
      </c>
      <c r="G317" t="s">
        <v>40</v>
      </c>
      <c r="H317" s="1">
        <v>41499</v>
      </c>
      <c r="I317">
        <v>2013</v>
      </c>
      <c r="J317">
        <v>137</v>
      </c>
      <c r="K317">
        <v>327</v>
      </c>
      <c r="L317">
        <v>288</v>
      </c>
      <c r="M317">
        <v>4.7</v>
      </c>
      <c r="N317" t="s">
        <v>40</v>
      </c>
      <c r="O317" t="s">
        <v>40</v>
      </c>
      <c r="P317" t="s">
        <v>40</v>
      </c>
      <c r="Q317" t="s">
        <v>40</v>
      </c>
      <c r="R317" t="s">
        <v>40</v>
      </c>
      <c r="S317" t="s">
        <v>40</v>
      </c>
      <c r="T317" t="s">
        <v>41</v>
      </c>
      <c r="U317" t="s">
        <v>40</v>
      </c>
      <c r="V317" t="s">
        <v>40</v>
      </c>
      <c r="W317" t="s">
        <v>40</v>
      </c>
      <c r="X317">
        <v>2016</v>
      </c>
      <c r="Y317">
        <v>1</v>
      </c>
      <c r="Z317">
        <v>1</v>
      </c>
      <c r="AA317">
        <v>1</v>
      </c>
      <c r="AB317">
        <v>0</v>
      </c>
      <c r="AC317">
        <v>0</v>
      </c>
      <c r="AD317">
        <v>0</v>
      </c>
      <c r="AE317">
        <v>0</v>
      </c>
      <c r="AF317">
        <v>0</v>
      </c>
      <c r="AG317">
        <v>4</v>
      </c>
      <c r="AH317">
        <v>2</v>
      </c>
      <c r="AI317">
        <v>3</v>
      </c>
      <c r="AJ317" t="s">
        <v>40</v>
      </c>
    </row>
    <row r="318" spans="1:37" x14ac:dyDescent="0.2">
      <c r="A318" t="s">
        <v>235</v>
      </c>
      <c r="B318" t="e">
        <v>#N/A</v>
      </c>
      <c r="C318" t="s">
        <v>59</v>
      </c>
      <c r="D318" t="s">
        <v>633</v>
      </c>
      <c r="E318" t="s">
        <v>39</v>
      </c>
      <c r="F318" s="1">
        <v>42230</v>
      </c>
      <c r="G318" t="s">
        <v>40</v>
      </c>
      <c r="H318" s="1">
        <v>45518</v>
      </c>
      <c r="I318">
        <v>2014</v>
      </c>
      <c r="J318">
        <v>71.8</v>
      </c>
      <c r="K318" t="s">
        <v>40</v>
      </c>
      <c r="L318" t="s">
        <v>40</v>
      </c>
      <c r="M318">
        <v>2.1</v>
      </c>
      <c r="N318" t="s">
        <v>40</v>
      </c>
      <c r="O318" t="s">
        <v>40</v>
      </c>
      <c r="P318" t="s">
        <v>40</v>
      </c>
      <c r="Q318" t="s">
        <v>40</v>
      </c>
      <c r="R318" t="s">
        <v>40</v>
      </c>
      <c r="S318" t="s">
        <v>40</v>
      </c>
      <c r="T318" t="s">
        <v>236</v>
      </c>
      <c r="U318">
        <v>72.5</v>
      </c>
      <c r="V318" t="s">
        <v>40</v>
      </c>
      <c r="W318">
        <v>18</v>
      </c>
      <c r="X318">
        <v>2013</v>
      </c>
      <c r="Y318">
        <v>0</v>
      </c>
      <c r="Z318">
        <v>0</v>
      </c>
      <c r="AA318">
        <v>0</v>
      </c>
      <c r="AB318">
        <v>0</v>
      </c>
      <c r="AC318">
        <v>0</v>
      </c>
      <c r="AD318">
        <v>0</v>
      </c>
      <c r="AE318">
        <v>0</v>
      </c>
      <c r="AF318">
        <v>0</v>
      </c>
      <c r="AG318">
        <v>5</v>
      </c>
      <c r="AH318">
        <v>2</v>
      </c>
      <c r="AI318">
        <v>3</v>
      </c>
      <c r="AJ318" t="s">
        <v>40</v>
      </c>
    </row>
    <row r="319" spans="1:37" x14ac:dyDescent="0.2">
      <c r="A319" t="s">
        <v>237</v>
      </c>
      <c r="B319" t="e">
        <v>#N/A</v>
      </c>
      <c r="C319" t="s">
        <v>59</v>
      </c>
      <c r="D319" t="s">
        <v>633</v>
      </c>
      <c r="E319" t="s">
        <v>39</v>
      </c>
      <c r="F319" s="1">
        <v>42230</v>
      </c>
      <c r="G319" t="s">
        <v>40</v>
      </c>
      <c r="H319" s="1">
        <v>45518</v>
      </c>
      <c r="I319">
        <v>2014</v>
      </c>
      <c r="J319">
        <v>65.099999999999994</v>
      </c>
      <c r="K319" t="s">
        <v>40</v>
      </c>
      <c r="L319" t="s">
        <v>40</v>
      </c>
      <c r="M319">
        <v>2.7</v>
      </c>
      <c r="N319" t="s">
        <v>40</v>
      </c>
      <c r="O319" t="s">
        <v>40</v>
      </c>
      <c r="P319" t="s">
        <v>40</v>
      </c>
      <c r="Q319" t="s">
        <v>40</v>
      </c>
      <c r="R319" t="s">
        <v>40</v>
      </c>
      <c r="S319" t="s">
        <v>40</v>
      </c>
      <c r="T319" t="s">
        <v>236</v>
      </c>
      <c r="U319">
        <v>62.7</v>
      </c>
      <c r="V319" t="s">
        <v>40</v>
      </c>
      <c r="W319">
        <v>21</v>
      </c>
      <c r="X319">
        <v>2013</v>
      </c>
      <c r="Y319">
        <v>0</v>
      </c>
      <c r="Z319">
        <v>0</v>
      </c>
      <c r="AA319">
        <v>0</v>
      </c>
      <c r="AB319">
        <v>0</v>
      </c>
      <c r="AC319">
        <v>0</v>
      </c>
      <c r="AD319">
        <v>0</v>
      </c>
      <c r="AE319">
        <v>0</v>
      </c>
      <c r="AF319">
        <v>0</v>
      </c>
      <c r="AG319">
        <v>2</v>
      </c>
      <c r="AH319">
        <v>5</v>
      </c>
      <c r="AI319">
        <v>6</v>
      </c>
      <c r="AJ319" t="s">
        <v>40</v>
      </c>
    </row>
    <row r="320" spans="1:37" x14ac:dyDescent="0.2">
      <c r="A320" t="s">
        <v>238</v>
      </c>
      <c r="B320" t="e">
        <v>#N/A</v>
      </c>
      <c r="C320" t="s">
        <v>59</v>
      </c>
      <c r="D320" t="s">
        <v>633</v>
      </c>
      <c r="E320" t="s">
        <v>39</v>
      </c>
      <c r="F320" s="1">
        <v>42230</v>
      </c>
      <c r="G320" t="s">
        <v>40</v>
      </c>
      <c r="H320" s="1">
        <v>45518</v>
      </c>
      <c r="I320">
        <v>2014</v>
      </c>
      <c r="J320">
        <v>71.599999999999994</v>
      </c>
      <c r="K320" t="s">
        <v>40</v>
      </c>
      <c r="L320" t="s">
        <v>40</v>
      </c>
      <c r="M320">
        <v>2.1</v>
      </c>
      <c r="N320" t="s">
        <v>40</v>
      </c>
      <c r="O320" t="s">
        <v>40</v>
      </c>
      <c r="P320" t="s">
        <v>40</v>
      </c>
      <c r="Q320" t="s">
        <v>40</v>
      </c>
      <c r="R320" t="s">
        <v>40</v>
      </c>
      <c r="S320" t="s">
        <v>40</v>
      </c>
      <c r="T320" t="s">
        <v>236</v>
      </c>
      <c r="U320">
        <v>54.7</v>
      </c>
      <c r="V320" t="s">
        <v>40</v>
      </c>
      <c r="W320">
        <v>12</v>
      </c>
      <c r="X320">
        <v>2013</v>
      </c>
      <c r="Y320">
        <v>0</v>
      </c>
      <c r="Z320">
        <v>0</v>
      </c>
      <c r="AA320">
        <v>0</v>
      </c>
      <c r="AB320">
        <v>0</v>
      </c>
      <c r="AC320">
        <v>0</v>
      </c>
      <c r="AD320">
        <v>0</v>
      </c>
      <c r="AE320">
        <v>0</v>
      </c>
      <c r="AF320">
        <v>0</v>
      </c>
      <c r="AG320">
        <v>7</v>
      </c>
      <c r="AH320">
        <v>2</v>
      </c>
      <c r="AI320">
        <v>3</v>
      </c>
      <c r="AJ320" t="s">
        <v>40</v>
      </c>
    </row>
    <row r="321" spans="1:36" x14ac:dyDescent="0.2">
      <c r="A321" t="s">
        <v>239</v>
      </c>
      <c r="B321" t="e">
        <v>#N/A</v>
      </c>
      <c r="C321" t="s">
        <v>59</v>
      </c>
      <c r="D321" t="s">
        <v>633</v>
      </c>
      <c r="E321" t="s">
        <v>39</v>
      </c>
      <c r="F321" s="1">
        <v>42230</v>
      </c>
      <c r="G321" t="s">
        <v>40</v>
      </c>
      <c r="H321" s="1">
        <v>45518</v>
      </c>
      <c r="I321">
        <v>2014</v>
      </c>
      <c r="J321">
        <v>69.8</v>
      </c>
      <c r="K321" t="s">
        <v>40</v>
      </c>
      <c r="L321" t="s">
        <v>40</v>
      </c>
      <c r="M321">
        <v>1.5</v>
      </c>
      <c r="N321" t="s">
        <v>40</v>
      </c>
      <c r="O321" t="s">
        <v>40</v>
      </c>
      <c r="P321" t="s">
        <v>40</v>
      </c>
      <c r="Q321" t="s">
        <v>40</v>
      </c>
      <c r="R321" t="s">
        <v>40</v>
      </c>
      <c r="S321" t="s">
        <v>40</v>
      </c>
      <c r="T321" t="s">
        <v>236</v>
      </c>
      <c r="U321">
        <v>53.4</v>
      </c>
      <c r="V321" t="s">
        <v>40</v>
      </c>
      <c r="W321">
        <v>14</v>
      </c>
      <c r="X321">
        <v>2013</v>
      </c>
      <c r="Y321">
        <v>0</v>
      </c>
      <c r="Z321">
        <v>0</v>
      </c>
      <c r="AA321">
        <v>0</v>
      </c>
      <c r="AB321">
        <v>0</v>
      </c>
      <c r="AC321">
        <v>0</v>
      </c>
      <c r="AD321">
        <v>0</v>
      </c>
      <c r="AE321">
        <v>0</v>
      </c>
      <c r="AF321">
        <v>0</v>
      </c>
      <c r="AG321">
        <v>7</v>
      </c>
      <c r="AH321">
        <v>2</v>
      </c>
      <c r="AI321">
        <v>4</v>
      </c>
      <c r="AJ321" t="s">
        <v>40</v>
      </c>
    </row>
    <row r="322" spans="1:36" x14ac:dyDescent="0.2">
      <c r="A322" t="s">
        <v>240</v>
      </c>
      <c r="B322" t="e">
        <v>#N/A</v>
      </c>
      <c r="C322" t="s">
        <v>59</v>
      </c>
      <c r="D322" t="s">
        <v>633</v>
      </c>
      <c r="E322" t="s">
        <v>39</v>
      </c>
      <c r="F322" s="1">
        <v>42230</v>
      </c>
      <c r="G322" t="s">
        <v>40</v>
      </c>
      <c r="H322" s="1">
        <v>45518</v>
      </c>
      <c r="I322">
        <v>2014</v>
      </c>
      <c r="J322">
        <v>44.4</v>
      </c>
      <c r="K322" t="s">
        <v>40</v>
      </c>
      <c r="L322" t="s">
        <v>40</v>
      </c>
      <c r="M322">
        <v>2</v>
      </c>
      <c r="N322" t="s">
        <v>40</v>
      </c>
      <c r="O322" t="s">
        <v>40</v>
      </c>
      <c r="P322" t="s">
        <v>40</v>
      </c>
      <c r="Q322" t="s">
        <v>40</v>
      </c>
      <c r="R322" t="s">
        <v>40</v>
      </c>
      <c r="S322" t="s">
        <v>40</v>
      </c>
      <c r="T322" t="s">
        <v>236</v>
      </c>
      <c r="U322">
        <v>47.9</v>
      </c>
      <c r="V322" t="s">
        <v>40</v>
      </c>
      <c r="W322">
        <v>14</v>
      </c>
      <c r="X322">
        <v>2013</v>
      </c>
      <c r="Y322">
        <v>0</v>
      </c>
      <c r="Z322">
        <v>0</v>
      </c>
      <c r="AA322">
        <v>0</v>
      </c>
      <c r="AB322">
        <v>0</v>
      </c>
      <c r="AC322">
        <v>0</v>
      </c>
      <c r="AD322">
        <v>0</v>
      </c>
      <c r="AE322">
        <v>0</v>
      </c>
      <c r="AF322">
        <v>0</v>
      </c>
      <c r="AG322">
        <v>7</v>
      </c>
      <c r="AH322">
        <v>2</v>
      </c>
      <c r="AI322">
        <v>5</v>
      </c>
      <c r="AJ322" t="s">
        <v>40</v>
      </c>
    </row>
    <row r="323" spans="1:36" x14ac:dyDescent="0.2">
      <c r="A323" t="s">
        <v>241</v>
      </c>
      <c r="B323" t="e">
        <v>#N/A</v>
      </c>
      <c r="C323" t="s">
        <v>59</v>
      </c>
      <c r="D323" t="s">
        <v>633</v>
      </c>
      <c r="E323" t="s">
        <v>39</v>
      </c>
      <c r="F323" s="1">
        <v>42230</v>
      </c>
      <c r="G323" t="s">
        <v>40</v>
      </c>
      <c r="H323" s="1">
        <v>45518</v>
      </c>
      <c r="I323">
        <v>2014</v>
      </c>
      <c r="J323">
        <v>73.099999999999994</v>
      </c>
      <c r="K323" t="s">
        <v>40</v>
      </c>
      <c r="L323" t="s">
        <v>40</v>
      </c>
      <c r="M323">
        <v>2.2999999999999998</v>
      </c>
      <c r="N323" t="s">
        <v>40</v>
      </c>
      <c r="O323" t="s">
        <v>40</v>
      </c>
      <c r="P323" t="s">
        <v>40</v>
      </c>
      <c r="Q323" t="s">
        <v>40</v>
      </c>
      <c r="R323" t="s">
        <v>40</v>
      </c>
      <c r="S323" t="s">
        <v>40</v>
      </c>
      <c r="T323" t="s">
        <v>242</v>
      </c>
      <c r="U323">
        <v>60.3</v>
      </c>
      <c r="V323" t="s">
        <v>40</v>
      </c>
      <c r="W323">
        <v>16</v>
      </c>
      <c r="X323">
        <v>2013</v>
      </c>
      <c r="Y323">
        <v>0</v>
      </c>
      <c r="Z323">
        <v>0</v>
      </c>
      <c r="AA323">
        <v>0</v>
      </c>
      <c r="AB323">
        <v>0</v>
      </c>
      <c r="AC323">
        <v>0</v>
      </c>
      <c r="AD323">
        <v>0</v>
      </c>
      <c r="AE323">
        <v>0</v>
      </c>
      <c r="AF323">
        <v>0</v>
      </c>
      <c r="AG323">
        <v>7</v>
      </c>
      <c r="AH323">
        <v>2</v>
      </c>
      <c r="AI323">
        <v>6</v>
      </c>
      <c r="AJ323" t="s">
        <v>40</v>
      </c>
    </row>
    <row r="324" spans="1:36" x14ac:dyDescent="0.2">
      <c r="A324" t="s">
        <v>243</v>
      </c>
      <c r="B324" t="e">
        <v>#N/A</v>
      </c>
      <c r="C324" t="s">
        <v>59</v>
      </c>
      <c r="D324" t="s">
        <v>633</v>
      </c>
      <c r="E324" t="s">
        <v>39</v>
      </c>
      <c r="F324" s="1">
        <v>42230</v>
      </c>
      <c r="G324" t="s">
        <v>40</v>
      </c>
      <c r="H324" s="1">
        <v>45518</v>
      </c>
      <c r="I324">
        <v>2014</v>
      </c>
      <c r="J324">
        <v>80</v>
      </c>
      <c r="K324" t="s">
        <v>40</v>
      </c>
      <c r="L324" t="s">
        <v>40</v>
      </c>
      <c r="M324">
        <v>1.5</v>
      </c>
      <c r="N324" t="s">
        <v>40</v>
      </c>
      <c r="O324" t="s">
        <v>40</v>
      </c>
      <c r="P324" t="s">
        <v>40</v>
      </c>
      <c r="Q324" t="s">
        <v>40</v>
      </c>
      <c r="R324" t="s">
        <v>40</v>
      </c>
      <c r="S324" t="s">
        <v>40</v>
      </c>
      <c r="T324" t="s">
        <v>236</v>
      </c>
      <c r="U324">
        <v>53.9</v>
      </c>
      <c r="V324" t="s">
        <v>40</v>
      </c>
      <c r="W324">
        <v>17</v>
      </c>
      <c r="X324">
        <v>2013</v>
      </c>
      <c r="Y324">
        <v>0</v>
      </c>
      <c r="Z324">
        <v>0</v>
      </c>
      <c r="AA324">
        <v>0</v>
      </c>
      <c r="AB324">
        <v>0</v>
      </c>
      <c r="AC324">
        <v>0</v>
      </c>
      <c r="AD324">
        <v>0</v>
      </c>
      <c r="AE324">
        <v>0</v>
      </c>
      <c r="AF324">
        <v>0</v>
      </c>
      <c r="AG324">
        <v>7</v>
      </c>
      <c r="AH324">
        <v>2</v>
      </c>
      <c r="AI324">
        <v>7</v>
      </c>
      <c r="AJ324" t="s">
        <v>40</v>
      </c>
    </row>
    <row r="325" spans="1:36" x14ac:dyDescent="0.2">
      <c r="A325" t="s">
        <v>244</v>
      </c>
      <c r="B325" t="e">
        <v>#N/A</v>
      </c>
      <c r="C325" t="s">
        <v>59</v>
      </c>
      <c r="D325" t="s">
        <v>633</v>
      </c>
      <c r="E325" t="s">
        <v>39</v>
      </c>
      <c r="F325" s="1">
        <v>42230</v>
      </c>
      <c r="G325" t="s">
        <v>40</v>
      </c>
      <c r="H325" s="1">
        <v>45518</v>
      </c>
      <c r="I325">
        <v>2014</v>
      </c>
      <c r="J325">
        <v>67.3</v>
      </c>
      <c r="K325" t="s">
        <v>40</v>
      </c>
      <c r="L325" t="s">
        <v>40</v>
      </c>
      <c r="M325">
        <v>1.7</v>
      </c>
      <c r="N325" t="s">
        <v>40</v>
      </c>
      <c r="O325" t="s">
        <v>40</v>
      </c>
      <c r="P325" t="s">
        <v>40</v>
      </c>
      <c r="Q325" t="s">
        <v>40</v>
      </c>
      <c r="R325" t="s">
        <v>40</v>
      </c>
      <c r="S325" t="s">
        <v>40</v>
      </c>
      <c r="T325" t="s">
        <v>236</v>
      </c>
      <c r="U325">
        <v>57.4</v>
      </c>
      <c r="V325" t="s">
        <v>40</v>
      </c>
      <c r="W325">
        <v>16</v>
      </c>
      <c r="X325">
        <v>2013</v>
      </c>
      <c r="Y325">
        <v>0</v>
      </c>
      <c r="Z325">
        <v>0</v>
      </c>
      <c r="AA325">
        <v>0</v>
      </c>
      <c r="AB325">
        <v>0</v>
      </c>
      <c r="AC325">
        <v>0</v>
      </c>
      <c r="AD325">
        <v>0</v>
      </c>
      <c r="AE325">
        <v>0</v>
      </c>
      <c r="AF325">
        <v>0</v>
      </c>
      <c r="AG325">
        <v>4</v>
      </c>
      <c r="AH325">
        <v>5</v>
      </c>
      <c r="AI325">
        <v>3</v>
      </c>
      <c r="AJ325" t="s">
        <v>40</v>
      </c>
    </row>
    <row r="326" spans="1:36" x14ac:dyDescent="0.2">
      <c r="A326" t="s">
        <v>245</v>
      </c>
      <c r="B326" t="e">
        <v>#N/A</v>
      </c>
      <c r="C326" t="s">
        <v>59</v>
      </c>
      <c r="D326" t="s">
        <v>633</v>
      </c>
      <c r="E326" t="s">
        <v>39</v>
      </c>
      <c r="F326" s="1">
        <v>42230</v>
      </c>
      <c r="G326" t="s">
        <v>40</v>
      </c>
      <c r="H326" s="1">
        <v>45518</v>
      </c>
      <c r="I326">
        <v>2014</v>
      </c>
      <c r="J326">
        <v>73.5</v>
      </c>
      <c r="K326" t="s">
        <v>40</v>
      </c>
      <c r="L326" t="s">
        <v>40</v>
      </c>
      <c r="M326">
        <v>1.6</v>
      </c>
      <c r="N326" t="s">
        <v>40</v>
      </c>
      <c r="O326" t="s">
        <v>40</v>
      </c>
      <c r="P326" t="s">
        <v>40</v>
      </c>
      <c r="Q326" t="s">
        <v>40</v>
      </c>
      <c r="R326" t="s">
        <v>40</v>
      </c>
      <c r="S326" t="s">
        <v>40</v>
      </c>
      <c r="T326" t="s">
        <v>236</v>
      </c>
      <c r="U326">
        <v>66.900000000000006</v>
      </c>
      <c r="V326" t="s">
        <v>40</v>
      </c>
      <c r="W326">
        <v>13</v>
      </c>
      <c r="X326">
        <v>2013</v>
      </c>
      <c r="Y326">
        <v>0</v>
      </c>
      <c r="Z326">
        <v>0</v>
      </c>
      <c r="AA326">
        <v>0</v>
      </c>
      <c r="AB326">
        <v>0</v>
      </c>
      <c r="AC326">
        <v>0</v>
      </c>
      <c r="AD326">
        <v>0</v>
      </c>
      <c r="AE326">
        <v>0</v>
      </c>
      <c r="AF326">
        <v>0</v>
      </c>
      <c r="AG326">
        <v>4</v>
      </c>
      <c r="AH326">
        <v>5</v>
      </c>
      <c r="AI326">
        <v>4</v>
      </c>
      <c r="AJ326" t="s">
        <v>40</v>
      </c>
    </row>
    <row r="327" spans="1:36" x14ac:dyDescent="0.2">
      <c r="A327" t="s">
        <v>246</v>
      </c>
      <c r="B327" t="e">
        <v>#N/A</v>
      </c>
      <c r="C327" t="s">
        <v>59</v>
      </c>
      <c r="D327" t="s">
        <v>633</v>
      </c>
      <c r="E327" t="s">
        <v>39</v>
      </c>
      <c r="F327" s="1">
        <v>42230</v>
      </c>
      <c r="G327" t="s">
        <v>40</v>
      </c>
      <c r="H327" s="1">
        <v>45518</v>
      </c>
      <c r="I327">
        <v>2014</v>
      </c>
      <c r="J327">
        <v>78.599999999999994</v>
      </c>
      <c r="K327" t="s">
        <v>40</v>
      </c>
      <c r="L327" t="s">
        <v>40</v>
      </c>
      <c r="M327">
        <v>1.7</v>
      </c>
      <c r="N327" t="s">
        <v>40</v>
      </c>
      <c r="O327" t="s">
        <v>40</v>
      </c>
      <c r="P327" t="s">
        <v>40</v>
      </c>
      <c r="Q327" t="s">
        <v>40</v>
      </c>
      <c r="R327" t="s">
        <v>40</v>
      </c>
      <c r="S327" t="s">
        <v>40</v>
      </c>
      <c r="T327" t="s">
        <v>236</v>
      </c>
      <c r="U327">
        <v>56.3</v>
      </c>
      <c r="V327" t="s">
        <v>40</v>
      </c>
      <c r="W327">
        <v>10</v>
      </c>
      <c r="X327">
        <v>2013</v>
      </c>
      <c r="Y327">
        <v>0</v>
      </c>
      <c r="Z327">
        <v>0</v>
      </c>
      <c r="AA327">
        <v>0</v>
      </c>
      <c r="AB327">
        <v>0</v>
      </c>
      <c r="AC327">
        <v>0</v>
      </c>
      <c r="AD327">
        <v>0</v>
      </c>
      <c r="AE327">
        <v>0</v>
      </c>
      <c r="AF327">
        <v>0</v>
      </c>
      <c r="AG327">
        <v>4</v>
      </c>
      <c r="AH327">
        <v>5</v>
      </c>
      <c r="AI327">
        <v>5</v>
      </c>
      <c r="AJ327" t="s">
        <v>40</v>
      </c>
    </row>
    <row r="328" spans="1:36" x14ac:dyDescent="0.2">
      <c r="A328" t="s">
        <v>247</v>
      </c>
      <c r="B328" t="e">
        <v>#N/A</v>
      </c>
      <c r="C328" t="s">
        <v>59</v>
      </c>
      <c r="D328" t="s">
        <v>633</v>
      </c>
      <c r="E328" t="s">
        <v>39</v>
      </c>
      <c r="F328" s="1">
        <v>42230</v>
      </c>
      <c r="G328" t="s">
        <v>40</v>
      </c>
      <c r="H328" s="1">
        <v>45518</v>
      </c>
      <c r="I328">
        <v>2014</v>
      </c>
      <c r="J328">
        <v>69.099999999999994</v>
      </c>
      <c r="K328" t="s">
        <v>40</v>
      </c>
      <c r="L328" t="s">
        <v>40</v>
      </c>
      <c r="M328">
        <v>1.8</v>
      </c>
      <c r="N328" t="s">
        <v>40</v>
      </c>
      <c r="O328" t="s">
        <v>40</v>
      </c>
      <c r="P328" t="s">
        <v>40</v>
      </c>
      <c r="Q328" t="s">
        <v>40</v>
      </c>
      <c r="R328" t="s">
        <v>40</v>
      </c>
      <c r="S328" t="s">
        <v>40</v>
      </c>
      <c r="T328" t="s">
        <v>236</v>
      </c>
      <c r="U328">
        <v>58.4</v>
      </c>
      <c r="V328" t="s">
        <v>40</v>
      </c>
      <c r="W328">
        <v>12</v>
      </c>
      <c r="X328">
        <v>2013</v>
      </c>
      <c r="Y328">
        <v>0</v>
      </c>
      <c r="Z328">
        <v>0</v>
      </c>
      <c r="AA328">
        <v>0</v>
      </c>
      <c r="AB328">
        <v>0</v>
      </c>
      <c r="AC328">
        <v>0</v>
      </c>
      <c r="AD328">
        <v>0</v>
      </c>
      <c r="AE328">
        <v>0</v>
      </c>
      <c r="AF328">
        <v>0</v>
      </c>
      <c r="AG328">
        <v>4</v>
      </c>
      <c r="AH328">
        <v>5</v>
      </c>
      <c r="AI328">
        <v>6</v>
      </c>
      <c r="AJ328" t="s">
        <v>40</v>
      </c>
    </row>
    <row r="329" spans="1:36" x14ac:dyDescent="0.2">
      <c r="A329" t="s">
        <v>248</v>
      </c>
      <c r="B329" t="e">
        <v>#N/A</v>
      </c>
      <c r="C329" t="s">
        <v>59</v>
      </c>
      <c r="D329" t="s">
        <v>633</v>
      </c>
      <c r="E329" t="s">
        <v>39</v>
      </c>
      <c r="F329" s="1">
        <v>42230</v>
      </c>
      <c r="G329" t="s">
        <v>40</v>
      </c>
      <c r="H329" s="1">
        <v>45518</v>
      </c>
      <c r="I329">
        <v>2014</v>
      </c>
      <c r="J329">
        <v>71.2</v>
      </c>
      <c r="K329" t="s">
        <v>40</v>
      </c>
      <c r="L329" t="s">
        <v>40</v>
      </c>
      <c r="M329">
        <v>1.9</v>
      </c>
      <c r="N329" t="s">
        <v>40</v>
      </c>
      <c r="O329" t="s">
        <v>40</v>
      </c>
      <c r="P329" t="s">
        <v>40</v>
      </c>
      <c r="Q329" t="s">
        <v>40</v>
      </c>
      <c r="R329" t="s">
        <v>40</v>
      </c>
      <c r="S329" t="s">
        <v>40</v>
      </c>
      <c r="T329" t="s">
        <v>242</v>
      </c>
      <c r="U329">
        <v>77.099999999999994</v>
      </c>
      <c r="V329" t="s">
        <v>40</v>
      </c>
      <c r="W329">
        <v>9</v>
      </c>
      <c r="X329">
        <v>2013</v>
      </c>
      <c r="Y329">
        <v>0</v>
      </c>
      <c r="Z329">
        <v>0</v>
      </c>
      <c r="AA329">
        <v>0</v>
      </c>
      <c r="AB329">
        <v>0</v>
      </c>
      <c r="AC329">
        <v>0</v>
      </c>
      <c r="AD329">
        <v>0</v>
      </c>
      <c r="AE329">
        <v>0</v>
      </c>
      <c r="AF329">
        <v>0</v>
      </c>
      <c r="AG329">
        <v>5</v>
      </c>
      <c r="AH329">
        <v>2</v>
      </c>
      <c r="AI329">
        <v>4</v>
      </c>
      <c r="AJ329" t="s">
        <v>40</v>
      </c>
    </row>
    <row r="330" spans="1:36" x14ac:dyDescent="0.2">
      <c r="A330" t="s">
        <v>249</v>
      </c>
      <c r="B330" t="e">
        <v>#N/A</v>
      </c>
      <c r="C330" t="s">
        <v>59</v>
      </c>
      <c r="D330" t="s">
        <v>633</v>
      </c>
      <c r="E330" t="s">
        <v>39</v>
      </c>
      <c r="F330" s="1">
        <v>42230</v>
      </c>
      <c r="G330" t="s">
        <v>40</v>
      </c>
      <c r="H330" s="1">
        <v>45518</v>
      </c>
      <c r="I330">
        <v>2014</v>
      </c>
      <c r="J330">
        <v>104.2</v>
      </c>
      <c r="K330" t="s">
        <v>40</v>
      </c>
      <c r="L330" t="s">
        <v>40</v>
      </c>
      <c r="M330">
        <v>1.7</v>
      </c>
      <c r="N330" t="s">
        <v>40</v>
      </c>
      <c r="O330" t="s">
        <v>40</v>
      </c>
      <c r="P330" t="s">
        <v>40</v>
      </c>
      <c r="Q330" t="s">
        <v>40</v>
      </c>
      <c r="R330" t="s">
        <v>40</v>
      </c>
      <c r="S330" t="s">
        <v>40</v>
      </c>
      <c r="T330" t="s">
        <v>236</v>
      </c>
      <c r="U330">
        <v>52</v>
      </c>
      <c r="V330" t="s">
        <v>40</v>
      </c>
      <c r="W330">
        <v>13</v>
      </c>
      <c r="X330">
        <v>2013</v>
      </c>
      <c r="Y330">
        <v>0</v>
      </c>
      <c r="Z330">
        <v>0</v>
      </c>
      <c r="AA330">
        <v>0</v>
      </c>
      <c r="AB330">
        <v>0</v>
      </c>
      <c r="AC330">
        <v>0</v>
      </c>
      <c r="AD330">
        <v>0</v>
      </c>
      <c r="AE330">
        <v>0</v>
      </c>
      <c r="AF330">
        <v>0</v>
      </c>
      <c r="AG330">
        <v>4</v>
      </c>
      <c r="AH330">
        <v>5</v>
      </c>
      <c r="AI330">
        <v>7</v>
      </c>
      <c r="AJ330" t="s">
        <v>40</v>
      </c>
    </row>
    <row r="331" spans="1:36" x14ac:dyDescent="0.2">
      <c r="A331" t="s">
        <v>250</v>
      </c>
      <c r="B331" t="e">
        <v>#N/A</v>
      </c>
      <c r="C331" t="s">
        <v>59</v>
      </c>
      <c r="D331" t="s">
        <v>633</v>
      </c>
      <c r="E331" t="s">
        <v>39</v>
      </c>
      <c r="F331" s="1">
        <v>42230</v>
      </c>
      <c r="G331" t="s">
        <v>40</v>
      </c>
      <c r="H331" s="1">
        <v>45518</v>
      </c>
      <c r="I331">
        <v>2014</v>
      </c>
      <c r="J331">
        <v>100.2</v>
      </c>
      <c r="K331" t="s">
        <v>40</v>
      </c>
      <c r="L331" t="s">
        <v>40</v>
      </c>
      <c r="M331">
        <v>2.2999999999999998</v>
      </c>
      <c r="N331" t="s">
        <v>40</v>
      </c>
      <c r="O331" t="s">
        <v>40</v>
      </c>
      <c r="P331" t="s">
        <v>40</v>
      </c>
      <c r="Q331" t="s">
        <v>40</v>
      </c>
      <c r="R331" t="s">
        <v>40</v>
      </c>
      <c r="S331" t="s">
        <v>40</v>
      </c>
      <c r="T331" t="s">
        <v>242</v>
      </c>
      <c r="U331">
        <v>59.3</v>
      </c>
      <c r="V331" t="s">
        <v>40</v>
      </c>
      <c r="W331">
        <v>11</v>
      </c>
      <c r="X331">
        <v>2013</v>
      </c>
      <c r="Y331">
        <v>0</v>
      </c>
      <c r="Z331">
        <v>0</v>
      </c>
      <c r="AA331">
        <v>0</v>
      </c>
      <c r="AB331">
        <v>0</v>
      </c>
      <c r="AC331">
        <v>0</v>
      </c>
      <c r="AD331">
        <v>0</v>
      </c>
      <c r="AE331">
        <v>0</v>
      </c>
      <c r="AF331">
        <v>0</v>
      </c>
      <c r="AG331">
        <v>5</v>
      </c>
      <c r="AH331">
        <v>2</v>
      </c>
      <c r="AI331">
        <v>2</v>
      </c>
      <c r="AJ331" t="s">
        <v>40</v>
      </c>
    </row>
    <row r="332" spans="1:36" x14ac:dyDescent="0.2">
      <c r="A332" t="s">
        <v>251</v>
      </c>
      <c r="B332" t="e">
        <v>#N/A</v>
      </c>
      <c r="C332" t="s">
        <v>59</v>
      </c>
      <c r="D332" t="s">
        <v>633</v>
      </c>
      <c r="E332" t="s">
        <v>39</v>
      </c>
      <c r="F332" s="1">
        <v>42230</v>
      </c>
      <c r="G332" t="s">
        <v>40</v>
      </c>
      <c r="H332" s="1">
        <v>45518</v>
      </c>
      <c r="I332">
        <v>2014</v>
      </c>
      <c r="J332">
        <v>92.5</v>
      </c>
      <c r="K332" t="s">
        <v>40</v>
      </c>
      <c r="L332" t="s">
        <v>40</v>
      </c>
      <c r="M332">
        <v>2</v>
      </c>
      <c r="N332" t="s">
        <v>40</v>
      </c>
      <c r="O332" t="s">
        <v>40</v>
      </c>
      <c r="P332" t="s">
        <v>40</v>
      </c>
      <c r="Q332" t="s">
        <v>40</v>
      </c>
      <c r="R332" t="s">
        <v>40</v>
      </c>
      <c r="S332" t="s">
        <v>40</v>
      </c>
      <c r="T332" t="s">
        <v>236</v>
      </c>
      <c r="U332">
        <v>65.8</v>
      </c>
      <c r="V332" t="s">
        <v>40</v>
      </c>
      <c r="W332">
        <v>16</v>
      </c>
      <c r="X332">
        <v>2013</v>
      </c>
      <c r="Y332">
        <v>0</v>
      </c>
      <c r="Z332">
        <v>0</v>
      </c>
      <c r="AA332">
        <v>0</v>
      </c>
      <c r="AB332">
        <v>0</v>
      </c>
      <c r="AC332">
        <v>0</v>
      </c>
      <c r="AD332">
        <v>0</v>
      </c>
      <c r="AE332">
        <v>0</v>
      </c>
      <c r="AF332">
        <v>0</v>
      </c>
      <c r="AG332">
        <v>5</v>
      </c>
      <c r="AH332">
        <v>3</v>
      </c>
      <c r="AI332">
        <v>2</v>
      </c>
      <c r="AJ332" t="s">
        <v>40</v>
      </c>
    </row>
    <row r="333" spans="1:36" x14ac:dyDescent="0.2">
      <c r="A333" t="s">
        <v>252</v>
      </c>
      <c r="B333" t="e">
        <v>#N/A</v>
      </c>
      <c r="C333" t="s">
        <v>59</v>
      </c>
      <c r="D333" t="s">
        <v>633</v>
      </c>
      <c r="E333" t="s">
        <v>39</v>
      </c>
      <c r="F333" s="1">
        <v>42230</v>
      </c>
      <c r="G333" t="s">
        <v>40</v>
      </c>
      <c r="H333" s="1">
        <v>45518</v>
      </c>
      <c r="I333">
        <v>2014</v>
      </c>
      <c r="J333">
        <v>63.2</v>
      </c>
      <c r="K333" t="s">
        <v>40</v>
      </c>
      <c r="L333" t="s">
        <v>40</v>
      </c>
      <c r="M333">
        <v>2.2000000000000002</v>
      </c>
      <c r="N333" t="s">
        <v>40</v>
      </c>
      <c r="O333" t="s">
        <v>40</v>
      </c>
      <c r="P333" t="s">
        <v>40</v>
      </c>
      <c r="Q333" t="s">
        <v>40</v>
      </c>
      <c r="R333" t="s">
        <v>40</v>
      </c>
      <c r="S333" t="s">
        <v>40</v>
      </c>
      <c r="T333" t="s">
        <v>41</v>
      </c>
      <c r="U333">
        <v>66.099999999999994</v>
      </c>
      <c r="V333" t="s">
        <v>40</v>
      </c>
      <c r="W333">
        <v>13</v>
      </c>
      <c r="X333">
        <v>2013</v>
      </c>
      <c r="Y333">
        <v>0</v>
      </c>
      <c r="Z333">
        <v>0</v>
      </c>
      <c r="AA333">
        <v>0</v>
      </c>
      <c r="AB333">
        <v>0</v>
      </c>
      <c r="AC333">
        <v>0</v>
      </c>
      <c r="AD333">
        <v>0</v>
      </c>
      <c r="AE333">
        <v>0</v>
      </c>
      <c r="AF333">
        <v>0</v>
      </c>
      <c r="AG333">
        <v>5</v>
      </c>
      <c r="AH333">
        <v>5</v>
      </c>
      <c r="AI333">
        <v>2</v>
      </c>
      <c r="AJ333" t="s">
        <v>40</v>
      </c>
    </row>
    <row r="334" spans="1:36" x14ac:dyDescent="0.2">
      <c r="A334" t="s">
        <v>253</v>
      </c>
      <c r="B334" t="e">
        <v>#N/A</v>
      </c>
      <c r="C334" t="s">
        <v>59</v>
      </c>
      <c r="D334" t="s">
        <v>633</v>
      </c>
      <c r="E334" t="s">
        <v>39</v>
      </c>
      <c r="F334" s="1">
        <v>42230</v>
      </c>
      <c r="G334" t="s">
        <v>40</v>
      </c>
      <c r="H334" s="1">
        <v>45518</v>
      </c>
      <c r="I334">
        <v>2014</v>
      </c>
      <c r="J334">
        <v>89.4</v>
      </c>
      <c r="K334" t="s">
        <v>40</v>
      </c>
      <c r="L334" t="s">
        <v>40</v>
      </c>
      <c r="M334">
        <v>2.1</v>
      </c>
      <c r="N334" t="s">
        <v>40</v>
      </c>
      <c r="O334" t="s">
        <v>40</v>
      </c>
      <c r="P334" t="s">
        <v>40</v>
      </c>
      <c r="Q334" t="s">
        <v>40</v>
      </c>
      <c r="R334" t="s">
        <v>40</v>
      </c>
      <c r="S334" t="s">
        <v>40</v>
      </c>
      <c r="T334" t="s">
        <v>236</v>
      </c>
      <c r="U334">
        <v>63.5</v>
      </c>
      <c r="V334" t="s">
        <v>40</v>
      </c>
      <c r="W334">
        <v>12</v>
      </c>
      <c r="X334">
        <v>2013</v>
      </c>
      <c r="Y334">
        <v>0</v>
      </c>
      <c r="Z334">
        <v>0</v>
      </c>
      <c r="AA334">
        <v>0</v>
      </c>
      <c r="AB334">
        <v>0</v>
      </c>
      <c r="AC334">
        <v>0</v>
      </c>
      <c r="AD334">
        <v>0</v>
      </c>
      <c r="AE334">
        <v>0</v>
      </c>
      <c r="AF334">
        <v>0</v>
      </c>
      <c r="AG334">
        <v>5</v>
      </c>
      <c r="AH334">
        <v>6</v>
      </c>
      <c r="AI334">
        <v>2</v>
      </c>
      <c r="AJ334" t="s">
        <v>40</v>
      </c>
    </row>
    <row r="335" spans="1:36" x14ac:dyDescent="0.2">
      <c r="A335" t="s">
        <v>254</v>
      </c>
      <c r="B335" t="e">
        <v>#N/A</v>
      </c>
      <c r="C335" t="s">
        <v>59</v>
      </c>
      <c r="D335" t="s">
        <v>633</v>
      </c>
      <c r="E335" t="s">
        <v>39</v>
      </c>
      <c r="F335" s="1">
        <v>42230</v>
      </c>
      <c r="G335" t="s">
        <v>40</v>
      </c>
      <c r="H335" s="1">
        <v>45518</v>
      </c>
      <c r="I335">
        <v>2014</v>
      </c>
      <c r="J335">
        <v>62.6</v>
      </c>
      <c r="K335" t="s">
        <v>40</v>
      </c>
      <c r="L335" t="s">
        <v>40</v>
      </c>
      <c r="M335">
        <v>1.4</v>
      </c>
      <c r="N335" t="s">
        <v>40</v>
      </c>
      <c r="O335" t="s">
        <v>40</v>
      </c>
      <c r="P335" t="s">
        <v>40</v>
      </c>
      <c r="Q335" t="s">
        <v>40</v>
      </c>
      <c r="R335" t="s">
        <v>40</v>
      </c>
      <c r="S335" t="s">
        <v>40</v>
      </c>
      <c r="T335" t="s">
        <v>236</v>
      </c>
      <c r="U335">
        <v>59.8</v>
      </c>
      <c r="V335" t="s">
        <v>40</v>
      </c>
      <c r="W335">
        <v>16</v>
      </c>
      <c r="X335">
        <v>2013</v>
      </c>
      <c r="Y335">
        <v>0</v>
      </c>
      <c r="Z335">
        <v>0</v>
      </c>
      <c r="AA335">
        <v>0</v>
      </c>
      <c r="AB335">
        <v>0</v>
      </c>
      <c r="AC335">
        <v>0</v>
      </c>
      <c r="AD335">
        <v>0</v>
      </c>
      <c r="AE335">
        <v>0</v>
      </c>
      <c r="AF335">
        <v>0</v>
      </c>
      <c r="AG335">
        <v>4</v>
      </c>
      <c r="AH335">
        <v>1</v>
      </c>
      <c r="AI335">
        <v>2</v>
      </c>
      <c r="AJ335" t="s">
        <v>40</v>
      </c>
    </row>
    <row r="336" spans="1:36" x14ac:dyDescent="0.2">
      <c r="A336" t="s">
        <v>255</v>
      </c>
      <c r="B336" t="e">
        <v>#N/A</v>
      </c>
      <c r="C336" t="s">
        <v>59</v>
      </c>
      <c r="D336" t="s">
        <v>633</v>
      </c>
      <c r="E336" t="s">
        <v>39</v>
      </c>
      <c r="F336" s="1">
        <v>42230</v>
      </c>
      <c r="G336" t="s">
        <v>40</v>
      </c>
      <c r="H336" s="1">
        <v>45518</v>
      </c>
      <c r="I336">
        <v>2014</v>
      </c>
      <c r="J336">
        <v>66.599999999999994</v>
      </c>
      <c r="K336" t="s">
        <v>40</v>
      </c>
      <c r="L336" t="s">
        <v>40</v>
      </c>
      <c r="M336">
        <v>1.4</v>
      </c>
      <c r="N336" t="s">
        <v>40</v>
      </c>
      <c r="O336" t="s">
        <v>40</v>
      </c>
      <c r="P336" t="s">
        <v>40</v>
      </c>
      <c r="Q336" t="s">
        <v>40</v>
      </c>
      <c r="R336" t="s">
        <v>40</v>
      </c>
      <c r="S336" t="s">
        <v>40</v>
      </c>
      <c r="T336" t="s">
        <v>236</v>
      </c>
      <c r="U336">
        <v>64.2</v>
      </c>
      <c r="V336" t="s">
        <v>40</v>
      </c>
      <c r="W336">
        <v>21</v>
      </c>
      <c r="X336">
        <v>2013</v>
      </c>
      <c r="Y336">
        <v>0</v>
      </c>
      <c r="Z336">
        <v>0</v>
      </c>
      <c r="AA336">
        <v>0</v>
      </c>
      <c r="AB336">
        <v>0</v>
      </c>
      <c r="AC336">
        <v>0</v>
      </c>
      <c r="AD336">
        <v>0</v>
      </c>
      <c r="AE336">
        <v>0</v>
      </c>
      <c r="AF336">
        <v>0</v>
      </c>
      <c r="AG336">
        <v>4</v>
      </c>
      <c r="AH336">
        <v>2</v>
      </c>
      <c r="AI336">
        <v>2</v>
      </c>
      <c r="AJ336" t="s">
        <v>40</v>
      </c>
    </row>
    <row r="337" spans="1:36" x14ac:dyDescent="0.2">
      <c r="A337" t="s">
        <v>256</v>
      </c>
      <c r="B337" t="e">
        <v>#N/A</v>
      </c>
      <c r="C337" t="s">
        <v>59</v>
      </c>
      <c r="D337" t="s">
        <v>633</v>
      </c>
      <c r="E337" t="s">
        <v>39</v>
      </c>
      <c r="F337" s="1">
        <v>42230</v>
      </c>
      <c r="G337" t="s">
        <v>40</v>
      </c>
      <c r="H337" s="1">
        <v>45518</v>
      </c>
      <c r="I337">
        <v>2014</v>
      </c>
      <c r="J337">
        <v>45.7</v>
      </c>
      <c r="K337" t="s">
        <v>40</v>
      </c>
      <c r="L337" t="s">
        <v>40</v>
      </c>
      <c r="M337">
        <v>1.5</v>
      </c>
      <c r="N337" t="s">
        <v>40</v>
      </c>
      <c r="O337" t="s">
        <v>40</v>
      </c>
      <c r="P337" t="s">
        <v>40</v>
      </c>
      <c r="Q337" t="s">
        <v>40</v>
      </c>
      <c r="R337" t="s">
        <v>40</v>
      </c>
      <c r="S337" t="s">
        <v>40</v>
      </c>
      <c r="T337" t="s">
        <v>236</v>
      </c>
      <c r="U337">
        <v>61.6</v>
      </c>
      <c r="V337" t="s">
        <v>40</v>
      </c>
      <c r="W337">
        <v>18</v>
      </c>
      <c r="X337">
        <v>2013</v>
      </c>
      <c r="Y337">
        <v>0</v>
      </c>
      <c r="Z337">
        <v>0</v>
      </c>
      <c r="AA337">
        <v>0</v>
      </c>
      <c r="AB337">
        <v>0</v>
      </c>
      <c r="AC337">
        <v>0</v>
      </c>
      <c r="AD337">
        <v>0</v>
      </c>
      <c r="AE337">
        <v>0</v>
      </c>
      <c r="AF337">
        <v>0</v>
      </c>
      <c r="AG337">
        <v>4</v>
      </c>
      <c r="AH337">
        <v>3</v>
      </c>
      <c r="AI337">
        <v>2</v>
      </c>
      <c r="AJ337" t="s">
        <v>40</v>
      </c>
    </row>
    <row r="338" spans="1:36" x14ac:dyDescent="0.2">
      <c r="A338" t="s">
        <v>257</v>
      </c>
      <c r="B338" t="e">
        <v>#N/A</v>
      </c>
      <c r="C338" t="s">
        <v>59</v>
      </c>
      <c r="D338" t="s">
        <v>633</v>
      </c>
      <c r="E338" t="s">
        <v>39</v>
      </c>
      <c r="F338" s="1">
        <v>42230</v>
      </c>
      <c r="G338" t="s">
        <v>40</v>
      </c>
      <c r="H338" s="1">
        <v>45518</v>
      </c>
      <c r="I338">
        <v>2014</v>
      </c>
      <c r="J338">
        <v>55.1</v>
      </c>
      <c r="K338" t="s">
        <v>40</v>
      </c>
      <c r="L338" t="s">
        <v>40</v>
      </c>
      <c r="M338">
        <v>1.2</v>
      </c>
      <c r="N338" t="s">
        <v>40</v>
      </c>
      <c r="O338" t="s">
        <v>40</v>
      </c>
      <c r="P338" t="s">
        <v>40</v>
      </c>
      <c r="Q338" t="s">
        <v>40</v>
      </c>
      <c r="R338" t="s">
        <v>40</v>
      </c>
      <c r="S338" t="s">
        <v>40</v>
      </c>
      <c r="T338" t="s">
        <v>236</v>
      </c>
      <c r="U338">
        <v>57.4</v>
      </c>
      <c r="V338" t="s">
        <v>40</v>
      </c>
      <c r="W338">
        <v>12</v>
      </c>
      <c r="X338">
        <v>2013</v>
      </c>
      <c r="Y338">
        <v>0</v>
      </c>
      <c r="Z338">
        <v>0</v>
      </c>
      <c r="AA338">
        <v>0</v>
      </c>
      <c r="AB338">
        <v>0</v>
      </c>
      <c r="AC338">
        <v>0</v>
      </c>
      <c r="AD338">
        <v>0</v>
      </c>
      <c r="AE338">
        <v>0</v>
      </c>
      <c r="AF338">
        <v>0</v>
      </c>
      <c r="AG338">
        <v>4</v>
      </c>
      <c r="AH338">
        <v>4</v>
      </c>
      <c r="AI338">
        <v>2</v>
      </c>
      <c r="AJ338" t="s">
        <v>40</v>
      </c>
    </row>
    <row r="339" spans="1:36" x14ac:dyDescent="0.2">
      <c r="A339" t="s">
        <v>258</v>
      </c>
      <c r="B339" t="e">
        <v>#N/A</v>
      </c>
      <c r="C339" t="s">
        <v>59</v>
      </c>
      <c r="D339" t="s">
        <v>633</v>
      </c>
      <c r="E339" t="s">
        <v>39</v>
      </c>
      <c r="F339" s="1">
        <v>42230</v>
      </c>
      <c r="G339" t="s">
        <v>40</v>
      </c>
      <c r="H339" s="1">
        <v>45518</v>
      </c>
      <c r="I339">
        <v>2014</v>
      </c>
      <c r="J339">
        <v>74.900000000000006</v>
      </c>
      <c r="K339" t="s">
        <v>40</v>
      </c>
      <c r="L339" t="s">
        <v>40</v>
      </c>
      <c r="M339">
        <v>3.3</v>
      </c>
      <c r="N339" t="s">
        <v>40</v>
      </c>
      <c r="O339" t="s">
        <v>40</v>
      </c>
      <c r="P339" t="s">
        <v>40</v>
      </c>
      <c r="Q339" t="s">
        <v>40</v>
      </c>
      <c r="R339" t="s">
        <v>40</v>
      </c>
      <c r="S339" t="s">
        <v>40</v>
      </c>
      <c r="T339" t="s">
        <v>242</v>
      </c>
      <c r="U339">
        <v>58.7</v>
      </c>
      <c r="V339" t="s">
        <v>40</v>
      </c>
      <c r="W339">
        <v>12</v>
      </c>
      <c r="X339">
        <v>2013</v>
      </c>
      <c r="Y339">
        <v>0</v>
      </c>
      <c r="Z339">
        <v>0</v>
      </c>
      <c r="AA339">
        <v>0</v>
      </c>
      <c r="AB339">
        <v>0</v>
      </c>
      <c r="AC339">
        <v>0</v>
      </c>
      <c r="AD339">
        <v>0</v>
      </c>
      <c r="AE339">
        <v>0</v>
      </c>
      <c r="AF339">
        <v>0</v>
      </c>
      <c r="AG339">
        <v>5</v>
      </c>
      <c r="AH339">
        <v>2</v>
      </c>
      <c r="AI339">
        <v>5</v>
      </c>
      <c r="AJ339" t="s">
        <v>40</v>
      </c>
    </row>
    <row r="340" spans="1:36" x14ac:dyDescent="0.2">
      <c r="A340" t="s">
        <v>259</v>
      </c>
      <c r="B340" t="e">
        <v>#N/A</v>
      </c>
      <c r="C340" t="s">
        <v>59</v>
      </c>
      <c r="D340" t="s">
        <v>633</v>
      </c>
      <c r="E340" t="s">
        <v>39</v>
      </c>
      <c r="F340" s="1">
        <v>42230</v>
      </c>
      <c r="G340" t="s">
        <v>40</v>
      </c>
      <c r="H340" s="1">
        <v>45518</v>
      </c>
      <c r="I340">
        <v>2014</v>
      </c>
      <c r="J340">
        <v>55</v>
      </c>
      <c r="K340" t="s">
        <v>40</v>
      </c>
      <c r="L340" t="s">
        <v>40</v>
      </c>
      <c r="M340">
        <v>2.7</v>
      </c>
      <c r="N340" t="s">
        <v>40</v>
      </c>
      <c r="O340" t="s">
        <v>40</v>
      </c>
      <c r="P340" t="s">
        <v>40</v>
      </c>
      <c r="Q340" t="s">
        <v>40</v>
      </c>
      <c r="R340" t="s">
        <v>40</v>
      </c>
      <c r="S340" t="s">
        <v>40</v>
      </c>
      <c r="T340" t="s">
        <v>242</v>
      </c>
      <c r="U340">
        <v>50</v>
      </c>
      <c r="V340" t="s">
        <v>40</v>
      </c>
      <c r="W340">
        <v>21</v>
      </c>
      <c r="X340">
        <v>2013</v>
      </c>
      <c r="Y340">
        <v>0</v>
      </c>
      <c r="Z340">
        <v>0</v>
      </c>
      <c r="AA340">
        <v>0</v>
      </c>
      <c r="AB340">
        <v>0</v>
      </c>
      <c r="AC340">
        <v>0</v>
      </c>
      <c r="AD340">
        <v>0</v>
      </c>
      <c r="AE340">
        <v>0</v>
      </c>
      <c r="AF340">
        <v>0</v>
      </c>
      <c r="AG340">
        <v>4</v>
      </c>
      <c r="AH340">
        <v>5</v>
      </c>
      <c r="AI340">
        <v>2</v>
      </c>
      <c r="AJ340" t="s">
        <v>40</v>
      </c>
    </row>
    <row r="341" spans="1:36" x14ac:dyDescent="0.2">
      <c r="A341" t="s">
        <v>260</v>
      </c>
      <c r="B341" t="e">
        <v>#N/A</v>
      </c>
      <c r="C341" t="s">
        <v>59</v>
      </c>
      <c r="D341" t="s">
        <v>633</v>
      </c>
      <c r="E341" t="s">
        <v>39</v>
      </c>
      <c r="F341" s="1">
        <v>42230</v>
      </c>
      <c r="G341" t="s">
        <v>40</v>
      </c>
      <c r="H341" s="1">
        <v>45518</v>
      </c>
      <c r="I341">
        <v>2014</v>
      </c>
      <c r="J341">
        <v>83.6</v>
      </c>
      <c r="K341" t="s">
        <v>40</v>
      </c>
      <c r="L341" t="s">
        <v>40</v>
      </c>
      <c r="M341">
        <v>2.2999999999999998</v>
      </c>
      <c r="N341" t="s">
        <v>40</v>
      </c>
      <c r="O341" t="s">
        <v>40</v>
      </c>
      <c r="P341" t="s">
        <v>40</v>
      </c>
      <c r="Q341" t="s">
        <v>40</v>
      </c>
      <c r="R341" t="s">
        <v>40</v>
      </c>
      <c r="S341" t="s">
        <v>40</v>
      </c>
      <c r="T341" t="s">
        <v>236</v>
      </c>
      <c r="U341">
        <v>59.7</v>
      </c>
      <c r="V341" t="s">
        <v>40</v>
      </c>
      <c r="W341">
        <v>29</v>
      </c>
      <c r="X341">
        <v>2013</v>
      </c>
      <c r="Y341">
        <v>0</v>
      </c>
      <c r="Z341">
        <v>0</v>
      </c>
      <c r="AA341">
        <v>0</v>
      </c>
      <c r="AB341">
        <v>0</v>
      </c>
      <c r="AC341">
        <v>0</v>
      </c>
      <c r="AD341">
        <v>0</v>
      </c>
      <c r="AE341">
        <v>0</v>
      </c>
      <c r="AF341">
        <v>0</v>
      </c>
      <c r="AG341">
        <v>5</v>
      </c>
      <c r="AH341">
        <v>2</v>
      </c>
      <c r="AI341">
        <v>7</v>
      </c>
      <c r="AJ341" t="s">
        <v>40</v>
      </c>
    </row>
    <row r="342" spans="1:36" x14ac:dyDescent="0.2">
      <c r="A342" t="s">
        <v>261</v>
      </c>
      <c r="B342" t="e">
        <v>#N/A</v>
      </c>
      <c r="C342" t="s">
        <v>59</v>
      </c>
      <c r="D342" t="s">
        <v>633</v>
      </c>
      <c r="E342" t="s">
        <v>39</v>
      </c>
      <c r="F342" s="1">
        <v>42230</v>
      </c>
      <c r="G342" t="s">
        <v>40</v>
      </c>
      <c r="H342" s="1">
        <v>45518</v>
      </c>
      <c r="I342">
        <v>2014</v>
      </c>
      <c r="J342">
        <v>71.400000000000006</v>
      </c>
      <c r="K342" t="s">
        <v>40</v>
      </c>
      <c r="L342" t="s">
        <v>40</v>
      </c>
      <c r="M342">
        <v>2.2999999999999998</v>
      </c>
      <c r="N342" t="s">
        <v>40</v>
      </c>
      <c r="O342" t="s">
        <v>40</v>
      </c>
      <c r="P342" t="s">
        <v>40</v>
      </c>
      <c r="Q342" t="s">
        <v>40</v>
      </c>
      <c r="R342" t="s">
        <v>40</v>
      </c>
      <c r="S342" t="s">
        <v>40</v>
      </c>
      <c r="T342" t="s">
        <v>236</v>
      </c>
      <c r="U342">
        <v>59.7</v>
      </c>
      <c r="V342" t="s">
        <v>40</v>
      </c>
      <c r="W342">
        <v>10</v>
      </c>
      <c r="X342">
        <v>2013</v>
      </c>
      <c r="Y342">
        <v>0</v>
      </c>
      <c r="Z342">
        <v>0</v>
      </c>
      <c r="AA342">
        <v>0</v>
      </c>
      <c r="AB342">
        <v>0</v>
      </c>
      <c r="AC342">
        <v>0</v>
      </c>
      <c r="AD342">
        <v>0</v>
      </c>
      <c r="AE342">
        <v>0</v>
      </c>
      <c r="AF342">
        <v>0</v>
      </c>
      <c r="AG342">
        <v>2</v>
      </c>
      <c r="AH342">
        <v>5</v>
      </c>
      <c r="AI342">
        <v>2</v>
      </c>
      <c r="AJ342" t="s">
        <v>40</v>
      </c>
    </row>
    <row r="343" spans="1:36" x14ac:dyDescent="0.2">
      <c r="A343" t="s">
        <v>262</v>
      </c>
      <c r="B343" t="e">
        <v>#N/A</v>
      </c>
      <c r="C343" t="s">
        <v>59</v>
      </c>
      <c r="D343" t="s">
        <v>633</v>
      </c>
      <c r="E343" t="s">
        <v>39</v>
      </c>
      <c r="F343" s="1">
        <v>42230</v>
      </c>
      <c r="G343" t="s">
        <v>40</v>
      </c>
      <c r="H343" s="1">
        <v>45518</v>
      </c>
      <c r="I343">
        <v>2014</v>
      </c>
      <c r="J343">
        <v>82.4</v>
      </c>
      <c r="K343" t="s">
        <v>40</v>
      </c>
      <c r="L343" t="s">
        <v>40</v>
      </c>
      <c r="M343">
        <v>1.7</v>
      </c>
      <c r="N343" t="s">
        <v>40</v>
      </c>
      <c r="O343" t="s">
        <v>40</v>
      </c>
      <c r="P343" t="s">
        <v>40</v>
      </c>
      <c r="Q343" t="s">
        <v>40</v>
      </c>
      <c r="R343" t="s">
        <v>40</v>
      </c>
      <c r="S343" t="s">
        <v>40</v>
      </c>
      <c r="T343" t="s">
        <v>236</v>
      </c>
      <c r="U343">
        <v>67.5</v>
      </c>
      <c r="V343" t="s">
        <v>40</v>
      </c>
      <c r="W343">
        <v>16</v>
      </c>
      <c r="X343">
        <v>2013</v>
      </c>
      <c r="Y343">
        <v>0</v>
      </c>
      <c r="Z343">
        <v>0</v>
      </c>
      <c r="AA343">
        <v>0</v>
      </c>
      <c r="AB343">
        <v>0</v>
      </c>
      <c r="AC343">
        <v>0</v>
      </c>
      <c r="AD343">
        <v>0</v>
      </c>
      <c r="AE343">
        <v>0</v>
      </c>
      <c r="AF343">
        <v>0</v>
      </c>
      <c r="AG343">
        <v>2</v>
      </c>
      <c r="AH343">
        <v>5</v>
      </c>
      <c r="AI343">
        <v>3</v>
      </c>
      <c r="AJ343" t="s">
        <v>40</v>
      </c>
    </row>
    <row r="344" spans="1:36" x14ac:dyDescent="0.2">
      <c r="A344" t="s">
        <v>263</v>
      </c>
      <c r="B344" t="e">
        <v>#N/A</v>
      </c>
      <c r="C344" t="s">
        <v>59</v>
      </c>
      <c r="D344" t="s">
        <v>633</v>
      </c>
      <c r="E344" t="s">
        <v>39</v>
      </c>
      <c r="F344" s="1">
        <v>42230</v>
      </c>
      <c r="G344" t="s">
        <v>40</v>
      </c>
      <c r="H344" s="1">
        <v>45518</v>
      </c>
      <c r="I344">
        <v>2014</v>
      </c>
      <c r="J344">
        <v>60</v>
      </c>
      <c r="K344" t="s">
        <v>40</v>
      </c>
      <c r="L344" t="s">
        <v>40</v>
      </c>
      <c r="M344">
        <v>2.1</v>
      </c>
      <c r="N344" t="s">
        <v>40</v>
      </c>
      <c r="O344" t="s">
        <v>40</v>
      </c>
      <c r="P344" t="s">
        <v>40</v>
      </c>
      <c r="Q344" t="s">
        <v>40</v>
      </c>
      <c r="R344" t="s">
        <v>40</v>
      </c>
      <c r="S344" t="s">
        <v>40</v>
      </c>
      <c r="T344" t="s">
        <v>236</v>
      </c>
      <c r="U344">
        <v>54</v>
      </c>
      <c r="V344" t="s">
        <v>40</v>
      </c>
      <c r="W344">
        <v>21</v>
      </c>
      <c r="X344">
        <v>2013</v>
      </c>
      <c r="Y344">
        <v>0</v>
      </c>
      <c r="Z344">
        <v>0</v>
      </c>
      <c r="AA344">
        <v>0</v>
      </c>
      <c r="AB344">
        <v>0</v>
      </c>
      <c r="AC344">
        <v>0</v>
      </c>
      <c r="AD344">
        <v>0</v>
      </c>
      <c r="AE344">
        <v>0</v>
      </c>
      <c r="AF344">
        <v>0</v>
      </c>
      <c r="AG344">
        <v>2</v>
      </c>
      <c r="AH344">
        <v>5</v>
      </c>
      <c r="AI344">
        <v>4</v>
      </c>
      <c r="AJ344" t="s">
        <v>40</v>
      </c>
    </row>
    <row r="345" spans="1:36" x14ac:dyDescent="0.2">
      <c r="A345" t="s">
        <v>264</v>
      </c>
      <c r="B345" t="e">
        <v>#N/A</v>
      </c>
      <c r="C345" t="s">
        <v>59</v>
      </c>
      <c r="D345" t="s">
        <v>633</v>
      </c>
      <c r="E345" t="s">
        <v>39</v>
      </c>
      <c r="F345" s="1">
        <v>42230</v>
      </c>
      <c r="G345" t="s">
        <v>40</v>
      </c>
      <c r="H345" s="1">
        <v>45518</v>
      </c>
      <c r="I345">
        <v>2014</v>
      </c>
      <c r="J345">
        <v>79.2</v>
      </c>
      <c r="K345" t="s">
        <v>40</v>
      </c>
      <c r="L345" t="s">
        <v>40</v>
      </c>
      <c r="M345">
        <v>2.2999999999999998</v>
      </c>
      <c r="N345" t="s">
        <v>40</v>
      </c>
      <c r="O345" t="s">
        <v>40</v>
      </c>
      <c r="P345" t="s">
        <v>40</v>
      </c>
      <c r="Q345" t="s">
        <v>40</v>
      </c>
      <c r="R345" t="s">
        <v>40</v>
      </c>
      <c r="S345" t="s">
        <v>40</v>
      </c>
      <c r="T345" t="s">
        <v>236</v>
      </c>
      <c r="U345">
        <v>52.8</v>
      </c>
      <c r="V345" t="s">
        <v>40</v>
      </c>
      <c r="W345">
        <v>18</v>
      </c>
      <c r="X345">
        <v>2013</v>
      </c>
      <c r="Y345">
        <v>0</v>
      </c>
      <c r="Z345">
        <v>0</v>
      </c>
      <c r="AA345">
        <v>0</v>
      </c>
      <c r="AB345">
        <v>0</v>
      </c>
      <c r="AC345">
        <v>0</v>
      </c>
      <c r="AD345">
        <v>0</v>
      </c>
      <c r="AE345">
        <v>0</v>
      </c>
      <c r="AF345">
        <v>0</v>
      </c>
      <c r="AG345">
        <v>2</v>
      </c>
      <c r="AH345">
        <v>5</v>
      </c>
      <c r="AI345">
        <v>5</v>
      </c>
      <c r="AJ345" t="s">
        <v>40</v>
      </c>
    </row>
    <row r="346" spans="1:36" x14ac:dyDescent="0.2">
      <c r="A346" t="s">
        <v>265</v>
      </c>
      <c r="B346" t="e">
        <v>#N/A</v>
      </c>
      <c r="C346" t="s">
        <v>38</v>
      </c>
      <c r="D346" t="s">
        <v>633</v>
      </c>
      <c r="E346" t="s">
        <v>39</v>
      </c>
      <c r="F346" s="1">
        <v>42230</v>
      </c>
      <c r="G346" t="s">
        <v>40</v>
      </c>
      <c r="H346" s="1">
        <v>45518</v>
      </c>
      <c r="I346">
        <v>2014</v>
      </c>
      <c r="J346">
        <v>42.5</v>
      </c>
      <c r="K346">
        <v>273.60000000000002</v>
      </c>
      <c r="L346" t="s">
        <v>40</v>
      </c>
      <c r="M346">
        <v>1.6</v>
      </c>
      <c r="N346" t="s">
        <v>40</v>
      </c>
      <c r="O346" t="s">
        <v>40</v>
      </c>
      <c r="P346" t="s">
        <v>40</v>
      </c>
      <c r="Q346" t="s">
        <v>40</v>
      </c>
      <c r="R346" t="s">
        <v>40</v>
      </c>
      <c r="S346" t="s">
        <v>40</v>
      </c>
      <c r="T346" t="s">
        <v>236</v>
      </c>
      <c r="U346">
        <v>111</v>
      </c>
      <c r="V346" t="s">
        <v>40</v>
      </c>
      <c r="W346">
        <v>18</v>
      </c>
      <c r="X346">
        <v>2013</v>
      </c>
      <c r="Y346">
        <v>0</v>
      </c>
      <c r="Z346">
        <v>0</v>
      </c>
      <c r="AA346">
        <v>0</v>
      </c>
      <c r="AB346">
        <v>0</v>
      </c>
      <c r="AC346">
        <v>0</v>
      </c>
      <c r="AD346">
        <v>0</v>
      </c>
      <c r="AE346">
        <v>0</v>
      </c>
      <c r="AF346">
        <v>0</v>
      </c>
      <c r="AG346">
        <v>1</v>
      </c>
      <c r="AH346">
        <v>1</v>
      </c>
      <c r="AI346">
        <v>2</v>
      </c>
      <c r="AJ346" t="s">
        <v>40</v>
      </c>
    </row>
    <row r="347" spans="1:36" x14ac:dyDescent="0.2">
      <c r="A347" t="s">
        <v>266</v>
      </c>
      <c r="B347" t="e">
        <v>#N/A</v>
      </c>
      <c r="C347" t="s">
        <v>38</v>
      </c>
      <c r="D347" t="s">
        <v>633</v>
      </c>
      <c r="E347" t="s">
        <v>39</v>
      </c>
      <c r="F347" s="1">
        <v>42230</v>
      </c>
      <c r="G347" t="s">
        <v>40</v>
      </c>
      <c r="H347" s="1">
        <v>45518</v>
      </c>
      <c r="I347">
        <v>2014</v>
      </c>
      <c r="J347">
        <v>31.9</v>
      </c>
      <c r="K347">
        <v>197</v>
      </c>
      <c r="L347" t="s">
        <v>40</v>
      </c>
      <c r="M347">
        <v>0.9</v>
      </c>
      <c r="N347" t="s">
        <v>40</v>
      </c>
      <c r="O347" t="s">
        <v>40</v>
      </c>
      <c r="P347" t="s">
        <v>40</v>
      </c>
      <c r="Q347" t="s">
        <v>40</v>
      </c>
      <c r="R347" t="s">
        <v>40</v>
      </c>
      <c r="S347" t="s">
        <v>40</v>
      </c>
      <c r="T347" t="s">
        <v>41</v>
      </c>
      <c r="U347">
        <v>56</v>
      </c>
      <c r="V347" t="s">
        <v>40</v>
      </c>
      <c r="W347">
        <v>12</v>
      </c>
      <c r="X347">
        <v>2013</v>
      </c>
      <c r="Y347">
        <v>0</v>
      </c>
      <c r="Z347">
        <v>0</v>
      </c>
      <c r="AA347">
        <v>0</v>
      </c>
      <c r="AB347">
        <v>0</v>
      </c>
      <c r="AC347">
        <v>0</v>
      </c>
      <c r="AD347">
        <v>0</v>
      </c>
      <c r="AE347">
        <v>0</v>
      </c>
      <c r="AF347">
        <v>0</v>
      </c>
      <c r="AG347">
        <v>6</v>
      </c>
      <c r="AH347">
        <v>6</v>
      </c>
      <c r="AI347">
        <v>6</v>
      </c>
      <c r="AJ347" t="s">
        <v>40</v>
      </c>
    </row>
    <row r="348" spans="1:36" x14ac:dyDescent="0.2">
      <c r="A348" t="s">
        <v>267</v>
      </c>
      <c r="B348" t="e">
        <v>#N/A</v>
      </c>
      <c r="C348" t="s">
        <v>38</v>
      </c>
      <c r="D348" t="s">
        <v>633</v>
      </c>
      <c r="E348" t="s">
        <v>39</v>
      </c>
      <c r="F348" s="1">
        <v>42230</v>
      </c>
      <c r="G348" t="s">
        <v>40</v>
      </c>
      <c r="H348" s="1">
        <v>45518</v>
      </c>
      <c r="I348">
        <v>2014</v>
      </c>
      <c r="J348">
        <v>57.2</v>
      </c>
      <c r="K348" t="s">
        <v>268</v>
      </c>
      <c r="L348" t="s">
        <v>40</v>
      </c>
      <c r="M348">
        <v>1.4</v>
      </c>
      <c r="N348" t="s">
        <v>40</v>
      </c>
      <c r="O348" t="s">
        <v>40</v>
      </c>
      <c r="P348" t="s">
        <v>40</v>
      </c>
      <c r="Q348" t="s">
        <v>40</v>
      </c>
      <c r="R348" t="s">
        <v>40</v>
      </c>
      <c r="S348" t="s">
        <v>40</v>
      </c>
      <c r="T348" t="s">
        <v>236</v>
      </c>
      <c r="U348">
        <v>62.7</v>
      </c>
      <c r="V348" t="s">
        <v>40</v>
      </c>
      <c r="W348">
        <v>13</v>
      </c>
      <c r="X348">
        <v>2013</v>
      </c>
      <c r="Y348">
        <v>0</v>
      </c>
      <c r="Z348">
        <v>0</v>
      </c>
      <c r="AA348">
        <v>0</v>
      </c>
      <c r="AB348">
        <v>0</v>
      </c>
      <c r="AC348">
        <v>0</v>
      </c>
      <c r="AD348">
        <v>0</v>
      </c>
      <c r="AE348">
        <v>0</v>
      </c>
      <c r="AF348">
        <v>0</v>
      </c>
      <c r="AG348">
        <v>3</v>
      </c>
      <c r="AH348">
        <v>1</v>
      </c>
      <c r="AI348">
        <v>5</v>
      </c>
      <c r="AJ348" t="s">
        <v>40</v>
      </c>
    </row>
    <row r="349" spans="1:36" x14ac:dyDescent="0.2">
      <c r="A349" t="s">
        <v>269</v>
      </c>
      <c r="B349" t="e">
        <v>#N/A</v>
      </c>
      <c r="C349" t="s">
        <v>38</v>
      </c>
      <c r="D349" t="s">
        <v>633</v>
      </c>
      <c r="E349" t="s">
        <v>39</v>
      </c>
      <c r="F349" s="1">
        <v>42230</v>
      </c>
      <c r="G349" t="s">
        <v>40</v>
      </c>
      <c r="H349" s="1">
        <v>45518</v>
      </c>
      <c r="I349">
        <v>2014</v>
      </c>
      <c r="J349">
        <v>33.4</v>
      </c>
      <c r="K349">
        <v>407</v>
      </c>
      <c r="L349" t="s">
        <v>40</v>
      </c>
      <c r="M349">
        <v>1.2</v>
      </c>
      <c r="N349" t="s">
        <v>40</v>
      </c>
      <c r="O349" t="s">
        <v>40</v>
      </c>
      <c r="P349" t="s">
        <v>40</v>
      </c>
      <c r="Q349" t="s">
        <v>40</v>
      </c>
      <c r="R349" t="s">
        <v>40</v>
      </c>
      <c r="S349" t="s">
        <v>40</v>
      </c>
      <c r="T349" t="s">
        <v>236</v>
      </c>
      <c r="U349">
        <v>53.7</v>
      </c>
      <c r="V349" t="s">
        <v>40</v>
      </c>
      <c r="W349">
        <v>19</v>
      </c>
      <c r="X349">
        <v>2013</v>
      </c>
      <c r="Y349">
        <v>0</v>
      </c>
      <c r="Z349">
        <v>0</v>
      </c>
      <c r="AA349">
        <v>0</v>
      </c>
      <c r="AB349">
        <v>0</v>
      </c>
      <c r="AC349">
        <v>0</v>
      </c>
      <c r="AD349">
        <v>0</v>
      </c>
      <c r="AE349">
        <v>0</v>
      </c>
      <c r="AF349">
        <v>0</v>
      </c>
      <c r="AG349">
        <v>3</v>
      </c>
      <c r="AH349">
        <v>1</v>
      </c>
      <c r="AI349">
        <v>7</v>
      </c>
      <c r="AJ349" t="s">
        <v>40</v>
      </c>
    </row>
    <row r="350" spans="1:36" x14ac:dyDescent="0.2">
      <c r="A350" t="s">
        <v>270</v>
      </c>
      <c r="B350" t="e">
        <v>#N/A</v>
      </c>
      <c r="C350" t="s">
        <v>38</v>
      </c>
      <c r="D350" t="s">
        <v>633</v>
      </c>
      <c r="E350" t="s">
        <v>39</v>
      </c>
      <c r="F350" s="1">
        <v>42230</v>
      </c>
      <c r="G350" t="s">
        <v>40</v>
      </c>
      <c r="H350" s="1">
        <v>45518</v>
      </c>
      <c r="I350">
        <v>2014</v>
      </c>
      <c r="J350">
        <v>55.3</v>
      </c>
      <c r="K350" t="s">
        <v>77</v>
      </c>
      <c r="L350" t="s">
        <v>40</v>
      </c>
      <c r="M350">
        <v>1.5</v>
      </c>
      <c r="N350" t="s">
        <v>40</v>
      </c>
      <c r="O350" t="s">
        <v>40</v>
      </c>
      <c r="P350" t="s">
        <v>40</v>
      </c>
      <c r="Q350" t="s">
        <v>40</v>
      </c>
      <c r="R350" t="s">
        <v>40</v>
      </c>
      <c r="S350" t="s">
        <v>40</v>
      </c>
      <c r="T350" t="s">
        <v>242</v>
      </c>
      <c r="U350">
        <v>63.9</v>
      </c>
      <c r="V350" t="s">
        <v>40</v>
      </c>
      <c r="W350">
        <v>20</v>
      </c>
      <c r="X350">
        <v>2013</v>
      </c>
      <c r="Y350">
        <v>0</v>
      </c>
      <c r="Z350">
        <v>0</v>
      </c>
      <c r="AA350">
        <v>0</v>
      </c>
      <c r="AB350">
        <v>0</v>
      </c>
      <c r="AC350">
        <v>0</v>
      </c>
      <c r="AD350">
        <v>0</v>
      </c>
      <c r="AE350">
        <v>0</v>
      </c>
      <c r="AF350">
        <v>0</v>
      </c>
      <c r="AG350">
        <v>8</v>
      </c>
      <c r="AH350">
        <v>6</v>
      </c>
      <c r="AI350">
        <v>3</v>
      </c>
      <c r="AJ350" t="s">
        <v>40</v>
      </c>
    </row>
    <row r="351" spans="1:36" x14ac:dyDescent="0.2">
      <c r="A351" t="s">
        <v>271</v>
      </c>
      <c r="B351" t="e">
        <v>#N/A</v>
      </c>
      <c r="C351" t="s">
        <v>38</v>
      </c>
      <c r="D351" t="s">
        <v>633</v>
      </c>
      <c r="E351" t="s">
        <v>39</v>
      </c>
      <c r="F351" s="1">
        <v>42230</v>
      </c>
      <c r="G351" t="s">
        <v>40</v>
      </c>
      <c r="H351" s="1">
        <v>45518</v>
      </c>
      <c r="I351">
        <v>2014</v>
      </c>
      <c r="J351">
        <v>34.1</v>
      </c>
      <c r="K351">
        <v>314.5</v>
      </c>
      <c r="L351" t="s">
        <v>40</v>
      </c>
      <c r="M351">
        <v>2.2999999999999998</v>
      </c>
      <c r="N351" t="s">
        <v>40</v>
      </c>
      <c r="O351" t="s">
        <v>40</v>
      </c>
      <c r="P351" t="s">
        <v>40</v>
      </c>
      <c r="Q351" t="s">
        <v>40</v>
      </c>
      <c r="R351" t="s">
        <v>40</v>
      </c>
      <c r="S351" t="s">
        <v>40</v>
      </c>
      <c r="T351" t="s">
        <v>242</v>
      </c>
      <c r="U351">
        <v>55.7</v>
      </c>
      <c r="V351" t="s">
        <v>40</v>
      </c>
      <c r="W351">
        <v>9</v>
      </c>
      <c r="X351">
        <v>2013</v>
      </c>
      <c r="Y351">
        <v>0</v>
      </c>
      <c r="Z351">
        <v>0</v>
      </c>
      <c r="AA351">
        <v>0</v>
      </c>
      <c r="AB351">
        <v>0</v>
      </c>
      <c r="AC351">
        <v>0</v>
      </c>
      <c r="AD351">
        <v>0</v>
      </c>
      <c r="AE351">
        <v>0</v>
      </c>
      <c r="AF351">
        <v>0</v>
      </c>
      <c r="AG351">
        <v>8</v>
      </c>
      <c r="AH351">
        <v>6</v>
      </c>
      <c r="AI351">
        <v>4</v>
      </c>
      <c r="AJ351" t="s">
        <v>40</v>
      </c>
    </row>
    <row r="352" spans="1:36" x14ac:dyDescent="0.2">
      <c r="A352" t="s">
        <v>272</v>
      </c>
      <c r="B352" t="e">
        <v>#N/A</v>
      </c>
      <c r="C352" t="s">
        <v>38</v>
      </c>
      <c r="D352" t="s">
        <v>633</v>
      </c>
      <c r="E352" t="s">
        <v>39</v>
      </c>
      <c r="F352" s="1">
        <v>42230</v>
      </c>
      <c r="G352" t="s">
        <v>40</v>
      </c>
      <c r="H352" s="1">
        <v>45518</v>
      </c>
      <c r="I352">
        <v>2014</v>
      </c>
      <c r="J352">
        <v>33.6</v>
      </c>
      <c r="K352">
        <v>292.2</v>
      </c>
      <c r="L352" t="s">
        <v>40</v>
      </c>
      <c r="M352">
        <v>1.2</v>
      </c>
      <c r="N352" t="s">
        <v>40</v>
      </c>
      <c r="O352" t="s">
        <v>40</v>
      </c>
      <c r="P352" t="s">
        <v>40</v>
      </c>
      <c r="Q352" t="s">
        <v>40</v>
      </c>
      <c r="R352" t="s">
        <v>40</v>
      </c>
      <c r="S352" t="s">
        <v>40</v>
      </c>
      <c r="T352" t="s">
        <v>242</v>
      </c>
      <c r="U352">
        <v>46</v>
      </c>
      <c r="V352" t="s">
        <v>40</v>
      </c>
      <c r="W352">
        <v>12</v>
      </c>
      <c r="X352">
        <v>2013</v>
      </c>
      <c r="Y352">
        <v>0</v>
      </c>
      <c r="Z352">
        <v>0</v>
      </c>
      <c r="AA352">
        <v>0</v>
      </c>
      <c r="AB352">
        <v>0</v>
      </c>
      <c r="AC352">
        <v>0</v>
      </c>
      <c r="AD352">
        <v>0</v>
      </c>
      <c r="AE352">
        <v>0</v>
      </c>
      <c r="AF352">
        <v>0</v>
      </c>
      <c r="AG352">
        <v>8</v>
      </c>
      <c r="AH352">
        <v>6</v>
      </c>
      <c r="AI352">
        <v>5</v>
      </c>
      <c r="AJ352" t="s">
        <v>40</v>
      </c>
    </row>
    <row r="353" spans="1:36" x14ac:dyDescent="0.2">
      <c r="A353" t="s">
        <v>273</v>
      </c>
      <c r="B353" t="e">
        <v>#N/A</v>
      </c>
      <c r="C353" t="s">
        <v>38</v>
      </c>
      <c r="D353" t="s">
        <v>633</v>
      </c>
      <c r="E353" t="s">
        <v>39</v>
      </c>
      <c r="F353" s="1">
        <v>42230</v>
      </c>
      <c r="G353" t="s">
        <v>40</v>
      </c>
      <c r="H353" s="1">
        <v>45518</v>
      </c>
      <c r="I353">
        <v>2014</v>
      </c>
      <c r="J353">
        <v>45.5</v>
      </c>
      <c r="K353" t="s">
        <v>77</v>
      </c>
      <c r="L353" t="s">
        <v>40</v>
      </c>
      <c r="M353">
        <v>1</v>
      </c>
      <c r="N353" t="s">
        <v>40</v>
      </c>
      <c r="O353" t="s">
        <v>40</v>
      </c>
      <c r="P353" t="s">
        <v>40</v>
      </c>
      <c r="Q353" t="s">
        <v>40</v>
      </c>
      <c r="R353" t="s">
        <v>40</v>
      </c>
      <c r="S353" t="s">
        <v>40</v>
      </c>
      <c r="T353" t="s">
        <v>236</v>
      </c>
      <c r="U353">
        <v>61.9</v>
      </c>
      <c r="V353" t="s">
        <v>40</v>
      </c>
      <c r="W353">
        <v>19</v>
      </c>
      <c r="X353">
        <v>2013</v>
      </c>
      <c r="Y353">
        <v>0</v>
      </c>
      <c r="Z353">
        <v>0</v>
      </c>
      <c r="AA353">
        <v>0</v>
      </c>
      <c r="AB353">
        <v>0</v>
      </c>
      <c r="AC353">
        <v>0</v>
      </c>
      <c r="AD353">
        <v>0</v>
      </c>
      <c r="AE353">
        <v>0</v>
      </c>
      <c r="AF353">
        <v>0</v>
      </c>
      <c r="AG353">
        <v>8</v>
      </c>
      <c r="AH353">
        <v>6</v>
      </c>
      <c r="AI353">
        <v>6</v>
      </c>
      <c r="AJ353" t="s">
        <v>40</v>
      </c>
    </row>
    <row r="354" spans="1:36" x14ac:dyDescent="0.2">
      <c r="A354" t="s">
        <v>274</v>
      </c>
      <c r="B354" t="e">
        <v>#N/A</v>
      </c>
      <c r="C354" t="s">
        <v>38</v>
      </c>
      <c r="D354" t="s">
        <v>633</v>
      </c>
      <c r="E354" t="s">
        <v>39</v>
      </c>
      <c r="F354" s="1">
        <v>42230</v>
      </c>
      <c r="G354" t="s">
        <v>40</v>
      </c>
      <c r="H354" s="1">
        <v>45518</v>
      </c>
      <c r="I354">
        <v>2014</v>
      </c>
      <c r="J354">
        <v>37.5</v>
      </c>
      <c r="K354">
        <v>481.1</v>
      </c>
      <c r="L354" t="s">
        <v>40</v>
      </c>
      <c r="M354">
        <v>5.0999999999999996</v>
      </c>
      <c r="N354" t="s">
        <v>40</v>
      </c>
      <c r="O354" t="s">
        <v>40</v>
      </c>
      <c r="P354" t="s">
        <v>40</v>
      </c>
      <c r="Q354" t="s">
        <v>40</v>
      </c>
      <c r="R354" t="s">
        <v>40</v>
      </c>
      <c r="S354" t="s">
        <v>40</v>
      </c>
      <c r="T354" t="s">
        <v>236</v>
      </c>
      <c r="U354">
        <v>84.5</v>
      </c>
      <c r="V354" t="s">
        <v>40</v>
      </c>
      <c r="W354">
        <v>16</v>
      </c>
      <c r="X354">
        <v>2013</v>
      </c>
      <c r="Y354">
        <v>0</v>
      </c>
      <c r="Z354">
        <v>0</v>
      </c>
      <c r="AA354">
        <v>0</v>
      </c>
      <c r="AB354">
        <v>0</v>
      </c>
      <c r="AC354">
        <v>0</v>
      </c>
      <c r="AD354">
        <v>0</v>
      </c>
      <c r="AE354">
        <v>0</v>
      </c>
      <c r="AF354">
        <v>0</v>
      </c>
      <c r="AG354">
        <v>1</v>
      </c>
      <c r="AH354">
        <v>1</v>
      </c>
      <c r="AI354">
        <v>3</v>
      </c>
      <c r="AJ354" t="s">
        <v>40</v>
      </c>
    </row>
    <row r="355" spans="1:36" x14ac:dyDescent="0.2">
      <c r="A355" t="s">
        <v>275</v>
      </c>
      <c r="B355" t="e">
        <v>#N/A</v>
      </c>
      <c r="C355" t="s">
        <v>38</v>
      </c>
      <c r="D355" t="s">
        <v>633</v>
      </c>
      <c r="E355" t="s">
        <v>39</v>
      </c>
      <c r="F355" s="1">
        <v>42230</v>
      </c>
      <c r="G355" t="s">
        <v>40</v>
      </c>
      <c r="H355" s="1">
        <v>45518</v>
      </c>
      <c r="I355">
        <v>2014</v>
      </c>
      <c r="J355">
        <v>39.5</v>
      </c>
      <c r="K355">
        <v>204.2</v>
      </c>
      <c r="L355" t="s">
        <v>40</v>
      </c>
      <c r="M355">
        <v>0.7</v>
      </c>
      <c r="N355" t="s">
        <v>40</v>
      </c>
      <c r="O355" t="s">
        <v>40</v>
      </c>
      <c r="P355" t="s">
        <v>40</v>
      </c>
      <c r="Q355" t="s">
        <v>40</v>
      </c>
      <c r="R355" t="s">
        <v>40</v>
      </c>
      <c r="S355" t="s">
        <v>40</v>
      </c>
      <c r="T355" t="s">
        <v>236</v>
      </c>
      <c r="U355">
        <v>56.4</v>
      </c>
      <c r="V355" t="s">
        <v>40</v>
      </c>
      <c r="W355">
        <v>9</v>
      </c>
      <c r="X355">
        <v>2013</v>
      </c>
      <c r="Y355">
        <v>0</v>
      </c>
      <c r="Z355">
        <v>0</v>
      </c>
      <c r="AA355">
        <v>0</v>
      </c>
      <c r="AB355">
        <v>0</v>
      </c>
      <c r="AC355">
        <v>0</v>
      </c>
      <c r="AD355">
        <v>0</v>
      </c>
      <c r="AE355">
        <v>0</v>
      </c>
      <c r="AF355">
        <v>0</v>
      </c>
      <c r="AG355">
        <v>8</v>
      </c>
      <c r="AH355">
        <v>6</v>
      </c>
      <c r="AI355">
        <v>7</v>
      </c>
      <c r="AJ355" t="s">
        <v>40</v>
      </c>
    </row>
    <row r="356" spans="1:36" x14ac:dyDescent="0.2">
      <c r="A356" t="s">
        <v>276</v>
      </c>
      <c r="B356" t="e">
        <v>#N/A</v>
      </c>
      <c r="C356" t="s">
        <v>38</v>
      </c>
      <c r="D356" t="s">
        <v>633</v>
      </c>
      <c r="E356" t="s">
        <v>39</v>
      </c>
      <c r="F356" s="1">
        <v>42230</v>
      </c>
      <c r="G356" t="s">
        <v>40</v>
      </c>
      <c r="H356" s="1">
        <v>45518</v>
      </c>
      <c r="I356">
        <v>2014</v>
      </c>
      <c r="J356">
        <v>38.1</v>
      </c>
      <c r="K356" t="s">
        <v>77</v>
      </c>
      <c r="L356" t="s">
        <v>40</v>
      </c>
      <c r="M356">
        <v>1</v>
      </c>
      <c r="N356" t="s">
        <v>40</v>
      </c>
      <c r="O356" t="s">
        <v>40</v>
      </c>
      <c r="P356" t="s">
        <v>40</v>
      </c>
      <c r="Q356" t="s">
        <v>40</v>
      </c>
      <c r="R356" t="s">
        <v>40</v>
      </c>
      <c r="S356" t="s">
        <v>40</v>
      </c>
      <c r="T356" t="s">
        <v>242</v>
      </c>
      <c r="U356">
        <v>47.6</v>
      </c>
      <c r="V356" t="s">
        <v>40</v>
      </c>
      <c r="W356">
        <v>13</v>
      </c>
      <c r="X356">
        <v>2013</v>
      </c>
      <c r="Y356">
        <v>0</v>
      </c>
      <c r="Z356">
        <v>0</v>
      </c>
      <c r="AA356">
        <v>0</v>
      </c>
      <c r="AB356">
        <v>0</v>
      </c>
      <c r="AC356">
        <v>0</v>
      </c>
      <c r="AD356">
        <v>0</v>
      </c>
      <c r="AE356">
        <v>0</v>
      </c>
      <c r="AF356">
        <v>0</v>
      </c>
      <c r="AG356">
        <v>1</v>
      </c>
      <c r="AH356">
        <v>5</v>
      </c>
      <c r="AI356">
        <v>1</v>
      </c>
      <c r="AJ356" t="s">
        <v>40</v>
      </c>
    </row>
    <row r="357" spans="1:36" x14ac:dyDescent="0.2">
      <c r="A357" t="s">
        <v>277</v>
      </c>
      <c r="B357" t="e">
        <v>#N/A</v>
      </c>
      <c r="C357" t="s">
        <v>38</v>
      </c>
      <c r="D357" t="s">
        <v>633</v>
      </c>
      <c r="E357" t="s">
        <v>39</v>
      </c>
      <c r="F357" s="1">
        <v>42230</v>
      </c>
      <c r="G357" t="s">
        <v>40</v>
      </c>
      <c r="H357" s="1">
        <v>45518</v>
      </c>
      <c r="I357">
        <v>2014</v>
      </c>
      <c r="J357">
        <v>32.200000000000003</v>
      </c>
      <c r="K357">
        <v>307.39999999999998</v>
      </c>
      <c r="L357" t="s">
        <v>40</v>
      </c>
      <c r="M357">
        <v>0.9</v>
      </c>
      <c r="N357" t="s">
        <v>40</v>
      </c>
      <c r="O357" t="s">
        <v>40</v>
      </c>
      <c r="P357" t="s">
        <v>40</v>
      </c>
      <c r="Q357" t="s">
        <v>40</v>
      </c>
      <c r="R357" t="s">
        <v>40</v>
      </c>
      <c r="S357" t="s">
        <v>40</v>
      </c>
      <c r="T357" t="s">
        <v>236</v>
      </c>
      <c r="U357">
        <v>71.5</v>
      </c>
      <c r="V357" t="s">
        <v>40</v>
      </c>
      <c r="W357">
        <v>10</v>
      </c>
      <c r="X357">
        <v>2013</v>
      </c>
      <c r="Y357">
        <v>0</v>
      </c>
      <c r="Z357">
        <v>0</v>
      </c>
      <c r="AA357">
        <v>0</v>
      </c>
      <c r="AB357">
        <v>0</v>
      </c>
      <c r="AC357">
        <v>0</v>
      </c>
      <c r="AD357">
        <v>0</v>
      </c>
      <c r="AE357">
        <v>0</v>
      </c>
      <c r="AF357">
        <v>0</v>
      </c>
      <c r="AG357">
        <v>1</v>
      </c>
      <c r="AH357">
        <v>4</v>
      </c>
      <c r="AI357">
        <v>1</v>
      </c>
      <c r="AJ357" t="s">
        <v>40</v>
      </c>
    </row>
    <row r="358" spans="1:36" x14ac:dyDescent="0.2">
      <c r="A358" t="s">
        <v>278</v>
      </c>
      <c r="B358" t="e">
        <v>#N/A</v>
      </c>
      <c r="C358" t="s">
        <v>38</v>
      </c>
      <c r="D358" t="s">
        <v>633</v>
      </c>
      <c r="E358" t="s">
        <v>39</v>
      </c>
      <c r="F358" s="1">
        <v>42230</v>
      </c>
      <c r="G358" t="s">
        <v>40</v>
      </c>
      <c r="H358" s="1">
        <v>45518</v>
      </c>
      <c r="I358">
        <v>2014</v>
      </c>
      <c r="J358">
        <v>27.5</v>
      </c>
      <c r="K358" t="s">
        <v>77</v>
      </c>
      <c r="L358" t="s">
        <v>40</v>
      </c>
      <c r="M358">
        <v>0.8</v>
      </c>
      <c r="N358" t="s">
        <v>40</v>
      </c>
      <c r="O358" t="s">
        <v>40</v>
      </c>
      <c r="P358" t="s">
        <v>40</v>
      </c>
      <c r="Q358" t="s">
        <v>40</v>
      </c>
      <c r="R358" t="s">
        <v>40</v>
      </c>
      <c r="S358" t="s">
        <v>40</v>
      </c>
      <c r="T358" t="s">
        <v>41</v>
      </c>
      <c r="U358">
        <v>49.3</v>
      </c>
      <c r="V358" t="s">
        <v>40</v>
      </c>
      <c r="W358">
        <v>13</v>
      </c>
      <c r="X358">
        <v>2013</v>
      </c>
      <c r="Y358">
        <v>0</v>
      </c>
      <c r="Z358">
        <v>0</v>
      </c>
      <c r="AA358">
        <v>0</v>
      </c>
      <c r="AB358">
        <v>0</v>
      </c>
      <c r="AC358">
        <v>0</v>
      </c>
      <c r="AD358">
        <v>0</v>
      </c>
      <c r="AE358">
        <v>0</v>
      </c>
      <c r="AF358">
        <v>0</v>
      </c>
      <c r="AG358">
        <v>1</v>
      </c>
      <c r="AH358">
        <v>3</v>
      </c>
      <c r="AI358">
        <v>1</v>
      </c>
      <c r="AJ358" t="s">
        <v>40</v>
      </c>
    </row>
    <row r="359" spans="1:36" x14ac:dyDescent="0.2">
      <c r="A359" t="s">
        <v>279</v>
      </c>
      <c r="B359" t="e">
        <v>#N/A</v>
      </c>
      <c r="C359" t="s">
        <v>38</v>
      </c>
      <c r="D359" t="s">
        <v>633</v>
      </c>
      <c r="E359" t="s">
        <v>39</v>
      </c>
      <c r="F359" s="1">
        <v>42230</v>
      </c>
      <c r="G359" t="s">
        <v>40</v>
      </c>
      <c r="H359" s="1">
        <v>45518</v>
      </c>
      <c r="I359">
        <v>2014</v>
      </c>
      <c r="J359">
        <v>36.799999999999997</v>
      </c>
      <c r="K359">
        <v>137.30000000000001</v>
      </c>
      <c r="L359" t="s">
        <v>40</v>
      </c>
      <c r="M359">
        <v>1</v>
      </c>
      <c r="N359" t="s">
        <v>40</v>
      </c>
      <c r="O359" t="s">
        <v>40</v>
      </c>
      <c r="P359" t="s">
        <v>40</v>
      </c>
      <c r="Q359" t="s">
        <v>40</v>
      </c>
      <c r="R359" t="s">
        <v>40</v>
      </c>
      <c r="S359" t="s">
        <v>40</v>
      </c>
      <c r="T359" t="s">
        <v>236</v>
      </c>
      <c r="U359">
        <v>58.4</v>
      </c>
      <c r="V359" t="s">
        <v>40</v>
      </c>
      <c r="W359">
        <v>13</v>
      </c>
      <c r="X359">
        <v>2013</v>
      </c>
      <c r="Y359">
        <v>0</v>
      </c>
      <c r="Z359">
        <v>0</v>
      </c>
      <c r="AA359">
        <v>0</v>
      </c>
      <c r="AB359">
        <v>0</v>
      </c>
      <c r="AC359">
        <v>0</v>
      </c>
      <c r="AD359">
        <v>0</v>
      </c>
      <c r="AE359">
        <v>0</v>
      </c>
      <c r="AF359">
        <v>0</v>
      </c>
      <c r="AG359">
        <v>1</v>
      </c>
      <c r="AH359">
        <v>1</v>
      </c>
      <c r="AI359">
        <v>1</v>
      </c>
      <c r="AJ359" t="s">
        <v>40</v>
      </c>
    </row>
    <row r="360" spans="1:36" x14ac:dyDescent="0.2">
      <c r="A360" t="s">
        <v>280</v>
      </c>
      <c r="B360" t="e">
        <v>#N/A</v>
      </c>
      <c r="C360" t="s">
        <v>38</v>
      </c>
      <c r="D360" t="s">
        <v>633</v>
      </c>
      <c r="E360" t="s">
        <v>39</v>
      </c>
      <c r="F360" s="1">
        <v>42230</v>
      </c>
      <c r="G360" t="s">
        <v>40</v>
      </c>
      <c r="H360" s="1">
        <v>45518</v>
      </c>
      <c r="I360">
        <v>2014</v>
      </c>
      <c r="J360">
        <v>30</v>
      </c>
      <c r="K360">
        <v>226.1</v>
      </c>
      <c r="L360" t="s">
        <v>40</v>
      </c>
      <c r="M360">
        <v>0.9</v>
      </c>
      <c r="N360" t="s">
        <v>40</v>
      </c>
      <c r="O360" t="s">
        <v>40</v>
      </c>
      <c r="P360" t="s">
        <v>40</v>
      </c>
      <c r="Q360" t="s">
        <v>40</v>
      </c>
      <c r="R360" t="s">
        <v>40</v>
      </c>
      <c r="S360" t="s">
        <v>40</v>
      </c>
      <c r="T360" t="s">
        <v>242</v>
      </c>
      <c r="U360">
        <v>45.5</v>
      </c>
      <c r="V360" t="s">
        <v>40</v>
      </c>
      <c r="W360">
        <v>13</v>
      </c>
      <c r="X360">
        <v>2013</v>
      </c>
      <c r="Y360">
        <v>0</v>
      </c>
      <c r="Z360">
        <v>0</v>
      </c>
      <c r="AA360">
        <v>0</v>
      </c>
      <c r="AB360">
        <v>0</v>
      </c>
      <c r="AC360">
        <v>0</v>
      </c>
      <c r="AD360">
        <v>0</v>
      </c>
      <c r="AE360">
        <v>0</v>
      </c>
      <c r="AF360">
        <v>0</v>
      </c>
      <c r="AG360">
        <v>8</v>
      </c>
      <c r="AH360">
        <v>3</v>
      </c>
      <c r="AI360">
        <v>2</v>
      </c>
      <c r="AJ360" t="s">
        <v>40</v>
      </c>
    </row>
    <row r="361" spans="1:36" x14ac:dyDescent="0.2">
      <c r="A361" t="s">
        <v>281</v>
      </c>
      <c r="B361" t="e">
        <v>#N/A</v>
      </c>
      <c r="C361" t="s">
        <v>38</v>
      </c>
      <c r="D361" t="s">
        <v>633</v>
      </c>
      <c r="E361" t="s">
        <v>39</v>
      </c>
      <c r="F361" s="1">
        <v>42230</v>
      </c>
      <c r="G361" t="s">
        <v>40</v>
      </c>
      <c r="H361" s="1">
        <v>45518</v>
      </c>
      <c r="I361">
        <v>2014</v>
      </c>
      <c r="J361">
        <v>34</v>
      </c>
      <c r="K361">
        <v>291</v>
      </c>
      <c r="L361" t="s">
        <v>40</v>
      </c>
      <c r="M361">
        <v>1</v>
      </c>
      <c r="N361" t="s">
        <v>40</v>
      </c>
      <c r="O361" t="s">
        <v>40</v>
      </c>
      <c r="P361" t="s">
        <v>40</v>
      </c>
      <c r="Q361" t="s">
        <v>40</v>
      </c>
      <c r="R361" t="s">
        <v>40</v>
      </c>
      <c r="S361" t="s">
        <v>40</v>
      </c>
      <c r="T361" t="s">
        <v>41</v>
      </c>
      <c r="U361">
        <v>52.3</v>
      </c>
      <c r="V361" t="s">
        <v>40</v>
      </c>
      <c r="W361">
        <v>17</v>
      </c>
      <c r="X361">
        <v>2013</v>
      </c>
      <c r="Y361">
        <v>0</v>
      </c>
      <c r="Z361">
        <v>0</v>
      </c>
      <c r="AA361">
        <v>0</v>
      </c>
      <c r="AB361">
        <v>0</v>
      </c>
      <c r="AC361">
        <v>0</v>
      </c>
      <c r="AD361">
        <v>0</v>
      </c>
      <c r="AE361">
        <v>0</v>
      </c>
      <c r="AF361">
        <v>0</v>
      </c>
      <c r="AG361">
        <v>8</v>
      </c>
      <c r="AH361">
        <v>4</v>
      </c>
      <c r="AI361">
        <v>2</v>
      </c>
      <c r="AJ361" t="s">
        <v>40</v>
      </c>
    </row>
    <row r="362" spans="1:36" x14ac:dyDescent="0.2">
      <c r="A362" t="s">
        <v>282</v>
      </c>
      <c r="B362" t="e">
        <v>#N/A</v>
      </c>
      <c r="C362" t="s">
        <v>38</v>
      </c>
      <c r="D362" t="s">
        <v>633</v>
      </c>
      <c r="E362" t="s">
        <v>39</v>
      </c>
      <c r="F362" s="1">
        <v>42230</v>
      </c>
      <c r="G362" t="s">
        <v>40</v>
      </c>
      <c r="H362" s="1">
        <v>45518</v>
      </c>
      <c r="I362">
        <v>2014</v>
      </c>
      <c r="J362">
        <v>38.4</v>
      </c>
      <c r="K362">
        <v>390</v>
      </c>
      <c r="L362" t="s">
        <v>40</v>
      </c>
      <c r="M362">
        <v>1.2</v>
      </c>
      <c r="N362" t="s">
        <v>40</v>
      </c>
      <c r="O362" t="s">
        <v>40</v>
      </c>
      <c r="P362" t="s">
        <v>40</v>
      </c>
      <c r="Q362" t="s">
        <v>40</v>
      </c>
      <c r="R362" t="s">
        <v>40</v>
      </c>
      <c r="S362" t="s">
        <v>40</v>
      </c>
      <c r="T362" t="s">
        <v>242</v>
      </c>
      <c r="U362">
        <v>61.6</v>
      </c>
      <c r="V362" t="s">
        <v>40</v>
      </c>
      <c r="W362">
        <v>11</v>
      </c>
      <c r="X362">
        <v>2013</v>
      </c>
      <c r="Y362">
        <v>0</v>
      </c>
      <c r="Z362">
        <v>0</v>
      </c>
      <c r="AA362">
        <v>0</v>
      </c>
      <c r="AB362">
        <v>0</v>
      </c>
      <c r="AC362">
        <v>0</v>
      </c>
      <c r="AD362">
        <v>0</v>
      </c>
      <c r="AE362">
        <v>0</v>
      </c>
      <c r="AF362">
        <v>0</v>
      </c>
      <c r="AG362">
        <v>6</v>
      </c>
      <c r="AH362">
        <v>6</v>
      </c>
      <c r="AI362">
        <v>2</v>
      </c>
      <c r="AJ362" t="s">
        <v>40</v>
      </c>
    </row>
    <row r="363" spans="1:36" x14ac:dyDescent="0.2">
      <c r="A363" t="s">
        <v>283</v>
      </c>
      <c r="B363" t="e">
        <v>#N/A</v>
      </c>
      <c r="C363" t="s">
        <v>38</v>
      </c>
      <c r="D363" t="s">
        <v>633</v>
      </c>
      <c r="E363" t="s">
        <v>39</v>
      </c>
      <c r="F363" s="1">
        <v>42230</v>
      </c>
      <c r="G363" t="s">
        <v>40</v>
      </c>
      <c r="H363" s="1">
        <v>45518</v>
      </c>
      <c r="I363">
        <v>2014</v>
      </c>
      <c r="J363">
        <v>29.9</v>
      </c>
      <c r="K363" t="s">
        <v>77</v>
      </c>
      <c r="L363" t="s">
        <v>40</v>
      </c>
      <c r="M363">
        <v>1.4</v>
      </c>
      <c r="N363" t="s">
        <v>40</v>
      </c>
      <c r="O363" t="s">
        <v>40</v>
      </c>
      <c r="P363" t="s">
        <v>40</v>
      </c>
      <c r="Q363" t="s">
        <v>40</v>
      </c>
      <c r="R363" t="s">
        <v>40</v>
      </c>
      <c r="S363" t="s">
        <v>40</v>
      </c>
      <c r="T363" t="s">
        <v>236</v>
      </c>
      <c r="U363">
        <v>69.400000000000006</v>
      </c>
      <c r="V363" t="s">
        <v>40</v>
      </c>
      <c r="W363">
        <v>16</v>
      </c>
      <c r="X363">
        <v>2013</v>
      </c>
      <c r="Y363">
        <v>0</v>
      </c>
      <c r="Z363">
        <v>0</v>
      </c>
      <c r="AA363">
        <v>0</v>
      </c>
      <c r="AB363">
        <v>0</v>
      </c>
      <c r="AC363">
        <v>0</v>
      </c>
      <c r="AD363">
        <v>0</v>
      </c>
      <c r="AE363">
        <v>0</v>
      </c>
      <c r="AF363">
        <v>0</v>
      </c>
      <c r="AG363">
        <v>6</v>
      </c>
      <c r="AH363">
        <v>6</v>
      </c>
      <c r="AI363">
        <v>3</v>
      </c>
      <c r="AJ363" t="s">
        <v>40</v>
      </c>
    </row>
    <row r="364" spans="1:36" x14ac:dyDescent="0.2">
      <c r="A364" t="s">
        <v>284</v>
      </c>
      <c r="B364" t="e">
        <v>#N/A</v>
      </c>
      <c r="C364" t="s">
        <v>38</v>
      </c>
      <c r="D364" t="s">
        <v>633</v>
      </c>
      <c r="E364" t="s">
        <v>39</v>
      </c>
      <c r="F364" s="1">
        <v>42230</v>
      </c>
      <c r="G364" t="s">
        <v>40</v>
      </c>
      <c r="H364" s="1">
        <v>45518</v>
      </c>
      <c r="I364">
        <v>2014</v>
      </c>
      <c r="J364">
        <v>29.3</v>
      </c>
      <c r="K364">
        <v>291.7</v>
      </c>
      <c r="L364" t="s">
        <v>40</v>
      </c>
      <c r="M364">
        <v>1.1000000000000001</v>
      </c>
      <c r="N364" t="s">
        <v>40</v>
      </c>
      <c r="O364" t="s">
        <v>40</v>
      </c>
      <c r="P364" t="s">
        <v>40</v>
      </c>
      <c r="Q364" t="s">
        <v>40</v>
      </c>
      <c r="R364" t="s">
        <v>40</v>
      </c>
      <c r="S364" t="s">
        <v>40</v>
      </c>
      <c r="T364" t="s">
        <v>236</v>
      </c>
      <c r="U364">
        <v>53.8</v>
      </c>
      <c r="V364" t="s">
        <v>40</v>
      </c>
      <c r="W364">
        <v>12</v>
      </c>
      <c r="X364">
        <v>2013</v>
      </c>
      <c r="Y364">
        <v>0</v>
      </c>
      <c r="Z364">
        <v>0</v>
      </c>
      <c r="AA364">
        <v>0</v>
      </c>
      <c r="AB364">
        <v>0</v>
      </c>
      <c r="AC364">
        <v>0</v>
      </c>
      <c r="AD364">
        <v>0</v>
      </c>
      <c r="AE364">
        <v>0</v>
      </c>
      <c r="AF364">
        <v>0</v>
      </c>
      <c r="AG364">
        <v>6</v>
      </c>
      <c r="AH364">
        <v>6</v>
      </c>
      <c r="AI364">
        <v>4</v>
      </c>
      <c r="AJ364" t="s">
        <v>40</v>
      </c>
    </row>
    <row r="365" spans="1:36" x14ac:dyDescent="0.2">
      <c r="A365" t="s">
        <v>285</v>
      </c>
      <c r="B365" t="s">
        <v>286</v>
      </c>
      <c r="C365" t="s">
        <v>38</v>
      </c>
      <c r="D365" t="s">
        <v>633</v>
      </c>
      <c r="E365" t="s">
        <v>39</v>
      </c>
      <c r="F365" s="1">
        <v>42230</v>
      </c>
      <c r="G365" t="s">
        <v>40</v>
      </c>
      <c r="H365" s="1">
        <v>45518</v>
      </c>
      <c r="I365">
        <v>2014</v>
      </c>
      <c r="J365">
        <v>38.4</v>
      </c>
      <c r="K365">
        <v>284.3</v>
      </c>
      <c r="L365" t="s">
        <v>40</v>
      </c>
      <c r="M365">
        <v>1.3</v>
      </c>
      <c r="N365" t="s">
        <v>40</v>
      </c>
      <c r="O365" t="s">
        <v>40</v>
      </c>
      <c r="P365" t="s">
        <v>40</v>
      </c>
      <c r="Q365" t="s">
        <v>40</v>
      </c>
      <c r="R365" t="s">
        <v>40</v>
      </c>
      <c r="S365" t="s">
        <v>40</v>
      </c>
      <c r="T365" t="s">
        <v>242</v>
      </c>
      <c r="U365">
        <v>53.2</v>
      </c>
      <c r="V365" t="s">
        <v>40</v>
      </c>
      <c r="W365">
        <v>10</v>
      </c>
      <c r="X365">
        <v>2013</v>
      </c>
      <c r="Y365">
        <v>0</v>
      </c>
      <c r="Z365">
        <v>0</v>
      </c>
      <c r="AA365">
        <v>0</v>
      </c>
      <c r="AB365">
        <v>0</v>
      </c>
      <c r="AC365">
        <v>0</v>
      </c>
      <c r="AD365">
        <v>0</v>
      </c>
      <c r="AE365">
        <v>0</v>
      </c>
      <c r="AF365">
        <v>0</v>
      </c>
      <c r="AG365">
        <v>6</v>
      </c>
      <c r="AH365">
        <v>6</v>
      </c>
      <c r="AI365">
        <v>5</v>
      </c>
      <c r="AJ365" t="s">
        <v>40</v>
      </c>
    </row>
    <row r="366" spans="1:36" x14ac:dyDescent="0.2">
      <c r="A366" t="s">
        <v>287</v>
      </c>
      <c r="B366" t="e">
        <v>#N/A</v>
      </c>
      <c r="C366" t="s">
        <v>38</v>
      </c>
      <c r="D366" t="s">
        <v>1421</v>
      </c>
      <c r="E366" t="s">
        <v>74</v>
      </c>
      <c r="F366" s="1">
        <v>39277</v>
      </c>
      <c r="G366" t="s">
        <v>40</v>
      </c>
      <c r="H366" s="1">
        <v>40373</v>
      </c>
      <c r="I366">
        <v>2014</v>
      </c>
      <c r="J366">
        <v>95</v>
      </c>
      <c r="K366">
        <v>361</v>
      </c>
      <c r="L366" t="s">
        <v>40</v>
      </c>
      <c r="M366">
        <v>2.5</v>
      </c>
      <c r="N366" t="s">
        <v>40</v>
      </c>
      <c r="O366" t="s">
        <v>40</v>
      </c>
      <c r="P366" t="s">
        <v>40</v>
      </c>
      <c r="Q366" t="s">
        <v>40</v>
      </c>
      <c r="R366" t="s">
        <v>40</v>
      </c>
      <c r="S366" t="s">
        <v>40</v>
      </c>
      <c r="T366" t="s">
        <v>242</v>
      </c>
      <c r="U366">
        <v>55</v>
      </c>
      <c r="V366" t="s">
        <v>40</v>
      </c>
      <c r="W366">
        <v>18</v>
      </c>
      <c r="X366">
        <v>2013</v>
      </c>
      <c r="Y366">
        <v>0</v>
      </c>
      <c r="Z366">
        <v>0</v>
      </c>
      <c r="AA366">
        <v>0</v>
      </c>
      <c r="AB366">
        <v>0</v>
      </c>
      <c r="AC366">
        <v>0</v>
      </c>
      <c r="AD366">
        <v>0</v>
      </c>
      <c r="AE366">
        <v>0</v>
      </c>
      <c r="AF366">
        <v>0</v>
      </c>
      <c r="AG366">
        <v>1</v>
      </c>
      <c r="AH366">
        <v>5</v>
      </c>
      <c r="AI366">
        <v>2</v>
      </c>
      <c r="AJ366" t="s">
        <v>40</v>
      </c>
    </row>
    <row r="367" spans="1:36" x14ac:dyDescent="0.2">
      <c r="A367" t="s">
        <v>288</v>
      </c>
      <c r="B367" t="e">
        <v>#N/A</v>
      </c>
      <c r="C367" t="s">
        <v>38</v>
      </c>
      <c r="D367" t="s">
        <v>1421</v>
      </c>
      <c r="E367" t="s">
        <v>74</v>
      </c>
      <c r="F367" s="1">
        <v>39277</v>
      </c>
      <c r="G367" t="s">
        <v>40</v>
      </c>
      <c r="H367" s="1">
        <v>40373</v>
      </c>
      <c r="I367">
        <v>2014</v>
      </c>
      <c r="J367">
        <v>51</v>
      </c>
      <c r="K367">
        <v>200</v>
      </c>
      <c r="L367" t="s">
        <v>40</v>
      </c>
      <c r="M367">
        <v>1.9</v>
      </c>
      <c r="N367" t="s">
        <v>40</v>
      </c>
      <c r="O367" t="s">
        <v>40</v>
      </c>
      <c r="P367" t="s">
        <v>40</v>
      </c>
      <c r="Q367" t="s">
        <v>40</v>
      </c>
      <c r="R367" t="s">
        <v>40</v>
      </c>
      <c r="S367" t="s">
        <v>40</v>
      </c>
      <c r="T367" t="s">
        <v>41</v>
      </c>
      <c r="U367">
        <v>52</v>
      </c>
      <c r="V367" t="s">
        <v>40</v>
      </c>
      <c r="W367">
        <v>14</v>
      </c>
      <c r="X367">
        <v>2013</v>
      </c>
      <c r="Y367">
        <v>0</v>
      </c>
      <c r="Z367">
        <v>0</v>
      </c>
      <c r="AA367">
        <v>0</v>
      </c>
      <c r="AB367">
        <v>0</v>
      </c>
      <c r="AC367">
        <v>0</v>
      </c>
      <c r="AD367">
        <v>0</v>
      </c>
      <c r="AE367">
        <v>0</v>
      </c>
      <c r="AF367">
        <v>0</v>
      </c>
      <c r="AG367">
        <v>6</v>
      </c>
      <c r="AH367">
        <v>2</v>
      </c>
      <c r="AI367">
        <v>6</v>
      </c>
      <c r="AJ367" t="s">
        <v>40</v>
      </c>
    </row>
    <row r="368" spans="1:36" x14ac:dyDescent="0.2">
      <c r="A368" t="s">
        <v>289</v>
      </c>
      <c r="B368" t="e">
        <v>#N/A</v>
      </c>
      <c r="C368" t="s">
        <v>38</v>
      </c>
      <c r="D368" t="s">
        <v>1421</v>
      </c>
      <c r="E368" t="s">
        <v>74</v>
      </c>
      <c r="F368" s="1">
        <v>39277</v>
      </c>
      <c r="G368" t="s">
        <v>40</v>
      </c>
      <c r="H368" s="1">
        <v>40373</v>
      </c>
      <c r="I368">
        <v>2014</v>
      </c>
      <c r="J368">
        <v>82</v>
      </c>
      <c r="K368">
        <v>87</v>
      </c>
      <c r="L368" t="s">
        <v>40</v>
      </c>
      <c r="M368">
        <v>1.6</v>
      </c>
      <c r="N368" t="s">
        <v>40</v>
      </c>
      <c r="O368" t="s">
        <v>40</v>
      </c>
      <c r="P368" t="s">
        <v>40</v>
      </c>
      <c r="Q368" t="s">
        <v>40</v>
      </c>
      <c r="R368" t="s">
        <v>40</v>
      </c>
      <c r="S368" t="s">
        <v>40</v>
      </c>
      <c r="T368" t="s">
        <v>41</v>
      </c>
      <c r="U368">
        <v>55</v>
      </c>
      <c r="V368" t="s">
        <v>40</v>
      </c>
      <c r="W368">
        <v>16</v>
      </c>
      <c r="X368">
        <v>2013</v>
      </c>
      <c r="Y368">
        <v>0</v>
      </c>
      <c r="Z368">
        <v>0</v>
      </c>
      <c r="AA368">
        <v>0</v>
      </c>
      <c r="AB368">
        <v>0</v>
      </c>
      <c r="AC368">
        <v>0</v>
      </c>
      <c r="AD368">
        <v>0</v>
      </c>
      <c r="AE368">
        <v>0</v>
      </c>
      <c r="AF368">
        <v>0</v>
      </c>
      <c r="AG368">
        <v>7</v>
      </c>
      <c r="AH368">
        <v>6</v>
      </c>
      <c r="AI368">
        <v>3</v>
      </c>
      <c r="AJ368" t="s">
        <v>40</v>
      </c>
    </row>
    <row r="369" spans="1:36" x14ac:dyDescent="0.2">
      <c r="A369" t="s">
        <v>290</v>
      </c>
      <c r="B369" t="e">
        <v>#N/A</v>
      </c>
      <c r="C369" t="s">
        <v>38</v>
      </c>
      <c r="D369" t="s">
        <v>1421</v>
      </c>
      <c r="E369" t="s">
        <v>74</v>
      </c>
      <c r="F369" s="1">
        <v>39277</v>
      </c>
      <c r="G369" t="s">
        <v>40</v>
      </c>
      <c r="H369" s="1">
        <v>40373</v>
      </c>
      <c r="I369">
        <v>2014</v>
      </c>
      <c r="J369">
        <v>106</v>
      </c>
      <c r="K369">
        <v>429</v>
      </c>
      <c r="L369" t="s">
        <v>40</v>
      </c>
      <c r="M369">
        <v>2.6</v>
      </c>
      <c r="N369" t="s">
        <v>40</v>
      </c>
      <c r="O369" t="s">
        <v>40</v>
      </c>
      <c r="P369" t="s">
        <v>40</v>
      </c>
      <c r="Q369" t="s">
        <v>40</v>
      </c>
      <c r="R369" t="s">
        <v>40</v>
      </c>
      <c r="S369" t="s">
        <v>40</v>
      </c>
      <c r="T369" t="s">
        <v>41</v>
      </c>
      <c r="U369">
        <v>56</v>
      </c>
      <c r="V369" t="s">
        <v>40</v>
      </c>
      <c r="W369">
        <v>9</v>
      </c>
      <c r="X369">
        <v>2013</v>
      </c>
      <c r="Y369">
        <v>0</v>
      </c>
      <c r="Z369">
        <v>0</v>
      </c>
      <c r="AA369">
        <v>0</v>
      </c>
      <c r="AB369">
        <v>0</v>
      </c>
      <c r="AC369">
        <v>0</v>
      </c>
      <c r="AD369">
        <v>0</v>
      </c>
      <c r="AE369">
        <v>0</v>
      </c>
      <c r="AF369">
        <v>0</v>
      </c>
      <c r="AG369">
        <v>7</v>
      </c>
      <c r="AH369">
        <v>6</v>
      </c>
      <c r="AI369">
        <v>4</v>
      </c>
      <c r="AJ369" t="s">
        <v>40</v>
      </c>
    </row>
    <row r="370" spans="1:36" x14ac:dyDescent="0.2">
      <c r="A370" t="s">
        <v>291</v>
      </c>
      <c r="B370" t="e">
        <v>#N/A</v>
      </c>
      <c r="C370" t="s">
        <v>38</v>
      </c>
      <c r="D370" t="s">
        <v>1421</v>
      </c>
      <c r="E370" t="s">
        <v>74</v>
      </c>
      <c r="F370" s="1">
        <v>39277</v>
      </c>
      <c r="G370" t="s">
        <v>40</v>
      </c>
      <c r="H370" s="1">
        <v>40373</v>
      </c>
      <c r="I370">
        <v>2014</v>
      </c>
      <c r="J370">
        <v>53</v>
      </c>
      <c r="K370">
        <v>293</v>
      </c>
      <c r="L370" t="s">
        <v>40</v>
      </c>
      <c r="M370">
        <v>2.9</v>
      </c>
      <c r="N370" t="s">
        <v>40</v>
      </c>
      <c r="O370" t="s">
        <v>40</v>
      </c>
      <c r="P370" t="s">
        <v>40</v>
      </c>
      <c r="Q370" t="s">
        <v>40</v>
      </c>
      <c r="R370" t="s">
        <v>40</v>
      </c>
      <c r="S370" t="s">
        <v>40</v>
      </c>
      <c r="T370" t="s">
        <v>41</v>
      </c>
      <c r="U370">
        <v>60</v>
      </c>
      <c r="V370" t="s">
        <v>40</v>
      </c>
      <c r="W370" t="s">
        <v>40</v>
      </c>
      <c r="X370">
        <v>2013</v>
      </c>
      <c r="Y370">
        <v>0</v>
      </c>
      <c r="Z370">
        <v>0</v>
      </c>
      <c r="AA370">
        <v>0</v>
      </c>
      <c r="AB370">
        <v>0</v>
      </c>
      <c r="AC370">
        <v>0</v>
      </c>
      <c r="AD370">
        <v>0</v>
      </c>
      <c r="AE370">
        <v>0</v>
      </c>
      <c r="AF370">
        <v>0</v>
      </c>
      <c r="AG370">
        <v>7</v>
      </c>
      <c r="AH370">
        <v>6</v>
      </c>
      <c r="AI370">
        <v>5</v>
      </c>
      <c r="AJ370" t="s">
        <v>40</v>
      </c>
    </row>
    <row r="371" spans="1:36" x14ac:dyDescent="0.2">
      <c r="A371" t="s">
        <v>292</v>
      </c>
      <c r="B371" t="e">
        <v>#N/A</v>
      </c>
      <c r="C371" t="s">
        <v>38</v>
      </c>
      <c r="D371" t="s">
        <v>1421</v>
      </c>
      <c r="E371" t="s">
        <v>74</v>
      </c>
      <c r="F371" s="1">
        <v>39277</v>
      </c>
      <c r="G371" t="s">
        <v>40</v>
      </c>
      <c r="H371" s="1">
        <v>40373</v>
      </c>
      <c r="I371">
        <v>2014</v>
      </c>
      <c r="J371">
        <v>39</v>
      </c>
      <c r="K371">
        <v>105</v>
      </c>
      <c r="L371" t="s">
        <v>40</v>
      </c>
      <c r="M371">
        <v>1</v>
      </c>
      <c r="N371" t="s">
        <v>40</v>
      </c>
      <c r="O371" t="s">
        <v>40</v>
      </c>
      <c r="P371" t="s">
        <v>40</v>
      </c>
      <c r="Q371" t="s">
        <v>40</v>
      </c>
      <c r="R371" t="s">
        <v>40</v>
      </c>
      <c r="S371" t="s">
        <v>40</v>
      </c>
      <c r="T371" t="s">
        <v>236</v>
      </c>
      <c r="U371">
        <v>52</v>
      </c>
      <c r="V371" t="s">
        <v>40</v>
      </c>
      <c r="W371">
        <v>14</v>
      </c>
      <c r="X371">
        <v>2013</v>
      </c>
      <c r="Y371">
        <v>0</v>
      </c>
      <c r="Z371">
        <v>0</v>
      </c>
      <c r="AA371">
        <v>0</v>
      </c>
      <c r="AB371">
        <v>0</v>
      </c>
      <c r="AC371">
        <v>0</v>
      </c>
      <c r="AD371">
        <v>0</v>
      </c>
      <c r="AE371">
        <v>0</v>
      </c>
      <c r="AF371">
        <v>0</v>
      </c>
      <c r="AG371">
        <v>7</v>
      </c>
      <c r="AH371">
        <v>6</v>
      </c>
      <c r="AI371">
        <v>6</v>
      </c>
      <c r="AJ371" t="s">
        <v>40</v>
      </c>
    </row>
    <row r="372" spans="1:36" x14ac:dyDescent="0.2">
      <c r="A372" t="s">
        <v>293</v>
      </c>
      <c r="B372" t="e">
        <v>#N/A</v>
      </c>
      <c r="C372" t="s">
        <v>38</v>
      </c>
      <c r="D372" t="s">
        <v>1421</v>
      </c>
      <c r="E372" t="s">
        <v>74</v>
      </c>
      <c r="F372" s="1">
        <v>39277</v>
      </c>
      <c r="G372" t="s">
        <v>40</v>
      </c>
      <c r="H372" s="1">
        <v>40373</v>
      </c>
      <c r="I372">
        <v>2014</v>
      </c>
      <c r="J372">
        <v>67</v>
      </c>
      <c r="K372">
        <v>130</v>
      </c>
      <c r="L372" t="s">
        <v>40</v>
      </c>
      <c r="M372">
        <v>1.7</v>
      </c>
      <c r="N372" t="s">
        <v>40</v>
      </c>
      <c r="O372" t="s">
        <v>40</v>
      </c>
      <c r="P372" t="s">
        <v>40</v>
      </c>
      <c r="Q372" t="s">
        <v>40</v>
      </c>
      <c r="R372" t="s">
        <v>40</v>
      </c>
      <c r="S372" t="s">
        <v>40</v>
      </c>
      <c r="T372" t="s">
        <v>41</v>
      </c>
      <c r="U372">
        <v>56</v>
      </c>
      <c r="V372" t="s">
        <v>40</v>
      </c>
      <c r="W372">
        <v>18</v>
      </c>
      <c r="X372">
        <v>2013</v>
      </c>
      <c r="Y372">
        <v>0</v>
      </c>
      <c r="Z372">
        <v>0</v>
      </c>
      <c r="AA372">
        <v>0</v>
      </c>
      <c r="AB372">
        <v>0</v>
      </c>
      <c r="AC372">
        <v>0</v>
      </c>
      <c r="AD372">
        <v>0</v>
      </c>
      <c r="AE372">
        <v>0</v>
      </c>
      <c r="AF372">
        <v>0</v>
      </c>
      <c r="AG372">
        <v>7</v>
      </c>
      <c r="AH372">
        <v>6</v>
      </c>
      <c r="AI372">
        <v>7</v>
      </c>
      <c r="AJ372" t="s">
        <v>40</v>
      </c>
    </row>
    <row r="373" spans="1:36" x14ac:dyDescent="0.2">
      <c r="A373" t="s">
        <v>294</v>
      </c>
      <c r="B373" t="e">
        <v>#N/A</v>
      </c>
      <c r="C373" t="s">
        <v>38</v>
      </c>
      <c r="D373" t="s">
        <v>1421</v>
      </c>
      <c r="E373" t="s">
        <v>74</v>
      </c>
      <c r="F373" s="1">
        <v>39277</v>
      </c>
      <c r="G373" t="s">
        <v>40</v>
      </c>
      <c r="H373" s="1">
        <v>40373</v>
      </c>
      <c r="I373">
        <v>2014</v>
      </c>
      <c r="J373">
        <v>77</v>
      </c>
      <c r="K373">
        <v>176</v>
      </c>
      <c r="L373" t="s">
        <v>40</v>
      </c>
      <c r="M373">
        <v>2.2000000000000002</v>
      </c>
      <c r="N373" t="s">
        <v>40</v>
      </c>
      <c r="O373" t="s">
        <v>40</v>
      </c>
      <c r="P373" t="s">
        <v>40</v>
      </c>
      <c r="Q373" t="s">
        <v>40</v>
      </c>
      <c r="R373" t="s">
        <v>40</v>
      </c>
      <c r="S373" t="s">
        <v>40</v>
      </c>
      <c r="T373" t="s">
        <v>41</v>
      </c>
      <c r="U373">
        <v>58</v>
      </c>
      <c r="V373" t="s">
        <v>40</v>
      </c>
      <c r="W373">
        <v>8</v>
      </c>
      <c r="X373">
        <v>2013</v>
      </c>
      <c r="Y373">
        <v>0</v>
      </c>
      <c r="Z373">
        <v>0</v>
      </c>
      <c r="AA373">
        <v>0</v>
      </c>
      <c r="AB373">
        <v>0</v>
      </c>
      <c r="AC373">
        <v>0</v>
      </c>
      <c r="AD373">
        <v>0</v>
      </c>
      <c r="AE373">
        <v>0</v>
      </c>
      <c r="AF373">
        <v>0</v>
      </c>
      <c r="AG373">
        <v>8</v>
      </c>
      <c r="AH373">
        <v>2</v>
      </c>
      <c r="AI373">
        <v>3</v>
      </c>
      <c r="AJ373" t="s">
        <v>40</v>
      </c>
    </row>
    <row r="374" spans="1:36" x14ac:dyDescent="0.2">
      <c r="A374" t="s">
        <v>295</v>
      </c>
      <c r="B374" t="e">
        <v>#N/A</v>
      </c>
      <c r="C374" t="s">
        <v>38</v>
      </c>
      <c r="D374" t="s">
        <v>1421</v>
      </c>
      <c r="E374" t="s">
        <v>74</v>
      </c>
      <c r="F374" s="1">
        <v>39277</v>
      </c>
      <c r="G374" t="s">
        <v>40</v>
      </c>
      <c r="H374" s="1">
        <v>40373</v>
      </c>
      <c r="I374">
        <v>2014</v>
      </c>
      <c r="J374">
        <v>61</v>
      </c>
      <c r="K374">
        <v>196</v>
      </c>
      <c r="L374" t="s">
        <v>40</v>
      </c>
      <c r="M374">
        <v>3.5</v>
      </c>
      <c r="N374" t="s">
        <v>40</v>
      </c>
      <c r="O374" t="s">
        <v>40</v>
      </c>
      <c r="P374" t="s">
        <v>40</v>
      </c>
      <c r="Q374" t="s">
        <v>40</v>
      </c>
      <c r="R374" t="s">
        <v>40</v>
      </c>
      <c r="S374" t="s">
        <v>40</v>
      </c>
      <c r="T374" t="s">
        <v>41</v>
      </c>
      <c r="U374">
        <v>47</v>
      </c>
      <c r="V374" t="s">
        <v>40</v>
      </c>
      <c r="W374">
        <v>9</v>
      </c>
      <c r="X374">
        <v>2013</v>
      </c>
      <c r="Y374">
        <v>0</v>
      </c>
      <c r="Z374">
        <v>0</v>
      </c>
      <c r="AA374">
        <v>0</v>
      </c>
      <c r="AB374">
        <v>0</v>
      </c>
      <c r="AC374">
        <v>0</v>
      </c>
      <c r="AD374">
        <v>0</v>
      </c>
      <c r="AE374">
        <v>0</v>
      </c>
      <c r="AF374">
        <v>0</v>
      </c>
      <c r="AG374">
        <v>8</v>
      </c>
      <c r="AH374">
        <v>2</v>
      </c>
      <c r="AI374">
        <v>4</v>
      </c>
      <c r="AJ374" t="s">
        <v>40</v>
      </c>
    </row>
    <row r="375" spans="1:36" x14ac:dyDescent="0.2">
      <c r="A375" t="s">
        <v>296</v>
      </c>
      <c r="B375" t="e">
        <v>#N/A</v>
      </c>
      <c r="C375" t="s">
        <v>38</v>
      </c>
      <c r="D375" t="s">
        <v>1421</v>
      </c>
      <c r="E375" t="s">
        <v>74</v>
      </c>
      <c r="F375" s="1">
        <v>39277</v>
      </c>
      <c r="G375" t="s">
        <v>40</v>
      </c>
      <c r="H375" s="1">
        <v>40373</v>
      </c>
      <c r="I375">
        <v>2014</v>
      </c>
      <c r="J375">
        <v>67</v>
      </c>
      <c r="K375">
        <v>132</v>
      </c>
      <c r="L375" t="s">
        <v>40</v>
      </c>
      <c r="M375">
        <v>1.8</v>
      </c>
      <c r="N375" t="s">
        <v>40</v>
      </c>
      <c r="O375" t="s">
        <v>40</v>
      </c>
      <c r="P375" t="s">
        <v>40</v>
      </c>
      <c r="Q375" t="s">
        <v>40</v>
      </c>
      <c r="R375" t="s">
        <v>40</v>
      </c>
      <c r="S375" t="s">
        <v>40</v>
      </c>
      <c r="T375" t="s">
        <v>236</v>
      </c>
      <c r="U375">
        <v>58</v>
      </c>
      <c r="V375" t="s">
        <v>40</v>
      </c>
      <c r="W375" t="s">
        <v>40</v>
      </c>
      <c r="X375">
        <v>2013</v>
      </c>
      <c r="Y375">
        <v>0</v>
      </c>
      <c r="Z375">
        <v>0</v>
      </c>
      <c r="AA375">
        <v>0</v>
      </c>
      <c r="AB375">
        <v>0</v>
      </c>
      <c r="AC375">
        <v>0</v>
      </c>
      <c r="AD375">
        <v>0</v>
      </c>
      <c r="AE375">
        <v>0</v>
      </c>
      <c r="AF375">
        <v>0</v>
      </c>
      <c r="AG375">
        <v>8</v>
      </c>
      <c r="AH375">
        <v>2</v>
      </c>
      <c r="AI375">
        <v>5</v>
      </c>
      <c r="AJ375" t="s">
        <v>40</v>
      </c>
    </row>
    <row r="376" spans="1:36" x14ac:dyDescent="0.2">
      <c r="A376" t="s">
        <v>297</v>
      </c>
      <c r="B376" t="e">
        <v>#N/A</v>
      </c>
      <c r="C376" t="s">
        <v>38</v>
      </c>
      <c r="D376" t="s">
        <v>1421</v>
      </c>
      <c r="E376" t="s">
        <v>74</v>
      </c>
      <c r="F376" s="1">
        <v>39277</v>
      </c>
      <c r="G376" t="s">
        <v>40</v>
      </c>
      <c r="H376" s="1">
        <v>40373</v>
      </c>
      <c r="I376">
        <v>2014</v>
      </c>
      <c r="J376">
        <v>93</v>
      </c>
      <c r="K376">
        <v>208</v>
      </c>
      <c r="L376" t="s">
        <v>40</v>
      </c>
      <c r="M376">
        <v>2.7</v>
      </c>
      <c r="N376" t="s">
        <v>40</v>
      </c>
      <c r="O376" t="s">
        <v>40</v>
      </c>
      <c r="P376" t="s">
        <v>40</v>
      </c>
      <c r="Q376" t="s">
        <v>40</v>
      </c>
      <c r="R376" t="s">
        <v>40</v>
      </c>
      <c r="S376" t="s">
        <v>40</v>
      </c>
      <c r="T376" t="s">
        <v>41</v>
      </c>
      <c r="U376">
        <v>53</v>
      </c>
      <c r="V376" t="s">
        <v>40</v>
      </c>
      <c r="W376" t="s">
        <v>40</v>
      </c>
      <c r="X376">
        <v>2013</v>
      </c>
      <c r="Y376">
        <v>0</v>
      </c>
      <c r="Z376">
        <v>0</v>
      </c>
      <c r="AA376">
        <v>0</v>
      </c>
      <c r="AB376">
        <v>0</v>
      </c>
      <c r="AC376">
        <v>0</v>
      </c>
      <c r="AD376">
        <v>0</v>
      </c>
      <c r="AE376">
        <v>0</v>
      </c>
      <c r="AF376">
        <v>0</v>
      </c>
      <c r="AG376">
        <v>8</v>
      </c>
      <c r="AH376">
        <v>2</v>
      </c>
      <c r="AI376">
        <v>6</v>
      </c>
      <c r="AJ376" t="s">
        <v>40</v>
      </c>
    </row>
    <row r="377" spans="1:36" x14ac:dyDescent="0.2">
      <c r="A377" t="s">
        <v>298</v>
      </c>
      <c r="B377" t="e">
        <v>#N/A</v>
      </c>
      <c r="C377" t="s">
        <v>38</v>
      </c>
      <c r="D377" t="s">
        <v>1421</v>
      </c>
      <c r="E377" t="s">
        <v>74</v>
      </c>
      <c r="F377" s="1">
        <v>39277</v>
      </c>
      <c r="G377" t="s">
        <v>40</v>
      </c>
      <c r="H377" s="1">
        <v>40373</v>
      </c>
      <c r="I377">
        <v>2014</v>
      </c>
      <c r="J377">
        <v>104</v>
      </c>
      <c r="K377">
        <v>208</v>
      </c>
      <c r="L377" t="s">
        <v>40</v>
      </c>
      <c r="M377">
        <v>4.4000000000000004</v>
      </c>
      <c r="N377" t="s">
        <v>40</v>
      </c>
      <c r="O377" t="s">
        <v>40</v>
      </c>
      <c r="P377" t="s">
        <v>40</v>
      </c>
      <c r="Q377" t="s">
        <v>40</v>
      </c>
      <c r="R377" t="s">
        <v>40</v>
      </c>
      <c r="S377" t="s">
        <v>40</v>
      </c>
      <c r="T377" t="s">
        <v>41</v>
      </c>
      <c r="U377">
        <v>54</v>
      </c>
      <c r="V377" t="s">
        <v>40</v>
      </c>
      <c r="W377">
        <v>11</v>
      </c>
      <c r="X377">
        <v>2013</v>
      </c>
      <c r="Y377">
        <v>0</v>
      </c>
      <c r="Z377">
        <v>0</v>
      </c>
      <c r="AA377">
        <v>0</v>
      </c>
      <c r="AB377">
        <v>0</v>
      </c>
      <c r="AC377">
        <v>0</v>
      </c>
      <c r="AD377">
        <v>0</v>
      </c>
      <c r="AE377">
        <v>0</v>
      </c>
      <c r="AF377">
        <v>0</v>
      </c>
      <c r="AG377">
        <v>1</v>
      </c>
      <c r="AH377">
        <v>5</v>
      </c>
      <c r="AI377">
        <v>3</v>
      </c>
      <c r="AJ377" t="s">
        <v>40</v>
      </c>
    </row>
    <row r="378" spans="1:36" x14ac:dyDescent="0.2">
      <c r="A378" t="s">
        <v>299</v>
      </c>
      <c r="B378" t="e">
        <v>#N/A</v>
      </c>
      <c r="C378" t="s">
        <v>38</v>
      </c>
      <c r="D378" t="s">
        <v>1421</v>
      </c>
      <c r="E378" t="s">
        <v>74</v>
      </c>
      <c r="F378" s="1">
        <v>39277</v>
      </c>
      <c r="G378" t="s">
        <v>40</v>
      </c>
      <c r="H378" s="1">
        <v>40373</v>
      </c>
      <c r="I378">
        <v>2014</v>
      </c>
      <c r="J378">
        <v>51</v>
      </c>
      <c r="K378">
        <v>123</v>
      </c>
      <c r="L378" t="s">
        <v>40</v>
      </c>
      <c r="M378">
        <v>1.4</v>
      </c>
      <c r="N378" t="s">
        <v>40</v>
      </c>
      <c r="O378" t="s">
        <v>40</v>
      </c>
      <c r="P378" t="s">
        <v>40</v>
      </c>
      <c r="Q378" t="s">
        <v>40</v>
      </c>
      <c r="R378" t="s">
        <v>40</v>
      </c>
      <c r="S378" t="s">
        <v>40</v>
      </c>
      <c r="T378" t="s">
        <v>236</v>
      </c>
      <c r="U378">
        <v>44</v>
      </c>
      <c r="V378" t="s">
        <v>40</v>
      </c>
      <c r="W378">
        <v>15</v>
      </c>
      <c r="X378">
        <v>2013</v>
      </c>
      <c r="Y378">
        <v>0</v>
      </c>
      <c r="Z378">
        <v>0</v>
      </c>
      <c r="AA378">
        <v>0</v>
      </c>
      <c r="AB378">
        <v>0</v>
      </c>
      <c r="AC378">
        <v>0</v>
      </c>
      <c r="AD378">
        <v>0</v>
      </c>
      <c r="AE378">
        <v>0</v>
      </c>
      <c r="AF378">
        <v>0</v>
      </c>
      <c r="AG378">
        <v>8</v>
      </c>
      <c r="AH378">
        <v>2</v>
      </c>
      <c r="AI378">
        <v>7</v>
      </c>
      <c r="AJ378" t="s">
        <v>40</v>
      </c>
    </row>
    <row r="379" spans="1:36" x14ac:dyDescent="0.2">
      <c r="A379" t="s">
        <v>300</v>
      </c>
      <c r="B379" t="e">
        <v>#N/A</v>
      </c>
      <c r="C379" t="s">
        <v>38</v>
      </c>
      <c r="D379" t="s">
        <v>1421</v>
      </c>
      <c r="E379" t="s">
        <v>74</v>
      </c>
      <c r="F379" s="1">
        <v>39277</v>
      </c>
      <c r="G379" t="s">
        <v>40</v>
      </c>
      <c r="H379" s="1">
        <v>40373</v>
      </c>
      <c r="I379">
        <v>2014</v>
      </c>
      <c r="J379">
        <v>124</v>
      </c>
      <c r="K379">
        <v>287</v>
      </c>
      <c r="L379" t="s">
        <v>40</v>
      </c>
      <c r="M379">
        <v>5</v>
      </c>
      <c r="N379" t="s">
        <v>40</v>
      </c>
      <c r="O379" t="s">
        <v>40</v>
      </c>
      <c r="P379" t="s">
        <v>40</v>
      </c>
      <c r="Q379" t="s">
        <v>40</v>
      </c>
      <c r="R379" t="s">
        <v>40</v>
      </c>
      <c r="S379" t="s">
        <v>40</v>
      </c>
      <c r="T379" t="s">
        <v>41</v>
      </c>
      <c r="U379">
        <v>51</v>
      </c>
      <c r="V379" t="s">
        <v>40</v>
      </c>
      <c r="W379">
        <v>11</v>
      </c>
      <c r="X379">
        <v>2013</v>
      </c>
      <c r="Y379">
        <v>0</v>
      </c>
      <c r="Z379">
        <v>0</v>
      </c>
      <c r="AA379">
        <v>0</v>
      </c>
      <c r="AB379">
        <v>0</v>
      </c>
      <c r="AC379">
        <v>0</v>
      </c>
      <c r="AD379">
        <v>0</v>
      </c>
      <c r="AE379">
        <v>0</v>
      </c>
      <c r="AF379">
        <v>0</v>
      </c>
      <c r="AG379">
        <v>1</v>
      </c>
      <c r="AH379">
        <v>5</v>
      </c>
      <c r="AI379">
        <v>4</v>
      </c>
      <c r="AJ379" t="s">
        <v>40</v>
      </c>
    </row>
    <row r="380" spans="1:36" x14ac:dyDescent="0.2">
      <c r="A380" t="s">
        <v>301</v>
      </c>
      <c r="B380" t="e">
        <v>#N/A</v>
      </c>
      <c r="C380" t="s">
        <v>38</v>
      </c>
      <c r="D380" t="s">
        <v>1421</v>
      </c>
      <c r="E380" t="s">
        <v>74</v>
      </c>
      <c r="F380" s="1">
        <v>39277</v>
      </c>
      <c r="G380" t="s">
        <v>40</v>
      </c>
      <c r="H380" s="1">
        <v>40373</v>
      </c>
      <c r="I380">
        <v>2014</v>
      </c>
      <c r="J380">
        <v>87</v>
      </c>
      <c r="K380">
        <v>324</v>
      </c>
      <c r="L380" t="s">
        <v>40</v>
      </c>
      <c r="M380">
        <v>3.7</v>
      </c>
      <c r="N380" t="s">
        <v>40</v>
      </c>
      <c r="O380" t="s">
        <v>40</v>
      </c>
      <c r="P380" t="s">
        <v>40</v>
      </c>
      <c r="Q380" t="s">
        <v>40</v>
      </c>
      <c r="R380" t="s">
        <v>40</v>
      </c>
      <c r="S380" t="s">
        <v>40</v>
      </c>
      <c r="T380" t="s">
        <v>236</v>
      </c>
      <c r="U380">
        <v>56</v>
      </c>
      <c r="V380" t="s">
        <v>40</v>
      </c>
      <c r="W380">
        <v>18</v>
      </c>
      <c r="X380">
        <v>2013</v>
      </c>
      <c r="Y380">
        <v>0</v>
      </c>
      <c r="Z380">
        <v>0</v>
      </c>
      <c r="AA380">
        <v>0</v>
      </c>
      <c r="AB380">
        <v>0</v>
      </c>
      <c r="AC380">
        <v>0</v>
      </c>
      <c r="AD380">
        <v>0</v>
      </c>
      <c r="AE380">
        <v>0</v>
      </c>
      <c r="AF380">
        <v>0</v>
      </c>
      <c r="AG380">
        <v>1</v>
      </c>
      <c r="AH380">
        <v>5</v>
      </c>
      <c r="AI380">
        <v>5</v>
      </c>
      <c r="AJ380" t="s">
        <v>40</v>
      </c>
    </row>
    <row r="381" spans="1:36" x14ac:dyDescent="0.2">
      <c r="A381" t="s">
        <v>302</v>
      </c>
      <c r="B381" t="e">
        <v>#N/A</v>
      </c>
      <c r="C381" t="s">
        <v>38</v>
      </c>
      <c r="D381" t="s">
        <v>1421</v>
      </c>
      <c r="E381" t="s">
        <v>74</v>
      </c>
      <c r="F381" s="1">
        <v>39277</v>
      </c>
      <c r="G381" t="s">
        <v>40</v>
      </c>
      <c r="H381" s="1">
        <v>40373</v>
      </c>
      <c r="I381">
        <v>2014</v>
      </c>
      <c r="J381">
        <v>88</v>
      </c>
      <c r="K381">
        <v>272</v>
      </c>
      <c r="L381" t="s">
        <v>40</v>
      </c>
      <c r="M381">
        <v>3.9</v>
      </c>
      <c r="N381" t="s">
        <v>40</v>
      </c>
      <c r="O381" t="s">
        <v>40</v>
      </c>
      <c r="P381" t="s">
        <v>40</v>
      </c>
      <c r="Q381" t="s">
        <v>40</v>
      </c>
      <c r="R381" t="s">
        <v>40</v>
      </c>
      <c r="S381" t="s">
        <v>40</v>
      </c>
      <c r="T381" t="s">
        <v>41</v>
      </c>
      <c r="U381">
        <v>56</v>
      </c>
      <c r="V381" t="s">
        <v>40</v>
      </c>
      <c r="W381">
        <v>18</v>
      </c>
      <c r="X381">
        <v>2013</v>
      </c>
      <c r="Y381">
        <v>0</v>
      </c>
      <c r="Z381">
        <v>0</v>
      </c>
      <c r="AA381">
        <v>0</v>
      </c>
      <c r="AB381">
        <v>0</v>
      </c>
      <c r="AC381">
        <v>0</v>
      </c>
      <c r="AD381">
        <v>0</v>
      </c>
      <c r="AE381">
        <v>0</v>
      </c>
      <c r="AF381">
        <v>0</v>
      </c>
      <c r="AG381">
        <v>1</v>
      </c>
      <c r="AH381">
        <v>5</v>
      </c>
      <c r="AI381">
        <v>6</v>
      </c>
      <c r="AJ381" t="s">
        <v>40</v>
      </c>
    </row>
    <row r="382" spans="1:36" x14ac:dyDescent="0.2">
      <c r="A382" t="s">
        <v>303</v>
      </c>
      <c r="B382" t="e">
        <v>#N/A</v>
      </c>
      <c r="C382" t="s">
        <v>38</v>
      </c>
      <c r="D382" t="s">
        <v>1421</v>
      </c>
      <c r="E382" t="s">
        <v>74</v>
      </c>
      <c r="F382" s="1">
        <v>39277</v>
      </c>
      <c r="G382" t="s">
        <v>40</v>
      </c>
      <c r="H382" s="1">
        <v>40373</v>
      </c>
      <c r="I382">
        <v>2014</v>
      </c>
      <c r="J382">
        <v>66</v>
      </c>
      <c r="K382">
        <v>202</v>
      </c>
      <c r="L382" t="s">
        <v>40</v>
      </c>
      <c r="M382">
        <v>2.1</v>
      </c>
      <c r="N382" t="s">
        <v>40</v>
      </c>
      <c r="O382" t="s">
        <v>40</v>
      </c>
      <c r="P382" t="s">
        <v>40</v>
      </c>
      <c r="Q382" t="s">
        <v>40</v>
      </c>
      <c r="R382" t="s">
        <v>40</v>
      </c>
      <c r="S382" t="s">
        <v>40</v>
      </c>
      <c r="T382" t="s">
        <v>41</v>
      </c>
      <c r="U382">
        <v>58</v>
      </c>
      <c r="V382" t="s">
        <v>40</v>
      </c>
      <c r="W382" t="s">
        <v>40</v>
      </c>
      <c r="X382">
        <v>2013</v>
      </c>
      <c r="Y382">
        <v>0</v>
      </c>
      <c r="Z382">
        <v>0</v>
      </c>
      <c r="AA382">
        <v>0</v>
      </c>
      <c r="AB382">
        <v>0</v>
      </c>
      <c r="AC382">
        <v>0</v>
      </c>
      <c r="AD382">
        <v>0</v>
      </c>
      <c r="AE382">
        <v>0</v>
      </c>
      <c r="AF382">
        <v>0</v>
      </c>
      <c r="AG382">
        <v>6</v>
      </c>
      <c r="AH382">
        <v>2</v>
      </c>
      <c r="AI382">
        <v>2</v>
      </c>
      <c r="AJ382" t="s">
        <v>40</v>
      </c>
    </row>
    <row r="383" spans="1:36" x14ac:dyDescent="0.2">
      <c r="A383" t="s">
        <v>304</v>
      </c>
      <c r="B383" t="e">
        <v>#N/A</v>
      </c>
      <c r="C383" t="s">
        <v>38</v>
      </c>
      <c r="D383" t="s">
        <v>1421</v>
      </c>
      <c r="E383" t="s">
        <v>74</v>
      </c>
      <c r="F383" s="1">
        <v>39277</v>
      </c>
      <c r="G383" t="s">
        <v>40</v>
      </c>
      <c r="H383" s="1">
        <v>40373</v>
      </c>
      <c r="I383">
        <v>2014</v>
      </c>
      <c r="J383">
        <v>44</v>
      </c>
      <c r="K383">
        <v>143</v>
      </c>
      <c r="L383" t="s">
        <v>40</v>
      </c>
      <c r="M383">
        <v>1.2</v>
      </c>
      <c r="N383" t="s">
        <v>40</v>
      </c>
      <c r="O383" t="s">
        <v>40</v>
      </c>
      <c r="P383" t="s">
        <v>40</v>
      </c>
      <c r="Q383" t="s">
        <v>40</v>
      </c>
      <c r="R383" t="s">
        <v>40</v>
      </c>
      <c r="S383" t="s">
        <v>40</v>
      </c>
      <c r="T383" t="s">
        <v>41</v>
      </c>
      <c r="U383">
        <v>51</v>
      </c>
      <c r="V383" t="s">
        <v>40</v>
      </c>
      <c r="W383">
        <v>10</v>
      </c>
      <c r="X383">
        <v>2013</v>
      </c>
      <c r="Y383">
        <v>0</v>
      </c>
      <c r="Z383">
        <v>0</v>
      </c>
      <c r="AA383">
        <v>0</v>
      </c>
      <c r="AB383">
        <v>0</v>
      </c>
      <c r="AC383">
        <v>0</v>
      </c>
      <c r="AD383">
        <v>0</v>
      </c>
      <c r="AE383">
        <v>0</v>
      </c>
      <c r="AF383">
        <v>0</v>
      </c>
      <c r="AG383">
        <v>6</v>
      </c>
      <c r="AH383">
        <v>2</v>
      </c>
      <c r="AI383">
        <v>3</v>
      </c>
      <c r="AJ383" t="s">
        <v>40</v>
      </c>
    </row>
    <row r="384" spans="1:36" x14ac:dyDescent="0.2">
      <c r="A384" t="s">
        <v>305</v>
      </c>
      <c r="B384" t="e">
        <v>#N/A</v>
      </c>
      <c r="C384" t="s">
        <v>38</v>
      </c>
      <c r="D384" t="s">
        <v>1421</v>
      </c>
      <c r="E384" t="s">
        <v>74</v>
      </c>
      <c r="F384" s="1">
        <v>39277</v>
      </c>
      <c r="G384" t="s">
        <v>40</v>
      </c>
      <c r="H384" s="1">
        <v>40373</v>
      </c>
      <c r="I384">
        <v>2014</v>
      </c>
      <c r="J384">
        <v>50</v>
      </c>
      <c r="K384">
        <v>146</v>
      </c>
      <c r="L384" t="s">
        <v>40</v>
      </c>
      <c r="M384">
        <v>1.6</v>
      </c>
      <c r="N384" t="s">
        <v>40</v>
      </c>
      <c r="O384" t="s">
        <v>40</v>
      </c>
      <c r="P384" t="s">
        <v>40</v>
      </c>
      <c r="Q384" t="s">
        <v>40</v>
      </c>
      <c r="R384" t="s">
        <v>40</v>
      </c>
      <c r="S384" t="s">
        <v>40</v>
      </c>
      <c r="T384" t="s">
        <v>41</v>
      </c>
      <c r="U384">
        <v>50</v>
      </c>
      <c r="V384" t="s">
        <v>40</v>
      </c>
      <c r="W384" t="s">
        <v>40</v>
      </c>
      <c r="X384">
        <v>2013</v>
      </c>
      <c r="Y384">
        <v>0</v>
      </c>
      <c r="Z384">
        <v>0</v>
      </c>
      <c r="AA384">
        <v>0</v>
      </c>
      <c r="AB384">
        <v>0</v>
      </c>
      <c r="AC384">
        <v>0</v>
      </c>
      <c r="AD384">
        <v>0</v>
      </c>
      <c r="AE384">
        <v>0</v>
      </c>
      <c r="AF384">
        <v>0</v>
      </c>
      <c r="AG384">
        <v>6</v>
      </c>
      <c r="AH384">
        <v>2</v>
      </c>
      <c r="AI384">
        <v>4</v>
      </c>
      <c r="AJ384" t="s">
        <v>40</v>
      </c>
    </row>
    <row r="385" spans="1:36" x14ac:dyDescent="0.2">
      <c r="A385" t="s">
        <v>306</v>
      </c>
      <c r="B385" t="e">
        <v>#N/A</v>
      </c>
      <c r="C385" t="s">
        <v>38</v>
      </c>
      <c r="D385" t="s">
        <v>1421</v>
      </c>
      <c r="E385" t="s">
        <v>74</v>
      </c>
      <c r="F385" s="1">
        <v>39277</v>
      </c>
      <c r="G385" t="s">
        <v>40</v>
      </c>
      <c r="H385" s="1">
        <v>40373</v>
      </c>
      <c r="I385">
        <v>2014</v>
      </c>
      <c r="J385">
        <v>55</v>
      </c>
      <c r="K385">
        <v>109</v>
      </c>
      <c r="L385" t="s">
        <v>40</v>
      </c>
      <c r="M385">
        <v>1.8</v>
      </c>
      <c r="N385" t="s">
        <v>40</v>
      </c>
      <c r="O385" t="s">
        <v>40</v>
      </c>
      <c r="P385" t="s">
        <v>40</v>
      </c>
      <c r="Q385" t="s">
        <v>40</v>
      </c>
      <c r="R385" t="s">
        <v>40</v>
      </c>
      <c r="S385" t="s">
        <v>40</v>
      </c>
      <c r="T385" t="s">
        <v>41</v>
      </c>
      <c r="U385">
        <v>52</v>
      </c>
      <c r="V385" t="s">
        <v>40</v>
      </c>
      <c r="W385">
        <v>12</v>
      </c>
      <c r="X385">
        <v>2013</v>
      </c>
      <c r="Y385">
        <v>0</v>
      </c>
      <c r="Z385">
        <v>0</v>
      </c>
      <c r="AA385">
        <v>0</v>
      </c>
      <c r="AB385">
        <v>0</v>
      </c>
      <c r="AC385">
        <v>0</v>
      </c>
      <c r="AD385">
        <v>0</v>
      </c>
      <c r="AE385">
        <v>0</v>
      </c>
      <c r="AF385">
        <v>0</v>
      </c>
      <c r="AG385">
        <v>6</v>
      </c>
      <c r="AH385">
        <v>2</v>
      </c>
      <c r="AI385">
        <v>5</v>
      </c>
      <c r="AJ385" t="s">
        <v>40</v>
      </c>
    </row>
    <row r="386" spans="1:36" x14ac:dyDescent="0.2">
      <c r="A386" t="s">
        <v>307</v>
      </c>
      <c r="B386" t="e">
        <v>#N/A</v>
      </c>
      <c r="C386" t="s">
        <v>59</v>
      </c>
      <c r="D386" t="s">
        <v>1421</v>
      </c>
      <c r="E386" t="s">
        <v>74</v>
      </c>
      <c r="F386" s="1">
        <v>39277</v>
      </c>
      <c r="G386" t="s">
        <v>40</v>
      </c>
      <c r="H386" s="1">
        <v>40373</v>
      </c>
      <c r="I386">
        <v>2014</v>
      </c>
      <c r="J386">
        <v>73.099999999999994</v>
      </c>
      <c r="K386">
        <v>196</v>
      </c>
      <c r="L386" t="s">
        <v>40</v>
      </c>
      <c r="M386">
        <v>3.7</v>
      </c>
      <c r="N386" t="s">
        <v>40</v>
      </c>
      <c r="O386" t="s">
        <v>40</v>
      </c>
      <c r="P386" t="s">
        <v>40</v>
      </c>
      <c r="Q386" t="s">
        <v>40</v>
      </c>
      <c r="R386" t="s">
        <v>40</v>
      </c>
      <c r="S386" t="s">
        <v>40</v>
      </c>
      <c r="T386" t="s">
        <v>242</v>
      </c>
      <c r="U386">
        <v>60</v>
      </c>
      <c r="V386" t="s">
        <v>40</v>
      </c>
      <c r="W386">
        <v>15</v>
      </c>
      <c r="X386">
        <v>2013</v>
      </c>
      <c r="Y386">
        <v>0</v>
      </c>
      <c r="Z386">
        <v>0</v>
      </c>
      <c r="AA386">
        <v>0</v>
      </c>
      <c r="AB386">
        <v>0</v>
      </c>
      <c r="AC386">
        <v>0</v>
      </c>
      <c r="AD386">
        <v>0</v>
      </c>
      <c r="AE386">
        <v>0</v>
      </c>
      <c r="AF386">
        <v>0</v>
      </c>
      <c r="AG386">
        <v>5</v>
      </c>
      <c r="AH386">
        <v>6</v>
      </c>
      <c r="AI386">
        <v>3</v>
      </c>
      <c r="AJ386" t="s">
        <v>40</v>
      </c>
    </row>
    <row r="387" spans="1:36" x14ac:dyDescent="0.2">
      <c r="A387" t="s">
        <v>308</v>
      </c>
      <c r="B387" t="e">
        <v>#N/A</v>
      </c>
      <c r="C387" t="s">
        <v>59</v>
      </c>
      <c r="D387" t="s">
        <v>1421</v>
      </c>
      <c r="E387" t="s">
        <v>74</v>
      </c>
      <c r="F387" s="1">
        <v>39277</v>
      </c>
      <c r="G387" t="s">
        <v>40</v>
      </c>
      <c r="H387" s="1">
        <v>40373</v>
      </c>
      <c r="I387">
        <v>2014</v>
      </c>
      <c r="J387">
        <v>38</v>
      </c>
      <c r="K387">
        <v>71</v>
      </c>
      <c r="L387" t="s">
        <v>40</v>
      </c>
      <c r="M387">
        <v>1.7</v>
      </c>
      <c r="N387" t="s">
        <v>40</v>
      </c>
      <c r="O387" t="s">
        <v>40</v>
      </c>
      <c r="P387" t="s">
        <v>40</v>
      </c>
      <c r="Q387" t="s">
        <v>40</v>
      </c>
      <c r="R387" t="s">
        <v>40</v>
      </c>
      <c r="S387" t="s">
        <v>40</v>
      </c>
      <c r="T387" t="s">
        <v>236</v>
      </c>
      <c r="U387">
        <v>46</v>
      </c>
      <c r="V387" t="s">
        <v>40</v>
      </c>
      <c r="W387">
        <v>11</v>
      </c>
      <c r="X387">
        <v>2013</v>
      </c>
      <c r="Y387">
        <v>0</v>
      </c>
      <c r="Z387">
        <v>0</v>
      </c>
      <c r="AA387">
        <v>0</v>
      </c>
      <c r="AB387">
        <v>0</v>
      </c>
      <c r="AC387">
        <v>0</v>
      </c>
      <c r="AD387">
        <v>0</v>
      </c>
      <c r="AE387">
        <v>0</v>
      </c>
      <c r="AF387">
        <v>0</v>
      </c>
      <c r="AG387">
        <v>2</v>
      </c>
      <c r="AH387">
        <v>1</v>
      </c>
      <c r="AI387">
        <v>6</v>
      </c>
      <c r="AJ387" t="s">
        <v>40</v>
      </c>
    </row>
    <row r="388" spans="1:36" x14ac:dyDescent="0.2">
      <c r="A388" t="s">
        <v>309</v>
      </c>
      <c r="B388" t="e">
        <v>#N/A</v>
      </c>
      <c r="C388" t="s">
        <v>59</v>
      </c>
      <c r="D388" t="s">
        <v>1421</v>
      </c>
      <c r="E388" t="s">
        <v>74</v>
      </c>
      <c r="F388" s="1">
        <v>39277</v>
      </c>
      <c r="G388" t="s">
        <v>40</v>
      </c>
      <c r="H388" s="1">
        <v>40373</v>
      </c>
      <c r="I388">
        <v>2014</v>
      </c>
      <c r="J388">
        <v>49</v>
      </c>
      <c r="K388">
        <v>88</v>
      </c>
      <c r="L388" t="s">
        <v>40</v>
      </c>
      <c r="M388">
        <v>1.7</v>
      </c>
      <c r="N388" t="s">
        <v>40</v>
      </c>
      <c r="O388" t="s">
        <v>40</v>
      </c>
      <c r="P388" t="s">
        <v>40</v>
      </c>
      <c r="Q388" t="s">
        <v>40</v>
      </c>
      <c r="R388" t="s">
        <v>40</v>
      </c>
      <c r="S388" t="s">
        <v>40</v>
      </c>
      <c r="T388" t="s">
        <v>41</v>
      </c>
      <c r="U388">
        <v>49</v>
      </c>
      <c r="V388" t="s">
        <v>40</v>
      </c>
      <c r="W388">
        <v>10</v>
      </c>
      <c r="X388">
        <v>2013</v>
      </c>
      <c r="Y388">
        <v>0</v>
      </c>
      <c r="Z388">
        <v>0</v>
      </c>
      <c r="AA388">
        <v>0</v>
      </c>
      <c r="AB388">
        <v>0</v>
      </c>
      <c r="AC388">
        <v>0</v>
      </c>
      <c r="AD388">
        <v>0</v>
      </c>
      <c r="AE388">
        <v>0</v>
      </c>
      <c r="AF388">
        <v>0</v>
      </c>
      <c r="AG388">
        <v>3</v>
      </c>
      <c r="AH388">
        <v>5</v>
      </c>
      <c r="AI388">
        <v>3</v>
      </c>
      <c r="AJ388" t="s">
        <v>40</v>
      </c>
    </row>
    <row r="389" spans="1:36" x14ac:dyDescent="0.2">
      <c r="A389" t="s">
        <v>310</v>
      </c>
      <c r="B389" t="e">
        <v>#N/A</v>
      </c>
      <c r="C389" t="s">
        <v>59</v>
      </c>
      <c r="D389" t="s">
        <v>1421</v>
      </c>
      <c r="E389" t="s">
        <v>74</v>
      </c>
      <c r="F389" s="1">
        <v>39277</v>
      </c>
      <c r="G389" t="s">
        <v>40</v>
      </c>
      <c r="H389" s="1">
        <v>40373</v>
      </c>
      <c r="I389">
        <v>2014</v>
      </c>
      <c r="J389">
        <v>47</v>
      </c>
      <c r="K389">
        <v>66</v>
      </c>
      <c r="L389" t="s">
        <v>40</v>
      </c>
      <c r="M389">
        <v>1.7</v>
      </c>
      <c r="N389" t="s">
        <v>40</v>
      </c>
      <c r="O389" t="s">
        <v>40</v>
      </c>
      <c r="P389" t="s">
        <v>40</v>
      </c>
      <c r="Q389" t="s">
        <v>40</v>
      </c>
      <c r="R389" t="s">
        <v>40</v>
      </c>
      <c r="S389" t="s">
        <v>40</v>
      </c>
      <c r="T389" t="s">
        <v>236</v>
      </c>
      <c r="U389">
        <v>47</v>
      </c>
      <c r="V389" t="s">
        <v>40</v>
      </c>
      <c r="W389">
        <v>10</v>
      </c>
      <c r="X389">
        <v>2013</v>
      </c>
      <c r="Y389">
        <v>0</v>
      </c>
      <c r="Z389">
        <v>0</v>
      </c>
      <c r="AA389">
        <v>0</v>
      </c>
      <c r="AB389">
        <v>0</v>
      </c>
      <c r="AC389">
        <v>0</v>
      </c>
      <c r="AD389">
        <v>0</v>
      </c>
      <c r="AE389">
        <v>0</v>
      </c>
      <c r="AF389">
        <v>0</v>
      </c>
      <c r="AG389">
        <v>3</v>
      </c>
      <c r="AH389">
        <v>5</v>
      </c>
      <c r="AI389">
        <v>4</v>
      </c>
      <c r="AJ389" t="s">
        <v>40</v>
      </c>
    </row>
    <row r="390" spans="1:36" x14ac:dyDescent="0.2">
      <c r="A390" t="s">
        <v>311</v>
      </c>
      <c r="B390" t="e">
        <v>#N/A</v>
      </c>
      <c r="C390" t="s">
        <v>59</v>
      </c>
      <c r="D390" t="s">
        <v>1421</v>
      </c>
      <c r="E390" t="s">
        <v>74</v>
      </c>
      <c r="F390" s="1">
        <v>39277</v>
      </c>
      <c r="G390" t="s">
        <v>40</v>
      </c>
      <c r="H390" s="1">
        <v>40373</v>
      </c>
      <c r="I390">
        <v>2014</v>
      </c>
      <c r="J390">
        <v>54</v>
      </c>
      <c r="K390">
        <v>185</v>
      </c>
      <c r="L390" t="s">
        <v>40</v>
      </c>
      <c r="M390">
        <v>3.1</v>
      </c>
      <c r="N390" t="s">
        <v>40</v>
      </c>
      <c r="O390" t="s">
        <v>40</v>
      </c>
      <c r="P390" t="s">
        <v>40</v>
      </c>
      <c r="Q390" t="s">
        <v>40</v>
      </c>
      <c r="R390" t="s">
        <v>40</v>
      </c>
      <c r="S390" t="s">
        <v>40</v>
      </c>
      <c r="T390" t="s">
        <v>236</v>
      </c>
      <c r="U390">
        <v>49</v>
      </c>
      <c r="V390" t="s">
        <v>40</v>
      </c>
      <c r="W390" t="s">
        <v>40</v>
      </c>
      <c r="X390">
        <v>2013</v>
      </c>
      <c r="Y390">
        <v>0</v>
      </c>
      <c r="Z390">
        <v>0</v>
      </c>
      <c r="AA390">
        <v>0</v>
      </c>
      <c r="AB390">
        <v>0</v>
      </c>
      <c r="AC390">
        <v>0</v>
      </c>
      <c r="AD390">
        <v>0</v>
      </c>
      <c r="AE390">
        <v>0</v>
      </c>
      <c r="AF390">
        <v>0</v>
      </c>
      <c r="AG390">
        <v>3</v>
      </c>
      <c r="AH390">
        <v>5</v>
      </c>
      <c r="AI390">
        <v>5</v>
      </c>
      <c r="AJ390" t="s">
        <v>40</v>
      </c>
    </row>
    <row r="391" spans="1:36" x14ac:dyDescent="0.2">
      <c r="A391" t="s">
        <v>312</v>
      </c>
      <c r="B391" t="e">
        <v>#N/A</v>
      </c>
      <c r="C391" t="s">
        <v>59</v>
      </c>
      <c r="D391" t="s">
        <v>1421</v>
      </c>
      <c r="E391" t="s">
        <v>74</v>
      </c>
      <c r="F391" s="1">
        <v>39277</v>
      </c>
      <c r="G391" t="s">
        <v>40</v>
      </c>
      <c r="H391" s="1">
        <v>40373</v>
      </c>
      <c r="I391">
        <v>2014</v>
      </c>
      <c r="J391">
        <v>56</v>
      </c>
      <c r="K391">
        <v>119</v>
      </c>
      <c r="L391" t="s">
        <v>40</v>
      </c>
      <c r="M391">
        <v>2.2000000000000002</v>
      </c>
      <c r="N391" t="s">
        <v>40</v>
      </c>
      <c r="O391" t="s">
        <v>40</v>
      </c>
      <c r="P391" t="s">
        <v>40</v>
      </c>
      <c r="Q391" t="s">
        <v>40</v>
      </c>
      <c r="R391" t="s">
        <v>40</v>
      </c>
      <c r="S391" t="s">
        <v>40</v>
      </c>
      <c r="T391" t="s">
        <v>236</v>
      </c>
      <c r="U391">
        <v>44</v>
      </c>
      <c r="V391" t="s">
        <v>40</v>
      </c>
      <c r="W391">
        <v>14</v>
      </c>
      <c r="X391">
        <v>2013</v>
      </c>
      <c r="Y391">
        <v>0</v>
      </c>
      <c r="Z391">
        <v>0</v>
      </c>
      <c r="AA391">
        <v>0</v>
      </c>
      <c r="AB391">
        <v>0</v>
      </c>
      <c r="AC391">
        <v>0</v>
      </c>
      <c r="AD391">
        <v>0</v>
      </c>
      <c r="AE391">
        <v>0</v>
      </c>
      <c r="AF391">
        <v>0</v>
      </c>
      <c r="AG391">
        <v>3</v>
      </c>
      <c r="AH391">
        <v>5</v>
      </c>
      <c r="AI391">
        <v>6</v>
      </c>
      <c r="AJ391" t="s">
        <v>40</v>
      </c>
    </row>
    <row r="392" spans="1:36" x14ac:dyDescent="0.2">
      <c r="A392" t="s">
        <v>313</v>
      </c>
      <c r="B392" t="e">
        <v>#N/A</v>
      </c>
      <c r="C392" t="s">
        <v>59</v>
      </c>
      <c r="D392" t="s">
        <v>1421</v>
      </c>
      <c r="E392" t="s">
        <v>74</v>
      </c>
      <c r="F392" s="1">
        <v>39277</v>
      </c>
      <c r="G392" t="s">
        <v>40</v>
      </c>
      <c r="H392" s="1">
        <v>40373</v>
      </c>
      <c r="I392">
        <v>2014</v>
      </c>
      <c r="J392">
        <v>70</v>
      </c>
      <c r="K392">
        <v>143</v>
      </c>
      <c r="L392" t="s">
        <v>40</v>
      </c>
      <c r="M392">
        <v>3</v>
      </c>
      <c r="N392" t="s">
        <v>40</v>
      </c>
      <c r="O392" t="s">
        <v>40</v>
      </c>
      <c r="P392" t="s">
        <v>40</v>
      </c>
      <c r="Q392" t="s">
        <v>40</v>
      </c>
      <c r="R392" t="s">
        <v>40</v>
      </c>
      <c r="S392" t="s">
        <v>40</v>
      </c>
      <c r="T392" t="s">
        <v>41</v>
      </c>
      <c r="U392">
        <v>52</v>
      </c>
      <c r="V392" t="s">
        <v>40</v>
      </c>
      <c r="W392">
        <v>18</v>
      </c>
      <c r="X392">
        <v>2013</v>
      </c>
      <c r="Y392">
        <v>0</v>
      </c>
      <c r="Z392">
        <v>0</v>
      </c>
      <c r="AA392">
        <v>0</v>
      </c>
      <c r="AB392">
        <v>0</v>
      </c>
      <c r="AC392">
        <v>0</v>
      </c>
      <c r="AD392">
        <v>0</v>
      </c>
      <c r="AE392">
        <v>0</v>
      </c>
      <c r="AF392">
        <v>0</v>
      </c>
      <c r="AG392">
        <v>3</v>
      </c>
      <c r="AH392">
        <v>5</v>
      </c>
      <c r="AI392">
        <v>7</v>
      </c>
      <c r="AJ392" t="s">
        <v>40</v>
      </c>
    </row>
    <row r="393" spans="1:36" x14ac:dyDescent="0.2">
      <c r="A393" t="s">
        <v>314</v>
      </c>
      <c r="B393" t="e">
        <v>#N/A</v>
      </c>
      <c r="C393" t="s">
        <v>59</v>
      </c>
      <c r="D393" t="s">
        <v>1421</v>
      </c>
      <c r="E393" t="s">
        <v>74</v>
      </c>
      <c r="F393" s="1">
        <v>39277</v>
      </c>
      <c r="G393" t="s">
        <v>40</v>
      </c>
      <c r="H393" s="1">
        <v>40373</v>
      </c>
      <c r="I393">
        <v>2014</v>
      </c>
      <c r="J393">
        <v>51</v>
      </c>
      <c r="K393">
        <v>139</v>
      </c>
      <c r="L393" t="s">
        <v>40</v>
      </c>
      <c r="M393">
        <v>2.2000000000000002</v>
      </c>
      <c r="N393" t="s">
        <v>40</v>
      </c>
      <c r="O393" t="s">
        <v>40</v>
      </c>
      <c r="P393" t="s">
        <v>40</v>
      </c>
      <c r="Q393" t="s">
        <v>40</v>
      </c>
      <c r="R393" t="s">
        <v>40</v>
      </c>
      <c r="S393" t="s">
        <v>40</v>
      </c>
      <c r="T393" t="s">
        <v>41</v>
      </c>
      <c r="U393">
        <v>46</v>
      </c>
      <c r="V393" t="s">
        <v>40</v>
      </c>
      <c r="W393" t="s">
        <v>40</v>
      </c>
      <c r="X393">
        <v>2013</v>
      </c>
      <c r="Y393">
        <v>0</v>
      </c>
      <c r="Z393">
        <v>0</v>
      </c>
      <c r="AA393">
        <v>0</v>
      </c>
      <c r="AB393">
        <v>0</v>
      </c>
      <c r="AC393">
        <v>0</v>
      </c>
      <c r="AD393">
        <v>0</v>
      </c>
      <c r="AE393">
        <v>0</v>
      </c>
      <c r="AF393">
        <v>0</v>
      </c>
      <c r="AG393">
        <v>4</v>
      </c>
      <c r="AH393">
        <v>1</v>
      </c>
      <c r="AI393">
        <v>3</v>
      </c>
      <c r="AJ393" t="s">
        <v>40</v>
      </c>
    </row>
    <row r="394" spans="1:36" x14ac:dyDescent="0.2">
      <c r="A394" t="s">
        <v>315</v>
      </c>
      <c r="B394" t="e">
        <v>#N/A</v>
      </c>
      <c r="C394" t="s">
        <v>59</v>
      </c>
      <c r="D394" t="s">
        <v>1421</v>
      </c>
      <c r="E394" t="s">
        <v>74</v>
      </c>
      <c r="F394" s="1">
        <v>39277</v>
      </c>
      <c r="G394" t="s">
        <v>40</v>
      </c>
      <c r="H394" s="1">
        <v>40373</v>
      </c>
      <c r="I394">
        <v>2014</v>
      </c>
      <c r="J394">
        <v>45</v>
      </c>
      <c r="K394">
        <v>99</v>
      </c>
      <c r="L394" t="s">
        <v>40</v>
      </c>
      <c r="M394">
        <v>2.7</v>
      </c>
      <c r="N394" t="s">
        <v>40</v>
      </c>
      <c r="O394" t="s">
        <v>40</v>
      </c>
      <c r="P394" t="s">
        <v>40</v>
      </c>
      <c r="Q394" t="s">
        <v>40</v>
      </c>
      <c r="R394" t="s">
        <v>40</v>
      </c>
      <c r="S394" t="s">
        <v>40</v>
      </c>
      <c r="T394" t="s">
        <v>236</v>
      </c>
      <c r="U394">
        <v>48</v>
      </c>
      <c r="V394" t="s">
        <v>40</v>
      </c>
      <c r="W394">
        <v>13</v>
      </c>
      <c r="X394">
        <v>2013</v>
      </c>
      <c r="Y394">
        <v>0</v>
      </c>
      <c r="Z394">
        <v>0</v>
      </c>
      <c r="AA394">
        <v>0</v>
      </c>
      <c r="AB394">
        <v>0</v>
      </c>
      <c r="AC394">
        <v>0</v>
      </c>
      <c r="AD394">
        <v>0</v>
      </c>
      <c r="AE394">
        <v>0</v>
      </c>
      <c r="AF394">
        <v>0</v>
      </c>
      <c r="AG394">
        <v>4</v>
      </c>
      <c r="AH394">
        <v>1</v>
      </c>
      <c r="AI394">
        <v>4</v>
      </c>
      <c r="AJ394" t="s">
        <v>40</v>
      </c>
    </row>
    <row r="395" spans="1:36" x14ac:dyDescent="0.2">
      <c r="A395" t="s">
        <v>316</v>
      </c>
      <c r="B395" t="e">
        <v>#N/A</v>
      </c>
      <c r="C395" t="s">
        <v>59</v>
      </c>
      <c r="D395" t="s">
        <v>1421</v>
      </c>
      <c r="E395" t="s">
        <v>74</v>
      </c>
      <c r="F395" s="1">
        <v>39277</v>
      </c>
      <c r="G395" t="s">
        <v>40</v>
      </c>
      <c r="H395" s="1">
        <v>40373</v>
      </c>
      <c r="I395">
        <v>2014</v>
      </c>
      <c r="J395">
        <v>58</v>
      </c>
      <c r="K395">
        <v>87</v>
      </c>
      <c r="L395" t="s">
        <v>40</v>
      </c>
      <c r="M395">
        <v>2.6</v>
      </c>
      <c r="N395" t="s">
        <v>40</v>
      </c>
      <c r="O395" t="s">
        <v>40</v>
      </c>
      <c r="P395" t="s">
        <v>40</v>
      </c>
      <c r="Q395" t="s">
        <v>40</v>
      </c>
      <c r="R395" t="s">
        <v>40</v>
      </c>
      <c r="S395" t="s">
        <v>40</v>
      </c>
      <c r="T395" t="s">
        <v>41</v>
      </c>
      <c r="U395">
        <v>57</v>
      </c>
      <c r="V395" t="s">
        <v>40</v>
      </c>
      <c r="W395" t="s">
        <v>40</v>
      </c>
      <c r="X395">
        <v>2013</v>
      </c>
      <c r="Y395">
        <v>0</v>
      </c>
      <c r="Z395">
        <v>0</v>
      </c>
      <c r="AA395">
        <v>0</v>
      </c>
      <c r="AB395">
        <v>0</v>
      </c>
      <c r="AC395">
        <v>0</v>
      </c>
      <c r="AD395">
        <v>0</v>
      </c>
      <c r="AE395">
        <v>0</v>
      </c>
      <c r="AF395">
        <v>0</v>
      </c>
      <c r="AG395">
        <v>4</v>
      </c>
      <c r="AH395">
        <v>1</v>
      </c>
      <c r="AI395">
        <v>5</v>
      </c>
      <c r="AJ395" t="s">
        <v>40</v>
      </c>
    </row>
    <row r="396" spans="1:36" x14ac:dyDescent="0.2">
      <c r="A396" t="s">
        <v>317</v>
      </c>
      <c r="B396" t="e">
        <v>#N/A</v>
      </c>
      <c r="C396" t="s">
        <v>59</v>
      </c>
      <c r="D396" t="s">
        <v>1421</v>
      </c>
      <c r="E396" t="s">
        <v>74</v>
      </c>
      <c r="F396" s="1">
        <v>39277</v>
      </c>
      <c r="G396" t="s">
        <v>40</v>
      </c>
      <c r="H396" s="1">
        <v>40373</v>
      </c>
      <c r="I396">
        <v>2014</v>
      </c>
      <c r="J396">
        <v>62</v>
      </c>
      <c r="K396">
        <v>176</v>
      </c>
      <c r="L396" t="s">
        <v>40</v>
      </c>
      <c r="M396">
        <v>1.7</v>
      </c>
      <c r="N396" t="s">
        <v>40</v>
      </c>
      <c r="O396" t="s">
        <v>40</v>
      </c>
      <c r="P396" t="s">
        <v>40</v>
      </c>
      <c r="Q396" t="s">
        <v>40</v>
      </c>
      <c r="R396" t="s">
        <v>40</v>
      </c>
      <c r="S396" t="s">
        <v>40</v>
      </c>
      <c r="T396" t="s">
        <v>236</v>
      </c>
      <c r="U396">
        <v>58</v>
      </c>
      <c r="V396" t="s">
        <v>40</v>
      </c>
      <c r="W396">
        <v>17</v>
      </c>
      <c r="X396">
        <v>2013</v>
      </c>
      <c r="Y396">
        <v>0</v>
      </c>
      <c r="Z396">
        <v>0</v>
      </c>
      <c r="AA396">
        <v>0</v>
      </c>
      <c r="AB396">
        <v>0</v>
      </c>
      <c r="AC396">
        <v>0</v>
      </c>
      <c r="AD396">
        <v>0</v>
      </c>
      <c r="AE396">
        <v>0</v>
      </c>
      <c r="AF396">
        <v>0</v>
      </c>
      <c r="AG396">
        <v>4</v>
      </c>
      <c r="AH396">
        <v>1</v>
      </c>
      <c r="AI396">
        <v>6</v>
      </c>
      <c r="AJ396" t="s">
        <v>40</v>
      </c>
    </row>
    <row r="397" spans="1:36" x14ac:dyDescent="0.2">
      <c r="A397" t="s">
        <v>318</v>
      </c>
      <c r="B397" t="e">
        <v>#N/A</v>
      </c>
      <c r="C397" t="s">
        <v>59</v>
      </c>
      <c r="D397" t="s">
        <v>1421</v>
      </c>
      <c r="E397" t="s">
        <v>74</v>
      </c>
      <c r="F397" s="1">
        <v>39277</v>
      </c>
      <c r="G397" t="s">
        <v>40</v>
      </c>
      <c r="H397" s="1">
        <v>40373</v>
      </c>
      <c r="I397">
        <v>2014</v>
      </c>
      <c r="J397">
        <v>80.3</v>
      </c>
      <c r="K397">
        <v>181</v>
      </c>
      <c r="L397" t="s">
        <v>40</v>
      </c>
      <c r="M397">
        <v>4.8</v>
      </c>
      <c r="N397" t="s">
        <v>40</v>
      </c>
      <c r="O397" t="s">
        <v>40</v>
      </c>
      <c r="P397" t="s">
        <v>40</v>
      </c>
      <c r="Q397" t="s">
        <v>40</v>
      </c>
      <c r="R397" t="s">
        <v>40</v>
      </c>
      <c r="S397" t="s">
        <v>40</v>
      </c>
      <c r="T397" t="s">
        <v>236</v>
      </c>
      <c r="U397">
        <v>72</v>
      </c>
      <c r="V397" t="s">
        <v>40</v>
      </c>
      <c r="W397">
        <v>21</v>
      </c>
      <c r="X397">
        <v>2013</v>
      </c>
      <c r="Y397">
        <v>0</v>
      </c>
      <c r="Z397">
        <v>0</v>
      </c>
      <c r="AA397">
        <v>0</v>
      </c>
      <c r="AB397">
        <v>0</v>
      </c>
      <c r="AC397">
        <v>0</v>
      </c>
      <c r="AD397">
        <v>0</v>
      </c>
      <c r="AE397">
        <v>0</v>
      </c>
      <c r="AF397">
        <v>0</v>
      </c>
      <c r="AG397">
        <v>5</v>
      </c>
      <c r="AH397">
        <v>6</v>
      </c>
      <c r="AI397">
        <v>4</v>
      </c>
      <c r="AJ397" t="s">
        <v>40</v>
      </c>
    </row>
    <row r="398" spans="1:36" x14ac:dyDescent="0.2">
      <c r="A398" t="s">
        <v>319</v>
      </c>
      <c r="B398" t="e">
        <v>#N/A</v>
      </c>
      <c r="C398" t="s">
        <v>59</v>
      </c>
      <c r="D398" t="s">
        <v>1421</v>
      </c>
      <c r="E398" t="s">
        <v>74</v>
      </c>
      <c r="F398" s="1">
        <v>39277</v>
      </c>
      <c r="G398" t="s">
        <v>40</v>
      </c>
      <c r="H398" s="1">
        <v>40373</v>
      </c>
      <c r="I398">
        <v>2014</v>
      </c>
      <c r="J398">
        <v>63</v>
      </c>
      <c r="K398">
        <v>71</v>
      </c>
      <c r="L398" t="s">
        <v>40</v>
      </c>
      <c r="M398">
        <v>1.3</v>
      </c>
      <c r="N398" t="s">
        <v>40</v>
      </c>
      <c r="O398" t="s">
        <v>40</v>
      </c>
      <c r="P398" t="s">
        <v>40</v>
      </c>
      <c r="Q398" t="s">
        <v>40</v>
      </c>
      <c r="R398" t="s">
        <v>40</v>
      </c>
      <c r="S398" t="s">
        <v>40</v>
      </c>
      <c r="T398" t="s">
        <v>41</v>
      </c>
      <c r="U398">
        <v>45</v>
      </c>
      <c r="V398" t="s">
        <v>40</v>
      </c>
      <c r="W398" t="s">
        <v>40</v>
      </c>
      <c r="X398">
        <v>2013</v>
      </c>
      <c r="Y398">
        <v>0</v>
      </c>
      <c r="Z398">
        <v>0</v>
      </c>
      <c r="AA398">
        <v>0</v>
      </c>
      <c r="AB398">
        <v>0</v>
      </c>
      <c r="AC398">
        <v>0</v>
      </c>
      <c r="AD398">
        <v>0</v>
      </c>
      <c r="AE398">
        <v>0</v>
      </c>
      <c r="AF398">
        <v>0</v>
      </c>
      <c r="AG398">
        <v>4</v>
      </c>
      <c r="AH398">
        <v>1</v>
      </c>
      <c r="AI398">
        <v>7</v>
      </c>
      <c r="AJ398" t="s">
        <v>40</v>
      </c>
    </row>
    <row r="399" spans="1:36" x14ac:dyDescent="0.2">
      <c r="A399" t="s">
        <v>320</v>
      </c>
      <c r="B399" t="e">
        <v>#N/A</v>
      </c>
      <c r="C399" t="s">
        <v>59</v>
      </c>
      <c r="D399" t="s">
        <v>1421</v>
      </c>
      <c r="E399" t="s">
        <v>74</v>
      </c>
      <c r="F399" s="1">
        <v>39277</v>
      </c>
      <c r="G399" t="s">
        <v>40</v>
      </c>
      <c r="H399" s="1">
        <v>40373</v>
      </c>
      <c r="I399">
        <v>2014</v>
      </c>
      <c r="J399">
        <v>61</v>
      </c>
      <c r="K399">
        <v>143</v>
      </c>
      <c r="L399" t="s">
        <v>40</v>
      </c>
      <c r="M399">
        <v>3.3</v>
      </c>
      <c r="N399" t="s">
        <v>40</v>
      </c>
      <c r="O399" t="s">
        <v>40</v>
      </c>
      <c r="P399" t="s">
        <v>40</v>
      </c>
      <c r="Q399" t="s">
        <v>40</v>
      </c>
      <c r="R399" t="s">
        <v>40</v>
      </c>
      <c r="S399" t="s">
        <v>40</v>
      </c>
      <c r="T399" t="s">
        <v>236</v>
      </c>
      <c r="U399">
        <v>47</v>
      </c>
      <c r="V399" t="s">
        <v>40</v>
      </c>
      <c r="W399">
        <v>16</v>
      </c>
      <c r="X399">
        <v>2013</v>
      </c>
      <c r="Y399">
        <v>0</v>
      </c>
      <c r="Z399">
        <v>0</v>
      </c>
      <c r="AA399">
        <v>0</v>
      </c>
      <c r="AB399">
        <v>0</v>
      </c>
      <c r="AC399">
        <v>0</v>
      </c>
      <c r="AD399">
        <v>0</v>
      </c>
      <c r="AE399">
        <v>0</v>
      </c>
      <c r="AF399">
        <v>0</v>
      </c>
      <c r="AG399">
        <v>5</v>
      </c>
      <c r="AH399">
        <v>6</v>
      </c>
      <c r="AI399">
        <v>5</v>
      </c>
      <c r="AJ399" t="s">
        <v>40</v>
      </c>
    </row>
    <row r="400" spans="1:36" x14ac:dyDescent="0.2">
      <c r="A400" t="s">
        <v>321</v>
      </c>
      <c r="B400" t="e">
        <v>#N/A</v>
      </c>
      <c r="C400" t="s">
        <v>59</v>
      </c>
      <c r="D400" t="s">
        <v>1421</v>
      </c>
      <c r="E400" t="s">
        <v>74</v>
      </c>
      <c r="F400" s="1">
        <v>39277</v>
      </c>
      <c r="G400" t="s">
        <v>40</v>
      </c>
      <c r="H400" s="1">
        <v>40373</v>
      </c>
      <c r="I400">
        <v>2014</v>
      </c>
      <c r="J400">
        <v>56.6</v>
      </c>
      <c r="K400">
        <v>186</v>
      </c>
      <c r="L400" t="s">
        <v>40</v>
      </c>
      <c r="M400">
        <v>3.1</v>
      </c>
      <c r="N400" t="s">
        <v>40</v>
      </c>
      <c r="O400" t="s">
        <v>40</v>
      </c>
      <c r="P400" t="s">
        <v>40</v>
      </c>
      <c r="Q400" t="s">
        <v>40</v>
      </c>
      <c r="R400" t="s">
        <v>40</v>
      </c>
      <c r="S400" t="s">
        <v>40</v>
      </c>
      <c r="T400" t="s">
        <v>236</v>
      </c>
      <c r="U400">
        <v>50</v>
      </c>
      <c r="V400" t="s">
        <v>40</v>
      </c>
      <c r="W400">
        <v>18</v>
      </c>
      <c r="X400">
        <v>2013</v>
      </c>
      <c r="Y400">
        <v>0</v>
      </c>
      <c r="Z400">
        <v>0</v>
      </c>
      <c r="AA400">
        <v>0</v>
      </c>
      <c r="AB400">
        <v>0</v>
      </c>
      <c r="AC400">
        <v>0</v>
      </c>
      <c r="AD400">
        <v>0</v>
      </c>
      <c r="AE400">
        <v>0</v>
      </c>
      <c r="AF400">
        <v>0</v>
      </c>
      <c r="AG400">
        <v>5</v>
      </c>
      <c r="AH400">
        <v>6</v>
      </c>
      <c r="AI400">
        <v>6</v>
      </c>
      <c r="AJ400" t="s">
        <v>40</v>
      </c>
    </row>
    <row r="401" spans="1:37" x14ac:dyDescent="0.2">
      <c r="A401" t="s">
        <v>322</v>
      </c>
      <c r="B401" t="e">
        <v>#N/A</v>
      </c>
      <c r="C401" t="s">
        <v>59</v>
      </c>
      <c r="D401" t="s">
        <v>1421</v>
      </c>
      <c r="E401" t="s">
        <v>74</v>
      </c>
      <c r="F401" s="1">
        <v>39277</v>
      </c>
      <c r="G401" t="s">
        <v>40</v>
      </c>
      <c r="H401" s="1">
        <v>40373</v>
      </c>
      <c r="I401">
        <v>2014</v>
      </c>
      <c r="J401">
        <v>57.5</v>
      </c>
      <c r="K401">
        <v>137</v>
      </c>
      <c r="L401" t="s">
        <v>40</v>
      </c>
      <c r="M401">
        <v>2.7</v>
      </c>
      <c r="N401" t="s">
        <v>40</v>
      </c>
      <c r="O401" t="s">
        <v>40</v>
      </c>
      <c r="P401" t="s">
        <v>40</v>
      </c>
      <c r="Q401" t="s">
        <v>40</v>
      </c>
      <c r="R401" t="s">
        <v>40</v>
      </c>
      <c r="S401" t="s">
        <v>40</v>
      </c>
      <c r="T401" t="s">
        <v>236</v>
      </c>
      <c r="U401">
        <v>53</v>
      </c>
      <c r="V401" t="s">
        <v>40</v>
      </c>
      <c r="W401">
        <v>13</v>
      </c>
      <c r="X401">
        <v>2013</v>
      </c>
      <c r="Y401">
        <v>0</v>
      </c>
      <c r="Z401">
        <v>0</v>
      </c>
      <c r="AA401">
        <v>0</v>
      </c>
      <c r="AB401">
        <v>0</v>
      </c>
      <c r="AC401">
        <v>0</v>
      </c>
      <c r="AD401">
        <v>0</v>
      </c>
      <c r="AE401">
        <v>0</v>
      </c>
      <c r="AF401">
        <v>0</v>
      </c>
      <c r="AG401">
        <v>5</v>
      </c>
      <c r="AH401">
        <v>6</v>
      </c>
      <c r="AI401">
        <v>7</v>
      </c>
      <c r="AJ401" t="s">
        <v>40</v>
      </c>
    </row>
    <row r="402" spans="1:37" x14ac:dyDescent="0.2">
      <c r="A402" t="s">
        <v>323</v>
      </c>
      <c r="B402" t="e">
        <v>#N/A</v>
      </c>
      <c r="C402" t="s">
        <v>59</v>
      </c>
      <c r="D402" t="s">
        <v>1421</v>
      </c>
      <c r="E402" t="s">
        <v>74</v>
      </c>
      <c r="F402" s="1">
        <v>39277</v>
      </c>
      <c r="G402" t="s">
        <v>40</v>
      </c>
      <c r="H402" s="1">
        <v>40373</v>
      </c>
      <c r="I402">
        <v>2014</v>
      </c>
      <c r="J402">
        <v>61</v>
      </c>
      <c r="K402">
        <v>93</v>
      </c>
      <c r="L402" t="s">
        <v>40</v>
      </c>
      <c r="M402">
        <v>1.9</v>
      </c>
      <c r="N402" t="s">
        <v>40</v>
      </c>
      <c r="O402" t="s">
        <v>40</v>
      </c>
      <c r="P402" t="s">
        <v>40</v>
      </c>
      <c r="Q402" t="s">
        <v>40</v>
      </c>
      <c r="R402" t="s">
        <v>40</v>
      </c>
      <c r="S402" t="s">
        <v>40</v>
      </c>
      <c r="T402" t="s">
        <v>236</v>
      </c>
      <c r="U402">
        <v>58</v>
      </c>
      <c r="V402" t="s">
        <v>40</v>
      </c>
      <c r="W402">
        <v>11</v>
      </c>
      <c r="X402">
        <v>2013</v>
      </c>
      <c r="Y402">
        <v>0</v>
      </c>
      <c r="Z402">
        <v>0</v>
      </c>
      <c r="AA402">
        <v>0</v>
      </c>
      <c r="AB402">
        <v>0</v>
      </c>
      <c r="AC402">
        <v>0</v>
      </c>
      <c r="AD402">
        <v>0</v>
      </c>
      <c r="AE402">
        <v>0</v>
      </c>
      <c r="AF402">
        <v>0</v>
      </c>
      <c r="AG402">
        <v>2</v>
      </c>
      <c r="AH402">
        <v>1</v>
      </c>
      <c r="AI402">
        <v>2</v>
      </c>
      <c r="AJ402" t="s">
        <v>40</v>
      </c>
    </row>
    <row r="403" spans="1:37" x14ac:dyDescent="0.2">
      <c r="A403" t="s">
        <v>324</v>
      </c>
      <c r="B403" t="e">
        <v>#N/A</v>
      </c>
      <c r="C403" t="s">
        <v>59</v>
      </c>
      <c r="D403" t="s">
        <v>1421</v>
      </c>
      <c r="E403" t="s">
        <v>74</v>
      </c>
      <c r="F403" s="1">
        <v>39277</v>
      </c>
      <c r="G403" t="s">
        <v>40</v>
      </c>
      <c r="H403" s="1">
        <v>40373</v>
      </c>
      <c r="I403">
        <v>2014</v>
      </c>
      <c r="J403">
        <v>44.5</v>
      </c>
      <c r="K403">
        <v>126</v>
      </c>
      <c r="L403" t="s">
        <v>40</v>
      </c>
      <c r="M403">
        <v>1.2</v>
      </c>
      <c r="N403" t="s">
        <v>40</v>
      </c>
      <c r="O403" t="s">
        <v>40</v>
      </c>
      <c r="P403" t="s">
        <v>40</v>
      </c>
      <c r="Q403" t="s">
        <v>40</v>
      </c>
      <c r="R403" t="s">
        <v>40</v>
      </c>
      <c r="S403" t="s">
        <v>40</v>
      </c>
      <c r="T403" t="s">
        <v>41</v>
      </c>
      <c r="U403">
        <v>46</v>
      </c>
      <c r="V403" t="s">
        <v>40</v>
      </c>
      <c r="W403">
        <v>15</v>
      </c>
      <c r="X403">
        <v>2013</v>
      </c>
      <c r="Y403">
        <v>0</v>
      </c>
      <c r="Z403">
        <v>0</v>
      </c>
      <c r="AA403">
        <v>0</v>
      </c>
      <c r="AB403">
        <v>0</v>
      </c>
      <c r="AC403">
        <v>0</v>
      </c>
      <c r="AD403">
        <v>0</v>
      </c>
      <c r="AE403">
        <v>0</v>
      </c>
      <c r="AF403">
        <v>0</v>
      </c>
      <c r="AG403">
        <v>2</v>
      </c>
      <c r="AH403">
        <v>1</v>
      </c>
      <c r="AI403">
        <v>3</v>
      </c>
      <c r="AJ403" t="s">
        <v>40</v>
      </c>
    </row>
    <row r="404" spans="1:37" x14ac:dyDescent="0.2">
      <c r="A404" t="s">
        <v>325</v>
      </c>
      <c r="B404" t="e">
        <v>#N/A</v>
      </c>
      <c r="C404" t="s">
        <v>59</v>
      </c>
      <c r="D404" t="s">
        <v>1421</v>
      </c>
      <c r="E404" t="s">
        <v>74</v>
      </c>
      <c r="F404" s="1">
        <v>39277</v>
      </c>
      <c r="G404" t="s">
        <v>40</v>
      </c>
      <c r="H404" s="1">
        <v>40373</v>
      </c>
      <c r="I404">
        <v>2014</v>
      </c>
      <c r="J404">
        <v>63</v>
      </c>
      <c r="K404">
        <v>68</v>
      </c>
      <c r="L404" t="s">
        <v>40</v>
      </c>
      <c r="M404">
        <v>2.1</v>
      </c>
      <c r="N404" t="s">
        <v>40</v>
      </c>
      <c r="O404" t="s">
        <v>40</v>
      </c>
      <c r="P404" t="s">
        <v>40</v>
      </c>
      <c r="Q404" t="s">
        <v>40</v>
      </c>
      <c r="R404" t="s">
        <v>40</v>
      </c>
      <c r="S404" t="s">
        <v>40</v>
      </c>
      <c r="T404" t="s">
        <v>41</v>
      </c>
      <c r="U404">
        <v>47</v>
      </c>
      <c r="V404" t="s">
        <v>40</v>
      </c>
      <c r="W404">
        <v>15</v>
      </c>
      <c r="X404">
        <v>2013</v>
      </c>
      <c r="Y404">
        <v>0</v>
      </c>
      <c r="Z404">
        <v>0</v>
      </c>
      <c r="AA404">
        <v>0</v>
      </c>
      <c r="AB404">
        <v>0</v>
      </c>
      <c r="AC404">
        <v>0</v>
      </c>
      <c r="AD404">
        <v>0</v>
      </c>
      <c r="AE404">
        <v>0</v>
      </c>
      <c r="AF404">
        <v>0</v>
      </c>
      <c r="AG404">
        <v>2</v>
      </c>
      <c r="AH404">
        <v>1</v>
      </c>
      <c r="AI404">
        <v>4</v>
      </c>
      <c r="AJ404" t="s">
        <v>40</v>
      </c>
    </row>
    <row r="405" spans="1:37" x14ac:dyDescent="0.2">
      <c r="A405" t="s">
        <v>326</v>
      </c>
      <c r="B405" t="e">
        <v>#N/A</v>
      </c>
      <c r="C405" t="s">
        <v>59</v>
      </c>
      <c r="D405" t="s">
        <v>1421</v>
      </c>
      <c r="E405" t="s">
        <v>74</v>
      </c>
      <c r="F405" s="1">
        <v>39277</v>
      </c>
      <c r="G405" t="s">
        <v>40</v>
      </c>
      <c r="H405" s="1">
        <v>40373</v>
      </c>
      <c r="I405">
        <v>2014</v>
      </c>
      <c r="J405">
        <v>62</v>
      </c>
      <c r="K405">
        <v>80</v>
      </c>
      <c r="L405" t="s">
        <v>40</v>
      </c>
      <c r="M405">
        <v>1.3</v>
      </c>
      <c r="N405" t="s">
        <v>40</v>
      </c>
      <c r="O405" t="s">
        <v>40</v>
      </c>
      <c r="P405" t="s">
        <v>40</v>
      </c>
      <c r="Q405" t="s">
        <v>40</v>
      </c>
      <c r="R405" t="s">
        <v>40</v>
      </c>
      <c r="S405" t="s">
        <v>40</v>
      </c>
      <c r="T405" t="s">
        <v>236</v>
      </c>
      <c r="U405">
        <v>46</v>
      </c>
      <c r="V405" t="s">
        <v>40</v>
      </c>
      <c r="W405">
        <v>13</v>
      </c>
      <c r="X405">
        <v>2013</v>
      </c>
      <c r="Y405">
        <v>0</v>
      </c>
      <c r="Z405">
        <v>0</v>
      </c>
      <c r="AA405">
        <v>0</v>
      </c>
      <c r="AB405">
        <v>0</v>
      </c>
      <c r="AC405">
        <v>0</v>
      </c>
      <c r="AD405">
        <v>0</v>
      </c>
      <c r="AE405">
        <v>0</v>
      </c>
      <c r="AF405">
        <v>0</v>
      </c>
      <c r="AG405">
        <v>2</v>
      </c>
      <c r="AH405">
        <v>1</v>
      </c>
      <c r="AI405">
        <v>5</v>
      </c>
      <c r="AJ405" t="s">
        <v>40</v>
      </c>
    </row>
    <row r="406" spans="1:37" x14ac:dyDescent="0.2">
      <c r="A406" t="s">
        <v>327</v>
      </c>
      <c r="B406" t="e">
        <v>#N/A</v>
      </c>
      <c r="C406" t="s">
        <v>59</v>
      </c>
      <c r="D406" t="s">
        <v>1421</v>
      </c>
      <c r="E406" t="s">
        <v>328</v>
      </c>
      <c r="F406" s="1">
        <v>46613</v>
      </c>
      <c r="G406" t="s">
        <v>40</v>
      </c>
      <c r="H406" s="1">
        <v>46613</v>
      </c>
      <c r="I406">
        <v>2014</v>
      </c>
      <c r="J406">
        <v>107.4</v>
      </c>
      <c r="K406">
        <v>306.5</v>
      </c>
      <c r="L406" t="s">
        <v>40</v>
      </c>
      <c r="M406">
        <v>6</v>
      </c>
      <c r="N406" t="s">
        <v>40</v>
      </c>
      <c r="O406" t="s">
        <v>40</v>
      </c>
      <c r="P406" t="s">
        <v>40</v>
      </c>
      <c r="Q406" t="s">
        <v>40</v>
      </c>
      <c r="R406" t="s">
        <v>40</v>
      </c>
      <c r="S406" t="s">
        <v>40</v>
      </c>
      <c r="T406" t="s">
        <v>242</v>
      </c>
      <c r="U406">
        <v>59.9</v>
      </c>
      <c r="V406" t="s">
        <v>40</v>
      </c>
      <c r="W406">
        <v>16</v>
      </c>
      <c r="X406">
        <v>2013</v>
      </c>
      <c r="Y406">
        <v>0</v>
      </c>
      <c r="Z406">
        <v>0</v>
      </c>
      <c r="AA406">
        <v>0</v>
      </c>
      <c r="AB406">
        <v>0</v>
      </c>
      <c r="AC406">
        <v>0</v>
      </c>
      <c r="AD406">
        <v>0</v>
      </c>
      <c r="AE406">
        <v>0</v>
      </c>
      <c r="AF406">
        <v>0</v>
      </c>
      <c r="AG406">
        <v>2</v>
      </c>
      <c r="AH406">
        <v>1</v>
      </c>
      <c r="AI406">
        <v>1</v>
      </c>
      <c r="AJ406" t="s">
        <v>40</v>
      </c>
    </row>
    <row r="407" spans="1:37" x14ac:dyDescent="0.2">
      <c r="A407" t="s">
        <v>329</v>
      </c>
      <c r="B407" t="e">
        <v>#N/A</v>
      </c>
      <c r="C407" t="s">
        <v>59</v>
      </c>
      <c r="D407" t="s">
        <v>1421</v>
      </c>
      <c r="E407" t="s">
        <v>328</v>
      </c>
      <c r="F407" s="1">
        <v>46613</v>
      </c>
      <c r="G407" t="s">
        <v>40</v>
      </c>
      <c r="H407" s="1">
        <v>46613</v>
      </c>
      <c r="I407">
        <v>2014</v>
      </c>
      <c r="J407">
        <v>136.1</v>
      </c>
      <c r="K407" t="s">
        <v>77</v>
      </c>
      <c r="L407" t="s">
        <v>40</v>
      </c>
      <c r="M407">
        <v>5.2</v>
      </c>
      <c r="N407" t="s">
        <v>40</v>
      </c>
      <c r="O407" t="s">
        <v>40</v>
      </c>
      <c r="P407" t="s">
        <v>40</v>
      </c>
      <c r="Q407" t="s">
        <v>40</v>
      </c>
      <c r="R407" t="s">
        <v>40</v>
      </c>
      <c r="S407" t="s">
        <v>40</v>
      </c>
      <c r="T407" t="s">
        <v>242</v>
      </c>
      <c r="U407">
        <v>57.3</v>
      </c>
      <c r="V407" t="s">
        <v>40</v>
      </c>
      <c r="W407">
        <v>13</v>
      </c>
      <c r="X407">
        <v>2013</v>
      </c>
      <c r="Y407">
        <v>0</v>
      </c>
      <c r="Z407">
        <v>0</v>
      </c>
      <c r="AA407">
        <v>0</v>
      </c>
      <c r="AB407">
        <v>0</v>
      </c>
      <c r="AC407">
        <v>0</v>
      </c>
      <c r="AD407">
        <v>0</v>
      </c>
      <c r="AE407">
        <v>0</v>
      </c>
      <c r="AF407">
        <v>0</v>
      </c>
      <c r="AG407">
        <v>6</v>
      </c>
      <c r="AH407">
        <v>6</v>
      </c>
      <c r="AI407">
        <v>1</v>
      </c>
      <c r="AJ407" t="s">
        <v>40</v>
      </c>
    </row>
    <row r="408" spans="1:37" x14ac:dyDescent="0.2">
      <c r="A408" t="s">
        <v>330</v>
      </c>
      <c r="B408" t="e">
        <v>#N/A</v>
      </c>
      <c r="C408" t="s">
        <v>59</v>
      </c>
      <c r="D408" t="s">
        <v>1421</v>
      </c>
      <c r="E408" t="s">
        <v>328</v>
      </c>
      <c r="F408" s="1">
        <v>46613</v>
      </c>
      <c r="G408" t="s">
        <v>40</v>
      </c>
      <c r="H408" s="1">
        <v>46613</v>
      </c>
      <c r="I408">
        <v>2014</v>
      </c>
      <c r="J408">
        <v>142.69999999999999</v>
      </c>
      <c r="K408">
        <v>308.10000000000002</v>
      </c>
      <c r="L408" t="s">
        <v>40</v>
      </c>
      <c r="M408">
        <v>4.2</v>
      </c>
      <c r="N408" t="s">
        <v>40</v>
      </c>
      <c r="O408" t="s">
        <v>40</v>
      </c>
      <c r="P408" t="s">
        <v>40</v>
      </c>
      <c r="Q408" t="s">
        <v>40</v>
      </c>
      <c r="R408" t="s">
        <v>40</v>
      </c>
      <c r="S408" t="s">
        <v>40</v>
      </c>
      <c r="T408" t="s">
        <v>236</v>
      </c>
      <c r="U408">
        <v>55.8</v>
      </c>
      <c r="V408" t="s">
        <v>40</v>
      </c>
      <c r="W408">
        <v>17</v>
      </c>
      <c r="X408">
        <v>2013</v>
      </c>
      <c r="Y408">
        <v>0</v>
      </c>
      <c r="Z408">
        <v>0</v>
      </c>
      <c r="AA408">
        <v>0</v>
      </c>
      <c r="AB408">
        <v>0</v>
      </c>
      <c r="AC408">
        <v>0</v>
      </c>
      <c r="AD408">
        <v>0</v>
      </c>
      <c r="AE408">
        <v>0</v>
      </c>
      <c r="AF408">
        <v>0</v>
      </c>
      <c r="AG408">
        <v>2</v>
      </c>
      <c r="AH408">
        <v>2</v>
      </c>
      <c r="AI408">
        <v>1</v>
      </c>
      <c r="AJ408" t="s">
        <v>40</v>
      </c>
    </row>
    <row r="409" spans="1:37" x14ac:dyDescent="0.2">
      <c r="A409" t="s">
        <v>331</v>
      </c>
      <c r="B409" t="e">
        <v>#N/A</v>
      </c>
      <c r="C409" t="s">
        <v>59</v>
      </c>
      <c r="D409" t="s">
        <v>1421</v>
      </c>
      <c r="E409" t="s">
        <v>328</v>
      </c>
      <c r="F409" s="1">
        <v>46613</v>
      </c>
      <c r="G409" t="s">
        <v>40</v>
      </c>
      <c r="H409" s="1">
        <v>46613</v>
      </c>
      <c r="I409">
        <v>2014</v>
      </c>
      <c r="J409">
        <v>672.1</v>
      </c>
      <c r="K409">
        <v>193.3</v>
      </c>
      <c r="L409" t="s">
        <v>40</v>
      </c>
      <c r="M409">
        <v>3.8</v>
      </c>
      <c r="N409" t="s">
        <v>40</v>
      </c>
      <c r="O409" t="s">
        <v>40</v>
      </c>
      <c r="P409" t="s">
        <v>40</v>
      </c>
      <c r="Q409" t="s">
        <v>40</v>
      </c>
      <c r="R409" t="s">
        <v>40</v>
      </c>
      <c r="S409" t="s">
        <v>40</v>
      </c>
      <c r="T409" t="s">
        <v>242</v>
      </c>
      <c r="U409">
        <v>60.4</v>
      </c>
      <c r="V409" t="s">
        <v>40</v>
      </c>
      <c r="W409">
        <v>16</v>
      </c>
      <c r="X409">
        <v>2013</v>
      </c>
      <c r="Y409">
        <v>0</v>
      </c>
      <c r="Z409">
        <v>0</v>
      </c>
      <c r="AA409">
        <v>0</v>
      </c>
      <c r="AB409">
        <v>0</v>
      </c>
      <c r="AC409">
        <v>0</v>
      </c>
      <c r="AD409">
        <v>0</v>
      </c>
      <c r="AE409">
        <v>0</v>
      </c>
      <c r="AF409">
        <v>0</v>
      </c>
      <c r="AG409">
        <v>2</v>
      </c>
      <c r="AH409">
        <v>3</v>
      </c>
      <c r="AI409">
        <v>1</v>
      </c>
      <c r="AJ409" t="s">
        <v>40</v>
      </c>
    </row>
    <row r="410" spans="1:37" x14ac:dyDescent="0.2">
      <c r="A410" t="s">
        <v>332</v>
      </c>
      <c r="B410" t="e">
        <v>#N/A</v>
      </c>
      <c r="C410" t="s">
        <v>59</v>
      </c>
      <c r="D410" t="s">
        <v>1421</v>
      </c>
      <c r="E410" t="s">
        <v>328</v>
      </c>
      <c r="F410" s="1">
        <v>46613</v>
      </c>
      <c r="G410" t="s">
        <v>40</v>
      </c>
      <c r="H410" s="1">
        <v>46613</v>
      </c>
      <c r="I410">
        <v>2014</v>
      </c>
      <c r="J410">
        <v>76.2</v>
      </c>
      <c r="K410">
        <v>226</v>
      </c>
      <c r="L410" t="s">
        <v>40</v>
      </c>
      <c r="M410">
        <v>3.3</v>
      </c>
      <c r="N410" t="s">
        <v>40</v>
      </c>
      <c r="O410" t="s">
        <v>40</v>
      </c>
      <c r="P410" t="s">
        <v>40</v>
      </c>
      <c r="Q410" t="s">
        <v>40</v>
      </c>
      <c r="R410" t="s">
        <v>40</v>
      </c>
      <c r="S410" t="s">
        <v>40</v>
      </c>
      <c r="T410" t="s">
        <v>236</v>
      </c>
      <c r="U410">
        <v>56.5</v>
      </c>
      <c r="V410" t="s">
        <v>40</v>
      </c>
      <c r="W410">
        <v>15</v>
      </c>
      <c r="X410">
        <v>2013</v>
      </c>
      <c r="Y410">
        <v>0</v>
      </c>
      <c r="Z410">
        <v>0</v>
      </c>
      <c r="AA410">
        <v>0</v>
      </c>
      <c r="AB410">
        <v>0</v>
      </c>
      <c r="AC410">
        <v>0</v>
      </c>
      <c r="AD410">
        <v>0</v>
      </c>
      <c r="AE410">
        <v>0</v>
      </c>
      <c r="AF410">
        <v>0</v>
      </c>
      <c r="AG410">
        <v>2</v>
      </c>
      <c r="AH410">
        <v>4</v>
      </c>
      <c r="AI410">
        <v>1</v>
      </c>
      <c r="AJ410" t="s">
        <v>40</v>
      </c>
    </row>
    <row r="411" spans="1:37" x14ac:dyDescent="0.2">
      <c r="A411" t="s">
        <v>333</v>
      </c>
      <c r="B411" t="e">
        <v>#N/A</v>
      </c>
      <c r="C411" t="s">
        <v>59</v>
      </c>
      <c r="D411" t="s">
        <v>1421</v>
      </c>
      <c r="E411" t="s">
        <v>328</v>
      </c>
      <c r="F411" s="1">
        <v>46613</v>
      </c>
      <c r="G411" t="s">
        <v>40</v>
      </c>
      <c r="H411" s="1">
        <v>46613</v>
      </c>
      <c r="I411">
        <v>2014</v>
      </c>
      <c r="J411">
        <v>149.80000000000001</v>
      </c>
      <c r="K411" t="s">
        <v>77</v>
      </c>
      <c r="L411" t="s">
        <v>40</v>
      </c>
      <c r="M411">
        <v>9.5</v>
      </c>
      <c r="N411" t="s">
        <v>40</v>
      </c>
      <c r="O411" t="s">
        <v>40</v>
      </c>
      <c r="P411" t="s">
        <v>40</v>
      </c>
      <c r="Q411" t="s">
        <v>40</v>
      </c>
      <c r="R411" t="s">
        <v>40</v>
      </c>
      <c r="S411" t="s">
        <v>40</v>
      </c>
      <c r="T411" t="s">
        <v>236</v>
      </c>
      <c r="U411">
        <v>53.6</v>
      </c>
      <c r="V411" t="s">
        <v>40</v>
      </c>
      <c r="W411">
        <v>15</v>
      </c>
      <c r="X411">
        <v>2013</v>
      </c>
      <c r="Y411">
        <v>0</v>
      </c>
      <c r="Z411">
        <v>0</v>
      </c>
      <c r="AA411">
        <v>0</v>
      </c>
      <c r="AB411">
        <v>0</v>
      </c>
      <c r="AC411">
        <v>0</v>
      </c>
      <c r="AD411">
        <v>0</v>
      </c>
      <c r="AE411">
        <v>0</v>
      </c>
      <c r="AF411">
        <v>0</v>
      </c>
      <c r="AG411">
        <v>6</v>
      </c>
      <c r="AH411">
        <v>2</v>
      </c>
      <c r="AI411">
        <v>1</v>
      </c>
      <c r="AJ411" t="s">
        <v>40</v>
      </c>
    </row>
    <row r="412" spans="1:37" x14ac:dyDescent="0.2">
      <c r="A412" t="s">
        <v>334</v>
      </c>
      <c r="B412" t="e">
        <v>#N/A</v>
      </c>
      <c r="C412" t="s">
        <v>59</v>
      </c>
      <c r="D412" t="s">
        <v>1421</v>
      </c>
      <c r="E412" t="s">
        <v>328</v>
      </c>
      <c r="F412" s="1">
        <v>46613</v>
      </c>
      <c r="G412" t="s">
        <v>40</v>
      </c>
      <c r="H412" s="1">
        <v>46613</v>
      </c>
      <c r="I412">
        <v>2014</v>
      </c>
      <c r="J412">
        <v>195.5</v>
      </c>
      <c r="K412" t="s">
        <v>77</v>
      </c>
      <c r="L412" t="s">
        <v>40</v>
      </c>
      <c r="M412">
        <v>11</v>
      </c>
      <c r="N412" t="s">
        <v>40</v>
      </c>
      <c r="O412" t="s">
        <v>40</v>
      </c>
      <c r="P412" t="s">
        <v>40</v>
      </c>
      <c r="Q412" t="s">
        <v>40</v>
      </c>
      <c r="R412" t="s">
        <v>40</v>
      </c>
      <c r="S412" t="s">
        <v>40</v>
      </c>
      <c r="T412" t="s">
        <v>242</v>
      </c>
      <c r="U412">
        <v>63.2</v>
      </c>
      <c r="V412" t="s">
        <v>40</v>
      </c>
      <c r="W412">
        <v>15</v>
      </c>
      <c r="X412">
        <v>2013</v>
      </c>
      <c r="Y412">
        <v>0</v>
      </c>
      <c r="Z412">
        <v>0</v>
      </c>
      <c r="AA412">
        <v>0</v>
      </c>
      <c r="AB412">
        <v>0</v>
      </c>
      <c r="AC412">
        <v>0</v>
      </c>
      <c r="AD412">
        <v>0</v>
      </c>
      <c r="AE412">
        <v>0</v>
      </c>
      <c r="AF412">
        <v>0</v>
      </c>
      <c r="AG412">
        <v>6</v>
      </c>
      <c r="AH412">
        <v>3</v>
      </c>
      <c r="AI412">
        <v>1</v>
      </c>
      <c r="AJ412" t="s">
        <v>40</v>
      </c>
    </row>
    <row r="413" spans="1:37" x14ac:dyDescent="0.2">
      <c r="A413" t="s">
        <v>335</v>
      </c>
      <c r="B413" t="e">
        <v>#N/A</v>
      </c>
      <c r="C413" t="s">
        <v>59</v>
      </c>
      <c r="D413" t="s">
        <v>1421</v>
      </c>
      <c r="E413" t="s">
        <v>328</v>
      </c>
      <c r="F413" s="1">
        <v>46613</v>
      </c>
      <c r="G413" t="s">
        <v>40</v>
      </c>
      <c r="H413" s="1">
        <v>46613</v>
      </c>
      <c r="I413">
        <v>2014</v>
      </c>
      <c r="J413">
        <v>130.1</v>
      </c>
      <c r="K413">
        <v>266.39999999999998</v>
      </c>
      <c r="L413" t="s">
        <v>40</v>
      </c>
      <c r="M413">
        <v>3.9</v>
      </c>
      <c r="N413" t="s">
        <v>40</v>
      </c>
      <c r="O413" t="s">
        <v>40</v>
      </c>
      <c r="P413" t="s">
        <v>40</v>
      </c>
      <c r="Q413" t="s">
        <v>40</v>
      </c>
      <c r="R413" t="s">
        <v>40</v>
      </c>
      <c r="S413" t="s">
        <v>40</v>
      </c>
      <c r="T413" t="s">
        <v>41</v>
      </c>
      <c r="U413">
        <v>43.2</v>
      </c>
      <c r="V413" t="s">
        <v>40</v>
      </c>
      <c r="W413">
        <v>13</v>
      </c>
      <c r="X413">
        <v>2013</v>
      </c>
      <c r="Y413">
        <v>0</v>
      </c>
      <c r="Z413">
        <v>0</v>
      </c>
      <c r="AA413">
        <v>0</v>
      </c>
      <c r="AB413">
        <v>0</v>
      </c>
      <c r="AC413">
        <v>0</v>
      </c>
      <c r="AD413">
        <v>0</v>
      </c>
      <c r="AE413">
        <v>0</v>
      </c>
      <c r="AF413">
        <v>0</v>
      </c>
      <c r="AG413">
        <v>6</v>
      </c>
      <c r="AH413">
        <v>4</v>
      </c>
      <c r="AI413">
        <v>1</v>
      </c>
      <c r="AJ413" t="s">
        <v>40</v>
      </c>
    </row>
    <row r="414" spans="1:37" x14ac:dyDescent="0.2">
      <c r="A414" t="s">
        <v>336</v>
      </c>
      <c r="B414" t="e">
        <v>#N/A</v>
      </c>
      <c r="C414" t="s">
        <v>59</v>
      </c>
      <c r="D414" t="s">
        <v>1421</v>
      </c>
      <c r="E414" t="s">
        <v>328</v>
      </c>
      <c r="F414" s="1">
        <v>46613</v>
      </c>
      <c r="G414" t="s">
        <v>40</v>
      </c>
      <c r="H414" s="1">
        <v>46613</v>
      </c>
      <c r="I414">
        <v>2014</v>
      </c>
      <c r="J414">
        <v>138.9</v>
      </c>
      <c r="K414">
        <v>33.159999999999997</v>
      </c>
      <c r="L414" t="s">
        <v>40</v>
      </c>
      <c r="M414">
        <v>4.8</v>
      </c>
      <c r="N414" t="s">
        <v>40</v>
      </c>
      <c r="O414" t="s">
        <v>40</v>
      </c>
      <c r="P414" t="s">
        <v>40</v>
      </c>
      <c r="Q414" t="s">
        <v>40</v>
      </c>
      <c r="R414" t="s">
        <v>40</v>
      </c>
      <c r="S414" t="s">
        <v>40</v>
      </c>
      <c r="T414" t="s">
        <v>242</v>
      </c>
      <c r="U414">
        <v>62</v>
      </c>
      <c r="V414" t="s">
        <v>40</v>
      </c>
      <c r="W414">
        <v>13</v>
      </c>
      <c r="X414">
        <v>2013</v>
      </c>
      <c r="Y414">
        <v>0</v>
      </c>
      <c r="Z414">
        <v>0</v>
      </c>
      <c r="AA414">
        <v>0</v>
      </c>
      <c r="AB414">
        <v>0</v>
      </c>
      <c r="AC414">
        <v>0</v>
      </c>
      <c r="AD414">
        <v>0</v>
      </c>
      <c r="AE414">
        <v>0</v>
      </c>
      <c r="AF414">
        <v>0</v>
      </c>
      <c r="AG414">
        <v>6</v>
      </c>
      <c r="AH414">
        <v>5</v>
      </c>
      <c r="AI414">
        <v>1</v>
      </c>
      <c r="AJ414" t="s">
        <v>40</v>
      </c>
    </row>
    <row r="415" spans="1:37" x14ac:dyDescent="0.2">
      <c r="A415" t="s">
        <v>337</v>
      </c>
      <c r="B415" t="s">
        <v>338</v>
      </c>
      <c r="C415" t="s">
        <v>38</v>
      </c>
      <c r="D415" t="s">
        <v>633</v>
      </c>
      <c r="E415" t="s">
        <v>39</v>
      </c>
      <c r="F415" s="1">
        <v>42230</v>
      </c>
      <c r="G415" t="s">
        <v>40</v>
      </c>
      <c r="H415" s="1">
        <v>45518</v>
      </c>
      <c r="I415">
        <v>2014</v>
      </c>
      <c r="J415">
        <v>43.4</v>
      </c>
      <c r="K415">
        <v>145.1</v>
      </c>
      <c r="L415" t="s">
        <v>40</v>
      </c>
      <c r="M415">
        <v>1.1000000000000001</v>
      </c>
      <c r="N415" t="s">
        <v>40</v>
      </c>
      <c r="O415" t="s">
        <v>40</v>
      </c>
      <c r="P415" t="s">
        <v>40</v>
      </c>
      <c r="Q415" t="s">
        <v>40</v>
      </c>
      <c r="R415" t="s">
        <v>40</v>
      </c>
      <c r="S415" t="s">
        <v>40</v>
      </c>
      <c r="T415" t="s">
        <v>236</v>
      </c>
      <c r="U415">
        <v>62.3</v>
      </c>
      <c r="V415" t="s">
        <v>40</v>
      </c>
      <c r="W415">
        <v>18</v>
      </c>
      <c r="X415">
        <v>2017</v>
      </c>
      <c r="Y415" t="s">
        <v>40</v>
      </c>
      <c r="Z415">
        <v>0</v>
      </c>
      <c r="AA415">
        <v>1</v>
      </c>
      <c r="AB415">
        <v>1</v>
      </c>
      <c r="AC415">
        <v>0</v>
      </c>
      <c r="AD415">
        <v>0</v>
      </c>
      <c r="AE415">
        <v>0</v>
      </c>
      <c r="AF415">
        <v>0</v>
      </c>
      <c r="AG415">
        <v>8</v>
      </c>
      <c r="AH415">
        <v>2</v>
      </c>
      <c r="AI415">
        <v>2</v>
      </c>
      <c r="AJ415" t="s">
        <v>40</v>
      </c>
    </row>
    <row r="416" spans="1:37" x14ac:dyDescent="0.2">
      <c r="A416" t="s">
        <v>364</v>
      </c>
      <c r="B416" t="s">
        <v>365</v>
      </c>
      <c r="C416" t="s">
        <v>59</v>
      </c>
      <c r="D416" t="s">
        <v>633</v>
      </c>
      <c r="E416" t="s">
        <v>39</v>
      </c>
      <c r="F416" s="1">
        <v>42230</v>
      </c>
      <c r="G416" t="s">
        <v>40</v>
      </c>
      <c r="H416" s="1">
        <v>45518</v>
      </c>
      <c r="I416">
        <v>2014</v>
      </c>
      <c r="J416">
        <v>67.2</v>
      </c>
      <c r="K416" t="s">
        <v>40</v>
      </c>
      <c r="L416" t="s">
        <v>40</v>
      </c>
      <c r="M416">
        <v>2.8</v>
      </c>
      <c r="N416" t="s">
        <v>40</v>
      </c>
      <c r="O416" t="s">
        <v>40</v>
      </c>
      <c r="P416" t="s">
        <v>40</v>
      </c>
      <c r="Q416" t="s">
        <v>40</v>
      </c>
      <c r="R416" t="s">
        <v>40</v>
      </c>
      <c r="S416" t="s">
        <v>40</v>
      </c>
      <c r="T416" t="s">
        <v>242</v>
      </c>
      <c r="U416">
        <v>46.4</v>
      </c>
      <c r="V416" t="s">
        <v>40</v>
      </c>
      <c r="W416">
        <v>15</v>
      </c>
      <c r="X416">
        <v>2018</v>
      </c>
      <c r="Y416">
        <v>1</v>
      </c>
      <c r="Z416">
        <v>1</v>
      </c>
      <c r="AA416">
        <v>1</v>
      </c>
      <c r="AB416">
        <v>1</v>
      </c>
      <c r="AC416">
        <v>1</v>
      </c>
      <c r="AD416">
        <v>0</v>
      </c>
      <c r="AE416">
        <v>0</v>
      </c>
      <c r="AF416">
        <v>0</v>
      </c>
      <c r="AG416">
        <v>5</v>
      </c>
      <c r="AH416">
        <v>4</v>
      </c>
      <c r="AI416">
        <v>2</v>
      </c>
      <c r="AJ416" t="s">
        <v>40</v>
      </c>
      <c r="AK416" t="s">
        <v>221</v>
      </c>
    </row>
    <row r="417" spans="1:38" x14ac:dyDescent="0.2">
      <c r="A417" t="s">
        <v>366</v>
      </c>
      <c r="B417" t="s">
        <v>367</v>
      </c>
      <c r="C417" t="s">
        <v>38</v>
      </c>
      <c r="D417" t="s">
        <v>633</v>
      </c>
      <c r="E417" t="s">
        <v>39</v>
      </c>
      <c r="F417" s="1">
        <v>42230</v>
      </c>
      <c r="G417" t="s">
        <v>40</v>
      </c>
      <c r="H417" s="1">
        <v>45518</v>
      </c>
      <c r="I417">
        <v>2014</v>
      </c>
      <c r="J417">
        <v>32.9</v>
      </c>
      <c r="K417">
        <v>350.9</v>
      </c>
      <c r="L417" t="s">
        <v>40</v>
      </c>
      <c r="M417">
        <v>1.1000000000000001</v>
      </c>
      <c r="N417" t="s">
        <v>40</v>
      </c>
      <c r="O417" t="s">
        <v>40</v>
      </c>
      <c r="P417" t="s">
        <v>40</v>
      </c>
      <c r="Q417" t="s">
        <v>40</v>
      </c>
      <c r="R417" t="s">
        <v>40</v>
      </c>
      <c r="S417" t="s">
        <v>40</v>
      </c>
      <c r="T417" t="s">
        <v>242</v>
      </c>
      <c r="U417">
        <v>55.2</v>
      </c>
      <c r="V417" t="s">
        <v>40</v>
      </c>
      <c r="W417">
        <v>18</v>
      </c>
      <c r="X417">
        <v>2018</v>
      </c>
      <c r="Y417">
        <v>1</v>
      </c>
      <c r="Z417">
        <v>1</v>
      </c>
      <c r="AA417">
        <v>1</v>
      </c>
      <c r="AB417">
        <v>1</v>
      </c>
      <c r="AC417">
        <v>1</v>
      </c>
      <c r="AD417">
        <v>0</v>
      </c>
      <c r="AE417">
        <v>0</v>
      </c>
      <c r="AF417">
        <v>0</v>
      </c>
      <c r="AG417">
        <v>8</v>
      </c>
      <c r="AH417">
        <v>6</v>
      </c>
      <c r="AI417">
        <v>2</v>
      </c>
      <c r="AJ417" t="s">
        <v>40</v>
      </c>
      <c r="AK417" t="s">
        <v>368</v>
      </c>
    </row>
    <row r="418" spans="1:38" x14ac:dyDescent="0.2">
      <c r="A418" t="s">
        <v>369</v>
      </c>
      <c r="B418" t="s">
        <v>370</v>
      </c>
      <c r="C418" t="s">
        <v>38</v>
      </c>
      <c r="D418" t="s">
        <v>633</v>
      </c>
      <c r="E418" t="s">
        <v>39</v>
      </c>
      <c r="F418" s="1">
        <v>42230</v>
      </c>
      <c r="G418" t="s">
        <v>40</v>
      </c>
      <c r="H418" s="1">
        <v>45518</v>
      </c>
      <c r="I418">
        <v>2014</v>
      </c>
      <c r="J418">
        <v>31.6</v>
      </c>
      <c r="K418">
        <v>115.5</v>
      </c>
      <c r="L418" t="s">
        <v>40</v>
      </c>
      <c r="M418">
        <v>0.8</v>
      </c>
      <c r="N418" t="s">
        <v>40</v>
      </c>
      <c r="O418" t="s">
        <v>40</v>
      </c>
      <c r="P418" t="s">
        <v>40</v>
      </c>
      <c r="Q418" t="s">
        <v>40</v>
      </c>
      <c r="R418" t="s">
        <v>40</v>
      </c>
      <c r="S418" t="s">
        <v>40</v>
      </c>
      <c r="T418" t="s">
        <v>242</v>
      </c>
      <c r="U418">
        <v>54.8</v>
      </c>
      <c r="V418" t="s">
        <v>40</v>
      </c>
      <c r="W418">
        <v>7</v>
      </c>
      <c r="X418">
        <v>2016</v>
      </c>
      <c r="Y418">
        <v>1</v>
      </c>
      <c r="Z418">
        <v>1</v>
      </c>
      <c r="AA418">
        <v>1</v>
      </c>
      <c r="AB418">
        <v>0</v>
      </c>
      <c r="AC418">
        <v>0</v>
      </c>
      <c r="AD418">
        <v>0</v>
      </c>
      <c r="AE418">
        <v>0</v>
      </c>
      <c r="AF418">
        <v>0</v>
      </c>
      <c r="AG418">
        <v>1</v>
      </c>
      <c r="AH418">
        <v>1</v>
      </c>
      <c r="AI418">
        <v>6</v>
      </c>
      <c r="AJ418" t="s">
        <v>40</v>
      </c>
    </row>
    <row r="419" spans="1:38" x14ac:dyDescent="0.2">
      <c r="A419" t="s">
        <v>374</v>
      </c>
      <c r="B419" t="s">
        <v>374</v>
      </c>
      <c r="C419" t="s">
        <v>372</v>
      </c>
      <c r="D419" t="s">
        <v>633</v>
      </c>
      <c r="E419" t="s">
        <v>39</v>
      </c>
      <c r="F419" s="1">
        <v>45488</v>
      </c>
      <c r="G419" s="1">
        <v>45488</v>
      </c>
      <c r="H419" s="1">
        <v>44058</v>
      </c>
      <c r="I419">
        <v>2015</v>
      </c>
      <c r="J419">
        <v>9</v>
      </c>
      <c r="K419" t="s">
        <v>40</v>
      </c>
      <c r="L419" t="s">
        <v>40</v>
      </c>
      <c r="M419">
        <v>0.7</v>
      </c>
      <c r="N419" t="s">
        <v>40</v>
      </c>
      <c r="O419" t="s">
        <v>40</v>
      </c>
      <c r="P419" t="s">
        <v>40</v>
      </c>
      <c r="Q419" t="s">
        <v>40</v>
      </c>
      <c r="R419" t="s">
        <v>40</v>
      </c>
      <c r="S419" t="s">
        <v>40</v>
      </c>
      <c r="T419" t="s">
        <v>40</v>
      </c>
      <c r="U419">
        <v>46</v>
      </c>
      <c r="V419">
        <v>6</v>
      </c>
      <c r="W419" t="s">
        <v>40</v>
      </c>
      <c r="X419">
        <v>2017</v>
      </c>
      <c r="Y419" t="s">
        <v>40</v>
      </c>
      <c r="Z419" t="s">
        <v>40</v>
      </c>
      <c r="AA419">
        <v>0</v>
      </c>
      <c r="AB419">
        <v>1</v>
      </c>
      <c r="AC419">
        <v>0</v>
      </c>
      <c r="AD419">
        <v>0</v>
      </c>
      <c r="AE419">
        <v>0</v>
      </c>
      <c r="AF419">
        <v>0</v>
      </c>
      <c r="AG419">
        <v>12</v>
      </c>
      <c r="AH419">
        <v>3</v>
      </c>
      <c r="AI419">
        <v>5</v>
      </c>
      <c r="AJ419" t="s">
        <v>40</v>
      </c>
      <c r="AK419" t="s">
        <v>375</v>
      </c>
      <c r="AL419" t="s">
        <v>376</v>
      </c>
    </row>
    <row r="420" spans="1:38" x14ac:dyDescent="0.2">
      <c r="A420" t="s">
        <v>377</v>
      </c>
      <c r="B420" t="s">
        <v>378</v>
      </c>
      <c r="C420" t="s">
        <v>59</v>
      </c>
      <c r="D420" t="s">
        <v>1421</v>
      </c>
      <c r="E420" t="s">
        <v>328</v>
      </c>
      <c r="F420" s="1">
        <v>38183</v>
      </c>
      <c r="G420" s="1">
        <v>38183</v>
      </c>
      <c r="H420" s="1">
        <v>43327</v>
      </c>
      <c r="I420">
        <v>2015</v>
      </c>
      <c r="J420">
        <v>43</v>
      </c>
      <c r="K420">
        <v>99</v>
      </c>
      <c r="L420" t="s">
        <v>40</v>
      </c>
      <c r="M420">
        <v>2.8</v>
      </c>
      <c r="N420" t="s">
        <v>40</v>
      </c>
      <c r="O420" t="s">
        <v>40</v>
      </c>
      <c r="P420" t="s">
        <v>40</v>
      </c>
      <c r="Q420" t="s">
        <v>40</v>
      </c>
      <c r="R420" t="s">
        <v>40</v>
      </c>
      <c r="S420" t="s">
        <v>40</v>
      </c>
      <c r="T420" t="s">
        <v>40</v>
      </c>
      <c r="U420">
        <v>26.1</v>
      </c>
      <c r="V420">
        <v>9.8000000000000007</v>
      </c>
      <c r="W420" t="s">
        <v>40</v>
      </c>
      <c r="X420">
        <v>2017</v>
      </c>
      <c r="Y420" t="s">
        <v>40</v>
      </c>
      <c r="Z420" t="s">
        <v>40</v>
      </c>
      <c r="AA420">
        <v>0</v>
      </c>
      <c r="AB420">
        <v>1</v>
      </c>
      <c r="AC420">
        <v>0</v>
      </c>
      <c r="AD420">
        <v>0</v>
      </c>
      <c r="AE420">
        <v>0</v>
      </c>
      <c r="AF420">
        <v>0</v>
      </c>
      <c r="AG420">
        <v>4</v>
      </c>
      <c r="AH420">
        <v>2</v>
      </c>
      <c r="AI420">
        <v>4</v>
      </c>
      <c r="AJ420" t="s">
        <v>40</v>
      </c>
      <c r="AK420" t="s">
        <v>375</v>
      </c>
      <c r="AL420" t="s">
        <v>376</v>
      </c>
    </row>
    <row r="421" spans="1:38" x14ac:dyDescent="0.2">
      <c r="A421" t="s">
        <v>379</v>
      </c>
      <c r="B421" t="e">
        <v>#N/A</v>
      </c>
      <c r="C421" t="s">
        <v>380</v>
      </c>
      <c r="D421" t="s">
        <v>633</v>
      </c>
      <c r="E421" t="s">
        <v>39</v>
      </c>
      <c r="F421" s="1">
        <v>43296</v>
      </c>
      <c r="G421" s="1">
        <v>43296</v>
      </c>
      <c r="H421" s="1">
        <v>43692</v>
      </c>
      <c r="I421">
        <v>2015</v>
      </c>
      <c r="J421">
        <v>38</v>
      </c>
      <c r="K421" t="s">
        <v>381</v>
      </c>
      <c r="L421" t="s">
        <v>40</v>
      </c>
      <c r="M421">
        <v>0.7</v>
      </c>
      <c r="N421" t="s">
        <v>40</v>
      </c>
      <c r="O421" t="s">
        <v>40</v>
      </c>
      <c r="P421" t="s">
        <v>40</v>
      </c>
      <c r="Q421" t="s">
        <v>40</v>
      </c>
      <c r="R421" t="s">
        <v>40</v>
      </c>
      <c r="S421" t="s">
        <v>40</v>
      </c>
      <c r="T421" t="s">
        <v>40</v>
      </c>
      <c r="U421">
        <v>46</v>
      </c>
      <c r="V421">
        <v>7</v>
      </c>
      <c r="W421" t="s">
        <v>40</v>
      </c>
      <c r="X421">
        <v>2015</v>
      </c>
      <c r="Y421" t="s">
        <v>40</v>
      </c>
      <c r="Z421" t="s">
        <v>40</v>
      </c>
      <c r="AA421">
        <v>0</v>
      </c>
      <c r="AB421">
        <v>0</v>
      </c>
      <c r="AC421">
        <v>0</v>
      </c>
      <c r="AD421">
        <v>0</v>
      </c>
      <c r="AE421">
        <v>0</v>
      </c>
      <c r="AF421">
        <v>0</v>
      </c>
      <c r="AG421">
        <v>10</v>
      </c>
      <c r="AH421">
        <v>4</v>
      </c>
      <c r="AI421">
        <v>2</v>
      </c>
      <c r="AJ421" t="s">
        <v>40</v>
      </c>
    </row>
    <row r="422" spans="1:38" x14ac:dyDescent="0.2">
      <c r="A422" t="s">
        <v>382</v>
      </c>
      <c r="B422" t="e">
        <v>#N/A</v>
      </c>
      <c r="C422" t="s">
        <v>380</v>
      </c>
      <c r="D422" t="s">
        <v>633</v>
      </c>
      <c r="E422" t="s">
        <v>39</v>
      </c>
      <c r="F422" s="1">
        <v>43296</v>
      </c>
      <c r="G422" s="1">
        <v>43296</v>
      </c>
      <c r="H422" s="1">
        <v>43692</v>
      </c>
      <c r="I422">
        <v>2015</v>
      </c>
      <c r="J422">
        <v>29</v>
      </c>
      <c r="K422" t="s">
        <v>381</v>
      </c>
      <c r="L422" t="s">
        <v>40</v>
      </c>
      <c r="M422">
        <v>0.7</v>
      </c>
      <c r="N422" t="s">
        <v>40</v>
      </c>
      <c r="O422" t="s">
        <v>40</v>
      </c>
      <c r="P422" t="s">
        <v>40</v>
      </c>
      <c r="Q422" t="s">
        <v>40</v>
      </c>
      <c r="R422" t="s">
        <v>40</v>
      </c>
      <c r="S422" t="s">
        <v>40</v>
      </c>
      <c r="T422" t="s">
        <v>40</v>
      </c>
      <c r="U422">
        <v>37</v>
      </c>
      <c r="V422">
        <v>6</v>
      </c>
      <c r="W422" t="s">
        <v>40</v>
      </c>
      <c r="X422">
        <v>2015</v>
      </c>
      <c r="Y422" t="s">
        <v>40</v>
      </c>
      <c r="Z422" t="s">
        <v>40</v>
      </c>
      <c r="AA422">
        <v>0</v>
      </c>
      <c r="AB422">
        <v>0</v>
      </c>
      <c r="AC422">
        <v>0</v>
      </c>
      <c r="AD422">
        <v>0</v>
      </c>
      <c r="AE422">
        <v>0</v>
      </c>
      <c r="AF422">
        <v>0</v>
      </c>
      <c r="AG422">
        <v>10</v>
      </c>
      <c r="AH422">
        <v>3</v>
      </c>
      <c r="AI422">
        <v>4</v>
      </c>
      <c r="AJ422" t="s">
        <v>40</v>
      </c>
    </row>
    <row r="423" spans="1:38" x14ac:dyDescent="0.2">
      <c r="A423" t="s">
        <v>383</v>
      </c>
      <c r="B423" t="s">
        <v>384</v>
      </c>
      <c r="C423" t="s">
        <v>380</v>
      </c>
      <c r="D423" t="s">
        <v>633</v>
      </c>
      <c r="E423" t="s">
        <v>39</v>
      </c>
      <c r="F423" s="1">
        <v>43661</v>
      </c>
      <c r="G423" s="1">
        <v>43661</v>
      </c>
      <c r="H423" s="1">
        <v>43692</v>
      </c>
      <c r="I423">
        <v>2015</v>
      </c>
      <c r="J423">
        <v>38</v>
      </c>
      <c r="K423">
        <v>314</v>
      </c>
      <c r="L423" t="s">
        <v>40</v>
      </c>
      <c r="M423">
        <v>0.8</v>
      </c>
      <c r="N423" t="s">
        <v>40</v>
      </c>
      <c r="O423" t="s">
        <v>40</v>
      </c>
      <c r="P423" t="s">
        <v>40</v>
      </c>
      <c r="Q423" t="s">
        <v>40</v>
      </c>
      <c r="R423" t="s">
        <v>40</v>
      </c>
      <c r="S423" t="s">
        <v>40</v>
      </c>
      <c r="T423" t="s">
        <v>40</v>
      </c>
      <c r="U423">
        <v>52</v>
      </c>
      <c r="V423">
        <v>9</v>
      </c>
      <c r="W423" t="s">
        <v>40</v>
      </c>
      <c r="X423">
        <v>2015</v>
      </c>
      <c r="Y423" t="s">
        <v>40</v>
      </c>
      <c r="Z423" t="s">
        <v>40</v>
      </c>
      <c r="AA423">
        <v>0</v>
      </c>
      <c r="AB423">
        <v>0</v>
      </c>
      <c r="AC423">
        <v>0</v>
      </c>
      <c r="AD423">
        <v>0</v>
      </c>
      <c r="AE423">
        <v>0</v>
      </c>
      <c r="AF423">
        <v>0</v>
      </c>
      <c r="AG423">
        <v>9</v>
      </c>
      <c r="AH423">
        <v>4</v>
      </c>
      <c r="AI423">
        <v>3</v>
      </c>
      <c r="AJ423" t="s">
        <v>40</v>
      </c>
    </row>
    <row r="424" spans="1:38" x14ac:dyDescent="0.2">
      <c r="A424" t="s">
        <v>385</v>
      </c>
      <c r="B424" t="e">
        <v>#N/A</v>
      </c>
      <c r="C424" t="s">
        <v>380</v>
      </c>
      <c r="D424" t="s">
        <v>633</v>
      </c>
      <c r="E424" t="s">
        <v>39</v>
      </c>
      <c r="F424" s="1">
        <v>43661</v>
      </c>
      <c r="G424" s="1">
        <v>43661</v>
      </c>
      <c r="H424" s="1">
        <v>43692</v>
      </c>
      <c r="I424">
        <v>2015</v>
      </c>
      <c r="J424">
        <v>36</v>
      </c>
      <c r="K424">
        <v>264</v>
      </c>
      <c r="L424" t="s">
        <v>40</v>
      </c>
      <c r="M424">
        <v>0.6</v>
      </c>
      <c r="N424" t="s">
        <v>40</v>
      </c>
      <c r="O424" t="s">
        <v>40</v>
      </c>
      <c r="P424" t="s">
        <v>40</v>
      </c>
      <c r="Q424" t="s">
        <v>40</v>
      </c>
      <c r="R424" t="s">
        <v>40</v>
      </c>
      <c r="S424" t="s">
        <v>40</v>
      </c>
      <c r="T424" t="s">
        <v>40</v>
      </c>
      <c r="U424">
        <v>46</v>
      </c>
      <c r="V424">
        <v>7</v>
      </c>
      <c r="W424" t="s">
        <v>40</v>
      </c>
      <c r="X424">
        <v>2015</v>
      </c>
      <c r="Y424" t="s">
        <v>40</v>
      </c>
      <c r="Z424" t="s">
        <v>40</v>
      </c>
      <c r="AA424">
        <v>0</v>
      </c>
      <c r="AB424">
        <v>0</v>
      </c>
      <c r="AC424">
        <v>0</v>
      </c>
      <c r="AD424">
        <v>0</v>
      </c>
      <c r="AE424">
        <v>0</v>
      </c>
      <c r="AF424">
        <v>0</v>
      </c>
      <c r="AG424">
        <v>9</v>
      </c>
      <c r="AH424">
        <v>3</v>
      </c>
      <c r="AI424">
        <v>7</v>
      </c>
      <c r="AJ424" t="s">
        <v>40</v>
      </c>
    </row>
    <row r="425" spans="1:38" x14ac:dyDescent="0.2">
      <c r="A425" t="s">
        <v>386</v>
      </c>
      <c r="B425" t="s">
        <v>386</v>
      </c>
      <c r="C425" t="s">
        <v>380</v>
      </c>
      <c r="D425" t="s">
        <v>633</v>
      </c>
      <c r="E425" t="s">
        <v>39</v>
      </c>
      <c r="F425" s="1">
        <v>43661</v>
      </c>
      <c r="G425" s="1">
        <v>43661</v>
      </c>
      <c r="H425" s="1">
        <v>43692</v>
      </c>
      <c r="I425">
        <v>2015</v>
      </c>
      <c r="J425">
        <v>30</v>
      </c>
      <c r="K425">
        <v>177</v>
      </c>
      <c r="L425" t="s">
        <v>40</v>
      </c>
      <c r="M425">
        <v>1.4</v>
      </c>
      <c r="N425" t="s">
        <v>40</v>
      </c>
      <c r="O425" t="s">
        <v>40</v>
      </c>
      <c r="P425" t="s">
        <v>40</v>
      </c>
      <c r="Q425" t="s">
        <v>40</v>
      </c>
      <c r="R425" t="s">
        <v>40</v>
      </c>
      <c r="S425" t="s">
        <v>40</v>
      </c>
      <c r="T425" t="s">
        <v>40</v>
      </c>
      <c r="U425">
        <v>34</v>
      </c>
      <c r="V425">
        <v>12</v>
      </c>
      <c r="W425" t="s">
        <v>40</v>
      </c>
      <c r="X425">
        <v>2015</v>
      </c>
      <c r="Y425" t="s">
        <v>40</v>
      </c>
      <c r="Z425" t="s">
        <v>40</v>
      </c>
      <c r="AA425">
        <v>0</v>
      </c>
      <c r="AB425">
        <v>0</v>
      </c>
      <c r="AC425">
        <v>0</v>
      </c>
      <c r="AD425">
        <v>0</v>
      </c>
      <c r="AE425">
        <v>0</v>
      </c>
      <c r="AF425">
        <v>0</v>
      </c>
      <c r="AG425">
        <v>9</v>
      </c>
      <c r="AH425">
        <v>1</v>
      </c>
      <c r="AI425">
        <v>3</v>
      </c>
      <c r="AJ425" t="s">
        <v>40</v>
      </c>
    </row>
    <row r="426" spans="1:38" x14ac:dyDescent="0.2">
      <c r="A426" t="s">
        <v>387</v>
      </c>
      <c r="B426" t="e">
        <v>#N/A</v>
      </c>
      <c r="C426" t="s">
        <v>380</v>
      </c>
      <c r="D426" t="s">
        <v>633</v>
      </c>
      <c r="E426" t="s">
        <v>39</v>
      </c>
      <c r="F426" s="1">
        <v>43661</v>
      </c>
      <c r="G426" s="1">
        <v>43661</v>
      </c>
      <c r="H426" s="1">
        <v>43692</v>
      </c>
      <c r="I426">
        <v>2015</v>
      </c>
      <c r="J426">
        <v>23</v>
      </c>
      <c r="K426" t="s">
        <v>381</v>
      </c>
      <c r="L426" t="s">
        <v>40</v>
      </c>
      <c r="M426">
        <v>0.4</v>
      </c>
      <c r="N426" t="s">
        <v>40</v>
      </c>
      <c r="O426" t="s">
        <v>40</v>
      </c>
      <c r="P426" t="s">
        <v>40</v>
      </c>
      <c r="Q426" t="s">
        <v>40</v>
      </c>
      <c r="R426" t="s">
        <v>40</v>
      </c>
      <c r="S426" t="s">
        <v>40</v>
      </c>
      <c r="T426" t="s">
        <v>40</v>
      </c>
      <c r="U426">
        <v>31</v>
      </c>
      <c r="V426">
        <v>5</v>
      </c>
      <c r="W426" t="s">
        <v>40</v>
      </c>
      <c r="X426">
        <v>2015</v>
      </c>
      <c r="Y426" t="s">
        <v>40</v>
      </c>
      <c r="Z426" t="s">
        <v>40</v>
      </c>
      <c r="AA426">
        <v>0</v>
      </c>
      <c r="AB426">
        <v>0</v>
      </c>
      <c r="AC426">
        <v>0</v>
      </c>
      <c r="AD426">
        <v>0</v>
      </c>
      <c r="AE426">
        <v>0</v>
      </c>
      <c r="AF426">
        <v>0</v>
      </c>
      <c r="AG426">
        <v>9</v>
      </c>
      <c r="AH426">
        <v>4</v>
      </c>
      <c r="AI426">
        <v>7</v>
      </c>
      <c r="AJ426" t="s">
        <v>40</v>
      </c>
    </row>
    <row r="427" spans="1:38" x14ac:dyDescent="0.2">
      <c r="A427" t="s">
        <v>388</v>
      </c>
      <c r="B427" t="e">
        <v>#N/A</v>
      </c>
      <c r="C427" t="s">
        <v>380</v>
      </c>
      <c r="D427" t="s">
        <v>633</v>
      </c>
      <c r="E427" t="s">
        <v>39</v>
      </c>
      <c r="F427" s="1">
        <v>43661</v>
      </c>
      <c r="G427" s="1">
        <v>43661</v>
      </c>
      <c r="H427" s="1">
        <v>43692</v>
      </c>
      <c r="I427">
        <v>2015</v>
      </c>
      <c r="J427">
        <v>29</v>
      </c>
      <c r="K427" t="s">
        <v>381</v>
      </c>
      <c r="L427" t="s">
        <v>40</v>
      </c>
      <c r="M427">
        <v>0.4</v>
      </c>
      <c r="N427" t="s">
        <v>40</v>
      </c>
      <c r="O427" t="s">
        <v>40</v>
      </c>
      <c r="P427" t="s">
        <v>40</v>
      </c>
      <c r="Q427" t="s">
        <v>40</v>
      </c>
      <c r="R427" t="s">
        <v>40</v>
      </c>
      <c r="S427" t="s">
        <v>40</v>
      </c>
      <c r="T427" t="s">
        <v>40</v>
      </c>
      <c r="U427">
        <v>34</v>
      </c>
      <c r="V427">
        <v>5</v>
      </c>
      <c r="W427" t="s">
        <v>40</v>
      </c>
      <c r="X427">
        <v>2015</v>
      </c>
      <c r="Y427" t="s">
        <v>40</v>
      </c>
      <c r="Z427" t="s">
        <v>40</v>
      </c>
      <c r="AA427">
        <v>0</v>
      </c>
      <c r="AB427">
        <v>0</v>
      </c>
      <c r="AC427">
        <v>0</v>
      </c>
      <c r="AD427">
        <v>0</v>
      </c>
      <c r="AE427">
        <v>0</v>
      </c>
      <c r="AF427">
        <v>0</v>
      </c>
      <c r="AG427">
        <v>10</v>
      </c>
      <c r="AH427">
        <v>2</v>
      </c>
      <c r="AI427">
        <v>4</v>
      </c>
      <c r="AJ427" t="s">
        <v>40</v>
      </c>
    </row>
    <row r="428" spans="1:38" x14ac:dyDescent="0.2">
      <c r="A428" t="s">
        <v>389</v>
      </c>
      <c r="B428" t="e">
        <v>#N/A</v>
      </c>
      <c r="C428" t="s">
        <v>380</v>
      </c>
      <c r="D428" t="s">
        <v>633</v>
      </c>
      <c r="E428" t="s">
        <v>39</v>
      </c>
      <c r="F428" s="1">
        <v>43661</v>
      </c>
      <c r="G428" s="1">
        <v>43661</v>
      </c>
      <c r="H428" s="1">
        <v>43692</v>
      </c>
      <c r="I428">
        <v>2015</v>
      </c>
      <c r="J428">
        <v>32</v>
      </c>
      <c r="K428">
        <v>435</v>
      </c>
      <c r="L428" t="s">
        <v>40</v>
      </c>
      <c r="M428">
        <v>0.8</v>
      </c>
      <c r="N428" t="s">
        <v>40</v>
      </c>
      <c r="O428" t="s">
        <v>40</v>
      </c>
      <c r="P428" t="s">
        <v>40</v>
      </c>
      <c r="Q428" t="s">
        <v>40</v>
      </c>
      <c r="R428" t="s">
        <v>40</v>
      </c>
      <c r="S428" t="s">
        <v>40</v>
      </c>
      <c r="T428" t="s">
        <v>40</v>
      </c>
      <c r="U428">
        <v>50</v>
      </c>
      <c r="V428">
        <v>8</v>
      </c>
      <c r="W428" t="s">
        <v>40</v>
      </c>
      <c r="X428">
        <v>2015</v>
      </c>
      <c r="Y428" t="s">
        <v>40</v>
      </c>
      <c r="Z428" t="s">
        <v>40</v>
      </c>
      <c r="AA428">
        <v>0</v>
      </c>
      <c r="AB428">
        <v>0</v>
      </c>
      <c r="AC428">
        <v>0</v>
      </c>
      <c r="AD428">
        <v>0</v>
      </c>
      <c r="AE428">
        <v>0</v>
      </c>
      <c r="AF428">
        <v>0</v>
      </c>
      <c r="AG428">
        <v>10</v>
      </c>
      <c r="AH428">
        <v>1</v>
      </c>
      <c r="AI428">
        <v>2</v>
      </c>
      <c r="AJ428" t="s">
        <v>40</v>
      </c>
    </row>
    <row r="429" spans="1:38" x14ac:dyDescent="0.2">
      <c r="A429" t="s">
        <v>390</v>
      </c>
      <c r="B429" t="e">
        <v>#N/A</v>
      </c>
      <c r="C429" t="s">
        <v>380</v>
      </c>
      <c r="D429" t="s">
        <v>633</v>
      </c>
      <c r="E429" t="s">
        <v>39</v>
      </c>
      <c r="F429" s="1">
        <v>43661</v>
      </c>
      <c r="G429" s="1">
        <v>43661</v>
      </c>
      <c r="H429" s="1">
        <v>43692</v>
      </c>
      <c r="I429">
        <v>2015</v>
      </c>
      <c r="J429">
        <v>33</v>
      </c>
      <c r="K429">
        <v>394</v>
      </c>
      <c r="L429" t="s">
        <v>40</v>
      </c>
      <c r="M429">
        <v>0.7</v>
      </c>
      <c r="N429" t="s">
        <v>40</v>
      </c>
      <c r="O429" t="s">
        <v>40</v>
      </c>
      <c r="P429" t="s">
        <v>40</v>
      </c>
      <c r="Q429" t="s">
        <v>40</v>
      </c>
      <c r="R429" t="s">
        <v>40</v>
      </c>
      <c r="S429" t="s">
        <v>40</v>
      </c>
      <c r="T429" t="s">
        <v>40</v>
      </c>
      <c r="U429">
        <v>33</v>
      </c>
      <c r="V429">
        <v>6</v>
      </c>
      <c r="W429" t="s">
        <v>40</v>
      </c>
      <c r="X429">
        <v>2015</v>
      </c>
      <c r="Y429" t="s">
        <v>40</v>
      </c>
      <c r="Z429" t="s">
        <v>40</v>
      </c>
      <c r="AA429">
        <v>0</v>
      </c>
      <c r="AB429">
        <v>0</v>
      </c>
      <c r="AC429">
        <v>0</v>
      </c>
      <c r="AD429">
        <v>0</v>
      </c>
      <c r="AE429">
        <v>0</v>
      </c>
      <c r="AF429">
        <v>0</v>
      </c>
      <c r="AG429">
        <v>10</v>
      </c>
      <c r="AH429">
        <v>4</v>
      </c>
      <c r="AI429">
        <v>4</v>
      </c>
      <c r="AJ429" t="s">
        <v>40</v>
      </c>
    </row>
    <row r="430" spans="1:38" x14ac:dyDescent="0.2">
      <c r="A430" t="s">
        <v>391</v>
      </c>
      <c r="B430" t="e">
        <v>#N/A</v>
      </c>
      <c r="C430" t="s">
        <v>380</v>
      </c>
      <c r="D430" t="s">
        <v>633</v>
      </c>
      <c r="E430" t="s">
        <v>39</v>
      </c>
      <c r="F430" s="1">
        <v>43661</v>
      </c>
      <c r="G430" s="1">
        <v>43661</v>
      </c>
      <c r="H430" s="1">
        <v>43692</v>
      </c>
      <c r="I430">
        <v>2015</v>
      </c>
      <c r="J430">
        <v>27</v>
      </c>
      <c r="K430">
        <v>230</v>
      </c>
      <c r="L430" t="s">
        <v>40</v>
      </c>
      <c r="M430">
        <v>1.1000000000000001</v>
      </c>
      <c r="N430" t="s">
        <v>40</v>
      </c>
      <c r="O430" t="s">
        <v>40</v>
      </c>
      <c r="P430" t="s">
        <v>40</v>
      </c>
      <c r="Q430" t="s">
        <v>40</v>
      </c>
      <c r="R430" t="s">
        <v>40</v>
      </c>
      <c r="S430" t="s">
        <v>40</v>
      </c>
      <c r="T430" t="s">
        <v>40</v>
      </c>
      <c r="U430">
        <v>36</v>
      </c>
      <c r="V430">
        <v>8</v>
      </c>
      <c r="W430" t="s">
        <v>40</v>
      </c>
      <c r="X430">
        <v>2015</v>
      </c>
      <c r="Y430" t="s">
        <v>40</v>
      </c>
      <c r="Z430" t="s">
        <v>40</v>
      </c>
      <c r="AA430">
        <v>0</v>
      </c>
      <c r="AB430">
        <v>0</v>
      </c>
      <c r="AC430">
        <v>0</v>
      </c>
      <c r="AD430">
        <v>0</v>
      </c>
      <c r="AE430">
        <v>0</v>
      </c>
      <c r="AF430">
        <v>0</v>
      </c>
      <c r="AG430">
        <v>9</v>
      </c>
      <c r="AH430">
        <v>3</v>
      </c>
      <c r="AI430">
        <v>5</v>
      </c>
      <c r="AJ430" t="s">
        <v>40</v>
      </c>
    </row>
    <row r="431" spans="1:38" x14ac:dyDescent="0.2">
      <c r="A431" t="s">
        <v>392</v>
      </c>
      <c r="B431" t="e">
        <v>#N/A</v>
      </c>
      <c r="C431" t="s">
        <v>380</v>
      </c>
      <c r="D431" t="s">
        <v>633</v>
      </c>
      <c r="E431" t="s">
        <v>39</v>
      </c>
      <c r="F431" s="1">
        <v>43661</v>
      </c>
      <c r="G431" s="1">
        <v>43661</v>
      </c>
      <c r="H431" s="1">
        <v>43692</v>
      </c>
      <c r="I431">
        <v>2015</v>
      </c>
      <c r="J431">
        <v>18</v>
      </c>
      <c r="K431">
        <v>156</v>
      </c>
      <c r="L431" t="s">
        <v>40</v>
      </c>
      <c r="M431">
        <v>0.9</v>
      </c>
      <c r="N431" t="s">
        <v>40</v>
      </c>
      <c r="O431" t="s">
        <v>40</v>
      </c>
      <c r="P431" t="s">
        <v>40</v>
      </c>
      <c r="Q431" t="s">
        <v>40</v>
      </c>
      <c r="R431" t="s">
        <v>40</v>
      </c>
      <c r="S431" t="s">
        <v>40</v>
      </c>
      <c r="T431" t="s">
        <v>40</v>
      </c>
      <c r="U431">
        <v>35</v>
      </c>
      <c r="V431">
        <v>11</v>
      </c>
      <c r="W431" t="s">
        <v>40</v>
      </c>
      <c r="X431">
        <v>2015</v>
      </c>
      <c r="Y431" t="s">
        <v>40</v>
      </c>
      <c r="Z431" t="s">
        <v>40</v>
      </c>
      <c r="AA431">
        <v>0</v>
      </c>
      <c r="AB431">
        <v>0</v>
      </c>
      <c r="AC431">
        <v>0</v>
      </c>
      <c r="AD431">
        <v>0</v>
      </c>
      <c r="AE431">
        <v>0</v>
      </c>
      <c r="AF431">
        <v>0</v>
      </c>
      <c r="AG431">
        <v>10</v>
      </c>
      <c r="AH431">
        <v>1</v>
      </c>
      <c r="AI431">
        <v>6</v>
      </c>
      <c r="AJ431" t="s">
        <v>40</v>
      </c>
    </row>
    <row r="432" spans="1:38" x14ac:dyDescent="0.2">
      <c r="A432" t="s">
        <v>393</v>
      </c>
      <c r="B432" t="s">
        <v>394</v>
      </c>
      <c r="C432" t="s">
        <v>380</v>
      </c>
      <c r="D432" t="s">
        <v>633</v>
      </c>
      <c r="E432" t="s">
        <v>39</v>
      </c>
      <c r="F432" s="1">
        <v>43296</v>
      </c>
      <c r="G432" s="1">
        <v>43296</v>
      </c>
      <c r="H432" s="1">
        <v>43692</v>
      </c>
      <c r="I432">
        <v>2015</v>
      </c>
      <c r="J432">
        <v>29</v>
      </c>
      <c r="K432">
        <v>430</v>
      </c>
      <c r="L432" t="s">
        <v>40</v>
      </c>
      <c r="M432">
        <v>0.4</v>
      </c>
      <c r="N432" t="s">
        <v>40</v>
      </c>
      <c r="O432" t="s">
        <v>40</v>
      </c>
      <c r="P432" t="s">
        <v>40</v>
      </c>
      <c r="Q432" t="s">
        <v>40</v>
      </c>
      <c r="R432" t="s">
        <v>40</v>
      </c>
      <c r="S432" t="s">
        <v>40</v>
      </c>
      <c r="T432" t="s">
        <v>40</v>
      </c>
      <c r="U432">
        <v>49</v>
      </c>
      <c r="V432">
        <v>5</v>
      </c>
      <c r="W432" t="s">
        <v>40</v>
      </c>
      <c r="X432">
        <v>2015</v>
      </c>
      <c r="Y432" t="s">
        <v>40</v>
      </c>
      <c r="Z432" t="s">
        <v>40</v>
      </c>
      <c r="AA432">
        <v>0</v>
      </c>
      <c r="AB432">
        <v>0</v>
      </c>
      <c r="AC432">
        <v>0</v>
      </c>
      <c r="AD432">
        <v>0</v>
      </c>
      <c r="AE432">
        <v>0</v>
      </c>
      <c r="AF432">
        <v>0</v>
      </c>
      <c r="AG432">
        <v>10</v>
      </c>
      <c r="AH432">
        <v>3</v>
      </c>
      <c r="AI432">
        <v>2</v>
      </c>
      <c r="AJ432" t="s">
        <v>40</v>
      </c>
    </row>
    <row r="433" spans="1:36" x14ac:dyDescent="0.2">
      <c r="A433" t="s">
        <v>395</v>
      </c>
      <c r="B433" t="e">
        <v>#N/A</v>
      </c>
      <c r="C433" t="s">
        <v>380</v>
      </c>
      <c r="D433" t="s">
        <v>633</v>
      </c>
      <c r="E433" t="s">
        <v>39</v>
      </c>
      <c r="F433" s="1">
        <v>43661</v>
      </c>
      <c r="G433" s="1">
        <v>43661</v>
      </c>
      <c r="H433" s="1">
        <v>43692</v>
      </c>
      <c r="I433">
        <v>2015</v>
      </c>
      <c r="J433">
        <v>39</v>
      </c>
      <c r="K433">
        <v>154</v>
      </c>
      <c r="L433" t="s">
        <v>40</v>
      </c>
      <c r="M433">
        <v>2</v>
      </c>
      <c r="N433" t="s">
        <v>40</v>
      </c>
      <c r="O433" t="s">
        <v>40</v>
      </c>
      <c r="P433" t="s">
        <v>40</v>
      </c>
      <c r="Q433" t="s">
        <v>40</v>
      </c>
      <c r="R433" t="s">
        <v>40</v>
      </c>
      <c r="S433" t="s">
        <v>40</v>
      </c>
      <c r="T433" t="s">
        <v>40</v>
      </c>
      <c r="U433">
        <v>41</v>
      </c>
      <c r="V433">
        <v>7</v>
      </c>
      <c r="W433" t="s">
        <v>40</v>
      </c>
      <c r="X433">
        <v>2015</v>
      </c>
      <c r="Y433" t="s">
        <v>40</v>
      </c>
      <c r="Z433" t="s">
        <v>40</v>
      </c>
      <c r="AA433">
        <v>0</v>
      </c>
      <c r="AB433">
        <v>0</v>
      </c>
      <c r="AC433">
        <v>0</v>
      </c>
      <c r="AD433">
        <v>0</v>
      </c>
      <c r="AE433">
        <v>0</v>
      </c>
      <c r="AF433">
        <v>0</v>
      </c>
      <c r="AG433">
        <v>10</v>
      </c>
      <c r="AH433">
        <v>4</v>
      </c>
      <c r="AI433">
        <v>6</v>
      </c>
      <c r="AJ433" t="s">
        <v>40</v>
      </c>
    </row>
    <row r="434" spans="1:36" x14ac:dyDescent="0.2">
      <c r="A434" t="s">
        <v>396</v>
      </c>
      <c r="B434" t="e">
        <v>#N/A</v>
      </c>
      <c r="C434" t="s">
        <v>380</v>
      </c>
      <c r="D434" t="s">
        <v>633</v>
      </c>
      <c r="E434" t="s">
        <v>39</v>
      </c>
      <c r="F434" s="1">
        <v>43661</v>
      </c>
      <c r="G434" s="1">
        <v>43661</v>
      </c>
      <c r="H434" s="1">
        <v>43692</v>
      </c>
      <c r="I434">
        <v>2015</v>
      </c>
      <c r="J434">
        <v>14</v>
      </c>
      <c r="K434">
        <v>70</v>
      </c>
      <c r="L434" t="s">
        <v>40</v>
      </c>
      <c r="M434">
        <v>1.8</v>
      </c>
      <c r="N434" t="s">
        <v>40</v>
      </c>
      <c r="O434" t="s">
        <v>40</v>
      </c>
      <c r="P434" t="s">
        <v>40</v>
      </c>
      <c r="Q434" t="s">
        <v>40</v>
      </c>
      <c r="R434" t="s">
        <v>40</v>
      </c>
      <c r="S434" t="s">
        <v>40</v>
      </c>
      <c r="T434" t="s">
        <v>40</v>
      </c>
      <c r="U434">
        <v>23</v>
      </c>
      <c r="V434">
        <v>6</v>
      </c>
      <c r="W434" t="s">
        <v>40</v>
      </c>
      <c r="X434">
        <v>2015</v>
      </c>
      <c r="Y434" t="s">
        <v>40</v>
      </c>
      <c r="Z434" t="s">
        <v>40</v>
      </c>
      <c r="AA434">
        <v>0</v>
      </c>
      <c r="AB434">
        <v>0</v>
      </c>
      <c r="AC434">
        <v>0</v>
      </c>
      <c r="AD434">
        <v>0</v>
      </c>
      <c r="AE434">
        <v>0</v>
      </c>
      <c r="AF434">
        <v>0</v>
      </c>
      <c r="AG434">
        <v>10</v>
      </c>
      <c r="AH434">
        <v>5</v>
      </c>
      <c r="AI434">
        <v>2</v>
      </c>
      <c r="AJ434" t="s">
        <v>40</v>
      </c>
    </row>
    <row r="435" spans="1:36" x14ac:dyDescent="0.2">
      <c r="A435" t="s">
        <v>397</v>
      </c>
      <c r="B435" t="e">
        <v>#N/A</v>
      </c>
      <c r="C435" t="s">
        <v>380</v>
      </c>
      <c r="D435" t="s">
        <v>633</v>
      </c>
      <c r="E435" t="s">
        <v>39</v>
      </c>
      <c r="F435" s="1">
        <v>44392</v>
      </c>
      <c r="G435" s="1">
        <v>44392</v>
      </c>
      <c r="H435" s="1">
        <v>43692</v>
      </c>
      <c r="I435">
        <v>2015</v>
      </c>
      <c r="J435">
        <v>39</v>
      </c>
      <c r="K435">
        <v>255</v>
      </c>
      <c r="L435" t="s">
        <v>40</v>
      </c>
      <c r="M435">
        <v>0.9</v>
      </c>
      <c r="N435" t="s">
        <v>40</v>
      </c>
      <c r="O435" t="s">
        <v>40</v>
      </c>
      <c r="P435" t="s">
        <v>40</v>
      </c>
      <c r="Q435" t="s">
        <v>40</v>
      </c>
      <c r="R435" t="s">
        <v>40</v>
      </c>
      <c r="S435" t="s">
        <v>40</v>
      </c>
      <c r="T435" t="s">
        <v>40</v>
      </c>
      <c r="U435">
        <v>50</v>
      </c>
      <c r="V435">
        <v>8</v>
      </c>
      <c r="W435" t="s">
        <v>40</v>
      </c>
      <c r="X435">
        <v>2015</v>
      </c>
      <c r="Y435" t="s">
        <v>40</v>
      </c>
      <c r="Z435" t="s">
        <v>40</v>
      </c>
      <c r="AA435">
        <v>0</v>
      </c>
      <c r="AB435">
        <v>0</v>
      </c>
      <c r="AC435">
        <v>0</v>
      </c>
      <c r="AD435">
        <v>0</v>
      </c>
      <c r="AE435">
        <v>0</v>
      </c>
      <c r="AF435">
        <v>0</v>
      </c>
      <c r="AG435">
        <v>10</v>
      </c>
      <c r="AH435">
        <v>1</v>
      </c>
      <c r="AI435">
        <v>4</v>
      </c>
      <c r="AJ435" t="s">
        <v>40</v>
      </c>
    </row>
    <row r="436" spans="1:36" x14ac:dyDescent="0.2">
      <c r="A436" t="s">
        <v>398</v>
      </c>
      <c r="B436" t="e">
        <v>#N/A</v>
      </c>
      <c r="C436" t="s">
        <v>380</v>
      </c>
      <c r="D436" t="s">
        <v>633</v>
      </c>
      <c r="E436" t="s">
        <v>39</v>
      </c>
      <c r="F436" s="1">
        <v>44392</v>
      </c>
      <c r="G436" s="1">
        <v>44392</v>
      </c>
      <c r="H436" s="1">
        <v>43692</v>
      </c>
      <c r="I436">
        <v>2015</v>
      </c>
      <c r="J436">
        <v>12</v>
      </c>
      <c r="K436">
        <v>336</v>
      </c>
      <c r="L436" t="s">
        <v>40</v>
      </c>
      <c r="M436">
        <v>0.4</v>
      </c>
      <c r="N436" t="s">
        <v>40</v>
      </c>
      <c r="O436" t="s">
        <v>40</v>
      </c>
      <c r="P436" t="s">
        <v>40</v>
      </c>
      <c r="Q436" t="s">
        <v>40</v>
      </c>
      <c r="R436" t="s">
        <v>40</v>
      </c>
      <c r="S436" t="s">
        <v>40</v>
      </c>
      <c r="T436" t="s">
        <v>40</v>
      </c>
      <c r="U436">
        <v>43</v>
      </c>
      <c r="V436">
        <v>5</v>
      </c>
      <c r="W436" t="s">
        <v>40</v>
      </c>
      <c r="X436">
        <v>2015</v>
      </c>
      <c r="Y436" t="s">
        <v>40</v>
      </c>
      <c r="Z436" t="s">
        <v>40</v>
      </c>
      <c r="AA436">
        <v>0</v>
      </c>
      <c r="AB436">
        <v>0</v>
      </c>
      <c r="AC436">
        <v>0</v>
      </c>
      <c r="AD436">
        <v>0</v>
      </c>
      <c r="AE436">
        <v>0</v>
      </c>
      <c r="AF436">
        <v>0</v>
      </c>
      <c r="AG436">
        <v>10</v>
      </c>
      <c r="AH436">
        <v>3</v>
      </c>
      <c r="AI436">
        <v>2</v>
      </c>
      <c r="AJ436" t="s">
        <v>40</v>
      </c>
    </row>
    <row r="437" spans="1:36" x14ac:dyDescent="0.2">
      <c r="A437" t="s">
        <v>399</v>
      </c>
      <c r="B437" t="e">
        <v>#N/A</v>
      </c>
      <c r="C437" t="s">
        <v>380</v>
      </c>
      <c r="D437" t="s">
        <v>633</v>
      </c>
      <c r="E437" t="s">
        <v>39</v>
      </c>
      <c r="F437" s="1">
        <v>44392</v>
      </c>
      <c r="G437" s="1">
        <v>44392</v>
      </c>
      <c r="H437" s="1">
        <v>43692</v>
      </c>
      <c r="I437">
        <v>2015</v>
      </c>
      <c r="J437">
        <v>31</v>
      </c>
      <c r="K437" t="s">
        <v>381</v>
      </c>
      <c r="L437" t="s">
        <v>40</v>
      </c>
      <c r="M437">
        <v>0.9</v>
      </c>
      <c r="N437" t="s">
        <v>40</v>
      </c>
      <c r="O437" t="s">
        <v>40</v>
      </c>
      <c r="P437" t="s">
        <v>40</v>
      </c>
      <c r="Q437" t="s">
        <v>40</v>
      </c>
      <c r="R437" t="s">
        <v>40</v>
      </c>
      <c r="S437" t="s">
        <v>40</v>
      </c>
      <c r="T437" t="s">
        <v>40</v>
      </c>
      <c r="U437">
        <v>33</v>
      </c>
      <c r="V437">
        <v>7</v>
      </c>
      <c r="W437" t="s">
        <v>40</v>
      </c>
      <c r="X437">
        <v>2015</v>
      </c>
      <c r="Y437" t="s">
        <v>40</v>
      </c>
      <c r="Z437" t="s">
        <v>40</v>
      </c>
      <c r="AA437">
        <v>0</v>
      </c>
      <c r="AB437">
        <v>0</v>
      </c>
      <c r="AC437">
        <v>0</v>
      </c>
      <c r="AD437">
        <v>0</v>
      </c>
      <c r="AE437">
        <v>0</v>
      </c>
      <c r="AF437">
        <v>0</v>
      </c>
      <c r="AG437">
        <v>10</v>
      </c>
      <c r="AH437">
        <v>2</v>
      </c>
      <c r="AI437">
        <v>6</v>
      </c>
      <c r="AJ437" t="s">
        <v>40</v>
      </c>
    </row>
    <row r="438" spans="1:36" x14ac:dyDescent="0.2">
      <c r="A438" t="s">
        <v>400</v>
      </c>
      <c r="B438" t="e">
        <v>#N/A</v>
      </c>
      <c r="C438" t="s">
        <v>380</v>
      </c>
      <c r="D438" t="s">
        <v>633</v>
      </c>
      <c r="E438" t="s">
        <v>39</v>
      </c>
      <c r="F438" s="1">
        <v>44392</v>
      </c>
      <c r="G438" s="1">
        <v>44392</v>
      </c>
      <c r="H438" s="1">
        <v>43692</v>
      </c>
      <c r="I438">
        <v>2015</v>
      </c>
      <c r="J438">
        <v>19</v>
      </c>
      <c r="K438">
        <v>365</v>
      </c>
      <c r="L438" t="s">
        <v>40</v>
      </c>
      <c r="M438">
        <v>0.7</v>
      </c>
      <c r="N438" t="s">
        <v>40</v>
      </c>
      <c r="O438" t="s">
        <v>40</v>
      </c>
      <c r="P438" t="s">
        <v>40</v>
      </c>
      <c r="Q438" t="s">
        <v>40</v>
      </c>
      <c r="R438" t="s">
        <v>40</v>
      </c>
      <c r="S438" t="s">
        <v>40</v>
      </c>
      <c r="T438" t="s">
        <v>40</v>
      </c>
      <c r="U438">
        <v>40</v>
      </c>
      <c r="V438">
        <v>4</v>
      </c>
      <c r="W438" t="s">
        <v>40</v>
      </c>
      <c r="X438">
        <v>2015</v>
      </c>
      <c r="Y438" t="s">
        <v>40</v>
      </c>
      <c r="Z438" t="s">
        <v>40</v>
      </c>
      <c r="AA438">
        <v>0</v>
      </c>
      <c r="AB438">
        <v>0</v>
      </c>
      <c r="AC438">
        <v>0</v>
      </c>
      <c r="AD438">
        <v>0</v>
      </c>
      <c r="AE438">
        <v>0</v>
      </c>
      <c r="AF438">
        <v>0</v>
      </c>
      <c r="AG438">
        <v>9</v>
      </c>
      <c r="AH438">
        <v>1</v>
      </c>
      <c r="AI438">
        <v>5</v>
      </c>
      <c r="AJ438" t="s">
        <v>40</v>
      </c>
    </row>
    <row r="439" spans="1:36" x14ac:dyDescent="0.2">
      <c r="A439" t="s">
        <v>401</v>
      </c>
      <c r="B439" t="e">
        <v>#N/A</v>
      </c>
      <c r="C439" t="s">
        <v>380</v>
      </c>
      <c r="D439" t="s">
        <v>633</v>
      </c>
      <c r="E439" t="s">
        <v>39</v>
      </c>
      <c r="F439" s="1">
        <v>44392</v>
      </c>
      <c r="G439" s="1">
        <v>44392</v>
      </c>
      <c r="H439" s="1">
        <v>43692</v>
      </c>
      <c r="I439">
        <v>2015</v>
      </c>
      <c r="J439">
        <v>23</v>
      </c>
      <c r="K439">
        <v>354</v>
      </c>
      <c r="L439" t="s">
        <v>40</v>
      </c>
      <c r="M439">
        <v>0.8</v>
      </c>
      <c r="N439" t="s">
        <v>40</v>
      </c>
      <c r="O439" t="s">
        <v>40</v>
      </c>
      <c r="P439" t="s">
        <v>40</v>
      </c>
      <c r="Q439" t="s">
        <v>40</v>
      </c>
      <c r="R439" t="s">
        <v>40</v>
      </c>
      <c r="S439" t="s">
        <v>40</v>
      </c>
      <c r="T439" t="s">
        <v>40</v>
      </c>
      <c r="U439">
        <v>50</v>
      </c>
      <c r="V439">
        <v>6</v>
      </c>
      <c r="W439" t="s">
        <v>40</v>
      </c>
      <c r="X439">
        <v>2015</v>
      </c>
      <c r="Y439" t="s">
        <v>40</v>
      </c>
      <c r="Z439" t="s">
        <v>40</v>
      </c>
      <c r="AA439">
        <v>0</v>
      </c>
      <c r="AB439">
        <v>0</v>
      </c>
      <c r="AC439">
        <v>0</v>
      </c>
      <c r="AD439">
        <v>0</v>
      </c>
      <c r="AE439">
        <v>0</v>
      </c>
      <c r="AF439">
        <v>0</v>
      </c>
      <c r="AG439">
        <v>10</v>
      </c>
      <c r="AH439">
        <v>2</v>
      </c>
      <c r="AI439">
        <v>2</v>
      </c>
      <c r="AJ439" t="s">
        <v>40</v>
      </c>
    </row>
    <row r="440" spans="1:36" x14ac:dyDescent="0.2">
      <c r="A440" t="s">
        <v>402</v>
      </c>
      <c r="B440" t="e">
        <v>#N/A</v>
      </c>
      <c r="C440" t="s">
        <v>380</v>
      </c>
      <c r="D440" t="s">
        <v>633</v>
      </c>
      <c r="E440" t="s">
        <v>39</v>
      </c>
      <c r="F440" s="1">
        <v>44392</v>
      </c>
      <c r="G440" s="1">
        <v>44392</v>
      </c>
      <c r="H440" s="1">
        <v>43692</v>
      </c>
      <c r="I440">
        <v>2015</v>
      </c>
      <c r="J440">
        <v>16</v>
      </c>
      <c r="K440">
        <v>251</v>
      </c>
      <c r="L440" t="s">
        <v>40</v>
      </c>
      <c r="M440">
        <v>0.6</v>
      </c>
      <c r="N440" t="s">
        <v>40</v>
      </c>
      <c r="O440" t="s">
        <v>40</v>
      </c>
      <c r="P440" t="s">
        <v>40</v>
      </c>
      <c r="Q440" t="s">
        <v>40</v>
      </c>
      <c r="R440" t="s">
        <v>40</v>
      </c>
      <c r="S440" t="s">
        <v>40</v>
      </c>
      <c r="T440" t="s">
        <v>40</v>
      </c>
      <c r="U440">
        <v>41</v>
      </c>
      <c r="V440">
        <v>6</v>
      </c>
      <c r="W440" t="s">
        <v>40</v>
      </c>
      <c r="X440">
        <v>2015</v>
      </c>
      <c r="Y440" t="s">
        <v>40</v>
      </c>
      <c r="Z440" t="s">
        <v>40</v>
      </c>
      <c r="AA440">
        <v>0</v>
      </c>
      <c r="AB440">
        <v>0</v>
      </c>
      <c r="AC440">
        <v>0</v>
      </c>
      <c r="AD440">
        <v>0</v>
      </c>
      <c r="AE440">
        <v>0</v>
      </c>
      <c r="AF440">
        <v>0</v>
      </c>
      <c r="AG440">
        <v>9</v>
      </c>
      <c r="AH440">
        <v>2</v>
      </c>
      <c r="AI440">
        <v>3</v>
      </c>
      <c r="AJ440" t="s">
        <v>40</v>
      </c>
    </row>
    <row r="441" spans="1:36" x14ac:dyDescent="0.2">
      <c r="A441" t="s">
        <v>403</v>
      </c>
      <c r="B441" t="e">
        <v>#N/A</v>
      </c>
      <c r="C441" t="s">
        <v>380</v>
      </c>
      <c r="D441" t="s">
        <v>633</v>
      </c>
      <c r="E441" t="s">
        <v>39</v>
      </c>
      <c r="F441" s="1">
        <v>44392</v>
      </c>
      <c r="G441" s="1">
        <v>44392</v>
      </c>
      <c r="H441" s="1">
        <v>43692</v>
      </c>
      <c r="I441">
        <v>2015</v>
      </c>
      <c r="J441">
        <v>20</v>
      </c>
      <c r="K441" t="s">
        <v>381</v>
      </c>
      <c r="L441" t="s">
        <v>40</v>
      </c>
      <c r="M441">
        <v>0.8</v>
      </c>
      <c r="N441" t="s">
        <v>40</v>
      </c>
      <c r="O441" t="s">
        <v>40</v>
      </c>
      <c r="P441" t="s">
        <v>40</v>
      </c>
      <c r="Q441" t="s">
        <v>40</v>
      </c>
      <c r="R441" t="s">
        <v>40</v>
      </c>
      <c r="S441" t="s">
        <v>40</v>
      </c>
      <c r="T441" t="s">
        <v>40</v>
      </c>
      <c r="U441">
        <v>56</v>
      </c>
      <c r="V441">
        <v>6</v>
      </c>
      <c r="W441" t="s">
        <v>40</v>
      </c>
      <c r="X441">
        <v>2015</v>
      </c>
      <c r="Y441" t="s">
        <v>40</v>
      </c>
      <c r="Z441" t="s">
        <v>40</v>
      </c>
      <c r="AA441">
        <v>0</v>
      </c>
      <c r="AB441">
        <v>0</v>
      </c>
      <c r="AC441">
        <v>0</v>
      </c>
      <c r="AD441">
        <v>0</v>
      </c>
      <c r="AE441">
        <v>0</v>
      </c>
      <c r="AF441">
        <v>0</v>
      </c>
      <c r="AG441">
        <v>10</v>
      </c>
      <c r="AH441">
        <v>3</v>
      </c>
      <c r="AI441">
        <v>6</v>
      </c>
      <c r="AJ441" t="s">
        <v>40</v>
      </c>
    </row>
    <row r="442" spans="1:36" x14ac:dyDescent="0.2">
      <c r="A442" t="s">
        <v>404</v>
      </c>
      <c r="B442" t="e">
        <v>#N/A</v>
      </c>
      <c r="C442" t="s">
        <v>380</v>
      </c>
      <c r="D442" t="s">
        <v>633</v>
      </c>
      <c r="E442" t="s">
        <v>39</v>
      </c>
      <c r="F442" s="1">
        <v>44392</v>
      </c>
      <c r="G442" s="1">
        <v>44392</v>
      </c>
      <c r="H442" s="1">
        <v>43692</v>
      </c>
      <c r="I442">
        <v>2015</v>
      </c>
      <c r="J442">
        <v>22</v>
      </c>
      <c r="K442">
        <v>326</v>
      </c>
      <c r="L442" t="s">
        <v>40</v>
      </c>
      <c r="M442">
        <v>1.2</v>
      </c>
      <c r="N442" t="s">
        <v>40</v>
      </c>
      <c r="O442" t="s">
        <v>40</v>
      </c>
      <c r="P442" t="s">
        <v>40</v>
      </c>
      <c r="Q442" t="s">
        <v>40</v>
      </c>
      <c r="R442" t="s">
        <v>40</v>
      </c>
      <c r="S442" t="s">
        <v>40</v>
      </c>
      <c r="T442" t="s">
        <v>40</v>
      </c>
      <c r="U442">
        <v>43</v>
      </c>
      <c r="V442">
        <v>4</v>
      </c>
      <c r="W442" t="s">
        <v>40</v>
      </c>
      <c r="X442">
        <v>2015</v>
      </c>
      <c r="Y442" t="s">
        <v>40</v>
      </c>
      <c r="Z442" t="s">
        <v>40</v>
      </c>
      <c r="AA442">
        <v>0</v>
      </c>
      <c r="AB442">
        <v>0</v>
      </c>
      <c r="AC442">
        <v>0</v>
      </c>
      <c r="AD442">
        <v>0</v>
      </c>
      <c r="AE442">
        <v>0</v>
      </c>
      <c r="AF442">
        <v>0</v>
      </c>
      <c r="AG442">
        <v>10</v>
      </c>
      <c r="AH442">
        <v>5</v>
      </c>
      <c r="AI442">
        <v>4</v>
      </c>
      <c r="AJ442" t="s">
        <v>40</v>
      </c>
    </row>
    <row r="443" spans="1:36" x14ac:dyDescent="0.2">
      <c r="A443" t="s">
        <v>405</v>
      </c>
      <c r="B443" t="e">
        <v>#N/A</v>
      </c>
      <c r="C443" t="s">
        <v>380</v>
      </c>
      <c r="D443" t="s">
        <v>633</v>
      </c>
      <c r="E443" t="s">
        <v>39</v>
      </c>
      <c r="F443" s="1">
        <v>43296</v>
      </c>
      <c r="G443" s="1">
        <v>43296</v>
      </c>
      <c r="H443" s="1">
        <v>43692</v>
      </c>
      <c r="I443">
        <v>2015</v>
      </c>
      <c r="J443">
        <v>24</v>
      </c>
      <c r="K443">
        <v>160</v>
      </c>
      <c r="L443" t="s">
        <v>40</v>
      </c>
      <c r="M443">
        <v>0.6</v>
      </c>
      <c r="N443" t="s">
        <v>40</v>
      </c>
      <c r="O443" t="s">
        <v>40</v>
      </c>
      <c r="P443" t="s">
        <v>40</v>
      </c>
      <c r="Q443" t="s">
        <v>40</v>
      </c>
      <c r="R443" t="s">
        <v>40</v>
      </c>
      <c r="S443" t="s">
        <v>40</v>
      </c>
      <c r="T443" t="s">
        <v>40</v>
      </c>
      <c r="U443">
        <v>27</v>
      </c>
      <c r="V443">
        <v>5</v>
      </c>
      <c r="W443" t="s">
        <v>40</v>
      </c>
      <c r="X443">
        <v>2015</v>
      </c>
      <c r="Y443" t="s">
        <v>40</v>
      </c>
      <c r="Z443" t="s">
        <v>40</v>
      </c>
      <c r="AA443">
        <v>0</v>
      </c>
      <c r="AB443">
        <v>0</v>
      </c>
      <c r="AC443">
        <v>0</v>
      </c>
      <c r="AD443">
        <v>0</v>
      </c>
      <c r="AE443">
        <v>0</v>
      </c>
      <c r="AF443">
        <v>0</v>
      </c>
      <c r="AG443">
        <v>9</v>
      </c>
      <c r="AH443">
        <v>3</v>
      </c>
      <c r="AI443">
        <v>3</v>
      </c>
      <c r="AJ443" t="s">
        <v>40</v>
      </c>
    </row>
    <row r="444" spans="1:36" x14ac:dyDescent="0.2">
      <c r="A444" t="s">
        <v>406</v>
      </c>
      <c r="B444" t="s">
        <v>407</v>
      </c>
      <c r="C444" t="s">
        <v>380</v>
      </c>
      <c r="D444" t="s">
        <v>633</v>
      </c>
      <c r="E444" t="s">
        <v>39</v>
      </c>
      <c r="F444" s="1">
        <v>44392</v>
      </c>
      <c r="G444" s="1">
        <v>44392</v>
      </c>
      <c r="H444" s="1">
        <v>43692</v>
      </c>
      <c r="I444">
        <v>2015</v>
      </c>
      <c r="J444">
        <v>14</v>
      </c>
      <c r="K444">
        <v>180</v>
      </c>
      <c r="L444" t="s">
        <v>40</v>
      </c>
      <c r="M444">
        <v>0.6</v>
      </c>
      <c r="N444" t="s">
        <v>40</v>
      </c>
      <c r="O444" t="s">
        <v>40</v>
      </c>
      <c r="P444" t="s">
        <v>40</v>
      </c>
      <c r="Q444" t="s">
        <v>40</v>
      </c>
      <c r="R444" t="s">
        <v>40</v>
      </c>
      <c r="S444" t="s">
        <v>40</v>
      </c>
      <c r="T444" t="s">
        <v>40</v>
      </c>
      <c r="U444">
        <v>38</v>
      </c>
      <c r="V444">
        <v>5</v>
      </c>
      <c r="W444" t="s">
        <v>40</v>
      </c>
      <c r="X444">
        <v>2015</v>
      </c>
      <c r="Y444" t="s">
        <v>40</v>
      </c>
      <c r="Z444" t="s">
        <v>40</v>
      </c>
      <c r="AA444">
        <v>0</v>
      </c>
      <c r="AB444">
        <v>0</v>
      </c>
      <c r="AC444">
        <v>0</v>
      </c>
      <c r="AD444">
        <v>0</v>
      </c>
      <c r="AE444">
        <v>0</v>
      </c>
      <c r="AF444">
        <v>0</v>
      </c>
      <c r="AG444">
        <v>9</v>
      </c>
      <c r="AH444">
        <v>3</v>
      </c>
      <c r="AI444">
        <v>3</v>
      </c>
      <c r="AJ444" t="s">
        <v>40</v>
      </c>
    </row>
    <row r="445" spans="1:36" x14ac:dyDescent="0.2">
      <c r="A445" t="s">
        <v>408</v>
      </c>
      <c r="B445" t="e">
        <v>#N/A</v>
      </c>
      <c r="C445" t="s">
        <v>380</v>
      </c>
      <c r="D445" t="s">
        <v>633</v>
      </c>
      <c r="E445" t="s">
        <v>39</v>
      </c>
      <c r="F445" s="1">
        <v>43296</v>
      </c>
      <c r="G445" s="1">
        <v>43296</v>
      </c>
      <c r="H445" s="1">
        <v>43692</v>
      </c>
      <c r="I445">
        <v>2015</v>
      </c>
      <c r="J445">
        <v>30</v>
      </c>
      <c r="K445" t="s">
        <v>381</v>
      </c>
      <c r="L445" t="s">
        <v>40</v>
      </c>
      <c r="M445">
        <v>0.6</v>
      </c>
      <c r="N445" t="s">
        <v>40</v>
      </c>
      <c r="O445" t="s">
        <v>40</v>
      </c>
      <c r="P445" t="s">
        <v>40</v>
      </c>
      <c r="Q445" t="s">
        <v>40</v>
      </c>
      <c r="R445" t="s">
        <v>40</v>
      </c>
      <c r="S445" t="s">
        <v>40</v>
      </c>
      <c r="T445" t="s">
        <v>40</v>
      </c>
      <c r="U445">
        <v>33</v>
      </c>
      <c r="V445">
        <v>6</v>
      </c>
      <c r="W445" t="s">
        <v>40</v>
      </c>
      <c r="X445">
        <v>2015</v>
      </c>
      <c r="Y445" t="s">
        <v>40</v>
      </c>
      <c r="Z445" t="s">
        <v>40</v>
      </c>
      <c r="AA445">
        <v>0</v>
      </c>
      <c r="AB445">
        <v>0</v>
      </c>
      <c r="AC445">
        <v>0</v>
      </c>
      <c r="AD445">
        <v>0</v>
      </c>
      <c r="AE445">
        <v>0</v>
      </c>
      <c r="AF445">
        <v>0</v>
      </c>
      <c r="AG445">
        <v>9</v>
      </c>
      <c r="AH445">
        <v>5</v>
      </c>
      <c r="AI445">
        <v>5</v>
      </c>
      <c r="AJ445" t="s">
        <v>40</v>
      </c>
    </row>
    <row r="446" spans="1:36" x14ac:dyDescent="0.2">
      <c r="A446" t="s">
        <v>409</v>
      </c>
      <c r="B446" t="e">
        <v>#N/A</v>
      </c>
      <c r="C446" t="s">
        <v>380</v>
      </c>
      <c r="D446" t="s">
        <v>633</v>
      </c>
      <c r="E446" t="s">
        <v>39</v>
      </c>
      <c r="F446" s="1">
        <v>43296</v>
      </c>
      <c r="G446" s="1">
        <v>43296</v>
      </c>
      <c r="H446" s="1">
        <v>43692</v>
      </c>
      <c r="I446">
        <v>2015</v>
      </c>
      <c r="J446">
        <v>36</v>
      </c>
      <c r="K446">
        <v>279</v>
      </c>
      <c r="L446" t="s">
        <v>40</v>
      </c>
      <c r="M446">
        <v>0.6</v>
      </c>
      <c r="N446" t="s">
        <v>40</v>
      </c>
      <c r="O446" t="s">
        <v>40</v>
      </c>
      <c r="P446" t="s">
        <v>40</v>
      </c>
      <c r="Q446" t="s">
        <v>40</v>
      </c>
      <c r="R446" t="s">
        <v>40</v>
      </c>
      <c r="S446" t="s">
        <v>40</v>
      </c>
      <c r="T446" t="s">
        <v>40</v>
      </c>
      <c r="U446">
        <v>39</v>
      </c>
      <c r="V446">
        <v>5</v>
      </c>
      <c r="W446" t="s">
        <v>40</v>
      </c>
      <c r="X446">
        <v>2015</v>
      </c>
      <c r="Y446" t="s">
        <v>40</v>
      </c>
      <c r="Z446" t="s">
        <v>40</v>
      </c>
      <c r="AA446">
        <v>0</v>
      </c>
      <c r="AB446">
        <v>0</v>
      </c>
      <c r="AC446">
        <v>0</v>
      </c>
      <c r="AD446">
        <v>0</v>
      </c>
      <c r="AE446">
        <v>0</v>
      </c>
      <c r="AF446">
        <v>0</v>
      </c>
      <c r="AG446">
        <v>10</v>
      </c>
      <c r="AH446">
        <v>5</v>
      </c>
      <c r="AI446">
        <v>6</v>
      </c>
      <c r="AJ446" t="s">
        <v>40</v>
      </c>
    </row>
    <row r="447" spans="1:36" x14ac:dyDescent="0.2">
      <c r="A447" t="s">
        <v>410</v>
      </c>
      <c r="B447" t="e">
        <v>#N/A</v>
      </c>
      <c r="C447" t="s">
        <v>380</v>
      </c>
      <c r="D447" t="s">
        <v>633</v>
      </c>
      <c r="E447" t="s">
        <v>39</v>
      </c>
      <c r="F447" s="1">
        <v>43296</v>
      </c>
      <c r="G447" s="1">
        <v>43296</v>
      </c>
      <c r="H447" s="1">
        <v>43692</v>
      </c>
      <c r="I447">
        <v>2015</v>
      </c>
      <c r="J447">
        <v>38</v>
      </c>
      <c r="K447" t="s">
        <v>381</v>
      </c>
      <c r="L447" t="s">
        <v>40</v>
      </c>
      <c r="M447">
        <v>0.5</v>
      </c>
      <c r="N447" t="s">
        <v>40</v>
      </c>
      <c r="O447" t="s">
        <v>40</v>
      </c>
      <c r="P447" t="s">
        <v>40</v>
      </c>
      <c r="Q447" t="s">
        <v>40</v>
      </c>
      <c r="R447" t="s">
        <v>40</v>
      </c>
      <c r="S447" t="s">
        <v>40</v>
      </c>
      <c r="T447" t="s">
        <v>40</v>
      </c>
      <c r="U447">
        <v>34</v>
      </c>
      <c r="V447">
        <v>6</v>
      </c>
      <c r="W447" t="s">
        <v>40</v>
      </c>
      <c r="X447">
        <v>2015</v>
      </c>
      <c r="Y447" t="s">
        <v>40</v>
      </c>
      <c r="Z447" t="s">
        <v>40</v>
      </c>
      <c r="AA447">
        <v>0</v>
      </c>
      <c r="AB447">
        <v>0</v>
      </c>
      <c r="AC447">
        <v>0</v>
      </c>
      <c r="AD447">
        <v>0</v>
      </c>
      <c r="AE447">
        <v>0</v>
      </c>
      <c r="AF447">
        <v>0</v>
      </c>
      <c r="AG447">
        <v>9</v>
      </c>
      <c r="AH447">
        <v>5</v>
      </c>
      <c r="AI447">
        <v>3</v>
      </c>
      <c r="AJ447" t="s">
        <v>40</v>
      </c>
    </row>
    <row r="448" spans="1:36" x14ac:dyDescent="0.2">
      <c r="A448" t="s">
        <v>411</v>
      </c>
      <c r="B448" t="e">
        <v>#N/A</v>
      </c>
      <c r="C448" t="s">
        <v>380</v>
      </c>
      <c r="D448" t="s">
        <v>633</v>
      </c>
      <c r="E448" t="s">
        <v>39</v>
      </c>
      <c r="F448" s="1">
        <v>43296</v>
      </c>
      <c r="G448" s="1">
        <v>43296</v>
      </c>
      <c r="H448" s="1">
        <v>43692</v>
      </c>
      <c r="I448">
        <v>2015</v>
      </c>
      <c r="J448">
        <v>44</v>
      </c>
      <c r="K448">
        <v>336</v>
      </c>
      <c r="L448" t="s">
        <v>40</v>
      </c>
      <c r="M448">
        <v>1.3</v>
      </c>
      <c r="N448" t="s">
        <v>40</v>
      </c>
      <c r="O448" t="s">
        <v>40</v>
      </c>
      <c r="P448" t="s">
        <v>40</v>
      </c>
      <c r="Q448" t="s">
        <v>40</v>
      </c>
      <c r="R448" t="s">
        <v>40</v>
      </c>
      <c r="S448" t="s">
        <v>40</v>
      </c>
      <c r="T448" t="s">
        <v>40</v>
      </c>
      <c r="U448">
        <v>41</v>
      </c>
      <c r="V448">
        <v>8</v>
      </c>
      <c r="W448" t="s">
        <v>40</v>
      </c>
      <c r="X448">
        <v>2015</v>
      </c>
      <c r="Y448" t="s">
        <v>40</v>
      </c>
      <c r="Z448" t="s">
        <v>40</v>
      </c>
      <c r="AA448">
        <v>0</v>
      </c>
      <c r="AB448">
        <v>0</v>
      </c>
      <c r="AC448">
        <v>0</v>
      </c>
      <c r="AD448">
        <v>0</v>
      </c>
      <c r="AE448">
        <v>0</v>
      </c>
      <c r="AF448">
        <v>0</v>
      </c>
      <c r="AG448">
        <v>9</v>
      </c>
      <c r="AH448">
        <v>2</v>
      </c>
      <c r="AI448">
        <v>7</v>
      </c>
      <c r="AJ448" t="s">
        <v>40</v>
      </c>
    </row>
    <row r="449" spans="1:36" x14ac:dyDescent="0.2">
      <c r="A449" t="s">
        <v>412</v>
      </c>
      <c r="B449" t="e">
        <v>#N/A</v>
      </c>
      <c r="C449" t="s">
        <v>380</v>
      </c>
      <c r="D449" t="s">
        <v>633</v>
      </c>
      <c r="E449" t="s">
        <v>39</v>
      </c>
      <c r="F449" s="1">
        <v>43296</v>
      </c>
      <c r="G449" s="1">
        <v>43296</v>
      </c>
      <c r="H449" s="1">
        <v>43692</v>
      </c>
      <c r="I449">
        <v>2015</v>
      </c>
      <c r="J449">
        <v>24</v>
      </c>
      <c r="K449">
        <v>480</v>
      </c>
      <c r="L449" t="s">
        <v>40</v>
      </c>
      <c r="M449">
        <v>0.3</v>
      </c>
      <c r="N449" t="s">
        <v>40</v>
      </c>
      <c r="O449" t="s">
        <v>40</v>
      </c>
      <c r="P449" t="s">
        <v>40</v>
      </c>
      <c r="Q449" t="s">
        <v>40</v>
      </c>
      <c r="R449" t="s">
        <v>40</v>
      </c>
      <c r="S449" t="s">
        <v>40</v>
      </c>
      <c r="T449" t="s">
        <v>40</v>
      </c>
      <c r="U449">
        <v>41</v>
      </c>
      <c r="V449">
        <v>5</v>
      </c>
      <c r="W449" t="s">
        <v>40</v>
      </c>
      <c r="X449">
        <v>2015</v>
      </c>
      <c r="Y449" t="s">
        <v>40</v>
      </c>
      <c r="Z449" t="s">
        <v>40</v>
      </c>
      <c r="AA449">
        <v>0</v>
      </c>
      <c r="AB449">
        <v>0</v>
      </c>
      <c r="AC449">
        <v>0</v>
      </c>
      <c r="AD449">
        <v>0</v>
      </c>
      <c r="AE449">
        <v>0</v>
      </c>
      <c r="AF449">
        <v>0</v>
      </c>
      <c r="AG449">
        <v>9</v>
      </c>
      <c r="AH449">
        <v>2</v>
      </c>
      <c r="AI449">
        <v>5</v>
      </c>
      <c r="AJ449" t="s">
        <v>40</v>
      </c>
    </row>
    <row r="450" spans="1:36" x14ac:dyDescent="0.2">
      <c r="A450" t="s">
        <v>413</v>
      </c>
      <c r="B450" t="e">
        <v>#N/A</v>
      </c>
      <c r="C450" t="s">
        <v>380</v>
      </c>
      <c r="D450" t="s">
        <v>633</v>
      </c>
      <c r="E450" t="s">
        <v>39</v>
      </c>
      <c r="F450" s="1">
        <v>43296</v>
      </c>
      <c r="G450" s="1">
        <v>43296</v>
      </c>
      <c r="H450" s="1">
        <v>43692</v>
      </c>
      <c r="I450">
        <v>2015</v>
      </c>
      <c r="J450">
        <v>24</v>
      </c>
      <c r="K450">
        <v>240</v>
      </c>
      <c r="L450" t="s">
        <v>40</v>
      </c>
      <c r="M450">
        <v>0.4</v>
      </c>
      <c r="N450" t="s">
        <v>40</v>
      </c>
      <c r="O450" t="s">
        <v>40</v>
      </c>
      <c r="P450" t="s">
        <v>40</v>
      </c>
      <c r="Q450" t="s">
        <v>40</v>
      </c>
      <c r="R450" t="s">
        <v>40</v>
      </c>
      <c r="S450" t="s">
        <v>40</v>
      </c>
      <c r="T450" t="s">
        <v>40</v>
      </c>
      <c r="U450">
        <v>48</v>
      </c>
      <c r="V450">
        <v>5</v>
      </c>
      <c r="W450" t="s">
        <v>40</v>
      </c>
      <c r="X450">
        <v>2015</v>
      </c>
      <c r="Y450" t="s">
        <v>40</v>
      </c>
      <c r="Z450" t="s">
        <v>40</v>
      </c>
      <c r="AA450">
        <v>0</v>
      </c>
      <c r="AB450">
        <v>0</v>
      </c>
      <c r="AC450">
        <v>0</v>
      </c>
      <c r="AD450">
        <v>0</v>
      </c>
      <c r="AE450">
        <v>0</v>
      </c>
      <c r="AF450">
        <v>0</v>
      </c>
      <c r="AG450">
        <v>9</v>
      </c>
      <c r="AH450">
        <v>5</v>
      </c>
      <c r="AI450">
        <v>7</v>
      </c>
      <c r="AJ450" t="s">
        <v>40</v>
      </c>
    </row>
    <row r="451" spans="1:36" x14ac:dyDescent="0.2">
      <c r="A451" t="s">
        <v>414</v>
      </c>
      <c r="B451" t="s">
        <v>414</v>
      </c>
      <c r="C451" t="s">
        <v>372</v>
      </c>
      <c r="D451" t="s">
        <v>633</v>
      </c>
      <c r="E451" t="s">
        <v>39</v>
      </c>
      <c r="F451" s="1">
        <v>44392</v>
      </c>
      <c r="G451" s="1">
        <v>44392</v>
      </c>
      <c r="H451" s="1">
        <v>44058</v>
      </c>
      <c r="I451">
        <v>2015</v>
      </c>
      <c r="J451">
        <v>23</v>
      </c>
      <c r="K451">
        <v>82</v>
      </c>
      <c r="L451" t="s">
        <v>40</v>
      </c>
      <c r="M451">
        <v>18</v>
      </c>
      <c r="N451" t="s">
        <v>40</v>
      </c>
      <c r="O451" t="s">
        <v>40</v>
      </c>
      <c r="P451" t="s">
        <v>40</v>
      </c>
      <c r="Q451" t="s">
        <v>40</v>
      </c>
      <c r="R451" t="s">
        <v>40</v>
      </c>
      <c r="S451" t="s">
        <v>40</v>
      </c>
      <c r="T451" t="s">
        <v>40</v>
      </c>
      <c r="U451">
        <v>41</v>
      </c>
      <c r="V451">
        <v>12</v>
      </c>
      <c r="W451" t="s">
        <v>40</v>
      </c>
      <c r="X451">
        <v>2015</v>
      </c>
      <c r="Y451" t="s">
        <v>40</v>
      </c>
      <c r="Z451" t="s">
        <v>40</v>
      </c>
      <c r="AA451">
        <v>0</v>
      </c>
      <c r="AB451">
        <v>0</v>
      </c>
      <c r="AC451">
        <v>0</v>
      </c>
      <c r="AD451">
        <v>0</v>
      </c>
      <c r="AE451">
        <v>0</v>
      </c>
      <c r="AF451">
        <v>0</v>
      </c>
      <c r="AG451">
        <v>12</v>
      </c>
      <c r="AH451">
        <v>5</v>
      </c>
      <c r="AI451">
        <v>1</v>
      </c>
      <c r="AJ451" t="s">
        <v>40</v>
      </c>
    </row>
    <row r="452" spans="1:36" x14ac:dyDescent="0.2">
      <c r="A452" t="s">
        <v>415</v>
      </c>
      <c r="B452" t="s">
        <v>415</v>
      </c>
      <c r="C452" t="s">
        <v>372</v>
      </c>
      <c r="D452" t="s">
        <v>633</v>
      </c>
      <c r="E452" t="s">
        <v>39</v>
      </c>
      <c r="F452" s="1">
        <v>45853</v>
      </c>
      <c r="G452" s="1">
        <v>45853</v>
      </c>
      <c r="H452" s="1">
        <v>44058</v>
      </c>
      <c r="I452">
        <v>2015</v>
      </c>
      <c r="J452">
        <v>31</v>
      </c>
      <c r="K452" t="s">
        <v>40</v>
      </c>
      <c r="L452" t="s">
        <v>40</v>
      </c>
      <c r="M452">
        <v>0.6</v>
      </c>
      <c r="N452" t="s">
        <v>40</v>
      </c>
      <c r="O452" t="s">
        <v>40</v>
      </c>
      <c r="P452" t="s">
        <v>40</v>
      </c>
      <c r="Q452" t="s">
        <v>40</v>
      </c>
      <c r="R452" t="s">
        <v>40</v>
      </c>
      <c r="S452" t="s">
        <v>40</v>
      </c>
      <c r="T452" t="s">
        <v>40</v>
      </c>
      <c r="U452">
        <v>43</v>
      </c>
      <c r="V452">
        <v>6</v>
      </c>
      <c r="W452" t="s">
        <v>40</v>
      </c>
      <c r="X452">
        <v>2015</v>
      </c>
      <c r="Y452" t="s">
        <v>40</v>
      </c>
      <c r="Z452" t="s">
        <v>40</v>
      </c>
      <c r="AA452">
        <v>0</v>
      </c>
      <c r="AB452">
        <v>0</v>
      </c>
      <c r="AC452">
        <v>0</v>
      </c>
      <c r="AD452">
        <v>0</v>
      </c>
      <c r="AE452">
        <v>0</v>
      </c>
      <c r="AF452">
        <v>0</v>
      </c>
      <c r="AG452">
        <v>12</v>
      </c>
      <c r="AH452">
        <v>5</v>
      </c>
      <c r="AI452">
        <v>7</v>
      </c>
      <c r="AJ452" t="s">
        <v>40</v>
      </c>
    </row>
    <row r="453" spans="1:36" x14ac:dyDescent="0.2">
      <c r="A453" t="s">
        <v>416</v>
      </c>
      <c r="B453" t="s">
        <v>416</v>
      </c>
      <c r="C453" t="s">
        <v>372</v>
      </c>
      <c r="D453" t="s">
        <v>633</v>
      </c>
      <c r="E453" t="s">
        <v>39</v>
      </c>
      <c r="F453" s="1">
        <v>45853</v>
      </c>
      <c r="G453" s="1">
        <v>45853</v>
      </c>
      <c r="H453" s="1">
        <v>44058</v>
      </c>
      <c r="I453">
        <v>2015</v>
      </c>
      <c r="J453">
        <v>20</v>
      </c>
      <c r="K453" t="s">
        <v>40</v>
      </c>
      <c r="L453" t="s">
        <v>40</v>
      </c>
      <c r="M453">
        <v>1.1000000000000001</v>
      </c>
      <c r="N453" t="s">
        <v>40</v>
      </c>
      <c r="O453" t="s">
        <v>40</v>
      </c>
      <c r="P453" t="s">
        <v>40</v>
      </c>
      <c r="Q453" t="s">
        <v>40</v>
      </c>
      <c r="R453" t="s">
        <v>40</v>
      </c>
      <c r="S453" t="s">
        <v>40</v>
      </c>
      <c r="T453" t="s">
        <v>40</v>
      </c>
      <c r="U453">
        <v>23</v>
      </c>
      <c r="V453">
        <v>7</v>
      </c>
      <c r="W453" t="s">
        <v>40</v>
      </c>
      <c r="X453">
        <v>2015</v>
      </c>
      <c r="Y453" t="s">
        <v>40</v>
      </c>
      <c r="Z453" t="s">
        <v>40</v>
      </c>
      <c r="AA453">
        <v>0</v>
      </c>
      <c r="AB453">
        <v>0</v>
      </c>
      <c r="AC453">
        <v>0</v>
      </c>
      <c r="AD453">
        <v>0</v>
      </c>
      <c r="AE453">
        <v>0</v>
      </c>
      <c r="AF453">
        <v>0</v>
      </c>
      <c r="AG453">
        <v>12</v>
      </c>
      <c r="AH453">
        <v>4</v>
      </c>
      <c r="AI453">
        <v>7</v>
      </c>
      <c r="AJ453" t="s">
        <v>40</v>
      </c>
    </row>
    <row r="454" spans="1:36" x14ac:dyDescent="0.2">
      <c r="A454" t="s">
        <v>417</v>
      </c>
      <c r="B454" t="s">
        <v>417</v>
      </c>
      <c r="C454" t="s">
        <v>372</v>
      </c>
      <c r="D454" t="s">
        <v>633</v>
      </c>
      <c r="E454" t="s">
        <v>39</v>
      </c>
      <c r="F454" s="1">
        <v>44392</v>
      </c>
      <c r="G454" s="1">
        <v>44392</v>
      </c>
      <c r="H454" s="1">
        <v>44058</v>
      </c>
      <c r="I454">
        <v>2015</v>
      </c>
      <c r="J454">
        <v>9</v>
      </c>
      <c r="K454">
        <v>89</v>
      </c>
      <c r="L454" t="s">
        <v>40</v>
      </c>
      <c r="M454">
        <v>28</v>
      </c>
      <c r="N454" t="s">
        <v>40</v>
      </c>
      <c r="O454" t="s">
        <v>40</v>
      </c>
      <c r="P454" t="s">
        <v>40</v>
      </c>
      <c r="Q454" t="s">
        <v>40</v>
      </c>
      <c r="R454" t="s">
        <v>40</v>
      </c>
      <c r="S454" t="s">
        <v>40</v>
      </c>
      <c r="T454" t="s">
        <v>40</v>
      </c>
      <c r="U454">
        <v>47</v>
      </c>
      <c r="V454">
        <v>10</v>
      </c>
      <c r="W454" t="s">
        <v>40</v>
      </c>
      <c r="X454">
        <v>2015</v>
      </c>
      <c r="Y454" t="s">
        <v>40</v>
      </c>
      <c r="Z454" t="s">
        <v>40</v>
      </c>
      <c r="AA454">
        <v>0</v>
      </c>
      <c r="AB454">
        <v>0</v>
      </c>
      <c r="AC454">
        <v>0</v>
      </c>
      <c r="AD454">
        <v>0</v>
      </c>
      <c r="AE454">
        <v>0</v>
      </c>
      <c r="AF454">
        <v>0</v>
      </c>
      <c r="AG454">
        <v>12</v>
      </c>
      <c r="AH454">
        <v>4</v>
      </c>
      <c r="AI454">
        <v>1</v>
      </c>
      <c r="AJ454" t="s">
        <v>40</v>
      </c>
    </row>
    <row r="455" spans="1:36" x14ac:dyDescent="0.2">
      <c r="A455" t="s">
        <v>418</v>
      </c>
      <c r="B455" t="s">
        <v>418</v>
      </c>
      <c r="C455" t="s">
        <v>372</v>
      </c>
      <c r="D455" t="s">
        <v>633</v>
      </c>
      <c r="E455" t="s">
        <v>39</v>
      </c>
      <c r="F455" s="1">
        <v>44392</v>
      </c>
      <c r="G455" s="1">
        <v>44392</v>
      </c>
      <c r="H455" s="1">
        <v>44058</v>
      </c>
      <c r="I455">
        <v>2015</v>
      </c>
      <c r="J455">
        <v>4</v>
      </c>
      <c r="K455" t="s">
        <v>40</v>
      </c>
      <c r="L455" t="s">
        <v>40</v>
      </c>
      <c r="M455">
        <v>0.5</v>
      </c>
      <c r="N455" t="s">
        <v>40</v>
      </c>
      <c r="O455" t="s">
        <v>40</v>
      </c>
      <c r="P455" t="s">
        <v>40</v>
      </c>
      <c r="Q455" t="s">
        <v>40</v>
      </c>
      <c r="R455" t="s">
        <v>40</v>
      </c>
      <c r="S455" t="s">
        <v>40</v>
      </c>
      <c r="T455" t="s">
        <v>40</v>
      </c>
      <c r="U455">
        <v>34</v>
      </c>
      <c r="V455">
        <v>8</v>
      </c>
      <c r="W455" t="s">
        <v>40</v>
      </c>
      <c r="X455">
        <v>2015</v>
      </c>
      <c r="Y455" t="s">
        <v>40</v>
      </c>
      <c r="Z455" t="s">
        <v>40</v>
      </c>
      <c r="AA455">
        <v>0</v>
      </c>
      <c r="AB455">
        <v>0</v>
      </c>
      <c r="AC455">
        <v>0</v>
      </c>
      <c r="AD455">
        <v>0</v>
      </c>
      <c r="AE455">
        <v>0</v>
      </c>
      <c r="AF455">
        <v>0</v>
      </c>
      <c r="AG455">
        <v>12</v>
      </c>
      <c r="AH455">
        <v>2</v>
      </c>
      <c r="AI455">
        <v>1</v>
      </c>
      <c r="AJ455" t="s">
        <v>40</v>
      </c>
    </row>
    <row r="456" spans="1:36" x14ac:dyDescent="0.2">
      <c r="A456" t="s">
        <v>419</v>
      </c>
      <c r="B456" t="s">
        <v>419</v>
      </c>
      <c r="C456" t="s">
        <v>372</v>
      </c>
      <c r="D456" t="s">
        <v>633</v>
      </c>
      <c r="E456" t="s">
        <v>39</v>
      </c>
      <c r="F456" s="1">
        <v>44757</v>
      </c>
      <c r="G456" s="1">
        <v>44757</v>
      </c>
      <c r="H456" s="1">
        <v>44058</v>
      </c>
      <c r="I456">
        <v>2015</v>
      </c>
      <c r="J456">
        <v>7</v>
      </c>
      <c r="K456" t="s">
        <v>40</v>
      </c>
      <c r="L456" t="s">
        <v>40</v>
      </c>
      <c r="M456">
        <v>0.8</v>
      </c>
      <c r="N456" t="s">
        <v>40</v>
      </c>
      <c r="O456" t="s">
        <v>40</v>
      </c>
      <c r="P456" t="s">
        <v>40</v>
      </c>
      <c r="Q456" t="s">
        <v>40</v>
      </c>
      <c r="R456" t="s">
        <v>40</v>
      </c>
      <c r="S456" t="s">
        <v>40</v>
      </c>
      <c r="T456" t="s">
        <v>40</v>
      </c>
      <c r="U456">
        <v>37</v>
      </c>
      <c r="V456">
        <v>8</v>
      </c>
      <c r="W456" t="s">
        <v>40</v>
      </c>
      <c r="X456">
        <v>2015</v>
      </c>
      <c r="Y456" t="s">
        <v>40</v>
      </c>
      <c r="Z456" t="s">
        <v>40</v>
      </c>
      <c r="AA456">
        <v>0</v>
      </c>
      <c r="AB456">
        <v>0</v>
      </c>
      <c r="AC456">
        <v>0</v>
      </c>
      <c r="AD456">
        <v>0</v>
      </c>
      <c r="AE456">
        <v>0</v>
      </c>
      <c r="AF456">
        <v>0</v>
      </c>
      <c r="AG456">
        <v>12</v>
      </c>
      <c r="AH456">
        <v>5</v>
      </c>
      <c r="AI456">
        <v>3</v>
      </c>
      <c r="AJ456" t="s">
        <v>40</v>
      </c>
    </row>
    <row r="457" spans="1:36" x14ac:dyDescent="0.2">
      <c r="A457" t="s">
        <v>420</v>
      </c>
      <c r="B457" t="s">
        <v>420</v>
      </c>
      <c r="C457" t="s">
        <v>372</v>
      </c>
      <c r="D457" t="s">
        <v>633</v>
      </c>
      <c r="E457" t="s">
        <v>39</v>
      </c>
      <c r="F457" s="1">
        <v>44757</v>
      </c>
      <c r="G457" s="1">
        <v>44757</v>
      </c>
      <c r="H457" s="1">
        <v>44058</v>
      </c>
      <c r="I457">
        <v>2015</v>
      </c>
      <c r="J457">
        <v>9</v>
      </c>
      <c r="K457" t="s">
        <v>40</v>
      </c>
      <c r="L457" t="s">
        <v>40</v>
      </c>
      <c r="M457">
        <v>1.5</v>
      </c>
      <c r="N457" t="s">
        <v>40</v>
      </c>
      <c r="O457" t="s">
        <v>40</v>
      </c>
      <c r="P457" t="s">
        <v>40</v>
      </c>
      <c r="Q457" t="s">
        <v>40</v>
      </c>
      <c r="R457" t="s">
        <v>40</v>
      </c>
      <c r="S457" t="s">
        <v>40</v>
      </c>
      <c r="T457" t="s">
        <v>40</v>
      </c>
      <c r="U457">
        <v>33</v>
      </c>
      <c r="V457">
        <v>9</v>
      </c>
      <c r="W457" t="s">
        <v>40</v>
      </c>
      <c r="X457">
        <v>2015</v>
      </c>
      <c r="Y457" t="s">
        <v>40</v>
      </c>
      <c r="Z457" t="s">
        <v>40</v>
      </c>
      <c r="AA457">
        <v>0</v>
      </c>
      <c r="AB457">
        <v>0</v>
      </c>
      <c r="AC457">
        <v>0</v>
      </c>
      <c r="AD457">
        <v>0</v>
      </c>
      <c r="AE457">
        <v>0</v>
      </c>
      <c r="AF457">
        <v>0</v>
      </c>
      <c r="AG457">
        <v>12</v>
      </c>
      <c r="AH457">
        <v>3</v>
      </c>
      <c r="AI457">
        <v>3</v>
      </c>
      <c r="AJ457" t="s">
        <v>40</v>
      </c>
    </row>
    <row r="458" spans="1:36" x14ac:dyDescent="0.2">
      <c r="A458" t="s">
        <v>421</v>
      </c>
      <c r="B458" t="s">
        <v>421</v>
      </c>
      <c r="C458" t="s">
        <v>38</v>
      </c>
      <c r="D458" t="s">
        <v>633</v>
      </c>
      <c r="E458" t="s">
        <v>39</v>
      </c>
      <c r="F458" s="1">
        <v>43296</v>
      </c>
      <c r="G458" s="1">
        <v>43296</v>
      </c>
      <c r="H458" s="1">
        <v>43327</v>
      </c>
      <c r="I458">
        <v>2015</v>
      </c>
      <c r="J458">
        <v>30</v>
      </c>
      <c r="K458" t="s">
        <v>40</v>
      </c>
      <c r="L458" t="s">
        <v>40</v>
      </c>
      <c r="M458">
        <v>0.9</v>
      </c>
      <c r="N458" t="s">
        <v>40</v>
      </c>
      <c r="O458" t="s">
        <v>40</v>
      </c>
      <c r="P458" t="s">
        <v>40</v>
      </c>
      <c r="Q458" t="s">
        <v>40</v>
      </c>
      <c r="R458" t="s">
        <v>40</v>
      </c>
      <c r="S458" t="s">
        <v>40</v>
      </c>
      <c r="T458" t="s">
        <v>236</v>
      </c>
      <c r="U458">
        <v>51.8</v>
      </c>
      <c r="V458">
        <v>7</v>
      </c>
      <c r="W458">
        <v>9</v>
      </c>
      <c r="X458">
        <v>2015</v>
      </c>
      <c r="Y458" t="s">
        <v>40</v>
      </c>
      <c r="Z458" t="s">
        <v>40</v>
      </c>
      <c r="AA458">
        <v>0</v>
      </c>
      <c r="AB458">
        <v>0</v>
      </c>
      <c r="AC458">
        <v>0</v>
      </c>
      <c r="AD458">
        <v>0</v>
      </c>
      <c r="AE458">
        <v>0</v>
      </c>
      <c r="AF458">
        <v>0</v>
      </c>
      <c r="AG458">
        <v>3</v>
      </c>
      <c r="AH458">
        <v>4</v>
      </c>
      <c r="AI458">
        <v>3</v>
      </c>
      <c r="AJ458" t="s">
        <v>40</v>
      </c>
    </row>
    <row r="459" spans="1:36" x14ac:dyDescent="0.2">
      <c r="A459" t="s">
        <v>422</v>
      </c>
      <c r="B459" t="s">
        <v>422</v>
      </c>
      <c r="C459" t="s">
        <v>38</v>
      </c>
      <c r="D459" t="s">
        <v>633</v>
      </c>
      <c r="E459" t="s">
        <v>39</v>
      </c>
      <c r="F459" s="1">
        <v>43296</v>
      </c>
      <c r="G459" s="1">
        <v>43296</v>
      </c>
      <c r="H459" s="1">
        <v>43327</v>
      </c>
      <c r="I459">
        <v>2015</v>
      </c>
      <c r="J459">
        <v>42</v>
      </c>
      <c r="K459" t="s">
        <v>40</v>
      </c>
      <c r="L459" t="s">
        <v>40</v>
      </c>
      <c r="M459">
        <v>0.8</v>
      </c>
      <c r="N459" t="s">
        <v>40</v>
      </c>
      <c r="O459" t="s">
        <v>40</v>
      </c>
      <c r="P459" t="s">
        <v>40</v>
      </c>
      <c r="Q459" t="s">
        <v>40</v>
      </c>
      <c r="R459" t="s">
        <v>40</v>
      </c>
      <c r="S459" t="s">
        <v>40</v>
      </c>
      <c r="T459" t="s">
        <v>236</v>
      </c>
      <c r="U459">
        <v>42.1</v>
      </c>
      <c r="V459">
        <v>6</v>
      </c>
      <c r="W459">
        <v>10</v>
      </c>
      <c r="X459">
        <v>2015</v>
      </c>
      <c r="Y459" t="s">
        <v>40</v>
      </c>
      <c r="Z459" t="s">
        <v>40</v>
      </c>
      <c r="AA459">
        <v>0</v>
      </c>
      <c r="AB459">
        <v>0</v>
      </c>
      <c r="AC459">
        <v>0</v>
      </c>
      <c r="AD459">
        <v>0</v>
      </c>
      <c r="AE459">
        <v>0</v>
      </c>
      <c r="AF459">
        <v>0</v>
      </c>
      <c r="AG459">
        <v>3</v>
      </c>
      <c r="AH459">
        <v>4</v>
      </c>
      <c r="AI459">
        <v>6</v>
      </c>
      <c r="AJ459" t="s">
        <v>40</v>
      </c>
    </row>
    <row r="460" spans="1:36" x14ac:dyDescent="0.2">
      <c r="A460" t="s">
        <v>423</v>
      </c>
      <c r="B460" t="s">
        <v>424</v>
      </c>
      <c r="C460" t="s">
        <v>38</v>
      </c>
      <c r="D460" t="s">
        <v>633</v>
      </c>
      <c r="E460" t="s">
        <v>39</v>
      </c>
      <c r="F460" s="1">
        <v>43296</v>
      </c>
      <c r="G460" s="1">
        <v>43296</v>
      </c>
      <c r="H460" s="1">
        <v>43327</v>
      </c>
      <c r="I460">
        <v>2015</v>
      </c>
      <c r="J460">
        <v>19</v>
      </c>
      <c r="K460" t="s">
        <v>40</v>
      </c>
      <c r="L460" t="s">
        <v>40</v>
      </c>
      <c r="M460">
        <v>1.1000000000000001</v>
      </c>
      <c r="N460" t="s">
        <v>40</v>
      </c>
      <c r="O460" t="s">
        <v>40</v>
      </c>
      <c r="P460" t="s">
        <v>40</v>
      </c>
      <c r="Q460" t="s">
        <v>40</v>
      </c>
      <c r="R460" t="s">
        <v>40</v>
      </c>
      <c r="S460" t="s">
        <v>40</v>
      </c>
      <c r="T460" t="s">
        <v>236</v>
      </c>
      <c r="U460">
        <v>255</v>
      </c>
      <c r="V460">
        <v>12</v>
      </c>
      <c r="W460">
        <v>17</v>
      </c>
      <c r="X460">
        <v>2015</v>
      </c>
      <c r="Y460" t="s">
        <v>40</v>
      </c>
      <c r="Z460" t="s">
        <v>40</v>
      </c>
      <c r="AA460">
        <v>0</v>
      </c>
      <c r="AB460">
        <v>0</v>
      </c>
      <c r="AC460">
        <v>0</v>
      </c>
      <c r="AD460">
        <v>0</v>
      </c>
      <c r="AE460">
        <v>0</v>
      </c>
      <c r="AF460">
        <v>0</v>
      </c>
      <c r="AG460">
        <v>8</v>
      </c>
      <c r="AH460">
        <v>5</v>
      </c>
      <c r="AI460">
        <v>4</v>
      </c>
      <c r="AJ460" t="s">
        <v>40</v>
      </c>
    </row>
    <row r="461" spans="1:36" x14ac:dyDescent="0.2">
      <c r="A461" t="s">
        <v>425</v>
      </c>
      <c r="B461" t="s">
        <v>425</v>
      </c>
      <c r="C461" t="s">
        <v>59</v>
      </c>
      <c r="D461" t="s">
        <v>633</v>
      </c>
      <c r="E461" t="s">
        <v>39</v>
      </c>
      <c r="F461" s="1">
        <v>43296</v>
      </c>
      <c r="G461" s="1">
        <v>43296</v>
      </c>
      <c r="H461" s="1">
        <v>43327</v>
      </c>
      <c r="I461">
        <v>2015</v>
      </c>
      <c r="J461">
        <v>73.5</v>
      </c>
      <c r="K461">
        <v>372</v>
      </c>
      <c r="L461" t="s">
        <v>40</v>
      </c>
      <c r="M461">
        <v>3</v>
      </c>
      <c r="N461" t="s">
        <v>40</v>
      </c>
      <c r="O461" t="s">
        <v>40</v>
      </c>
      <c r="P461" t="s">
        <v>40</v>
      </c>
      <c r="Q461" t="s">
        <v>40</v>
      </c>
      <c r="R461" t="s">
        <v>40</v>
      </c>
      <c r="S461" t="s">
        <v>40</v>
      </c>
      <c r="T461" t="s">
        <v>242</v>
      </c>
      <c r="U461">
        <v>35.4</v>
      </c>
      <c r="V461">
        <v>7</v>
      </c>
      <c r="W461" t="s">
        <v>40</v>
      </c>
      <c r="X461">
        <v>2015</v>
      </c>
      <c r="Y461" t="s">
        <v>40</v>
      </c>
      <c r="Z461" t="s">
        <v>40</v>
      </c>
      <c r="AA461">
        <v>0</v>
      </c>
      <c r="AB461">
        <v>0</v>
      </c>
      <c r="AC461">
        <v>0</v>
      </c>
      <c r="AD461">
        <v>0</v>
      </c>
      <c r="AE461">
        <v>0</v>
      </c>
      <c r="AF461">
        <v>0</v>
      </c>
      <c r="AG461">
        <v>6</v>
      </c>
      <c r="AH461">
        <v>6</v>
      </c>
      <c r="AI461">
        <v>1</v>
      </c>
      <c r="AJ461" t="s">
        <v>40</v>
      </c>
    </row>
    <row r="462" spans="1:36" x14ac:dyDescent="0.2">
      <c r="A462" t="s">
        <v>426</v>
      </c>
      <c r="B462" t="s">
        <v>426</v>
      </c>
      <c r="C462" t="s">
        <v>59</v>
      </c>
      <c r="D462" t="s">
        <v>633</v>
      </c>
      <c r="E462" t="s">
        <v>39</v>
      </c>
      <c r="F462" s="1">
        <v>43296</v>
      </c>
      <c r="G462" s="1">
        <v>43296</v>
      </c>
      <c r="H462" s="1">
        <v>43327</v>
      </c>
      <c r="I462">
        <v>2015</v>
      </c>
      <c r="J462">
        <v>42</v>
      </c>
      <c r="K462">
        <v>209</v>
      </c>
      <c r="L462" t="s">
        <v>40</v>
      </c>
      <c r="M462">
        <v>1.6</v>
      </c>
      <c r="N462" t="s">
        <v>40</v>
      </c>
      <c r="O462" t="s">
        <v>40</v>
      </c>
      <c r="P462" t="s">
        <v>40</v>
      </c>
      <c r="Q462" t="s">
        <v>40</v>
      </c>
      <c r="R462" t="s">
        <v>40</v>
      </c>
      <c r="S462" t="s">
        <v>40</v>
      </c>
      <c r="T462" t="s">
        <v>236</v>
      </c>
      <c r="U462">
        <v>39.5</v>
      </c>
      <c r="V462">
        <v>11</v>
      </c>
      <c r="W462">
        <v>13</v>
      </c>
      <c r="X462">
        <v>2015</v>
      </c>
      <c r="Y462" t="s">
        <v>40</v>
      </c>
      <c r="Z462" t="s">
        <v>40</v>
      </c>
      <c r="AA462">
        <v>0</v>
      </c>
      <c r="AB462">
        <v>0</v>
      </c>
      <c r="AC462">
        <v>0</v>
      </c>
      <c r="AD462">
        <v>0</v>
      </c>
      <c r="AE462">
        <v>0</v>
      </c>
      <c r="AF462">
        <v>0</v>
      </c>
      <c r="AG462">
        <v>6</v>
      </c>
      <c r="AH462">
        <v>2</v>
      </c>
      <c r="AI462">
        <v>4</v>
      </c>
      <c r="AJ462" t="s">
        <v>40</v>
      </c>
    </row>
    <row r="463" spans="1:36" x14ac:dyDescent="0.2">
      <c r="A463" t="s">
        <v>427</v>
      </c>
      <c r="B463" t="s">
        <v>427</v>
      </c>
      <c r="C463" t="s">
        <v>59</v>
      </c>
      <c r="D463" t="s">
        <v>633</v>
      </c>
      <c r="E463" t="s">
        <v>39</v>
      </c>
      <c r="F463" s="1">
        <v>43296</v>
      </c>
      <c r="G463" s="1">
        <v>43296</v>
      </c>
      <c r="H463" s="1">
        <v>43327</v>
      </c>
      <c r="I463">
        <v>2015</v>
      </c>
      <c r="J463">
        <v>26</v>
      </c>
      <c r="K463">
        <v>160</v>
      </c>
      <c r="L463" t="s">
        <v>40</v>
      </c>
      <c r="M463">
        <v>1.7</v>
      </c>
      <c r="N463" t="s">
        <v>40</v>
      </c>
      <c r="O463" t="s">
        <v>40</v>
      </c>
      <c r="P463" t="s">
        <v>40</v>
      </c>
      <c r="Q463" t="s">
        <v>40</v>
      </c>
      <c r="R463" t="s">
        <v>40</v>
      </c>
      <c r="S463" t="s">
        <v>40</v>
      </c>
      <c r="T463" t="s">
        <v>242</v>
      </c>
      <c r="U463">
        <v>32.6</v>
      </c>
      <c r="V463">
        <v>12</v>
      </c>
      <c r="W463">
        <v>11</v>
      </c>
      <c r="X463">
        <v>2015</v>
      </c>
      <c r="Y463" t="s">
        <v>40</v>
      </c>
      <c r="Z463" t="s">
        <v>40</v>
      </c>
      <c r="AA463">
        <v>0</v>
      </c>
      <c r="AB463">
        <v>0</v>
      </c>
      <c r="AC463">
        <v>0</v>
      </c>
      <c r="AD463">
        <v>0</v>
      </c>
      <c r="AE463">
        <v>0</v>
      </c>
      <c r="AF463">
        <v>0</v>
      </c>
      <c r="AG463">
        <v>2</v>
      </c>
      <c r="AH463">
        <v>5</v>
      </c>
      <c r="AI463">
        <v>4</v>
      </c>
      <c r="AJ463" t="s">
        <v>40</v>
      </c>
    </row>
    <row r="464" spans="1:36" x14ac:dyDescent="0.2">
      <c r="A464" t="s">
        <v>428</v>
      </c>
      <c r="B464" t="s">
        <v>428</v>
      </c>
      <c r="C464" t="s">
        <v>59</v>
      </c>
      <c r="D464" t="s">
        <v>633</v>
      </c>
      <c r="E464" t="s">
        <v>39</v>
      </c>
      <c r="F464" s="1">
        <v>43296</v>
      </c>
      <c r="G464" s="1">
        <v>43296</v>
      </c>
      <c r="H464" s="1">
        <v>43327</v>
      </c>
      <c r="I464">
        <v>2015</v>
      </c>
      <c r="J464">
        <v>42</v>
      </c>
      <c r="K464">
        <v>340</v>
      </c>
      <c r="L464" t="s">
        <v>40</v>
      </c>
      <c r="M464">
        <v>2.1</v>
      </c>
      <c r="N464" t="s">
        <v>40</v>
      </c>
      <c r="O464" t="s">
        <v>40</v>
      </c>
      <c r="P464" t="s">
        <v>40</v>
      </c>
      <c r="Q464" t="s">
        <v>40</v>
      </c>
      <c r="R464" t="s">
        <v>40</v>
      </c>
      <c r="S464" t="s">
        <v>40</v>
      </c>
      <c r="T464" t="s">
        <v>242</v>
      </c>
      <c r="U464">
        <v>36.1</v>
      </c>
      <c r="V464">
        <v>6</v>
      </c>
      <c r="W464">
        <v>12</v>
      </c>
      <c r="X464">
        <v>2015</v>
      </c>
      <c r="Y464" t="s">
        <v>40</v>
      </c>
      <c r="Z464" t="s">
        <v>40</v>
      </c>
      <c r="AA464">
        <v>0</v>
      </c>
      <c r="AB464">
        <v>0</v>
      </c>
      <c r="AC464">
        <v>0</v>
      </c>
      <c r="AD464">
        <v>0</v>
      </c>
      <c r="AE464">
        <v>0</v>
      </c>
      <c r="AF464">
        <v>0</v>
      </c>
      <c r="AG464">
        <v>2</v>
      </c>
      <c r="AH464">
        <v>5</v>
      </c>
      <c r="AI464">
        <v>5</v>
      </c>
      <c r="AJ464" t="s">
        <v>40</v>
      </c>
    </row>
    <row r="465" spans="1:36" x14ac:dyDescent="0.2">
      <c r="A465" t="s">
        <v>429</v>
      </c>
      <c r="B465" t="s">
        <v>429</v>
      </c>
      <c r="C465" t="s">
        <v>59</v>
      </c>
      <c r="D465" t="s">
        <v>633</v>
      </c>
      <c r="E465" t="s">
        <v>39</v>
      </c>
      <c r="F465" s="1">
        <v>43296</v>
      </c>
      <c r="G465" s="1">
        <v>43296</v>
      </c>
      <c r="H465" s="1">
        <v>43327</v>
      </c>
      <c r="I465">
        <v>2015</v>
      </c>
      <c r="J465">
        <v>59</v>
      </c>
      <c r="K465">
        <v>281</v>
      </c>
      <c r="L465" t="s">
        <v>40</v>
      </c>
      <c r="M465">
        <v>2.4</v>
      </c>
      <c r="N465" t="s">
        <v>40</v>
      </c>
      <c r="O465" t="s">
        <v>40</v>
      </c>
      <c r="P465" t="s">
        <v>40</v>
      </c>
      <c r="Q465" t="s">
        <v>40</v>
      </c>
      <c r="R465" t="s">
        <v>40</v>
      </c>
      <c r="S465" t="s">
        <v>40</v>
      </c>
      <c r="T465" t="s">
        <v>236</v>
      </c>
      <c r="U465">
        <v>49.8</v>
      </c>
      <c r="V465">
        <v>11</v>
      </c>
      <c r="W465">
        <v>9</v>
      </c>
      <c r="X465">
        <v>2015</v>
      </c>
      <c r="Y465" t="s">
        <v>40</v>
      </c>
      <c r="Z465" t="s">
        <v>40</v>
      </c>
      <c r="AA465">
        <v>0</v>
      </c>
      <c r="AB465">
        <v>0</v>
      </c>
      <c r="AC465">
        <v>0</v>
      </c>
      <c r="AD465">
        <v>0</v>
      </c>
      <c r="AE465">
        <v>0</v>
      </c>
      <c r="AF465">
        <v>0</v>
      </c>
      <c r="AG465">
        <v>2</v>
      </c>
      <c r="AH465">
        <v>3</v>
      </c>
      <c r="AI465">
        <v>2</v>
      </c>
      <c r="AJ465" t="s">
        <v>40</v>
      </c>
    </row>
    <row r="466" spans="1:36" x14ac:dyDescent="0.2">
      <c r="A466" t="s">
        <v>430</v>
      </c>
      <c r="B466" t="s">
        <v>430</v>
      </c>
      <c r="C466" t="s">
        <v>59</v>
      </c>
      <c r="D466" t="s">
        <v>633</v>
      </c>
      <c r="E466" t="s">
        <v>39</v>
      </c>
      <c r="F466" s="1">
        <v>43296</v>
      </c>
      <c r="G466" s="1">
        <v>43296</v>
      </c>
      <c r="H466" s="1">
        <v>43327</v>
      </c>
      <c r="I466">
        <v>2015</v>
      </c>
      <c r="J466">
        <v>54</v>
      </c>
      <c r="K466" t="s">
        <v>381</v>
      </c>
      <c r="L466" t="s">
        <v>40</v>
      </c>
      <c r="M466">
        <v>1.9</v>
      </c>
      <c r="N466" t="s">
        <v>40</v>
      </c>
      <c r="O466" t="s">
        <v>40</v>
      </c>
      <c r="P466" t="s">
        <v>40</v>
      </c>
      <c r="Q466" t="s">
        <v>40</v>
      </c>
      <c r="R466" t="s">
        <v>40</v>
      </c>
      <c r="S466" t="s">
        <v>40</v>
      </c>
      <c r="T466" t="s">
        <v>242</v>
      </c>
      <c r="U466">
        <v>40.5</v>
      </c>
      <c r="V466">
        <v>8</v>
      </c>
      <c r="W466">
        <v>7</v>
      </c>
      <c r="X466">
        <v>2015</v>
      </c>
      <c r="Y466" t="s">
        <v>40</v>
      </c>
      <c r="Z466" t="s">
        <v>40</v>
      </c>
      <c r="AA466">
        <v>0</v>
      </c>
      <c r="AB466">
        <v>0</v>
      </c>
      <c r="AC466">
        <v>0</v>
      </c>
      <c r="AD466">
        <v>0</v>
      </c>
      <c r="AE466">
        <v>0</v>
      </c>
      <c r="AF466">
        <v>0</v>
      </c>
      <c r="AG466">
        <v>2</v>
      </c>
      <c r="AH466">
        <v>3</v>
      </c>
      <c r="AI466">
        <v>3</v>
      </c>
      <c r="AJ466" t="s">
        <v>40</v>
      </c>
    </row>
    <row r="467" spans="1:36" x14ac:dyDescent="0.2">
      <c r="A467" t="s">
        <v>431</v>
      </c>
      <c r="B467" t="s">
        <v>431</v>
      </c>
      <c r="C467" t="s">
        <v>59</v>
      </c>
      <c r="D467" t="s">
        <v>633</v>
      </c>
      <c r="E467" t="s">
        <v>39</v>
      </c>
      <c r="F467" s="1">
        <v>43296</v>
      </c>
      <c r="G467" s="1">
        <v>43296</v>
      </c>
      <c r="H467" s="1">
        <v>43327</v>
      </c>
      <c r="I467">
        <v>2015</v>
      </c>
      <c r="J467">
        <v>45</v>
      </c>
      <c r="K467">
        <v>380</v>
      </c>
      <c r="L467" t="s">
        <v>40</v>
      </c>
      <c r="M467">
        <v>0.8</v>
      </c>
      <c r="N467" t="s">
        <v>40</v>
      </c>
      <c r="O467" t="s">
        <v>40</v>
      </c>
      <c r="P467" t="s">
        <v>40</v>
      </c>
      <c r="Q467" t="s">
        <v>40</v>
      </c>
      <c r="R467" t="s">
        <v>40</v>
      </c>
      <c r="S467" t="s">
        <v>40</v>
      </c>
      <c r="T467" t="s">
        <v>242</v>
      </c>
      <c r="U467">
        <v>42.5</v>
      </c>
      <c r="V467">
        <v>7</v>
      </c>
      <c r="W467">
        <v>7</v>
      </c>
      <c r="X467">
        <v>2015</v>
      </c>
      <c r="Y467" t="s">
        <v>40</v>
      </c>
      <c r="Z467" t="s">
        <v>40</v>
      </c>
      <c r="AA467">
        <v>0</v>
      </c>
      <c r="AB467">
        <v>0</v>
      </c>
      <c r="AC467">
        <v>0</v>
      </c>
      <c r="AD467">
        <v>0</v>
      </c>
      <c r="AE467">
        <v>0</v>
      </c>
      <c r="AF467">
        <v>0</v>
      </c>
      <c r="AG467">
        <v>6</v>
      </c>
      <c r="AH467">
        <v>5</v>
      </c>
      <c r="AI467">
        <v>1</v>
      </c>
      <c r="AJ467" t="s">
        <v>40</v>
      </c>
    </row>
    <row r="468" spans="1:36" x14ac:dyDescent="0.2">
      <c r="A468" t="s">
        <v>432</v>
      </c>
      <c r="B468" t="s">
        <v>432</v>
      </c>
      <c r="C468" t="s">
        <v>59</v>
      </c>
      <c r="D468" t="s">
        <v>633</v>
      </c>
      <c r="E468" t="s">
        <v>39</v>
      </c>
      <c r="F468" s="1">
        <v>43296</v>
      </c>
      <c r="G468" s="1">
        <v>43296</v>
      </c>
      <c r="H468" s="1">
        <v>43327</v>
      </c>
      <c r="I468">
        <v>2015</v>
      </c>
      <c r="J468">
        <v>48</v>
      </c>
      <c r="K468">
        <v>193</v>
      </c>
      <c r="L468" t="s">
        <v>40</v>
      </c>
      <c r="M468">
        <v>1.5</v>
      </c>
      <c r="N468" t="s">
        <v>40</v>
      </c>
      <c r="O468" t="s">
        <v>40</v>
      </c>
      <c r="P468" t="s">
        <v>40</v>
      </c>
      <c r="Q468" t="s">
        <v>40</v>
      </c>
      <c r="R468" t="s">
        <v>40</v>
      </c>
      <c r="S468" t="s">
        <v>40</v>
      </c>
      <c r="T468" t="s">
        <v>242</v>
      </c>
      <c r="U468">
        <v>39.5</v>
      </c>
      <c r="V468">
        <v>6</v>
      </c>
      <c r="W468">
        <v>10</v>
      </c>
      <c r="X468">
        <v>2015</v>
      </c>
      <c r="Y468" t="s">
        <v>40</v>
      </c>
      <c r="Z468" t="s">
        <v>40</v>
      </c>
      <c r="AA468">
        <v>0</v>
      </c>
      <c r="AB468">
        <v>0</v>
      </c>
      <c r="AC468">
        <v>0</v>
      </c>
      <c r="AD468">
        <v>0</v>
      </c>
      <c r="AE468">
        <v>0</v>
      </c>
      <c r="AF468">
        <v>0</v>
      </c>
      <c r="AG468">
        <v>7</v>
      </c>
      <c r="AH468">
        <v>5</v>
      </c>
      <c r="AI468">
        <v>3</v>
      </c>
      <c r="AJ468" t="s">
        <v>40</v>
      </c>
    </row>
    <row r="469" spans="1:36" x14ac:dyDescent="0.2">
      <c r="A469" t="s">
        <v>433</v>
      </c>
      <c r="B469" t="s">
        <v>433</v>
      </c>
      <c r="C469" t="s">
        <v>59</v>
      </c>
      <c r="D469" t="s">
        <v>633</v>
      </c>
      <c r="E469" t="s">
        <v>39</v>
      </c>
      <c r="F469" s="1">
        <v>43296</v>
      </c>
      <c r="G469" s="1">
        <v>43296</v>
      </c>
      <c r="H469" s="1">
        <v>43327</v>
      </c>
      <c r="I469">
        <v>2015</v>
      </c>
      <c r="J469">
        <v>34</v>
      </c>
      <c r="K469">
        <v>380</v>
      </c>
      <c r="L469" t="s">
        <v>40</v>
      </c>
      <c r="M469">
        <v>1.9</v>
      </c>
      <c r="N469" t="s">
        <v>40</v>
      </c>
      <c r="O469" t="s">
        <v>40</v>
      </c>
      <c r="P469" t="s">
        <v>40</v>
      </c>
      <c r="Q469" t="s">
        <v>40</v>
      </c>
      <c r="R469" t="s">
        <v>40</v>
      </c>
      <c r="S469" t="s">
        <v>40</v>
      </c>
      <c r="T469" t="s">
        <v>242</v>
      </c>
      <c r="U469">
        <v>29.6</v>
      </c>
      <c r="V469">
        <v>12</v>
      </c>
      <c r="W469">
        <v>19</v>
      </c>
      <c r="X469">
        <v>2015</v>
      </c>
      <c r="Y469" t="s">
        <v>40</v>
      </c>
      <c r="Z469" t="s">
        <v>40</v>
      </c>
      <c r="AA469">
        <v>0</v>
      </c>
      <c r="AB469">
        <v>0</v>
      </c>
      <c r="AC469">
        <v>0</v>
      </c>
      <c r="AD469">
        <v>0</v>
      </c>
      <c r="AE469">
        <v>0</v>
      </c>
      <c r="AF469">
        <v>0</v>
      </c>
      <c r="AG469">
        <v>7</v>
      </c>
      <c r="AH469">
        <v>5</v>
      </c>
      <c r="AI469">
        <v>5</v>
      </c>
      <c r="AJ469" t="s">
        <v>40</v>
      </c>
    </row>
    <row r="470" spans="1:36" x14ac:dyDescent="0.2">
      <c r="A470" t="s">
        <v>434</v>
      </c>
      <c r="B470" t="s">
        <v>434</v>
      </c>
      <c r="C470" t="s">
        <v>59</v>
      </c>
      <c r="D470" t="s">
        <v>633</v>
      </c>
      <c r="E470" t="s">
        <v>39</v>
      </c>
      <c r="F470" s="1">
        <v>43296</v>
      </c>
      <c r="G470" s="1">
        <v>43296</v>
      </c>
      <c r="H470" s="1">
        <v>43327</v>
      </c>
      <c r="I470">
        <v>2015</v>
      </c>
      <c r="J470">
        <v>31</v>
      </c>
      <c r="K470">
        <v>379</v>
      </c>
      <c r="L470" t="s">
        <v>40</v>
      </c>
      <c r="M470">
        <v>1.6</v>
      </c>
      <c r="N470" t="s">
        <v>40</v>
      </c>
      <c r="O470" t="s">
        <v>40</v>
      </c>
      <c r="P470" t="s">
        <v>40</v>
      </c>
      <c r="Q470" t="s">
        <v>40</v>
      </c>
      <c r="R470" t="s">
        <v>40</v>
      </c>
      <c r="S470" t="s">
        <v>40</v>
      </c>
      <c r="T470" t="s">
        <v>242</v>
      </c>
      <c r="U470">
        <v>36.5</v>
      </c>
      <c r="V470">
        <v>9</v>
      </c>
      <c r="W470">
        <v>7</v>
      </c>
      <c r="X470">
        <v>2015</v>
      </c>
      <c r="Y470" t="s">
        <v>40</v>
      </c>
      <c r="Z470" t="s">
        <v>40</v>
      </c>
      <c r="AA470">
        <v>0</v>
      </c>
      <c r="AB470">
        <v>0</v>
      </c>
      <c r="AC470">
        <v>0</v>
      </c>
      <c r="AD470">
        <v>0</v>
      </c>
      <c r="AE470">
        <v>0</v>
      </c>
      <c r="AF470">
        <v>0</v>
      </c>
      <c r="AG470">
        <v>7</v>
      </c>
      <c r="AH470">
        <v>5</v>
      </c>
      <c r="AI470">
        <v>6</v>
      </c>
      <c r="AJ470" t="s">
        <v>40</v>
      </c>
    </row>
    <row r="471" spans="1:36" x14ac:dyDescent="0.2">
      <c r="A471" t="s">
        <v>435</v>
      </c>
      <c r="B471" t="s">
        <v>435</v>
      </c>
      <c r="C471" t="s">
        <v>59</v>
      </c>
      <c r="D471" t="s">
        <v>633</v>
      </c>
      <c r="E471" t="s">
        <v>39</v>
      </c>
      <c r="F471" s="1">
        <v>43296</v>
      </c>
      <c r="G471" s="1">
        <v>43296</v>
      </c>
      <c r="H471" s="1">
        <v>43327</v>
      </c>
      <c r="I471">
        <v>2015</v>
      </c>
      <c r="J471">
        <v>40</v>
      </c>
      <c r="K471">
        <v>208</v>
      </c>
      <c r="L471" t="s">
        <v>40</v>
      </c>
      <c r="M471">
        <v>1.4</v>
      </c>
      <c r="N471" t="s">
        <v>40</v>
      </c>
      <c r="O471" t="s">
        <v>40</v>
      </c>
      <c r="P471" t="s">
        <v>40</v>
      </c>
      <c r="Q471" t="s">
        <v>40</v>
      </c>
      <c r="R471" t="s">
        <v>40</v>
      </c>
      <c r="S471" t="s">
        <v>40</v>
      </c>
      <c r="T471" t="s">
        <v>242</v>
      </c>
      <c r="U471">
        <v>30</v>
      </c>
      <c r="V471">
        <v>10</v>
      </c>
      <c r="W471">
        <v>9</v>
      </c>
      <c r="X471">
        <v>2015</v>
      </c>
      <c r="Y471" t="s">
        <v>40</v>
      </c>
      <c r="Z471" t="s">
        <v>40</v>
      </c>
      <c r="AA471">
        <v>0</v>
      </c>
      <c r="AB471">
        <v>0</v>
      </c>
      <c r="AC471">
        <v>0</v>
      </c>
      <c r="AD471">
        <v>0</v>
      </c>
      <c r="AE471">
        <v>0</v>
      </c>
      <c r="AF471">
        <v>0</v>
      </c>
      <c r="AG471">
        <v>4</v>
      </c>
      <c r="AH471">
        <v>4</v>
      </c>
      <c r="AI471">
        <v>3</v>
      </c>
      <c r="AJ471" t="s">
        <v>40</v>
      </c>
    </row>
    <row r="472" spans="1:36" x14ac:dyDescent="0.2">
      <c r="A472" t="s">
        <v>436</v>
      </c>
      <c r="B472" t="s">
        <v>436</v>
      </c>
      <c r="C472" t="s">
        <v>59</v>
      </c>
      <c r="D472" t="s">
        <v>633</v>
      </c>
      <c r="E472" t="s">
        <v>39</v>
      </c>
      <c r="F472" s="1">
        <v>43296</v>
      </c>
      <c r="G472" s="1">
        <v>43296</v>
      </c>
      <c r="H472" s="1">
        <v>43327</v>
      </c>
      <c r="I472">
        <v>2015</v>
      </c>
      <c r="J472">
        <v>59</v>
      </c>
      <c r="K472">
        <v>412</v>
      </c>
      <c r="L472" t="s">
        <v>40</v>
      </c>
      <c r="M472">
        <v>3.4</v>
      </c>
      <c r="N472" t="s">
        <v>40</v>
      </c>
      <c r="O472" t="s">
        <v>40</v>
      </c>
      <c r="P472" t="s">
        <v>40</v>
      </c>
      <c r="Q472" t="s">
        <v>40</v>
      </c>
      <c r="R472" t="s">
        <v>40</v>
      </c>
      <c r="S472" t="s">
        <v>40</v>
      </c>
      <c r="T472" t="s">
        <v>242</v>
      </c>
      <c r="U472">
        <v>60.8</v>
      </c>
      <c r="V472">
        <v>10</v>
      </c>
      <c r="W472">
        <v>9</v>
      </c>
      <c r="X472">
        <v>2015</v>
      </c>
      <c r="Y472" t="s">
        <v>40</v>
      </c>
      <c r="Z472" t="s">
        <v>40</v>
      </c>
      <c r="AA472">
        <v>0</v>
      </c>
      <c r="AB472">
        <v>0</v>
      </c>
      <c r="AC472">
        <v>0</v>
      </c>
      <c r="AD472">
        <v>0</v>
      </c>
      <c r="AE472">
        <v>0</v>
      </c>
      <c r="AF472">
        <v>0</v>
      </c>
      <c r="AG472">
        <v>4</v>
      </c>
      <c r="AH472">
        <v>4</v>
      </c>
      <c r="AI472">
        <v>6</v>
      </c>
      <c r="AJ472" t="s">
        <v>40</v>
      </c>
    </row>
    <row r="473" spans="1:36" x14ac:dyDescent="0.2">
      <c r="A473" t="s">
        <v>437</v>
      </c>
      <c r="B473" t="s">
        <v>437</v>
      </c>
      <c r="C473" t="s">
        <v>59</v>
      </c>
      <c r="D473" t="s">
        <v>633</v>
      </c>
      <c r="E473" t="s">
        <v>39</v>
      </c>
      <c r="F473" s="1">
        <v>43296</v>
      </c>
      <c r="G473" s="1">
        <v>43296</v>
      </c>
      <c r="H473" s="1">
        <v>43327</v>
      </c>
      <c r="I473">
        <v>2015</v>
      </c>
      <c r="J473">
        <v>41</v>
      </c>
      <c r="K473">
        <v>178</v>
      </c>
      <c r="L473" t="s">
        <v>40</v>
      </c>
      <c r="M473">
        <v>1.7</v>
      </c>
      <c r="N473" t="s">
        <v>40</v>
      </c>
      <c r="O473" t="s">
        <v>40</v>
      </c>
      <c r="P473" t="s">
        <v>40</v>
      </c>
      <c r="Q473" t="s">
        <v>40</v>
      </c>
      <c r="R473" t="s">
        <v>40</v>
      </c>
      <c r="S473" t="s">
        <v>40</v>
      </c>
      <c r="T473" t="s">
        <v>236</v>
      </c>
      <c r="U473">
        <v>38.9</v>
      </c>
      <c r="V473">
        <v>10</v>
      </c>
      <c r="W473">
        <v>10</v>
      </c>
      <c r="X473">
        <v>2015</v>
      </c>
      <c r="Y473" t="s">
        <v>40</v>
      </c>
      <c r="Z473" t="s">
        <v>40</v>
      </c>
      <c r="AA473">
        <v>0</v>
      </c>
      <c r="AB473">
        <v>0</v>
      </c>
      <c r="AC473">
        <v>0</v>
      </c>
      <c r="AD473">
        <v>0</v>
      </c>
      <c r="AE473">
        <v>0</v>
      </c>
      <c r="AF473">
        <v>0</v>
      </c>
      <c r="AG473">
        <v>4</v>
      </c>
      <c r="AH473">
        <v>4</v>
      </c>
      <c r="AI473">
        <v>7</v>
      </c>
      <c r="AJ473" t="s">
        <v>40</v>
      </c>
    </row>
    <row r="474" spans="1:36" x14ac:dyDescent="0.2">
      <c r="A474" t="s">
        <v>438</v>
      </c>
      <c r="B474" t="s">
        <v>438</v>
      </c>
      <c r="C474" t="s">
        <v>59</v>
      </c>
      <c r="D474" t="s">
        <v>633</v>
      </c>
      <c r="E474" t="s">
        <v>39</v>
      </c>
      <c r="F474" s="1">
        <v>43296</v>
      </c>
      <c r="G474" s="1">
        <v>43296</v>
      </c>
      <c r="H474" s="1">
        <v>43327</v>
      </c>
      <c r="I474">
        <v>2015</v>
      </c>
      <c r="J474">
        <v>48</v>
      </c>
      <c r="K474">
        <v>229</v>
      </c>
      <c r="L474" t="s">
        <v>40</v>
      </c>
      <c r="M474">
        <v>1.6</v>
      </c>
      <c r="N474" t="s">
        <v>40</v>
      </c>
      <c r="O474" t="s">
        <v>40</v>
      </c>
      <c r="P474" t="s">
        <v>40</v>
      </c>
      <c r="Q474" t="s">
        <v>40</v>
      </c>
      <c r="R474" t="s">
        <v>40</v>
      </c>
      <c r="S474" t="s">
        <v>40</v>
      </c>
      <c r="T474" t="s">
        <v>236</v>
      </c>
      <c r="U474">
        <v>44.2</v>
      </c>
      <c r="V474">
        <v>9</v>
      </c>
      <c r="W474">
        <v>9</v>
      </c>
      <c r="X474">
        <v>2015</v>
      </c>
      <c r="Y474" t="s">
        <v>40</v>
      </c>
      <c r="Z474" t="s">
        <v>40</v>
      </c>
      <c r="AA474">
        <v>0</v>
      </c>
      <c r="AB474">
        <v>0</v>
      </c>
      <c r="AC474">
        <v>0</v>
      </c>
      <c r="AD474">
        <v>0</v>
      </c>
      <c r="AE474">
        <v>0</v>
      </c>
      <c r="AF474">
        <v>0</v>
      </c>
      <c r="AG474">
        <v>4</v>
      </c>
      <c r="AH474">
        <v>3</v>
      </c>
      <c r="AI474">
        <v>5</v>
      </c>
      <c r="AJ474" t="s">
        <v>40</v>
      </c>
    </row>
    <row r="475" spans="1:36" x14ac:dyDescent="0.2">
      <c r="A475" t="s">
        <v>439</v>
      </c>
      <c r="B475" t="s">
        <v>439</v>
      </c>
      <c r="C475" t="s">
        <v>59</v>
      </c>
      <c r="D475" t="s">
        <v>633</v>
      </c>
      <c r="E475" t="s">
        <v>39</v>
      </c>
      <c r="F475" s="1">
        <v>43296</v>
      </c>
      <c r="G475" s="1">
        <v>43296</v>
      </c>
      <c r="H475" s="1">
        <v>43327</v>
      </c>
      <c r="I475">
        <v>2015</v>
      </c>
      <c r="J475">
        <v>33</v>
      </c>
      <c r="K475">
        <v>327</v>
      </c>
      <c r="L475" t="s">
        <v>40</v>
      </c>
      <c r="M475">
        <v>1.2</v>
      </c>
      <c r="N475" t="s">
        <v>40</v>
      </c>
      <c r="O475" t="s">
        <v>40</v>
      </c>
      <c r="P475" t="s">
        <v>40</v>
      </c>
      <c r="Q475" t="s">
        <v>40</v>
      </c>
      <c r="R475" t="s">
        <v>40</v>
      </c>
      <c r="S475" t="s">
        <v>40</v>
      </c>
      <c r="T475" t="s">
        <v>236</v>
      </c>
      <c r="U475">
        <v>39.200000000000003</v>
      </c>
      <c r="V475">
        <v>7</v>
      </c>
      <c r="W475">
        <v>8</v>
      </c>
      <c r="X475">
        <v>2015</v>
      </c>
      <c r="Y475" t="s">
        <v>40</v>
      </c>
      <c r="Z475" t="s">
        <v>40</v>
      </c>
      <c r="AA475">
        <v>0</v>
      </c>
      <c r="AB475">
        <v>0</v>
      </c>
      <c r="AC475">
        <v>0</v>
      </c>
      <c r="AD475">
        <v>0</v>
      </c>
      <c r="AE475">
        <v>0</v>
      </c>
      <c r="AF475">
        <v>0</v>
      </c>
      <c r="AG475">
        <v>6</v>
      </c>
      <c r="AH475">
        <v>2</v>
      </c>
      <c r="AI475">
        <v>1</v>
      </c>
      <c r="AJ475" t="s">
        <v>40</v>
      </c>
    </row>
    <row r="476" spans="1:36" x14ac:dyDescent="0.2">
      <c r="A476" t="s">
        <v>440</v>
      </c>
      <c r="B476" t="s">
        <v>440</v>
      </c>
      <c r="C476" t="s">
        <v>59</v>
      </c>
      <c r="D476" t="s">
        <v>633</v>
      </c>
      <c r="E476" t="s">
        <v>39</v>
      </c>
      <c r="F476" s="1">
        <v>43296</v>
      </c>
      <c r="G476" s="1">
        <v>43296</v>
      </c>
      <c r="H476" s="1">
        <v>43327</v>
      </c>
      <c r="I476">
        <v>2015</v>
      </c>
      <c r="J476">
        <v>48</v>
      </c>
      <c r="K476">
        <v>208</v>
      </c>
      <c r="L476" t="s">
        <v>40</v>
      </c>
      <c r="M476">
        <v>1.8</v>
      </c>
      <c r="N476" t="s">
        <v>40</v>
      </c>
      <c r="O476" t="s">
        <v>40</v>
      </c>
      <c r="P476" t="s">
        <v>40</v>
      </c>
      <c r="Q476" t="s">
        <v>40</v>
      </c>
      <c r="R476" t="s">
        <v>40</v>
      </c>
      <c r="S476" t="s">
        <v>40</v>
      </c>
      <c r="T476" t="s">
        <v>242</v>
      </c>
      <c r="U476">
        <v>37</v>
      </c>
      <c r="V476">
        <v>7</v>
      </c>
      <c r="W476">
        <v>12</v>
      </c>
      <c r="X476">
        <v>2015</v>
      </c>
      <c r="Y476" t="s">
        <v>40</v>
      </c>
      <c r="Z476" t="s">
        <v>40</v>
      </c>
      <c r="AA476">
        <v>0</v>
      </c>
      <c r="AB476">
        <v>0</v>
      </c>
      <c r="AC476">
        <v>0</v>
      </c>
      <c r="AD476">
        <v>0</v>
      </c>
      <c r="AE476">
        <v>0</v>
      </c>
      <c r="AF476">
        <v>0</v>
      </c>
      <c r="AG476">
        <v>6</v>
      </c>
      <c r="AH476">
        <v>5</v>
      </c>
      <c r="AI476">
        <v>5</v>
      </c>
      <c r="AJ476" t="s">
        <v>40</v>
      </c>
    </row>
    <row r="477" spans="1:36" x14ac:dyDescent="0.2">
      <c r="A477" t="s">
        <v>441</v>
      </c>
      <c r="B477" t="s">
        <v>441</v>
      </c>
      <c r="C477" t="s">
        <v>59</v>
      </c>
      <c r="D477" t="s">
        <v>633</v>
      </c>
      <c r="E477" t="s">
        <v>39</v>
      </c>
      <c r="F477" s="1">
        <v>43296</v>
      </c>
      <c r="G477" s="1">
        <v>43296</v>
      </c>
      <c r="H477" s="1">
        <v>43327</v>
      </c>
      <c r="I477">
        <v>2015</v>
      </c>
      <c r="J477">
        <v>29</v>
      </c>
      <c r="K477">
        <v>218</v>
      </c>
      <c r="L477" t="s">
        <v>40</v>
      </c>
      <c r="M477">
        <v>1.3</v>
      </c>
      <c r="N477" t="s">
        <v>40</v>
      </c>
      <c r="O477" t="s">
        <v>40</v>
      </c>
      <c r="P477" t="s">
        <v>40</v>
      </c>
      <c r="Q477" t="s">
        <v>40</v>
      </c>
      <c r="R477" t="s">
        <v>40</v>
      </c>
      <c r="S477" t="s">
        <v>40</v>
      </c>
      <c r="T477" t="s">
        <v>236</v>
      </c>
      <c r="U477">
        <v>29.2</v>
      </c>
      <c r="V477">
        <v>8</v>
      </c>
      <c r="W477">
        <v>13</v>
      </c>
      <c r="X477">
        <v>2015</v>
      </c>
      <c r="Y477" t="s">
        <v>40</v>
      </c>
      <c r="Z477" t="s">
        <v>40</v>
      </c>
      <c r="AA477">
        <v>0</v>
      </c>
      <c r="AB477">
        <v>0</v>
      </c>
      <c r="AC477">
        <v>0</v>
      </c>
      <c r="AD477">
        <v>0</v>
      </c>
      <c r="AE477">
        <v>0</v>
      </c>
      <c r="AF477">
        <v>0</v>
      </c>
      <c r="AG477">
        <v>6</v>
      </c>
      <c r="AH477">
        <v>5</v>
      </c>
      <c r="AI477">
        <v>6</v>
      </c>
      <c r="AJ477" t="s">
        <v>40</v>
      </c>
    </row>
    <row r="478" spans="1:36" x14ac:dyDescent="0.2">
      <c r="A478" t="s">
        <v>442</v>
      </c>
      <c r="B478" t="s">
        <v>442</v>
      </c>
      <c r="C478" t="s">
        <v>59</v>
      </c>
      <c r="D478" t="s">
        <v>633</v>
      </c>
      <c r="E478" t="s">
        <v>39</v>
      </c>
      <c r="F478" s="1">
        <v>43296</v>
      </c>
      <c r="G478" s="1">
        <v>43296</v>
      </c>
      <c r="H478" s="1">
        <v>43327</v>
      </c>
      <c r="I478">
        <v>2015</v>
      </c>
      <c r="J478">
        <v>59</v>
      </c>
      <c r="K478">
        <v>261</v>
      </c>
      <c r="L478" t="s">
        <v>40</v>
      </c>
      <c r="M478">
        <v>1.5</v>
      </c>
      <c r="N478" t="s">
        <v>40</v>
      </c>
      <c r="O478" t="s">
        <v>40</v>
      </c>
      <c r="P478" t="s">
        <v>40</v>
      </c>
      <c r="Q478" t="s">
        <v>40</v>
      </c>
      <c r="R478" t="s">
        <v>40</v>
      </c>
      <c r="S478" t="s">
        <v>40</v>
      </c>
      <c r="T478" t="s">
        <v>242</v>
      </c>
      <c r="U478">
        <v>33.9</v>
      </c>
      <c r="V478">
        <v>7</v>
      </c>
      <c r="W478">
        <v>9</v>
      </c>
      <c r="X478">
        <v>2015</v>
      </c>
      <c r="Y478" t="s">
        <v>40</v>
      </c>
      <c r="Z478" t="s">
        <v>40</v>
      </c>
      <c r="AA478">
        <v>0</v>
      </c>
      <c r="AB478">
        <v>0</v>
      </c>
      <c r="AC478">
        <v>0</v>
      </c>
      <c r="AD478">
        <v>0</v>
      </c>
      <c r="AE478">
        <v>0</v>
      </c>
      <c r="AF478">
        <v>0</v>
      </c>
      <c r="AG478">
        <v>6</v>
      </c>
      <c r="AH478">
        <v>2</v>
      </c>
      <c r="AI478">
        <v>2</v>
      </c>
      <c r="AJ478" t="s">
        <v>40</v>
      </c>
    </row>
    <row r="479" spans="1:36" x14ac:dyDescent="0.2">
      <c r="A479" t="s">
        <v>443</v>
      </c>
      <c r="B479" t="s">
        <v>443</v>
      </c>
      <c r="C479" t="s">
        <v>59</v>
      </c>
      <c r="D479" t="s">
        <v>633</v>
      </c>
      <c r="E479" t="s">
        <v>39</v>
      </c>
      <c r="F479" s="1">
        <v>43296</v>
      </c>
      <c r="G479" s="1">
        <v>43296</v>
      </c>
      <c r="H479" s="1">
        <v>43327</v>
      </c>
      <c r="I479">
        <v>2015</v>
      </c>
      <c r="J479">
        <v>31</v>
      </c>
      <c r="K479">
        <v>246</v>
      </c>
      <c r="L479" t="s">
        <v>40</v>
      </c>
      <c r="M479">
        <v>2</v>
      </c>
      <c r="N479" t="s">
        <v>40</v>
      </c>
      <c r="O479" t="s">
        <v>40</v>
      </c>
      <c r="P479" t="s">
        <v>40</v>
      </c>
      <c r="Q479" t="s">
        <v>40</v>
      </c>
      <c r="R479" t="s">
        <v>40</v>
      </c>
      <c r="S479" t="s">
        <v>40</v>
      </c>
      <c r="T479" t="s">
        <v>236</v>
      </c>
      <c r="U479">
        <v>35.9</v>
      </c>
      <c r="V479">
        <v>8</v>
      </c>
      <c r="W479">
        <v>11</v>
      </c>
      <c r="X479">
        <v>2015</v>
      </c>
      <c r="Y479" t="s">
        <v>40</v>
      </c>
      <c r="Z479" t="s">
        <v>40</v>
      </c>
      <c r="AA479">
        <v>0</v>
      </c>
      <c r="AB479">
        <v>0</v>
      </c>
      <c r="AC479">
        <v>0</v>
      </c>
      <c r="AD479">
        <v>0</v>
      </c>
      <c r="AE479">
        <v>0</v>
      </c>
      <c r="AF479">
        <v>0</v>
      </c>
      <c r="AG479">
        <v>6</v>
      </c>
      <c r="AH479">
        <v>2</v>
      </c>
      <c r="AI479">
        <v>3</v>
      </c>
      <c r="AJ479" t="s">
        <v>40</v>
      </c>
    </row>
    <row r="480" spans="1:36" x14ac:dyDescent="0.2">
      <c r="A480" t="s">
        <v>444</v>
      </c>
      <c r="B480" t="e">
        <v>#N/A</v>
      </c>
      <c r="C480" t="s">
        <v>380</v>
      </c>
      <c r="D480" t="s">
        <v>1421</v>
      </c>
      <c r="E480" t="s">
        <v>74</v>
      </c>
      <c r="F480" s="1">
        <v>46553</v>
      </c>
      <c r="G480" s="1">
        <v>46553</v>
      </c>
      <c r="H480" s="1">
        <v>43692</v>
      </c>
      <c r="I480">
        <v>2015</v>
      </c>
      <c r="J480" t="s">
        <v>40</v>
      </c>
      <c r="K480" t="s">
        <v>40</v>
      </c>
      <c r="L480" t="s">
        <v>40</v>
      </c>
      <c r="M480" t="s">
        <v>40</v>
      </c>
      <c r="N480" t="s">
        <v>40</v>
      </c>
      <c r="O480" t="s">
        <v>40</v>
      </c>
      <c r="P480" t="s">
        <v>40</v>
      </c>
      <c r="Q480" t="s">
        <v>40</v>
      </c>
      <c r="R480" t="s">
        <v>40</v>
      </c>
      <c r="S480" t="s">
        <v>40</v>
      </c>
      <c r="T480" t="s">
        <v>40</v>
      </c>
      <c r="U480">
        <v>33</v>
      </c>
      <c r="V480">
        <v>5</v>
      </c>
      <c r="W480" t="s">
        <v>40</v>
      </c>
      <c r="X480">
        <v>2015</v>
      </c>
      <c r="Y480" t="s">
        <v>40</v>
      </c>
      <c r="Z480" t="s">
        <v>40</v>
      </c>
      <c r="AA480">
        <v>0</v>
      </c>
      <c r="AB480">
        <v>0</v>
      </c>
      <c r="AC480">
        <v>0</v>
      </c>
      <c r="AD480">
        <v>0</v>
      </c>
      <c r="AE480">
        <v>0</v>
      </c>
      <c r="AF480">
        <v>0</v>
      </c>
      <c r="AG480">
        <v>9</v>
      </c>
      <c r="AH480">
        <v>4</v>
      </c>
      <c r="AI480">
        <v>4</v>
      </c>
      <c r="AJ480" t="s">
        <v>40</v>
      </c>
    </row>
    <row r="481" spans="1:36" x14ac:dyDescent="0.2">
      <c r="A481" t="s">
        <v>445</v>
      </c>
      <c r="B481" t="e">
        <v>#N/A</v>
      </c>
      <c r="C481" t="s">
        <v>380</v>
      </c>
      <c r="D481" t="s">
        <v>1421</v>
      </c>
      <c r="E481" t="s">
        <v>74</v>
      </c>
      <c r="F481" s="1">
        <v>46553</v>
      </c>
      <c r="G481" s="1">
        <v>46553</v>
      </c>
      <c r="H481" s="1">
        <v>43692</v>
      </c>
      <c r="I481">
        <v>2015</v>
      </c>
      <c r="J481" t="s">
        <v>40</v>
      </c>
      <c r="K481" t="s">
        <v>40</v>
      </c>
      <c r="L481" t="s">
        <v>40</v>
      </c>
      <c r="M481" t="s">
        <v>40</v>
      </c>
      <c r="N481" t="s">
        <v>40</v>
      </c>
      <c r="O481" t="s">
        <v>40</v>
      </c>
      <c r="P481" t="s">
        <v>40</v>
      </c>
      <c r="Q481" t="s">
        <v>40</v>
      </c>
      <c r="R481" t="s">
        <v>40</v>
      </c>
      <c r="S481" t="s">
        <v>40</v>
      </c>
      <c r="T481" t="s">
        <v>40</v>
      </c>
      <c r="U481">
        <v>38</v>
      </c>
      <c r="V481">
        <v>7</v>
      </c>
      <c r="W481" t="s">
        <v>40</v>
      </c>
      <c r="X481">
        <v>2015</v>
      </c>
      <c r="Y481" t="s">
        <v>40</v>
      </c>
      <c r="Z481" t="s">
        <v>40</v>
      </c>
      <c r="AA481">
        <v>0</v>
      </c>
      <c r="AB481">
        <v>0</v>
      </c>
      <c r="AC481">
        <v>0</v>
      </c>
      <c r="AD481">
        <v>0</v>
      </c>
      <c r="AE481">
        <v>0</v>
      </c>
      <c r="AF481">
        <v>0</v>
      </c>
      <c r="AG481">
        <v>10</v>
      </c>
      <c r="AH481">
        <v>2</v>
      </c>
      <c r="AI481">
        <v>1</v>
      </c>
      <c r="AJ481" t="s">
        <v>40</v>
      </c>
    </row>
    <row r="482" spans="1:36" x14ac:dyDescent="0.2">
      <c r="A482" t="s">
        <v>446</v>
      </c>
      <c r="B482" t="e">
        <v>#N/A</v>
      </c>
      <c r="C482" t="s">
        <v>380</v>
      </c>
      <c r="D482" t="s">
        <v>1421</v>
      </c>
      <c r="E482" t="s">
        <v>74</v>
      </c>
      <c r="F482" s="1">
        <v>46553</v>
      </c>
      <c r="G482" s="1">
        <v>46553</v>
      </c>
      <c r="H482" s="1">
        <v>43692</v>
      </c>
      <c r="I482">
        <v>2015</v>
      </c>
      <c r="J482" t="s">
        <v>40</v>
      </c>
      <c r="K482" t="s">
        <v>40</v>
      </c>
      <c r="L482" t="s">
        <v>40</v>
      </c>
      <c r="M482" t="s">
        <v>40</v>
      </c>
      <c r="N482" t="s">
        <v>40</v>
      </c>
      <c r="O482" t="s">
        <v>40</v>
      </c>
      <c r="P482" t="s">
        <v>40</v>
      </c>
      <c r="Q482" t="s">
        <v>40</v>
      </c>
      <c r="R482" t="s">
        <v>40</v>
      </c>
      <c r="S482" t="s">
        <v>40</v>
      </c>
      <c r="T482" t="s">
        <v>40</v>
      </c>
      <c r="U482">
        <v>24</v>
      </c>
      <c r="V482">
        <v>9</v>
      </c>
      <c r="W482" t="s">
        <v>40</v>
      </c>
      <c r="X482">
        <v>2015</v>
      </c>
      <c r="Y482" t="s">
        <v>40</v>
      </c>
      <c r="Z482" t="s">
        <v>40</v>
      </c>
      <c r="AA482">
        <v>0</v>
      </c>
      <c r="AB482">
        <v>0</v>
      </c>
      <c r="AC482">
        <v>0</v>
      </c>
      <c r="AD482">
        <v>0</v>
      </c>
      <c r="AE482">
        <v>0</v>
      </c>
      <c r="AF482">
        <v>0</v>
      </c>
      <c r="AG482">
        <v>9</v>
      </c>
      <c r="AH482">
        <v>2</v>
      </c>
      <c r="AI482">
        <v>6</v>
      </c>
      <c r="AJ482" t="s">
        <v>40</v>
      </c>
    </row>
    <row r="483" spans="1:36" x14ac:dyDescent="0.2">
      <c r="A483" t="s">
        <v>447</v>
      </c>
      <c r="B483" t="e">
        <v>#N/A</v>
      </c>
      <c r="C483" t="s">
        <v>380</v>
      </c>
      <c r="D483" t="s">
        <v>1421</v>
      </c>
      <c r="E483" t="s">
        <v>74</v>
      </c>
      <c r="F483" s="1">
        <v>46553</v>
      </c>
      <c r="G483" s="1">
        <v>46553</v>
      </c>
      <c r="H483" s="1">
        <v>43692</v>
      </c>
      <c r="I483">
        <v>2015</v>
      </c>
      <c r="J483" t="s">
        <v>40</v>
      </c>
      <c r="K483" t="s">
        <v>40</v>
      </c>
      <c r="L483" t="s">
        <v>40</v>
      </c>
      <c r="M483" t="s">
        <v>40</v>
      </c>
      <c r="N483" t="s">
        <v>40</v>
      </c>
      <c r="O483" t="s">
        <v>40</v>
      </c>
      <c r="P483" t="s">
        <v>40</v>
      </c>
      <c r="Q483" t="s">
        <v>40</v>
      </c>
      <c r="R483" t="s">
        <v>40</v>
      </c>
      <c r="S483" t="s">
        <v>40</v>
      </c>
      <c r="T483" t="s">
        <v>40</v>
      </c>
      <c r="U483">
        <v>39</v>
      </c>
      <c r="V483">
        <v>7</v>
      </c>
      <c r="W483" t="s">
        <v>40</v>
      </c>
      <c r="X483">
        <v>2015</v>
      </c>
      <c r="Y483" t="s">
        <v>40</v>
      </c>
      <c r="Z483" t="s">
        <v>40</v>
      </c>
      <c r="AA483">
        <v>0</v>
      </c>
      <c r="AB483">
        <v>0</v>
      </c>
      <c r="AC483">
        <v>0</v>
      </c>
      <c r="AD483">
        <v>0</v>
      </c>
      <c r="AE483">
        <v>0</v>
      </c>
      <c r="AF483">
        <v>0</v>
      </c>
      <c r="AG483">
        <v>9</v>
      </c>
      <c r="AH483">
        <v>4</v>
      </c>
      <c r="AI483">
        <v>2</v>
      </c>
      <c r="AJ483" t="s">
        <v>40</v>
      </c>
    </row>
    <row r="484" spans="1:36" x14ac:dyDescent="0.2">
      <c r="A484" t="s">
        <v>448</v>
      </c>
      <c r="B484" t="e">
        <v>#N/A</v>
      </c>
      <c r="C484" t="s">
        <v>380</v>
      </c>
      <c r="D484" t="s">
        <v>1421</v>
      </c>
      <c r="E484" t="s">
        <v>74</v>
      </c>
      <c r="F484" s="1">
        <v>46553</v>
      </c>
      <c r="G484" s="1">
        <v>46553</v>
      </c>
      <c r="H484" s="1">
        <v>43692</v>
      </c>
      <c r="I484">
        <v>2015</v>
      </c>
      <c r="J484" t="s">
        <v>40</v>
      </c>
      <c r="K484" t="s">
        <v>40</v>
      </c>
      <c r="L484" t="s">
        <v>40</v>
      </c>
      <c r="M484" t="s">
        <v>40</v>
      </c>
      <c r="N484" t="s">
        <v>40</v>
      </c>
      <c r="O484" t="s">
        <v>40</v>
      </c>
      <c r="P484" t="s">
        <v>40</v>
      </c>
      <c r="Q484" t="s">
        <v>40</v>
      </c>
      <c r="R484" t="s">
        <v>40</v>
      </c>
      <c r="S484" t="s">
        <v>40</v>
      </c>
      <c r="T484" t="s">
        <v>40</v>
      </c>
      <c r="U484">
        <v>45</v>
      </c>
      <c r="V484">
        <v>9</v>
      </c>
      <c r="W484" t="s">
        <v>40</v>
      </c>
      <c r="X484">
        <v>2015</v>
      </c>
      <c r="Y484" t="s">
        <v>40</v>
      </c>
      <c r="Z484" t="s">
        <v>40</v>
      </c>
      <c r="AA484">
        <v>0</v>
      </c>
      <c r="AB484">
        <v>0</v>
      </c>
      <c r="AC484">
        <v>0</v>
      </c>
      <c r="AD484">
        <v>0</v>
      </c>
      <c r="AE484">
        <v>0</v>
      </c>
      <c r="AF484">
        <v>0</v>
      </c>
      <c r="AG484">
        <v>9</v>
      </c>
      <c r="AH484">
        <v>5</v>
      </c>
      <c r="AI484">
        <v>6</v>
      </c>
      <c r="AJ484" t="s">
        <v>40</v>
      </c>
    </row>
    <row r="485" spans="1:36" x14ac:dyDescent="0.2">
      <c r="A485" t="s">
        <v>449</v>
      </c>
      <c r="B485" t="e">
        <v>#N/A</v>
      </c>
      <c r="C485" t="s">
        <v>380</v>
      </c>
      <c r="D485" t="s">
        <v>1421</v>
      </c>
      <c r="E485" t="s">
        <v>74</v>
      </c>
      <c r="F485" s="1">
        <v>46553</v>
      </c>
      <c r="G485" s="1">
        <v>46553</v>
      </c>
      <c r="H485" s="1">
        <v>43692</v>
      </c>
      <c r="I485">
        <v>2015</v>
      </c>
      <c r="J485" t="s">
        <v>40</v>
      </c>
      <c r="K485" t="s">
        <v>40</v>
      </c>
      <c r="L485" t="s">
        <v>40</v>
      </c>
      <c r="M485" t="s">
        <v>40</v>
      </c>
      <c r="N485" t="s">
        <v>40</v>
      </c>
      <c r="O485" t="s">
        <v>40</v>
      </c>
      <c r="P485" t="s">
        <v>40</v>
      </c>
      <c r="Q485" t="s">
        <v>40</v>
      </c>
      <c r="R485" t="s">
        <v>40</v>
      </c>
      <c r="S485" t="s">
        <v>40</v>
      </c>
      <c r="T485" t="s">
        <v>40</v>
      </c>
      <c r="U485">
        <v>39</v>
      </c>
      <c r="V485">
        <v>7</v>
      </c>
      <c r="W485" t="s">
        <v>40</v>
      </c>
      <c r="X485">
        <v>2015</v>
      </c>
      <c r="Y485" t="s">
        <v>40</v>
      </c>
      <c r="Z485" t="s">
        <v>40</v>
      </c>
      <c r="AA485">
        <v>0</v>
      </c>
      <c r="AB485">
        <v>0</v>
      </c>
      <c r="AC485">
        <v>0</v>
      </c>
      <c r="AD485">
        <v>0</v>
      </c>
      <c r="AE485">
        <v>0</v>
      </c>
      <c r="AF485">
        <v>0</v>
      </c>
      <c r="AG485">
        <v>10</v>
      </c>
      <c r="AH485">
        <v>4</v>
      </c>
      <c r="AI485">
        <v>5</v>
      </c>
      <c r="AJ485" t="s">
        <v>40</v>
      </c>
    </row>
    <row r="486" spans="1:36" x14ac:dyDescent="0.2">
      <c r="A486" t="s">
        <v>450</v>
      </c>
      <c r="B486" t="e">
        <v>#N/A</v>
      </c>
      <c r="C486" t="s">
        <v>380</v>
      </c>
      <c r="D486" t="s">
        <v>1421</v>
      </c>
      <c r="E486" t="s">
        <v>74</v>
      </c>
      <c r="F486" s="1">
        <v>46553</v>
      </c>
      <c r="G486" s="1">
        <v>46553</v>
      </c>
      <c r="H486" s="1">
        <v>43692</v>
      </c>
      <c r="I486">
        <v>2015</v>
      </c>
      <c r="J486" t="s">
        <v>40</v>
      </c>
      <c r="K486" t="s">
        <v>40</v>
      </c>
      <c r="L486" t="s">
        <v>40</v>
      </c>
      <c r="M486" t="s">
        <v>40</v>
      </c>
      <c r="N486" t="s">
        <v>40</v>
      </c>
      <c r="O486" t="s">
        <v>40</v>
      </c>
      <c r="P486" t="s">
        <v>40</v>
      </c>
      <c r="Q486" t="s">
        <v>40</v>
      </c>
      <c r="R486" t="s">
        <v>40</v>
      </c>
      <c r="S486" t="s">
        <v>40</v>
      </c>
      <c r="T486" t="s">
        <v>40</v>
      </c>
      <c r="U486">
        <v>33</v>
      </c>
      <c r="V486">
        <v>6</v>
      </c>
      <c r="W486" t="s">
        <v>40</v>
      </c>
      <c r="X486">
        <v>2015</v>
      </c>
      <c r="Y486" t="s">
        <v>40</v>
      </c>
      <c r="Z486" t="s">
        <v>40</v>
      </c>
      <c r="AA486">
        <v>0</v>
      </c>
      <c r="AB486">
        <v>0</v>
      </c>
      <c r="AC486">
        <v>0</v>
      </c>
      <c r="AD486">
        <v>0</v>
      </c>
      <c r="AE486">
        <v>0</v>
      </c>
      <c r="AF486">
        <v>0</v>
      </c>
      <c r="AG486">
        <v>9</v>
      </c>
      <c r="AH486">
        <v>1</v>
      </c>
      <c r="AI486">
        <v>2</v>
      </c>
      <c r="AJ486" t="s">
        <v>40</v>
      </c>
    </row>
    <row r="487" spans="1:36" x14ac:dyDescent="0.2">
      <c r="A487" t="s">
        <v>451</v>
      </c>
      <c r="B487" t="e">
        <v>#N/A</v>
      </c>
      <c r="C487" t="s">
        <v>380</v>
      </c>
      <c r="D487" t="s">
        <v>1421</v>
      </c>
      <c r="E487" t="s">
        <v>74</v>
      </c>
      <c r="F487" s="1">
        <v>46553</v>
      </c>
      <c r="G487" s="1">
        <v>46553</v>
      </c>
      <c r="H487" s="1">
        <v>43692</v>
      </c>
      <c r="I487">
        <v>2015</v>
      </c>
      <c r="J487" t="s">
        <v>40</v>
      </c>
      <c r="K487" t="s">
        <v>40</v>
      </c>
      <c r="L487" t="s">
        <v>40</v>
      </c>
      <c r="M487" t="s">
        <v>40</v>
      </c>
      <c r="N487" t="s">
        <v>40</v>
      </c>
      <c r="O487" t="s">
        <v>40</v>
      </c>
      <c r="P487" t="s">
        <v>40</v>
      </c>
      <c r="Q487" t="s">
        <v>40</v>
      </c>
      <c r="R487" t="s">
        <v>40</v>
      </c>
      <c r="S487" t="s">
        <v>40</v>
      </c>
      <c r="T487" t="s">
        <v>40</v>
      </c>
      <c r="U487">
        <v>44</v>
      </c>
      <c r="V487">
        <v>7</v>
      </c>
      <c r="W487" t="s">
        <v>40</v>
      </c>
      <c r="X487">
        <v>2015</v>
      </c>
      <c r="Y487" t="s">
        <v>40</v>
      </c>
      <c r="Z487" t="s">
        <v>40</v>
      </c>
      <c r="AA487">
        <v>0</v>
      </c>
      <c r="AB487">
        <v>0</v>
      </c>
      <c r="AC487">
        <v>0</v>
      </c>
      <c r="AD487">
        <v>0</v>
      </c>
      <c r="AE487">
        <v>0</v>
      </c>
      <c r="AF487">
        <v>0</v>
      </c>
      <c r="AG487">
        <v>10</v>
      </c>
      <c r="AH487">
        <v>5</v>
      </c>
      <c r="AI487">
        <v>5</v>
      </c>
      <c r="AJ487" t="s">
        <v>40</v>
      </c>
    </row>
    <row r="488" spans="1:36" x14ac:dyDescent="0.2">
      <c r="A488" t="s">
        <v>452</v>
      </c>
      <c r="B488" t="e">
        <v>#N/A</v>
      </c>
      <c r="C488" t="s">
        <v>380</v>
      </c>
      <c r="D488" t="s">
        <v>1421</v>
      </c>
      <c r="E488" t="s">
        <v>74</v>
      </c>
      <c r="F488" s="1">
        <v>46553</v>
      </c>
      <c r="G488" s="1">
        <v>46553</v>
      </c>
      <c r="H488" s="1">
        <v>43692</v>
      </c>
      <c r="I488">
        <v>2015</v>
      </c>
      <c r="J488" t="s">
        <v>40</v>
      </c>
      <c r="K488" t="s">
        <v>40</v>
      </c>
      <c r="L488" t="s">
        <v>40</v>
      </c>
      <c r="M488" t="s">
        <v>40</v>
      </c>
      <c r="N488" t="s">
        <v>40</v>
      </c>
      <c r="O488" t="s">
        <v>40</v>
      </c>
      <c r="P488" t="s">
        <v>40</v>
      </c>
      <c r="Q488" t="s">
        <v>40</v>
      </c>
      <c r="R488" t="s">
        <v>40</v>
      </c>
      <c r="S488" t="s">
        <v>40</v>
      </c>
      <c r="T488" t="s">
        <v>40</v>
      </c>
      <c r="U488">
        <v>29</v>
      </c>
      <c r="V488">
        <v>6</v>
      </c>
      <c r="W488" t="s">
        <v>40</v>
      </c>
      <c r="X488">
        <v>2015</v>
      </c>
      <c r="Y488" t="s">
        <v>40</v>
      </c>
      <c r="Z488" t="s">
        <v>40</v>
      </c>
      <c r="AA488">
        <v>0</v>
      </c>
      <c r="AB488">
        <v>0</v>
      </c>
      <c r="AC488">
        <v>0</v>
      </c>
      <c r="AD488">
        <v>0</v>
      </c>
      <c r="AE488">
        <v>0</v>
      </c>
      <c r="AF488">
        <v>0</v>
      </c>
      <c r="AG488">
        <v>10</v>
      </c>
      <c r="AH488">
        <v>5</v>
      </c>
      <c r="AI488">
        <v>3</v>
      </c>
      <c r="AJ488" t="s">
        <v>40</v>
      </c>
    </row>
    <row r="489" spans="1:36" x14ac:dyDescent="0.2">
      <c r="A489" t="s">
        <v>453</v>
      </c>
      <c r="B489" t="e">
        <v>#N/A</v>
      </c>
      <c r="C489" t="s">
        <v>380</v>
      </c>
      <c r="D489" t="s">
        <v>1421</v>
      </c>
      <c r="E489" t="s">
        <v>74</v>
      </c>
      <c r="F489" s="1">
        <v>46553</v>
      </c>
      <c r="G489" s="1">
        <v>46553</v>
      </c>
      <c r="H489" s="1">
        <v>43692</v>
      </c>
      <c r="I489">
        <v>2015</v>
      </c>
      <c r="J489" t="s">
        <v>40</v>
      </c>
      <c r="K489" t="s">
        <v>40</v>
      </c>
      <c r="L489" t="s">
        <v>40</v>
      </c>
      <c r="M489" t="s">
        <v>40</v>
      </c>
      <c r="N489" t="s">
        <v>40</v>
      </c>
      <c r="O489" t="s">
        <v>40</v>
      </c>
      <c r="P489" t="s">
        <v>40</v>
      </c>
      <c r="Q489" t="s">
        <v>40</v>
      </c>
      <c r="R489" t="s">
        <v>40</v>
      </c>
      <c r="S489" t="s">
        <v>40</v>
      </c>
      <c r="T489" t="s">
        <v>40</v>
      </c>
      <c r="U489">
        <v>39</v>
      </c>
      <c r="V489">
        <v>6</v>
      </c>
      <c r="W489" t="s">
        <v>40</v>
      </c>
      <c r="X489">
        <v>2015</v>
      </c>
      <c r="Y489" t="s">
        <v>40</v>
      </c>
      <c r="Z489" t="s">
        <v>40</v>
      </c>
      <c r="AA489">
        <v>0</v>
      </c>
      <c r="AB489">
        <v>0</v>
      </c>
      <c r="AC489">
        <v>0</v>
      </c>
      <c r="AD489">
        <v>0</v>
      </c>
      <c r="AE489">
        <v>0</v>
      </c>
      <c r="AF489">
        <v>0</v>
      </c>
      <c r="AG489">
        <v>9</v>
      </c>
      <c r="AH489">
        <v>3</v>
      </c>
      <c r="AI489">
        <v>6</v>
      </c>
      <c r="AJ489" t="s">
        <v>40</v>
      </c>
    </row>
    <row r="490" spans="1:36" x14ac:dyDescent="0.2">
      <c r="A490" t="s">
        <v>454</v>
      </c>
      <c r="B490" t="s">
        <v>454</v>
      </c>
      <c r="C490" t="s">
        <v>38</v>
      </c>
      <c r="D490" t="s">
        <v>1421</v>
      </c>
      <c r="E490" t="s">
        <v>74</v>
      </c>
      <c r="F490" s="1">
        <v>46553</v>
      </c>
      <c r="G490" s="1">
        <v>46553</v>
      </c>
      <c r="H490" s="1">
        <v>43327</v>
      </c>
      <c r="I490">
        <v>2015</v>
      </c>
      <c r="J490" t="s">
        <v>40</v>
      </c>
      <c r="K490" t="s">
        <v>40</v>
      </c>
      <c r="L490" t="s">
        <v>40</v>
      </c>
      <c r="M490" t="s">
        <v>40</v>
      </c>
      <c r="N490" t="s">
        <v>40</v>
      </c>
      <c r="O490" t="s">
        <v>40</v>
      </c>
      <c r="P490" t="s">
        <v>40</v>
      </c>
      <c r="Q490" t="s">
        <v>40</v>
      </c>
      <c r="R490" t="s">
        <v>40</v>
      </c>
      <c r="S490" t="s">
        <v>40</v>
      </c>
      <c r="T490" t="s">
        <v>40</v>
      </c>
      <c r="U490">
        <v>39.200000000000003</v>
      </c>
      <c r="V490">
        <v>8.6999999999999993</v>
      </c>
      <c r="W490" t="s">
        <v>40</v>
      </c>
      <c r="X490">
        <v>2015</v>
      </c>
      <c r="Y490" t="s">
        <v>40</v>
      </c>
      <c r="Z490" t="s">
        <v>40</v>
      </c>
      <c r="AA490">
        <v>0</v>
      </c>
      <c r="AB490">
        <v>0</v>
      </c>
      <c r="AC490">
        <v>0</v>
      </c>
      <c r="AD490">
        <v>0</v>
      </c>
      <c r="AE490">
        <v>0</v>
      </c>
      <c r="AF490">
        <v>0</v>
      </c>
      <c r="AG490">
        <v>1</v>
      </c>
      <c r="AH490">
        <v>2</v>
      </c>
      <c r="AI490">
        <v>6</v>
      </c>
      <c r="AJ490" t="s">
        <v>40</v>
      </c>
    </row>
    <row r="491" spans="1:36" x14ac:dyDescent="0.2">
      <c r="A491" t="s">
        <v>455</v>
      </c>
      <c r="B491" t="s">
        <v>455</v>
      </c>
      <c r="C491" t="s">
        <v>38</v>
      </c>
      <c r="D491" t="s">
        <v>1421</v>
      </c>
      <c r="E491" t="s">
        <v>74</v>
      </c>
      <c r="F491" s="1">
        <v>46553</v>
      </c>
      <c r="G491" s="1">
        <v>46553</v>
      </c>
      <c r="H491" s="1">
        <v>43327</v>
      </c>
      <c r="I491">
        <v>2015</v>
      </c>
      <c r="J491" t="s">
        <v>40</v>
      </c>
      <c r="K491" t="s">
        <v>40</v>
      </c>
      <c r="L491" t="s">
        <v>40</v>
      </c>
      <c r="M491" t="s">
        <v>40</v>
      </c>
      <c r="N491" t="s">
        <v>40</v>
      </c>
      <c r="O491" t="s">
        <v>40</v>
      </c>
      <c r="P491" t="s">
        <v>40</v>
      </c>
      <c r="Q491" t="s">
        <v>40</v>
      </c>
      <c r="R491" t="s">
        <v>40</v>
      </c>
      <c r="S491" t="s">
        <v>40</v>
      </c>
      <c r="T491" t="s">
        <v>40</v>
      </c>
      <c r="U491">
        <v>4</v>
      </c>
      <c r="V491">
        <v>9.1999999999999993</v>
      </c>
      <c r="W491" t="s">
        <v>40</v>
      </c>
      <c r="X491">
        <v>2015</v>
      </c>
      <c r="Y491" t="s">
        <v>40</v>
      </c>
      <c r="Z491" t="s">
        <v>40</v>
      </c>
      <c r="AA491">
        <v>0</v>
      </c>
      <c r="AB491">
        <v>0</v>
      </c>
      <c r="AC491">
        <v>0</v>
      </c>
      <c r="AD491">
        <v>0</v>
      </c>
      <c r="AE491">
        <v>0</v>
      </c>
      <c r="AF491">
        <v>0</v>
      </c>
      <c r="AG491">
        <v>1</v>
      </c>
      <c r="AH491">
        <v>2</v>
      </c>
      <c r="AI491">
        <v>5</v>
      </c>
      <c r="AJ491" t="s">
        <v>40</v>
      </c>
    </row>
    <row r="492" spans="1:36" x14ac:dyDescent="0.2">
      <c r="A492" t="s">
        <v>456</v>
      </c>
      <c r="B492" t="s">
        <v>456</v>
      </c>
      <c r="C492" t="s">
        <v>38</v>
      </c>
      <c r="D492" t="s">
        <v>1421</v>
      </c>
      <c r="E492" t="s">
        <v>74</v>
      </c>
      <c r="F492" s="1">
        <v>46553</v>
      </c>
      <c r="G492" s="1">
        <v>46553</v>
      </c>
      <c r="H492" s="1">
        <v>43327</v>
      </c>
      <c r="I492">
        <v>2015</v>
      </c>
      <c r="J492" t="s">
        <v>40</v>
      </c>
      <c r="K492" t="s">
        <v>40</v>
      </c>
      <c r="L492" t="s">
        <v>40</v>
      </c>
      <c r="M492" t="s">
        <v>40</v>
      </c>
      <c r="N492" t="s">
        <v>40</v>
      </c>
      <c r="O492" t="s">
        <v>40</v>
      </c>
      <c r="P492" t="s">
        <v>40</v>
      </c>
      <c r="Q492" t="s">
        <v>40</v>
      </c>
      <c r="R492" t="s">
        <v>40</v>
      </c>
      <c r="S492" t="s">
        <v>40</v>
      </c>
      <c r="T492" t="s">
        <v>40</v>
      </c>
      <c r="U492">
        <v>34.9</v>
      </c>
      <c r="V492">
        <v>9.6999999999999993</v>
      </c>
      <c r="W492" t="s">
        <v>40</v>
      </c>
      <c r="X492">
        <v>2015</v>
      </c>
      <c r="Y492" t="s">
        <v>40</v>
      </c>
      <c r="Z492" t="s">
        <v>40</v>
      </c>
      <c r="AA492">
        <v>0</v>
      </c>
      <c r="AB492">
        <v>0</v>
      </c>
      <c r="AC492">
        <v>0</v>
      </c>
      <c r="AD492">
        <v>0</v>
      </c>
      <c r="AE492">
        <v>0</v>
      </c>
      <c r="AF492">
        <v>0</v>
      </c>
      <c r="AG492">
        <v>6</v>
      </c>
      <c r="AH492">
        <v>2</v>
      </c>
      <c r="AI492">
        <v>2</v>
      </c>
      <c r="AJ492" t="s">
        <v>40</v>
      </c>
    </row>
    <row r="493" spans="1:36" x14ac:dyDescent="0.2">
      <c r="A493" t="s">
        <v>457</v>
      </c>
      <c r="B493" t="s">
        <v>457</v>
      </c>
      <c r="C493" t="s">
        <v>38</v>
      </c>
      <c r="D493" t="s">
        <v>1421</v>
      </c>
      <c r="E493" t="s">
        <v>74</v>
      </c>
      <c r="F493" s="1">
        <v>46553</v>
      </c>
      <c r="G493" s="1">
        <v>46553</v>
      </c>
      <c r="H493" s="1">
        <v>43327</v>
      </c>
      <c r="I493">
        <v>2015</v>
      </c>
      <c r="J493" t="s">
        <v>40</v>
      </c>
      <c r="K493" t="s">
        <v>40</v>
      </c>
      <c r="L493" t="s">
        <v>40</v>
      </c>
      <c r="M493" t="s">
        <v>40</v>
      </c>
      <c r="N493" t="s">
        <v>40</v>
      </c>
      <c r="O493" t="s">
        <v>40</v>
      </c>
      <c r="P493" t="s">
        <v>40</v>
      </c>
      <c r="Q493" t="s">
        <v>40</v>
      </c>
      <c r="R493" t="s">
        <v>40</v>
      </c>
      <c r="S493" t="s">
        <v>40</v>
      </c>
      <c r="T493" t="s">
        <v>40</v>
      </c>
      <c r="U493">
        <v>24.5</v>
      </c>
      <c r="V493">
        <v>9.1</v>
      </c>
      <c r="W493" t="s">
        <v>40</v>
      </c>
      <c r="X493">
        <v>2015</v>
      </c>
      <c r="Y493" t="s">
        <v>40</v>
      </c>
      <c r="Z493" t="s">
        <v>40</v>
      </c>
      <c r="AA493">
        <v>0</v>
      </c>
      <c r="AB493">
        <v>0</v>
      </c>
      <c r="AC493">
        <v>0</v>
      </c>
      <c r="AD493">
        <v>0</v>
      </c>
      <c r="AE493">
        <v>0</v>
      </c>
      <c r="AF493">
        <v>0</v>
      </c>
      <c r="AG493">
        <v>6</v>
      </c>
      <c r="AH493">
        <v>2</v>
      </c>
      <c r="AI493">
        <v>3</v>
      </c>
      <c r="AJ493" t="s">
        <v>40</v>
      </c>
    </row>
    <row r="494" spans="1:36" x14ac:dyDescent="0.2">
      <c r="A494" t="s">
        <v>458</v>
      </c>
      <c r="B494" t="s">
        <v>458</v>
      </c>
      <c r="C494" t="s">
        <v>38</v>
      </c>
      <c r="D494" t="s">
        <v>1421</v>
      </c>
      <c r="E494" t="s">
        <v>74</v>
      </c>
      <c r="F494" s="1">
        <v>46553</v>
      </c>
      <c r="G494" s="1">
        <v>46553</v>
      </c>
      <c r="H494" s="1">
        <v>43327</v>
      </c>
      <c r="I494">
        <v>2015</v>
      </c>
      <c r="J494" t="s">
        <v>40</v>
      </c>
      <c r="K494" t="s">
        <v>40</v>
      </c>
      <c r="L494" t="s">
        <v>40</v>
      </c>
      <c r="M494" t="s">
        <v>40</v>
      </c>
      <c r="N494" t="s">
        <v>40</v>
      </c>
      <c r="O494" t="s">
        <v>40</v>
      </c>
      <c r="P494" t="s">
        <v>40</v>
      </c>
      <c r="Q494" t="s">
        <v>40</v>
      </c>
      <c r="R494" t="s">
        <v>40</v>
      </c>
      <c r="S494" t="s">
        <v>40</v>
      </c>
      <c r="T494" t="s">
        <v>40</v>
      </c>
      <c r="U494">
        <v>39</v>
      </c>
      <c r="V494">
        <v>6.4</v>
      </c>
      <c r="W494" t="s">
        <v>40</v>
      </c>
      <c r="X494">
        <v>2015</v>
      </c>
      <c r="Y494" t="s">
        <v>40</v>
      </c>
      <c r="Z494" t="s">
        <v>40</v>
      </c>
      <c r="AA494">
        <v>0</v>
      </c>
      <c r="AB494">
        <v>0</v>
      </c>
      <c r="AC494">
        <v>0</v>
      </c>
      <c r="AD494">
        <v>0</v>
      </c>
      <c r="AE494">
        <v>0</v>
      </c>
      <c r="AF494">
        <v>0</v>
      </c>
      <c r="AG494">
        <v>6</v>
      </c>
      <c r="AH494">
        <v>2</v>
      </c>
      <c r="AI494">
        <v>4</v>
      </c>
      <c r="AJ494" t="s">
        <v>40</v>
      </c>
    </row>
    <row r="495" spans="1:36" x14ac:dyDescent="0.2">
      <c r="A495" t="s">
        <v>459</v>
      </c>
      <c r="B495" t="s">
        <v>459</v>
      </c>
      <c r="C495" t="s">
        <v>38</v>
      </c>
      <c r="D495" t="s">
        <v>1421</v>
      </c>
      <c r="E495" t="s">
        <v>74</v>
      </c>
      <c r="F495" s="1">
        <v>46553</v>
      </c>
      <c r="G495" s="1">
        <v>46553</v>
      </c>
      <c r="H495" s="1">
        <v>43327</v>
      </c>
      <c r="I495">
        <v>2015</v>
      </c>
      <c r="J495" t="s">
        <v>40</v>
      </c>
      <c r="K495" t="s">
        <v>40</v>
      </c>
      <c r="L495" t="s">
        <v>40</v>
      </c>
      <c r="M495" t="s">
        <v>40</v>
      </c>
      <c r="N495" t="s">
        <v>40</v>
      </c>
      <c r="O495" t="s">
        <v>40</v>
      </c>
      <c r="P495" t="s">
        <v>40</v>
      </c>
      <c r="Q495" t="s">
        <v>40</v>
      </c>
      <c r="R495" t="s">
        <v>40</v>
      </c>
      <c r="S495" t="s">
        <v>40</v>
      </c>
      <c r="T495" t="s">
        <v>40</v>
      </c>
      <c r="U495">
        <v>48.8</v>
      </c>
      <c r="V495">
        <v>7.9</v>
      </c>
      <c r="W495" t="s">
        <v>40</v>
      </c>
      <c r="X495">
        <v>2015</v>
      </c>
      <c r="Y495" t="s">
        <v>40</v>
      </c>
      <c r="Z495" t="s">
        <v>40</v>
      </c>
      <c r="AA495">
        <v>0</v>
      </c>
      <c r="AB495">
        <v>0</v>
      </c>
      <c r="AC495">
        <v>0</v>
      </c>
      <c r="AD495">
        <v>0</v>
      </c>
      <c r="AE495">
        <v>0</v>
      </c>
      <c r="AF495">
        <v>0</v>
      </c>
      <c r="AG495">
        <v>6</v>
      </c>
      <c r="AH495">
        <v>2</v>
      </c>
      <c r="AI495">
        <v>5</v>
      </c>
      <c r="AJ495" t="s">
        <v>40</v>
      </c>
    </row>
    <row r="496" spans="1:36" x14ac:dyDescent="0.2">
      <c r="A496" t="s">
        <v>460</v>
      </c>
      <c r="B496" t="s">
        <v>460</v>
      </c>
      <c r="C496" t="s">
        <v>38</v>
      </c>
      <c r="D496" t="s">
        <v>1421</v>
      </c>
      <c r="E496" t="s">
        <v>74</v>
      </c>
      <c r="F496" s="1">
        <v>46553</v>
      </c>
      <c r="G496" s="1">
        <v>46553</v>
      </c>
      <c r="H496" s="1">
        <v>43327</v>
      </c>
      <c r="I496">
        <v>2015</v>
      </c>
      <c r="J496" t="s">
        <v>40</v>
      </c>
      <c r="K496" t="s">
        <v>40</v>
      </c>
      <c r="L496" t="s">
        <v>40</v>
      </c>
      <c r="M496" t="s">
        <v>40</v>
      </c>
      <c r="N496" t="s">
        <v>40</v>
      </c>
      <c r="O496" t="s">
        <v>40</v>
      </c>
      <c r="P496" t="s">
        <v>40</v>
      </c>
      <c r="Q496" t="s">
        <v>40</v>
      </c>
      <c r="R496" t="s">
        <v>40</v>
      </c>
      <c r="S496" t="s">
        <v>40</v>
      </c>
      <c r="T496" t="s">
        <v>40</v>
      </c>
      <c r="U496">
        <v>47.2</v>
      </c>
      <c r="V496">
        <v>8</v>
      </c>
      <c r="W496" t="s">
        <v>40</v>
      </c>
      <c r="X496">
        <v>2015</v>
      </c>
      <c r="Y496" t="s">
        <v>40</v>
      </c>
      <c r="Z496" t="s">
        <v>40</v>
      </c>
      <c r="AA496">
        <v>0</v>
      </c>
      <c r="AB496">
        <v>0</v>
      </c>
      <c r="AC496">
        <v>0</v>
      </c>
      <c r="AD496">
        <v>0</v>
      </c>
      <c r="AE496">
        <v>0</v>
      </c>
      <c r="AF496">
        <v>0</v>
      </c>
      <c r="AG496">
        <v>6</v>
      </c>
      <c r="AH496">
        <v>2</v>
      </c>
      <c r="AI496">
        <v>6</v>
      </c>
      <c r="AJ496" t="s">
        <v>40</v>
      </c>
    </row>
    <row r="497" spans="1:36" x14ac:dyDescent="0.2">
      <c r="A497" t="s">
        <v>461</v>
      </c>
      <c r="B497" t="s">
        <v>461</v>
      </c>
      <c r="C497" t="s">
        <v>38</v>
      </c>
      <c r="D497" t="s">
        <v>1421</v>
      </c>
      <c r="E497" t="s">
        <v>74</v>
      </c>
      <c r="F497" s="1">
        <v>46553</v>
      </c>
      <c r="G497" s="1">
        <v>46553</v>
      </c>
      <c r="H497" s="1">
        <v>43327</v>
      </c>
      <c r="I497">
        <v>2015</v>
      </c>
      <c r="J497" t="s">
        <v>40</v>
      </c>
      <c r="K497" t="s">
        <v>40</v>
      </c>
      <c r="L497" t="s">
        <v>40</v>
      </c>
      <c r="M497" t="s">
        <v>40</v>
      </c>
      <c r="N497" t="s">
        <v>40</v>
      </c>
      <c r="O497" t="s">
        <v>40</v>
      </c>
      <c r="P497" t="s">
        <v>40</v>
      </c>
      <c r="Q497" t="s">
        <v>40</v>
      </c>
      <c r="R497" t="s">
        <v>40</v>
      </c>
      <c r="S497" t="s">
        <v>40</v>
      </c>
      <c r="T497" t="s">
        <v>40</v>
      </c>
      <c r="U497">
        <v>413</v>
      </c>
      <c r="V497">
        <v>9.1999999999999993</v>
      </c>
      <c r="W497" t="s">
        <v>40</v>
      </c>
      <c r="X497">
        <v>2015</v>
      </c>
      <c r="Y497" t="s">
        <v>40</v>
      </c>
      <c r="Z497" t="s">
        <v>40</v>
      </c>
      <c r="AA497">
        <v>0</v>
      </c>
      <c r="AB497">
        <v>0</v>
      </c>
      <c r="AC497">
        <v>0</v>
      </c>
      <c r="AD497">
        <v>0</v>
      </c>
      <c r="AE497">
        <v>0</v>
      </c>
      <c r="AF497">
        <v>0</v>
      </c>
      <c r="AG497" t="s">
        <v>40</v>
      </c>
      <c r="AH497" t="s">
        <v>40</v>
      </c>
      <c r="AI497" t="s">
        <v>40</v>
      </c>
      <c r="AJ497" t="s">
        <v>40</v>
      </c>
    </row>
    <row r="498" spans="1:36" x14ac:dyDescent="0.2">
      <c r="A498" t="s">
        <v>462</v>
      </c>
      <c r="B498" t="s">
        <v>462</v>
      </c>
      <c r="C498" t="s">
        <v>38</v>
      </c>
      <c r="D498" t="s">
        <v>1421</v>
      </c>
      <c r="E498" t="s">
        <v>74</v>
      </c>
      <c r="F498" s="1">
        <v>46553</v>
      </c>
      <c r="G498" s="1">
        <v>46553</v>
      </c>
      <c r="H498" s="1">
        <v>43327</v>
      </c>
      <c r="I498">
        <v>2015</v>
      </c>
      <c r="J498" t="s">
        <v>40</v>
      </c>
      <c r="K498" t="s">
        <v>40</v>
      </c>
      <c r="L498" t="s">
        <v>40</v>
      </c>
      <c r="M498" t="s">
        <v>40</v>
      </c>
      <c r="N498" t="s">
        <v>40</v>
      </c>
      <c r="O498" t="s">
        <v>40</v>
      </c>
      <c r="P498" t="s">
        <v>40</v>
      </c>
      <c r="Q498" t="s">
        <v>40</v>
      </c>
      <c r="R498" t="s">
        <v>40</v>
      </c>
      <c r="S498" t="s">
        <v>40</v>
      </c>
      <c r="T498" t="s">
        <v>40</v>
      </c>
      <c r="U498">
        <v>34.700000000000003</v>
      </c>
      <c r="V498">
        <v>6.4</v>
      </c>
      <c r="W498" t="s">
        <v>40</v>
      </c>
      <c r="X498">
        <v>2015</v>
      </c>
      <c r="Y498" t="s">
        <v>40</v>
      </c>
      <c r="Z498" t="s">
        <v>40</v>
      </c>
      <c r="AA498">
        <v>0</v>
      </c>
      <c r="AB498">
        <v>0</v>
      </c>
      <c r="AC498">
        <v>0</v>
      </c>
      <c r="AD498">
        <v>0</v>
      </c>
      <c r="AE498">
        <v>0</v>
      </c>
      <c r="AF498">
        <v>0</v>
      </c>
      <c r="AG498">
        <v>8</v>
      </c>
      <c r="AH498">
        <v>4</v>
      </c>
      <c r="AI498">
        <v>3</v>
      </c>
      <c r="AJ498" t="s">
        <v>40</v>
      </c>
    </row>
    <row r="499" spans="1:36" x14ac:dyDescent="0.2">
      <c r="A499" t="s">
        <v>463</v>
      </c>
      <c r="B499" t="s">
        <v>463</v>
      </c>
      <c r="C499" t="s">
        <v>59</v>
      </c>
      <c r="D499" t="s">
        <v>1421</v>
      </c>
      <c r="E499" t="s">
        <v>74</v>
      </c>
      <c r="F499" s="1">
        <v>46553</v>
      </c>
      <c r="G499" s="1">
        <v>46553</v>
      </c>
      <c r="H499" s="1">
        <v>43327</v>
      </c>
      <c r="I499">
        <v>2015</v>
      </c>
      <c r="J499" t="s">
        <v>40</v>
      </c>
      <c r="K499" t="s">
        <v>40</v>
      </c>
      <c r="L499" t="s">
        <v>40</v>
      </c>
      <c r="M499" t="s">
        <v>40</v>
      </c>
      <c r="N499" t="s">
        <v>40</v>
      </c>
      <c r="O499" t="s">
        <v>40</v>
      </c>
      <c r="P499" t="s">
        <v>40</v>
      </c>
      <c r="Q499" t="s">
        <v>40</v>
      </c>
      <c r="R499" t="s">
        <v>40</v>
      </c>
      <c r="S499" t="s">
        <v>40</v>
      </c>
      <c r="T499" t="s">
        <v>40</v>
      </c>
      <c r="U499">
        <v>39.299999999999997</v>
      </c>
      <c r="V499">
        <v>6.4</v>
      </c>
      <c r="W499" t="s">
        <v>40</v>
      </c>
      <c r="X499">
        <v>2015</v>
      </c>
      <c r="Y499" t="s">
        <v>40</v>
      </c>
      <c r="Z499" t="s">
        <v>40</v>
      </c>
      <c r="AA499">
        <v>0</v>
      </c>
      <c r="AB499">
        <v>0</v>
      </c>
      <c r="AC499">
        <v>0</v>
      </c>
      <c r="AD499">
        <v>0</v>
      </c>
      <c r="AE499">
        <v>0</v>
      </c>
      <c r="AF499">
        <v>0</v>
      </c>
      <c r="AG499">
        <v>5</v>
      </c>
      <c r="AH499">
        <v>3</v>
      </c>
      <c r="AI499">
        <v>3</v>
      </c>
      <c r="AJ499" t="s">
        <v>40</v>
      </c>
    </row>
    <row r="500" spans="1:36" x14ac:dyDescent="0.2">
      <c r="A500" t="s">
        <v>464</v>
      </c>
      <c r="B500" t="s">
        <v>464</v>
      </c>
      <c r="C500" t="s">
        <v>59</v>
      </c>
      <c r="D500" t="s">
        <v>1421</v>
      </c>
      <c r="E500" t="s">
        <v>74</v>
      </c>
      <c r="F500" s="1">
        <v>46553</v>
      </c>
      <c r="G500" s="1">
        <v>46553</v>
      </c>
      <c r="H500" s="1">
        <v>43327</v>
      </c>
      <c r="I500">
        <v>2015</v>
      </c>
      <c r="J500" t="s">
        <v>40</v>
      </c>
      <c r="K500" t="s">
        <v>40</v>
      </c>
      <c r="L500" t="s">
        <v>40</v>
      </c>
      <c r="M500" t="s">
        <v>40</v>
      </c>
      <c r="N500" t="s">
        <v>40</v>
      </c>
      <c r="O500" t="s">
        <v>40</v>
      </c>
      <c r="P500" t="s">
        <v>40</v>
      </c>
      <c r="Q500" t="s">
        <v>40</v>
      </c>
      <c r="R500" t="s">
        <v>40</v>
      </c>
      <c r="S500" t="s">
        <v>40</v>
      </c>
      <c r="T500" t="s">
        <v>40</v>
      </c>
      <c r="U500">
        <v>47.3</v>
      </c>
      <c r="V500">
        <v>14.6</v>
      </c>
      <c r="W500" t="s">
        <v>40</v>
      </c>
      <c r="X500">
        <v>2015</v>
      </c>
      <c r="Y500" t="s">
        <v>40</v>
      </c>
      <c r="Z500" t="s">
        <v>40</v>
      </c>
      <c r="AA500">
        <v>0</v>
      </c>
      <c r="AB500">
        <v>0</v>
      </c>
      <c r="AC500">
        <v>0</v>
      </c>
      <c r="AD500">
        <v>0</v>
      </c>
      <c r="AE500">
        <v>0</v>
      </c>
      <c r="AF500">
        <v>0</v>
      </c>
      <c r="AG500">
        <v>5</v>
      </c>
      <c r="AH500">
        <v>3</v>
      </c>
      <c r="AI500">
        <v>6</v>
      </c>
      <c r="AJ500" t="s">
        <v>40</v>
      </c>
    </row>
    <row r="501" spans="1:36" x14ac:dyDescent="0.2">
      <c r="A501" t="s">
        <v>465</v>
      </c>
      <c r="B501" t="s">
        <v>465</v>
      </c>
      <c r="C501" t="s">
        <v>59</v>
      </c>
      <c r="D501" t="s">
        <v>1421</v>
      </c>
      <c r="E501" t="s">
        <v>74</v>
      </c>
      <c r="F501" s="1">
        <v>46553</v>
      </c>
      <c r="G501" s="1">
        <v>46553</v>
      </c>
      <c r="H501" s="1">
        <v>43327</v>
      </c>
      <c r="I501">
        <v>2015</v>
      </c>
      <c r="J501" t="s">
        <v>40</v>
      </c>
      <c r="K501" t="s">
        <v>40</v>
      </c>
      <c r="L501" t="s">
        <v>40</v>
      </c>
      <c r="M501" t="s">
        <v>40</v>
      </c>
      <c r="N501" t="s">
        <v>40</v>
      </c>
      <c r="O501" t="s">
        <v>40</v>
      </c>
      <c r="P501" t="s">
        <v>40</v>
      </c>
      <c r="Q501" t="s">
        <v>40</v>
      </c>
      <c r="R501" t="s">
        <v>40</v>
      </c>
      <c r="S501" t="s">
        <v>40</v>
      </c>
      <c r="T501" t="s">
        <v>40</v>
      </c>
      <c r="U501">
        <v>32.799999999999997</v>
      </c>
      <c r="V501">
        <v>9.8000000000000007</v>
      </c>
      <c r="W501" t="s">
        <v>40</v>
      </c>
      <c r="X501">
        <v>2015</v>
      </c>
      <c r="Y501" t="s">
        <v>40</v>
      </c>
      <c r="Z501" t="s">
        <v>40</v>
      </c>
      <c r="AA501">
        <v>0</v>
      </c>
      <c r="AB501">
        <v>0</v>
      </c>
      <c r="AC501">
        <v>0</v>
      </c>
      <c r="AD501">
        <v>0</v>
      </c>
      <c r="AE501">
        <v>0</v>
      </c>
      <c r="AF501">
        <v>0</v>
      </c>
      <c r="AG501">
        <v>5</v>
      </c>
      <c r="AH501">
        <v>3</v>
      </c>
      <c r="AI501">
        <v>7</v>
      </c>
      <c r="AJ501" t="s">
        <v>40</v>
      </c>
    </row>
    <row r="502" spans="1:36" x14ac:dyDescent="0.2">
      <c r="A502" t="s">
        <v>466</v>
      </c>
      <c r="B502" t="s">
        <v>466</v>
      </c>
      <c r="C502" t="s">
        <v>59</v>
      </c>
      <c r="D502" t="s">
        <v>1421</v>
      </c>
      <c r="E502" t="s">
        <v>74</v>
      </c>
      <c r="F502" s="1">
        <v>46553</v>
      </c>
      <c r="G502" s="1">
        <v>46553</v>
      </c>
      <c r="H502" s="1">
        <v>43327</v>
      </c>
      <c r="I502">
        <v>2015</v>
      </c>
      <c r="J502" t="s">
        <v>40</v>
      </c>
      <c r="K502" t="s">
        <v>40</v>
      </c>
      <c r="L502" t="s">
        <v>40</v>
      </c>
      <c r="M502" t="s">
        <v>40</v>
      </c>
      <c r="N502" t="s">
        <v>40</v>
      </c>
      <c r="O502" t="s">
        <v>40</v>
      </c>
      <c r="P502" t="s">
        <v>40</v>
      </c>
      <c r="Q502" t="s">
        <v>40</v>
      </c>
      <c r="R502" t="s">
        <v>40</v>
      </c>
      <c r="S502" t="s">
        <v>40</v>
      </c>
      <c r="T502" t="s">
        <v>40</v>
      </c>
      <c r="U502">
        <v>42.2</v>
      </c>
      <c r="V502">
        <v>11.7</v>
      </c>
      <c r="W502" t="s">
        <v>40</v>
      </c>
      <c r="X502">
        <v>2015</v>
      </c>
      <c r="Y502" t="s">
        <v>40</v>
      </c>
      <c r="Z502" t="s">
        <v>40</v>
      </c>
      <c r="AA502">
        <v>0</v>
      </c>
      <c r="AB502">
        <v>0</v>
      </c>
      <c r="AC502">
        <v>0</v>
      </c>
      <c r="AD502">
        <v>0</v>
      </c>
      <c r="AE502">
        <v>0</v>
      </c>
      <c r="AF502">
        <v>0</v>
      </c>
      <c r="AG502">
        <v>2</v>
      </c>
      <c r="AH502">
        <v>4</v>
      </c>
      <c r="AI502">
        <v>5</v>
      </c>
      <c r="AJ502" t="s">
        <v>40</v>
      </c>
    </row>
    <row r="503" spans="1:36" x14ac:dyDescent="0.2">
      <c r="A503" t="s">
        <v>467</v>
      </c>
      <c r="B503" t="s">
        <v>467</v>
      </c>
      <c r="C503" t="s">
        <v>59</v>
      </c>
      <c r="D503" t="s">
        <v>1421</v>
      </c>
      <c r="E503" t="s">
        <v>74</v>
      </c>
      <c r="F503" s="1">
        <v>46553</v>
      </c>
      <c r="G503" s="1">
        <v>46553</v>
      </c>
      <c r="H503" s="1">
        <v>43327</v>
      </c>
      <c r="I503">
        <v>2015</v>
      </c>
      <c r="J503" t="s">
        <v>40</v>
      </c>
      <c r="K503" t="s">
        <v>40</v>
      </c>
      <c r="L503" t="s">
        <v>40</v>
      </c>
      <c r="M503" t="s">
        <v>40</v>
      </c>
      <c r="N503" t="s">
        <v>40</v>
      </c>
      <c r="O503" t="s">
        <v>40</v>
      </c>
      <c r="P503" t="s">
        <v>40</v>
      </c>
      <c r="Q503" t="s">
        <v>40</v>
      </c>
      <c r="R503" t="s">
        <v>40</v>
      </c>
      <c r="S503" t="s">
        <v>40</v>
      </c>
      <c r="T503" t="s">
        <v>40</v>
      </c>
      <c r="U503">
        <v>24.2</v>
      </c>
      <c r="V503">
        <v>9.9</v>
      </c>
      <c r="W503" t="s">
        <v>40</v>
      </c>
      <c r="X503">
        <v>2015</v>
      </c>
      <c r="Y503" t="s">
        <v>40</v>
      </c>
      <c r="Z503" t="s">
        <v>40</v>
      </c>
      <c r="AA503">
        <v>0</v>
      </c>
      <c r="AB503">
        <v>0</v>
      </c>
      <c r="AC503">
        <v>0</v>
      </c>
      <c r="AD503">
        <v>0</v>
      </c>
      <c r="AE503">
        <v>0</v>
      </c>
      <c r="AF503">
        <v>0</v>
      </c>
      <c r="AG503">
        <v>2</v>
      </c>
      <c r="AH503">
        <v>4</v>
      </c>
      <c r="AI503">
        <v>6</v>
      </c>
      <c r="AJ503" t="s">
        <v>40</v>
      </c>
    </row>
    <row r="504" spans="1:36" x14ac:dyDescent="0.2">
      <c r="A504" t="s">
        <v>468</v>
      </c>
      <c r="B504" t="s">
        <v>468</v>
      </c>
      <c r="C504" t="s">
        <v>59</v>
      </c>
      <c r="D504" t="s">
        <v>1421</v>
      </c>
      <c r="E504" t="s">
        <v>74</v>
      </c>
      <c r="F504" s="1">
        <v>46553</v>
      </c>
      <c r="G504" s="1">
        <v>46553</v>
      </c>
      <c r="H504" s="1">
        <v>43327</v>
      </c>
      <c r="I504">
        <v>2015</v>
      </c>
      <c r="J504" t="s">
        <v>40</v>
      </c>
      <c r="K504" t="s">
        <v>40</v>
      </c>
      <c r="L504" t="s">
        <v>40</v>
      </c>
      <c r="M504" t="s">
        <v>40</v>
      </c>
      <c r="N504" t="s">
        <v>40</v>
      </c>
      <c r="O504" t="s">
        <v>40</v>
      </c>
      <c r="P504" t="s">
        <v>40</v>
      </c>
      <c r="Q504" t="s">
        <v>40</v>
      </c>
      <c r="R504" t="s">
        <v>40</v>
      </c>
      <c r="S504" t="s">
        <v>40</v>
      </c>
      <c r="T504" t="s">
        <v>40</v>
      </c>
      <c r="U504">
        <v>30.9</v>
      </c>
      <c r="V504">
        <v>10.8</v>
      </c>
      <c r="W504" t="s">
        <v>40</v>
      </c>
      <c r="X504">
        <v>2015</v>
      </c>
      <c r="Y504" t="s">
        <v>40</v>
      </c>
      <c r="Z504" t="s">
        <v>40</v>
      </c>
      <c r="AA504">
        <v>0</v>
      </c>
      <c r="AB504">
        <v>0</v>
      </c>
      <c r="AC504">
        <v>0</v>
      </c>
      <c r="AD504">
        <v>0</v>
      </c>
      <c r="AE504">
        <v>0</v>
      </c>
      <c r="AF504">
        <v>0</v>
      </c>
      <c r="AG504">
        <v>7</v>
      </c>
      <c r="AH504">
        <v>4</v>
      </c>
      <c r="AI504">
        <v>4</v>
      </c>
      <c r="AJ504" t="s">
        <v>40</v>
      </c>
    </row>
    <row r="505" spans="1:36" x14ac:dyDescent="0.2">
      <c r="A505" t="s">
        <v>469</v>
      </c>
      <c r="B505" t="s">
        <v>469</v>
      </c>
      <c r="C505" t="s">
        <v>59</v>
      </c>
      <c r="D505" t="s">
        <v>1421</v>
      </c>
      <c r="E505" t="s">
        <v>74</v>
      </c>
      <c r="F505" s="1">
        <v>46553</v>
      </c>
      <c r="G505" s="1">
        <v>46553</v>
      </c>
      <c r="H505" s="1">
        <v>43327</v>
      </c>
      <c r="I505">
        <v>2015</v>
      </c>
      <c r="J505" t="s">
        <v>40</v>
      </c>
      <c r="K505" t="s">
        <v>40</v>
      </c>
      <c r="L505" t="s">
        <v>40</v>
      </c>
      <c r="M505" t="s">
        <v>40</v>
      </c>
      <c r="N505" t="s">
        <v>40</v>
      </c>
      <c r="O505" t="s">
        <v>40</v>
      </c>
      <c r="P505" t="s">
        <v>40</v>
      </c>
      <c r="Q505" t="s">
        <v>40</v>
      </c>
      <c r="R505" t="s">
        <v>40</v>
      </c>
      <c r="S505" t="s">
        <v>40</v>
      </c>
      <c r="T505" t="s">
        <v>40</v>
      </c>
      <c r="U505">
        <v>41.9</v>
      </c>
      <c r="V505">
        <v>9.4</v>
      </c>
      <c r="W505" t="s">
        <v>40</v>
      </c>
      <c r="X505">
        <v>2015</v>
      </c>
      <c r="Y505" t="s">
        <v>40</v>
      </c>
      <c r="Z505" t="s">
        <v>40</v>
      </c>
      <c r="AA505">
        <v>0</v>
      </c>
      <c r="AB505">
        <v>0</v>
      </c>
      <c r="AC505">
        <v>0</v>
      </c>
      <c r="AD505">
        <v>0</v>
      </c>
      <c r="AE505">
        <v>0</v>
      </c>
      <c r="AF505">
        <v>0</v>
      </c>
      <c r="AG505">
        <v>4</v>
      </c>
      <c r="AH505">
        <v>1</v>
      </c>
      <c r="AI505">
        <v>3</v>
      </c>
      <c r="AJ505" t="s">
        <v>40</v>
      </c>
    </row>
    <row r="506" spans="1:36" x14ac:dyDescent="0.2">
      <c r="A506" t="s">
        <v>470</v>
      </c>
      <c r="B506" t="s">
        <v>470</v>
      </c>
      <c r="C506" t="s">
        <v>59</v>
      </c>
      <c r="D506" t="s">
        <v>1421</v>
      </c>
      <c r="E506" t="s">
        <v>74</v>
      </c>
      <c r="F506" s="1">
        <v>46553</v>
      </c>
      <c r="G506" s="1">
        <v>46553</v>
      </c>
      <c r="H506" s="1">
        <v>43327</v>
      </c>
      <c r="I506">
        <v>2015</v>
      </c>
      <c r="J506" t="s">
        <v>40</v>
      </c>
      <c r="K506" t="s">
        <v>40</v>
      </c>
      <c r="L506" t="s">
        <v>40</v>
      </c>
      <c r="M506" t="s">
        <v>40</v>
      </c>
      <c r="N506" t="s">
        <v>40</v>
      </c>
      <c r="O506" t="s">
        <v>40</v>
      </c>
      <c r="P506" t="s">
        <v>40</v>
      </c>
      <c r="Q506" t="s">
        <v>40</v>
      </c>
      <c r="R506" t="s">
        <v>40</v>
      </c>
      <c r="S506" t="s">
        <v>40</v>
      </c>
      <c r="T506" t="s">
        <v>40</v>
      </c>
      <c r="U506">
        <v>40.6</v>
      </c>
      <c r="V506">
        <v>7.9</v>
      </c>
      <c r="W506" t="s">
        <v>40</v>
      </c>
      <c r="X506">
        <v>2015</v>
      </c>
      <c r="Y506" t="s">
        <v>40</v>
      </c>
      <c r="Z506" t="s">
        <v>40</v>
      </c>
      <c r="AA506">
        <v>0</v>
      </c>
      <c r="AB506">
        <v>0</v>
      </c>
      <c r="AC506">
        <v>0</v>
      </c>
      <c r="AD506">
        <v>0</v>
      </c>
      <c r="AE506">
        <v>0</v>
      </c>
      <c r="AF506">
        <v>0</v>
      </c>
      <c r="AG506">
        <v>4</v>
      </c>
      <c r="AH506">
        <v>1</v>
      </c>
      <c r="AI506">
        <v>4</v>
      </c>
      <c r="AJ506" t="s">
        <v>40</v>
      </c>
    </row>
    <row r="507" spans="1:36" x14ac:dyDescent="0.2">
      <c r="A507" t="s">
        <v>471</v>
      </c>
      <c r="B507" t="e">
        <v>#N/A</v>
      </c>
      <c r="C507" t="s">
        <v>380</v>
      </c>
      <c r="D507" t="s">
        <v>1421</v>
      </c>
      <c r="E507" t="s">
        <v>74</v>
      </c>
      <c r="F507" s="1">
        <v>46553</v>
      </c>
      <c r="G507" s="1">
        <v>46553</v>
      </c>
      <c r="H507" s="1">
        <v>43692</v>
      </c>
      <c r="I507">
        <v>2015</v>
      </c>
      <c r="J507">
        <v>34</v>
      </c>
      <c r="K507">
        <v>123</v>
      </c>
      <c r="L507" t="s">
        <v>40</v>
      </c>
      <c r="M507">
        <v>1</v>
      </c>
      <c r="N507" t="s">
        <v>40</v>
      </c>
      <c r="O507" t="s">
        <v>40</v>
      </c>
      <c r="P507" t="s">
        <v>40</v>
      </c>
      <c r="Q507" t="s">
        <v>40</v>
      </c>
      <c r="R507" t="s">
        <v>40</v>
      </c>
      <c r="S507" t="s">
        <v>40</v>
      </c>
      <c r="T507" t="s">
        <v>40</v>
      </c>
      <c r="U507">
        <v>33</v>
      </c>
      <c r="V507">
        <v>5</v>
      </c>
      <c r="W507" t="s">
        <v>40</v>
      </c>
      <c r="X507">
        <v>2015</v>
      </c>
      <c r="Y507" t="s">
        <v>40</v>
      </c>
      <c r="Z507" t="s">
        <v>40</v>
      </c>
      <c r="AA507">
        <v>0</v>
      </c>
      <c r="AB507">
        <v>0</v>
      </c>
      <c r="AC507">
        <v>0</v>
      </c>
      <c r="AD507">
        <v>0</v>
      </c>
      <c r="AE507">
        <v>0</v>
      </c>
      <c r="AF507">
        <v>0</v>
      </c>
      <c r="AG507">
        <v>10</v>
      </c>
      <c r="AH507">
        <v>2</v>
      </c>
      <c r="AI507">
        <v>7</v>
      </c>
      <c r="AJ507" t="s">
        <v>40</v>
      </c>
    </row>
    <row r="508" spans="1:36" x14ac:dyDescent="0.2">
      <c r="A508" t="s">
        <v>472</v>
      </c>
      <c r="B508" t="s">
        <v>472</v>
      </c>
      <c r="C508" t="s">
        <v>38</v>
      </c>
      <c r="D508" t="s">
        <v>1421</v>
      </c>
      <c r="E508" t="s">
        <v>74</v>
      </c>
      <c r="F508" s="1">
        <v>46553</v>
      </c>
      <c r="G508" s="1">
        <v>46553</v>
      </c>
      <c r="H508" s="1">
        <v>43327</v>
      </c>
      <c r="I508">
        <v>2015</v>
      </c>
      <c r="J508">
        <v>47</v>
      </c>
      <c r="K508">
        <v>290</v>
      </c>
      <c r="L508" t="s">
        <v>40</v>
      </c>
      <c r="M508">
        <v>2.2000000000000002</v>
      </c>
      <c r="N508" t="s">
        <v>40</v>
      </c>
      <c r="O508" t="s">
        <v>40</v>
      </c>
      <c r="P508" t="s">
        <v>40</v>
      </c>
      <c r="Q508" t="s">
        <v>40</v>
      </c>
      <c r="R508" t="s">
        <v>40</v>
      </c>
      <c r="S508" t="s">
        <v>40</v>
      </c>
      <c r="T508" t="s">
        <v>40</v>
      </c>
      <c r="U508">
        <v>32</v>
      </c>
      <c r="V508">
        <v>9.6999999999999993</v>
      </c>
      <c r="W508" t="s">
        <v>40</v>
      </c>
      <c r="X508">
        <v>2015</v>
      </c>
      <c r="Y508" t="s">
        <v>40</v>
      </c>
      <c r="Z508" t="s">
        <v>40</v>
      </c>
      <c r="AA508">
        <v>0</v>
      </c>
      <c r="AB508">
        <v>0</v>
      </c>
      <c r="AC508">
        <v>0</v>
      </c>
      <c r="AD508">
        <v>0</v>
      </c>
      <c r="AE508">
        <v>0</v>
      </c>
      <c r="AF508">
        <v>0</v>
      </c>
      <c r="AG508">
        <v>5</v>
      </c>
      <c r="AH508">
        <v>5</v>
      </c>
      <c r="AI508">
        <v>2</v>
      </c>
      <c r="AJ508" t="s">
        <v>40</v>
      </c>
    </row>
    <row r="509" spans="1:36" x14ac:dyDescent="0.2">
      <c r="A509" t="s">
        <v>473</v>
      </c>
      <c r="B509" t="s">
        <v>473</v>
      </c>
      <c r="C509" t="s">
        <v>38</v>
      </c>
      <c r="D509" t="s">
        <v>1421</v>
      </c>
      <c r="E509" t="s">
        <v>74</v>
      </c>
      <c r="F509" s="1">
        <v>46553</v>
      </c>
      <c r="G509" s="1">
        <v>46553</v>
      </c>
      <c r="H509" s="1">
        <v>43327</v>
      </c>
      <c r="I509">
        <v>2015</v>
      </c>
      <c r="J509">
        <v>47</v>
      </c>
      <c r="K509">
        <v>247</v>
      </c>
      <c r="L509" t="s">
        <v>40</v>
      </c>
      <c r="M509">
        <v>3.6</v>
      </c>
      <c r="N509" t="s">
        <v>40</v>
      </c>
      <c r="O509" t="s">
        <v>40</v>
      </c>
      <c r="P509" t="s">
        <v>40</v>
      </c>
      <c r="Q509" t="s">
        <v>40</v>
      </c>
      <c r="R509" t="s">
        <v>40</v>
      </c>
      <c r="S509" t="s">
        <v>40</v>
      </c>
      <c r="T509" t="s">
        <v>40</v>
      </c>
      <c r="U509">
        <v>30.3</v>
      </c>
      <c r="V509">
        <v>6.7</v>
      </c>
      <c r="W509" t="s">
        <v>40</v>
      </c>
      <c r="X509">
        <v>2015</v>
      </c>
      <c r="Y509" t="s">
        <v>40</v>
      </c>
      <c r="Z509" t="s">
        <v>40</v>
      </c>
      <c r="AA509">
        <v>0</v>
      </c>
      <c r="AB509">
        <v>0</v>
      </c>
      <c r="AC509">
        <v>0</v>
      </c>
      <c r="AD509">
        <v>0</v>
      </c>
      <c r="AE509">
        <v>0</v>
      </c>
      <c r="AF509">
        <v>0</v>
      </c>
      <c r="AG509">
        <v>3</v>
      </c>
      <c r="AH509">
        <v>2</v>
      </c>
      <c r="AI509">
        <v>4</v>
      </c>
      <c r="AJ509" t="s">
        <v>40</v>
      </c>
    </row>
    <row r="510" spans="1:36" x14ac:dyDescent="0.2">
      <c r="A510" t="s">
        <v>474</v>
      </c>
      <c r="B510" t="s">
        <v>474</v>
      </c>
      <c r="C510" t="s">
        <v>38</v>
      </c>
      <c r="D510" t="s">
        <v>1421</v>
      </c>
      <c r="E510" t="s">
        <v>74</v>
      </c>
      <c r="F510" s="1">
        <v>46553</v>
      </c>
      <c r="G510" s="1">
        <v>46553</v>
      </c>
      <c r="H510" s="1">
        <v>43327</v>
      </c>
      <c r="I510">
        <v>2015</v>
      </c>
      <c r="J510">
        <v>49</v>
      </c>
      <c r="K510">
        <v>345</v>
      </c>
      <c r="L510" t="s">
        <v>40</v>
      </c>
      <c r="M510">
        <v>1.4</v>
      </c>
      <c r="N510" t="s">
        <v>40</v>
      </c>
      <c r="O510" t="s">
        <v>40</v>
      </c>
      <c r="P510" t="s">
        <v>40</v>
      </c>
      <c r="Q510" t="s">
        <v>40</v>
      </c>
      <c r="R510" t="s">
        <v>40</v>
      </c>
      <c r="S510" t="s">
        <v>40</v>
      </c>
      <c r="T510" t="s">
        <v>40</v>
      </c>
      <c r="U510">
        <v>30</v>
      </c>
      <c r="V510">
        <v>9.6999999999999993</v>
      </c>
      <c r="W510" t="s">
        <v>40</v>
      </c>
      <c r="X510">
        <v>2015</v>
      </c>
      <c r="Y510" t="s">
        <v>40</v>
      </c>
      <c r="Z510" t="s">
        <v>40</v>
      </c>
      <c r="AA510">
        <v>0</v>
      </c>
      <c r="AB510">
        <v>0</v>
      </c>
      <c r="AC510">
        <v>0</v>
      </c>
      <c r="AD510">
        <v>0</v>
      </c>
      <c r="AE510">
        <v>0</v>
      </c>
      <c r="AF510">
        <v>0</v>
      </c>
      <c r="AG510">
        <v>5</v>
      </c>
      <c r="AH510">
        <v>4</v>
      </c>
      <c r="AI510">
        <v>2</v>
      </c>
      <c r="AJ510" t="s">
        <v>40</v>
      </c>
    </row>
    <row r="511" spans="1:36" x14ac:dyDescent="0.2">
      <c r="A511" t="s">
        <v>475</v>
      </c>
      <c r="B511" t="s">
        <v>475</v>
      </c>
      <c r="C511" t="s">
        <v>38</v>
      </c>
      <c r="D511" t="s">
        <v>1421</v>
      </c>
      <c r="E511" t="s">
        <v>74</v>
      </c>
      <c r="F511" s="1">
        <v>46553</v>
      </c>
      <c r="G511" s="1">
        <v>46553</v>
      </c>
      <c r="H511" s="1">
        <v>43327</v>
      </c>
      <c r="I511">
        <v>2015</v>
      </c>
      <c r="J511">
        <v>58</v>
      </c>
      <c r="K511">
        <v>177</v>
      </c>
      <c r="L511" t="s">
        <v>40</v>
      </c>
      <c r="M511">
        <v>1.4</v>
      </c>
      <c r="N511" t="s">
        <v>40</v>
      </c>
      <c r="O511" t="s">
        <v>40</v>
      </c>
      <c r="P511" t="s">
        <v>40</v>
      </c>
      <c r="Q511" t="s">
        <v>40</v>
      </c>
      <c r="R511" t="s">
        <v>40</v>
      </c>
      <c r="S511" t="s">
        <v>40</v>
      </c>
      <c r="T511" t="s">
        <v>40</v>
      </c>
      <c r="U511">
        <v>48.9</v>
      </c>
      <c r="V511">
        <v>11.3</v>
      </c>
      <c r="W511" t="s">
        <v>40</v>
      </c>
      <c r="X511">
        <v>2015</v>
      </c>
      <c r="Y511" t="s">
        <v>40</v>
      </c>
      <c r="Z511" t="s">
        <v>40</v>
      </c>
      <c r="AA511">
        <v>0</v>
      </c>
      <c r="AB511">
        <v>0</v>
      </c>
      <c r="AC511">
        <v>0</v>
      </c>
      <c r="AD511">
        <v>0</v>
      </c>
      <c r="AE511">
        <v>0</v>
      </c>
      <c r="AF511">
        <v>0</v>
      </c>
      <c r="AG511">
        <v>5</v>
      </c>
      <c r="AH511">
        <v>3</v>
      </c>
      <c r="AI511">
        <v>2</v>
      </c>
      <c r="AJ511" t="s">
        <v>40</v>
      </c>
    </row>
    <row r="512" spans="1:36" x14ac:dyDescent="0.2">
      <c r="A512" t="s">
        <v>476</v>
      </c>
      <c r="B512" t="s">
        <v>476</v>
      </c>
      <c r="C512" t="s">
        <v>38</v>
      </c>
      <c r="D512" t="s">
        <v>1421</v>
      </c>
      <c r="E512" t="s">
        <v>74</v>
      </c>
      <c r="F512" s="1">
        <v>46553</v>
      </c>
      <c r="G512" s="1">
        <v>46553</v>
      </c>
      <c r="H512" s="1">
        <v>43327</v>
      </c>
      <c r="I512">
        <v>2015</v>
      </c>
      <c r="J512">
        <v>58</v>
      </c>
      <c r="K512">
        <v>193</v>
      </c>
      <c r="L512" t="s">
        <v>40</v>
      </c>
      <c r="M512">
        <v>1.8</v>
      </c>
      <c r="N512" t="s">
        <v>40</v>
      </c>
      <c r="O512" t="s">
        <v>40</v>
      </c>
      <c r="P512" t="s">
        <v>40</v>
      </c>
      <c r="Q512" t="s">
        <v>40</v>
      </c>
      <c r="R512" t="s">
        <v>40</v>
      </c>
      <c r="S512" t="s">
        <v>40</v>
      </c>
      <c r="T512" t="s">
        <v>40</v>
      </c>
      <c r="U512">
        <v>50.6</v>
      </c>
      <c r="V512">
        <v>9.1999999999999993</v>
      </c>
      <c r="W512" t="s">
        <v>40</v>
      </c>
      <c r="X512">
        <v>2015</v>
      </c>
      <c r="Y512" t="s">
        <v>40</v>
      </c>
      <c r="Z512" t="s">
        <v>40</v>
      </c>
      <c r="AA512">
        <v>0</v>
      </c>
      <c r="AB512">
        <v>0</v>
      </c>
      <c r="AC512">
        <v>0</v>
      </c>
      <c r="AD512">
        <v>0</v>
      </c>
      <c r="AE512">
        <v>0</v>
      </c>
      <c r="AF512">
        <v>0</v>
      </c>
      <c r="AG512">
        <v>5</v>
      </c>
      <c r="AH512">
        <v>2</v>
      </c>
      <c r="AI512">
        <v>2</v>
      </c>
      <c r="AJ512" t="s">
        <v>40</v>
      </c>
    </row>
    <row r="513" spans="1:36" x14ac:dyDescent="0.2">
      <c r="A513" t="s">
        <v>477</v>
      </c>
      <c r="B513" t="s">
        <v>477</v>
      </c>
      <c r="C513" t="s">
        <v>38</v>
      </c>
      <c r="D513" t="s">
        <v>1421</v>
      </c>
      <c r="E513" t="s">
        <v>74</v>
      </c>
      <c r="F513" s="1">
        <v>46553</v>
      </c>
      <c r="G513" s="1">
        <v>46553</v>
      </c>
      <c r="H513" s="1">
        <v>43327</v>
      </c>
      <c r="I513">
        <v>2015</v>
      </c>
      <c r="J513">
        <v>43</v>
      </c>
      <c r="K513">
        <v>259</v>
      </c>
      <c r="L513" t="s">
        <v>40</v>
      </c>
      <c r="M513">
        <v>2.5</v>
      </c>
      <c r="N513" t="s">
        <v>40</v>
      </c>
      <c r="O513" t="s">
        <v>40</v>
      </c>
      <c r="P513" t="s">
        <v>40</v>
      </c>
      <c r="Q513" t="s">
        <v>40</v>
      </c>
      <c r="R513" t="s">
        <v>40</v>
      </c>
      <c r="S513" t="s">
        <v>40</v>
      </c>
      <c r="T513" t="s">
        <v>40</v>
      </c>
      <c r="U513">
        <v>42.1</v>
      </c>
      <c r="V513">
        <v>9.4</v>
      </c>
      <c r="W513" t="s">
        <v>40</v>
      </c>
      <c r="X513">
        <v>2015</v>
      </c>
      <c r="Y513" t="s">
        <v>40</v>
      </c>
      <c r="Z513" t="s">
        <v>40</v>
      </c>
      <c r="AA513">
        <v>0</v>
      </c>
      <c r="AB513">
        <v>0</v>
      </c>
      <c r="AC513">
        <v>0</v>
      </c>
      <c r="AD513">
        <v>0</v>
      </c>
      <c r="AE513">
        <v>0</v>
      </c>
      <c r="AF513">
        <v>0</v>
      </c>
      <c r="AG513">
        <v>3</v>
      </c>
      <c r="AH513">
        <v>5</v>
      </c>
      <c r="AI513">
        <v>7</v>
      </c>
      <c r="AJ513" t="s">
        <v>40</v>
      </c>
    </row>
    <row r="514" spans="1:36" x14ac:dyDescent="0.2">
      <c r="A514" t="s">
        <v>478</v>
      </c>
      <c r="B514" t="s">
        <v>478</v>
      </c>
      <c r="C514" t="s">
        <v>38</v>
      </c>
      <c r="D514" t="s">
        <v>1421</v>
      </c>
      <c r="E514" t="s">
        <v>74</v>
      </c>
      <c r="F514" s="1">
        <v>46553</v>
      </c>
      <c r="G514" s="1">
        <v>46553</v>
      </c>
      <c r="H514" s="1">
        <v>43327</v>
      </c>
      <c r="I514">
        <v>2015</v>
      </c>
      <c r="J514">
        <v>36</v>
      </c>
      <c r="K514">
        <v>84</v>
      </c>
      <c r="L514" t="s">
        <v>40</v>
      </c>
      <c r="M514">
        <v>1</v>
      </c>
      <c r="N514" t="s">
        <v>40</v>
      </c>
      <c r="O514" t="s">
        <v>40</v>
      </c>
      <c r="P514" t="s">
        <v>40</v>
      </c>
      <c r="Q514" t="s">
        <v>40</v>
      </c>
      <c r="R514" t="s">
        <v>40</v>
      </c>
      <c r="S514" t="s">
        <v>40</v>
      </c>
      <c r="T514" t="s">
        <v>40</v>
      </c>
      <c r="U514">
        <v>23.4</v>
      </c>
      <c r="V514">
        <v>9.8000000000000007</v>
      </c>
      <c r="W514" t="s">
        <v>40</v>
      </c>
      <c r="X514">
        <v>2015</v>
      </c>
      <c r="Y514" t="s">
        <v>40</v>
      </c>
      <c r="Z514" t="s">
        <v>40</v>
      </c>
      <c r="AA514">
        <v>0</v>
      </c>
      <c r="AB514">
        <v>0</v>
      </c>
      <c r="AC514">
        <v>0</v>
      </c>
      <c r="AD514">
        <v>0</v>
      </c>
      <c r="AE514">
        <v>0</v>
      </c>
      <c r="AF514">
        <v>0</v>
      </c>
      <c r="AG514">
        <v>3</v>
      </c>
      <c r="AH514">
        <v>5</v>
      </c>
      <c r="AI514">
        <v>6</v>
      </c>
      <c r="AJ514" t="s">
        <v>40</v>
      </c>
    </row>
    <row r="515" spans="1:36" x14ac:dyDescent="0.2">
      <c r="A515" t="s">
        <v>479</v>
      </c>
      <c r="B515" t="s">
        <v>479</v>
      </c>
      <c r="C515" t="s">
        <v>38</v>
      </c>
      <c r="D515" t="s">
        <v>1421</v>
      </c>
      <c r="E515" t="s">
        <v>74</v>
      </c>
      <c r="F515" s="1">
        <v>46553</v>
      </c>
      <c r="G515" s="1">
        <v>46553</v>
      </c>
      <c r="H515" s="1">
        <v>43327</v>
      </c>
      <c r="I515">
        <v>2015</v>
      </c>
      <c r="J515">
        <v>44</v>
      </c>
      <c r="K515">
        <v>202</v>
      </c>
      <c r="L515" t="s">
        <v>40</v>
      </c>
      <c r="M515">
        <v>2.1</v>
      </c>
      <c r="N515" t="s">
        <v>40</v>
      </c>
      <c r="O515" t="s">
        <v>40</v>
      </c>
      <c r="P515" t="s">
        <v>40</v>
      </c>
      <c r="Q515" t="s">
        <v>40</v>
      </c>
      <c r="R515" t="s">
        <v>40</v>
      </c>
      <c r="S515" t="s">
        <v>40</v>
      </c>
      <c r="T515" t="s">
        <v>40</v>
      </c>
      <c r="U515">
        <v>24.1</v>
      </c>
      <c r="V515">
        <v>11.1</v>
      </c>
      <c r="W515" t="s">
        <v>40</v>
      </c>
      <c r="X515">
        <v>2015</v>
      </c>
      <c r="Y515" t="s">
        <v>40</v>
      </c>
      <c r="Z515" t="s">
        <v>40</v>
      </c>
      <c r="AA515">
        <v>0</v>
      </c>
      <c r="AB515">
        <v>0</v>
      </c>
      <c r="AC515">
        <v>0</v>
      </c>
      <c r="AD515">
        <v>0</v>
      </c>
      <c r="AE515">
        <v>0</v>
      </c>
      <c r="AF515">
        <v>0</v>
      </c>
      <c r="AG515">
        <v>3</v>
      </c>
      <c r="AH515">
        <v>5</v>
      </c>
      <c r="AI515">
        <v>5</v>
      </c>
      <c r="AJ515" t="s">
        <v>40</v>
      </c>
    </row>
    <row r="516" spans="1:36" x14ac:dyDescent="0.2">
      <c r="A516" t="s">
        <v>480</v>
      </c>
      <c r="B516" t="s">
        <v>480</v>
      </c>
      <c r="C516" t="s">
        <v>38</v>
      </c>
      <c r="D516" t="s">
        <v>1421</v>
      </c>
      <c r="E516" t="s">
        <v>74</v>
      </c>
      <c r="F516" s="1">
        <v>46553</v>
      </c>
      <c r="G516" s="1">
        <v>46553</v>
      </c>
      <c r="H516" s="1">
        <v>43327</v>
      </c>
      <c r="I516">
        <v>2015</v>
      </c>
      <c r="J516">
        <v>40</v>
      </c>
      <c r="K516">
        <v>258</v>
      </c>
      <c r="L516" t="s">
        <v>40</v>
      </c>
      <c r="M516">
        <v>2.2000000000000002</v>
      </c>
      <c r="N516" t="s">
        <v>40</v>
      </c>
      <c r="O516" t="s">
        <v>40</v>
      </c>
      <c r="P516" t="s">
        <v>40</v>
      </c>
      <c r="Q516" t="s">
        <v>40</v>
      </c>
      <c r="R516" t="s">
        <v>40</v>
      </c>
      <c r="S516" t="s">
        <v>40</v>
      </c>
      <c r="T516" t="s">
        <v>40</v>
      </c>
      <c r="U516">
        <v>29.9</v>
      </c>
      <c r="V516">
        <v>9.1</v>
      </c>
      <c r="W516" t="s">
        <v>40</v>
      </c>
      <c r="X516">
        <v>2015</v>
      </c>
      <c r="Y516" t="s">
        <v>40</v>
      </c>
      <c r="Z516" t="s">
        <v>40</v>
      </c>
      <c r="AA516">
        <v>0</v>
      </c>
      <c r="AB516">
        <v>0</v>
      </c>
      <c r="AC516">
        <v>0</v>
      </c>
      <c r="AD516">
        <v>0</v>
      </c>
      <c r="AE516">
        <v>0</v>
      </c>
      <c r="AF516">
        <v>0</v>
      </c>
      <c r="AG516">
        <v>3</v>
      </c>
      <c r="AH516">
        <v>5</v>
      </c>
      <c r="AI516">
        <v>4</v>
      </c>
      <c r="AJ516" t="s">
        <v>40</v>
      </c>
    </row>
    <row r="517" spans="1:36" x14ac:dyDescent="0.2">
      <c r="A517" t="s">
        <v>481</v>
      </c>
      <c r="B517" t="s">
        <v>481</v>
      </c>
      <c r="C517" t="s">
        <v>38</v>
      </c>
      <c r="D517" t="s">
        <v>1421</v>
      </c>
      <c r="E517" t="s">
        <v>74</v>
      </c>
      <c r="F517" s="1">
        <v>46553</v>
      </c>
      <c r="G517" s="1">
        <v>46553</v>
      </c>
      <c r="H517" s="1">
        <v>43327</v>
      </c>
      <c r="I517">
        <v>2015</v>
      </c>
      <c r="J517">
        <v>28</v>
      </c>
      <c r="K517">
        <v>152</v>
      </c>
      <c r="L517" t="s">
        <v>40</v>
      </c>
      <c r="M517">
        <v>1.4</v>
      </c>
      <c r="N517" t="s">
        <v>40</v>
      </c>
      <c r="O517" t="s">
        <v>40</v>
      </c>
      <c r="P517" t="s">
        <v>40</v>
      </c>
      <c r="Q517" t="s">
        <v>40</v>
      </c>
      <c r="R517" t="s">
        <v>40</v>
      </c>
      <c r="S517" t="s">
        <v>40</v>
      </c>
      <c r="T517" t="s">
        <v>40</v>
      </c>
      <c r="U517">
        <v>22.8</v>
      </c>
      <c r="V517">
        <v>10.199999999999999</v>
      </c>
      <c r="W517" t="s">
        <v>40</v>
      </c>
      <c r="X517">
        <v>2015</v>
      </c>
      <c r="Y517" t="s">
        <v>40</v>
      </c>
      <c r="Z517" t="s">
        <v>40</v>
      </c>
      <c r="AA517">
        <v>0</v>
      </c>
      <c r="AB517">
        <v>0</v>
      </c>
      <c r="AC517">
        <v>0</v>
      </c>
      <c r="AD517">
        <v>0</v>
      </c>
      <c r="AE517">
        <v>0</v>
      </c>
      <c r="AF517">
        <v>0</v>
      </c>
      <c r="AG517">
        <v>3</v>
      </c>
      <c r="AH517">
        <v>5</v>
      </c>
      <c r="AI517">
        <v>7</v>
      </c>
      <c r="AJ517" t="s">
        <v>40</v>
      </c>
    </row>
    <row r="518" spans="1:36" x14ac:dyDescent="0.2">
      <c r="A518" t="s">
        <v>482</v>
      </c>
      <c r="B518" t="s">
        <v>482</v>
      </c>
      <c r="C518" t="s">
        <v>59</v>
      </c>
      <c r="D518" t="s">
        <v>1421</v>
      </c>
      <c r="E518" t="s">
        <v>74</v>
      </c>
      <c r="F518" s="1">
        <v>46553</v>
      </c>
      <c r="G518" s="1">
        <v>46553</v>
      </c>
      <c r="H518" s="1">
        <v>44058</v>
      </c>
      <c r="I518">
        <v>2015</v>
      </c>
      <c r="J518">
        <v>32</v>
      </c>
      <c r="K518">
        <v>79</v>
      </c>
      <c r="L518" t="s">
        <v>40</v>
      </c>
      <c r="M518">
        <v>4.5999999999999996</v>
      </c>
      <c r="N518" t="s">
        <v>40</v>
      </c>
      <c r="O518" t="s">
        <v>40</v>
      </c>
      <c r="P518" t="s">
        <v>40</v>
      </c>
      <c r="Q518" t="s">
        <v>40</v>
      </c>
      <c r="R518" t="s">
        <v>40</v>
      </c>
      <c r="S518" t="s">
        <v>40</v>
      </c>
      <c r="T518" t="s">
        <v>40</v>
      </c>
      <c r="U518">
        <v>34.1</v>
      </c>
      <c r="V518">
        <v>6.2</v>
      </c>
      <c r="W518" t="s">
        <v>40</v>
      </c>
      <c r="X518">
        <v>2015</v>
      </c>
      <c r="Y518" t="s">
        <v>40</v>
      </c>
      <c r="Z518" t="s">
        <v>40</v>
      </c>
      <c r="AA518">
        <v>0</v>
      </c>
      <c r="AB518">
        <v>0</v>
      </c>
      <c r="AC518">
        <v>0</v>
      </c>
      <c r="AD518">
        <v>0</v>
      </c>
      <c r="AE518">
        <v>0</v>
      </c>
      <c r="AF518">
        <v>0</v>
      </c>
      <c r="AG518">
        <v>1</v>
      </c>
      <c r="AH518">
        <v>2</v>
      </c>
      <c r="AI518">
        <v>5</v>
      </c>
      <c r="AJ518" t="s">
        <v>40</v>
      </c>
    </row>
    <row r="519" spans="1:36" x14ac:dyDescent="0.2">
      <c r="A519" t="s">
        <v>483</v>
      </c>
      <c r="B519" t="e">
        <v>#N/A</v>
      </c>
      <c r="C519" t="s">
        <v>380</v>
      </c>
      <c r="D519" t="s">
        <v>1421</v>
      </c>
      <c r="E519" t="s">
        <v>328</v>
      </c>
      <c r="F519" s="1">
        <v>43997</v>
      </c>
      <c r="G519" s="1">
        <v>43997</v>
      </c>
      <c r="H519" s="1">
        <v>43692</v>
      </c>
      <c r="I519">
        <v>2015</v>
      </c>
      <c r="J519">
        <v>98</v>
      </c>
      <c r="K519">
        <v>325</v>
      </c>
      <c r="L519" t="s">
        <v>40</v>
      </c>
      <c r="M519">
        <v>3.5</v>
      </c>
      <c r="N519" t="s">
        <v>40</v>
      </c>
      <c r="O519" t="s">
        <v>40</v>
      </c>
      <c r="P519" t="s">
        <v>40</v>
      </c>
      <c r="Q519" t="s">
        <v>40</v>
      </c>
      <c r="R519" t="s">
        <v>40</v>
      </c>
      <c r="S519" t="s">
        <v>40</v>
      </c>
      <c r="T519" t="s">
        <v>40</v>
      </c>
      <c r="U519">
        <v>42</v>
      </c>
      <c r="V519">
        <v>19</v>
      </c>
      <c r="W519" t="s">
        <v>40</v>
      </c>
      <c r="X519">
        <v>2015</v>
      </c>
      <c r="Y519" t="s">
        <v>40</v>
      </c>
      <c r="Z519" t="s">
        <v>40</v>
      </c>
      <c r="AA519">
        <v>0</v>
      </c>
      <c r="AB519">
        <v>0</v>
      </c>
      <c r="AC519">
        <v>0</v>
      </c>
      <c r="AD519">
        <v>0</v>
      </c>
      <c r="AE519">
        <v>0</v>
      </c>
      <c r="AF519">
        <v>0</v>
      </c>
      <c r="AG519" t="s">
        <v>40</v>
      </c>
      <c r="AH519" t="s">
        <v>40</v>
      </c>
      <c r="AI519" t="s">
        <v>40</v>
      </c>
      <c r="AJ519" t="s">
        <v>40</v>
      </c>
    </row>
    <row r="520" spans="1:36" x14ac:dyDescent="0.2">
      <c r="A520" t="s">
        <v>484</v>
      </c>
      <c r="B520" t="e">
        <v>#N/A</v>
      </c>
      <c r="C520" t="s">
        <v>380</v>
      </c>
      <c r="D520" t="s">
        <v>1421</v>
      </c>
      <c r="E520" t="s">
        <v>328</v>
      </c>
      <c r="F520" s="1">
        <v>38183</v>
      </c>
      <c r="G520" s="1">
        <v>38183</v>
      </c>
      <c r="H520" s="1">
        <v>43692</v>
      </c>
      <c r="I520">
        <v>2015</v>
      </c>
      <c r="J520">
        <v>62</v>
      </c>
      <c r="K520">
        <v>423</v>
      </c>
      <c r="L520" t="s">
        <v>40</v>
      </c>
      <c r="M520">
        <v>2.4</v>
      </c>
      <c r="N520" t="s">
        <v>40</v>
      </c>
      <c r="O520" t="s">
        <v>40</v>
      </c>
      <c r="P520" t="s">
        <v>40</v>
      </c>
      <c r="Q520" t="s">
        <v>40</v>
      </c>
      <c r="R520" t="s">
        <v>40</v>
      </c>
      <c r="S520" t="s">
        <v>40</v>
      </c>
      <c r="T520" t="s">
        <v>40</v>
      </c>
      <c r="U520">
        <v>33</v>
      </c>
      <c r="V520">
        <v>8</v>
      </c>
      <c r="W520" t="s">
        <v>40</v>
      </c>
      <c r="X520">
        <v>2015</v>
      </c>
      <c r="Y520" t="s">
        <v>40</v>
      </c>
      <c r="Z520" t="s">
        <v>40</v>
      </c>
      <c r="AA520">
        <v>0</v>
      </c>
      <c r="AB520">
        <v>0</v>
      </c>
      <c r="AC520">
        <v>0</v>
      </c>
      <c r="AD520">
        <v>0</v>
      </c>
      <c r="AE520">
        <v>0</v>
      </c>
      <c r="AF520">
        <v>0</v>
      </c>
      <c r="AG520">
        <v>10</v>
      </c>
      <c r="AH520">
        <v>2</v>
      </c>
      <c r="AI520">
        <v>3</v>
      </c>
      <c r="AJ520" t="s">
        <v>40</v>
      </c>
    </row>
    <row r="521" spans="1:36" x14ac:dyDescent="0.2">
      <c r="A521" t="s">
        <v>485</v>
      </c>
      <c r="B521" t="e">
        <v>#N/A</v>
      </c>
      <c r="C521" t="s">
        <v>380</v>
      </c>
      <c r="D521" t="s">
        <v>1421</v>
      </c>
      <c r="E521" t="s">
        <v>328</v>
      </c>
      <c r="F521" s="1">
        <v>38183</v>
      </c>
      <c r="G521" s="1">
        <v>38183</v>
      </c>
      <c r="H521" s="1">
        <v>43692</v>
      </c>
      <c r="I521">
        <v>2015</v>
      </c>
      <c r="J521">
        <v>82</v>
      </c>
      <c r="K521" t="s">
        <v>77</v>
      </c>
      <c r="L521" t="s">
        <v>40</v>
      </c>
      <c r="M521">
        <v>2.2000000000000002</v>
      </c>
      <c r="N521" t="s">
        <v>40</v>
      </c>
      <c r="O521" t="s">
        <v>40</v>
      </c>
      <c r="P521" t="s">
        <v>40</v>
      </c>
      <c r="Q521" t="s">
        <v>40</v>
      </c>
      <c r="R521" t="s">
        <v>40</v>
      </c>
      <c r="S521" t="s">
        <v>40</v>
      </c>
      <c r="T521" t="s">
        <v>40</v>
      </c>
      <c r="U521">
        <v>30</v>
      </c>
      <c r="V521">
        <v>7</v>
      </c>
      <c r="W521" t="s">
        <v>40</v>
      </c>
      <c r="X521">
        <v>2015</v>
      </c>
      <c r="Y521" t="s">
        <v>40</v>
      </c>
      <c r="Z521" t="s">
        <v>40</v>
      </c>
      <c r="AA521">
        <v>0</v>
      </c>
      <c r="AB521">
        <v>0</v>
      </c>
      <c r="AC521">
        <v>0</v>
      </c>
      <c r="AD521">
        <v>0</v>
      </c>
      <c r="AE521">
        <v>0</v>
      </c>
      <c r="AF521">
        <v>0</v>
      </c>
      <c r="AG521">
        <v>10</v>
      </c>
      <c r="AH521">
        <v>3</v>
      </c>
      <c r="AI521">
        <v>1</v>
      </c>
      <c r="AJ521" t="s">
        <v>40</v>
      </c>
    </row>
    <row r="522" spans="1:36" x14ac:dyDescent="0.2">
      <c r="A522" t="s">
        <v>486</v>
      </c>
      <c r="B522" t="s">
        <v>487</v>
      </c>
      <c r="C522" t="s">
        <v>380</v>
      </c>
      <c r="D522" t="s">
        <v>1421</v>
      </c>
      <c r="E522" t="s">
        <v>328</v>
      </c>
      <c r="F522" s="1">
        <v>38183</v>
      </c>
      <c r="G522" s="1">
        <v>38183</v>
      </c>
      <c r="H522" s="1">
        <v>43692</v>
      </c>
      <c r="I522">
        <v>2015</v>
      </c>
      <c r="J522">
        <v>67</v>
      </c>
      <c r="K522">
        <v>483</v>
      </c>
      <c r="L522" t="s">
        <v>40</v>
      </c>
      <c r="M522">
        <v>1.7</v>
      </c>
      <c r="N522" t="s">
        <v>40</v>
      </c>
      <c r="O522" t="s">
        <v>40</v>
      </c>
      <c r="P522" t="s">
        <v>40</v>
      </c>
      <c r="Q522" t="s">
        <v>40</v>
      </c>
      <c r="R522" t="s">
        <v>40</v>
      </c>
      <c r="S522" t="s">
        <v>40</v>
      </c>
      <c r="T522" t="s">
        <v>40</v>
      </c>
      <c r="U522">
        <v>34</v>
      </c>
      <c r="V522">
        <v>9</v>
      </c>
      <c r="W522" t="s">
        <v>40</v>
      </c>
      <c r="X522">
        <v>2015</v>
      </c>
      <c r="Y522" t="s">
        <v>40</v>
      </c>
      <c r="Z522" t="s">
        <v>40</v>
      </c>
      <c r="AA522">
        <v>0</v>
      </c>
      <c r="AB522">
        <v>0</v>
      </c>
      <c r="AC522">
        <v>0</v>
      </c>
      <c r="AD522">
        <v>0</v>
      </c>
      <c r="AE522">
        <v>0</v>
      </c>
      <c r="AF522">
        <v>0</v>
      </c>
      <c r="AG522">
        <v>10</v>
      </c>
      <c r="AH522">
        <v>3</v>
      </c>
      <c r="AI522">
        <v>5</v>
      </c>
      <c r="AJ522" t="s">
        <v>40</v>
      </c>
    </row>
    <row r="523" spans="1:36" x14ac:dyDescent="0.2">
      <c r="A523" t="s">
        <v>488</v>
      </c>
      <c r="B523" t="e">
        <v>#N/A</v>
      </c>
      <c r="C523" t="s">
        <v>380</v>
      </c>
      <c r="D523" t="s">
        <v>1421</v>
      </c>
      <c r="E523" t="s">
        <v>328</v>
      </c>
      <c r="F523" s="1">
        <v>38183</v>
      </c>
      <c r="G523" s="1">
        <v>38183</v>
      </c>
      <c r="H523" s="1">
        <v>43692</v>
      </c>
      <c r="I523">
        <v>2015</v>
      </c>
      <c r="J523">
        <v>160</v>
      </c>
      <c r="K523" t="s">
        <v>77</v>
      </c>
      <c r="L523" t="s">
        <v>40</v>
      </c>
      <c r="M523">
        <v>3.8</v>
      </c>
      <c r="N523" t="s">
        <v>40</v>
      </c>
      <c r="O523" t="s">
        <v>40</v>
      </c>
      <c r="P523" t="s">
        <v>40</v>
      </c>
      <c r="Q523" t="s">
        <v>40</v>
      </c>
      <c r="R523" t="s">
        <v>40</v>
      </c>
      <c r="S523" t="s">
        <v>40</v>
      </c>
      <c r="T523" t="s">
        <v>40</v>
      </c>
      <c r="U523">
        <v>31</v>
      </c>
      <c r="V523">
        <v>11</v>
      </c>
      <c r="W523" t="s">
        <v>40</v>
      </c>
      <c r="X523">
        <v>2015</v>
      </c>
      <c r="Y523" t="s">
        <v>40</v>
      </c>
      <c r="Z523" t="s">
        <v>40</v>
      </c>
      <c r="AA523">
        <v>0</v>
      </c>
      <c r="AB523">
        <v>0</v>
      </c>
      <c r="AC523">
        <v>0</v>
      </c>
      <c r="AD523">
        <v>0</v>
      </c>
      <c r="AE523">
        <v>0</v>
      </c>
      <c r="AF523">
        <v>0</v>
      </c>
      <c r="AG523">
        <v>10</v>
      </c>
      <c r="AH523">
        <v>4</v>
      </c>
      <c r="AI523">
        <v>3</v>
      </c>
      <c r="AJ523" t="s">
        <v>40</v>
      </c>
    </row>
    <row r="524" spans="1:36" x14ac:dyDescent="0.2">
      <c r="A524" t="s">
        <v>489</v>
      </c>
      <c r="B524" t="e">
        <v>#N/A</v>
      </c>
      <c r="C524" t="s">
        <v>380</v>
      </c>
      <c r="D524" t="s">
        <v>1421</v>
      </c>
      <c r="E524" t="s">
        <v>328</v>
      </c>
      <c r="F524" s="1">
        <v>38183</v>
      </c>
      <c r="G524" s="1">
        <v>38183</v>
      </c>
      <c r="H524" s="1">
        <v>43692</v>
      </c>
      <c r="I524">
        <v>2015</v>
      </c>
      <c r="J524">
        <v>76</v>
      </c>
      <c r="K524" t="s">
        <v>77</v>
      </c>
      <c r="L524" t="s">
        <v>40</v>
      </c>
      <c r="M524">
        <v>2.7</v>
      </c>
      <c r="N524" t="s">
        <v>40</v>
      </c>
      <c r="O524" t="s">
        <v>40</v>
      </c>
      <c r="P524" t="s">
        <v>40</v>
      </c>
      <c r="Q524" t="s">
        <v>40</v>
      </c>
      <c r="R524" t="s">
        <v>40</v>
      </c>
      <c r="S524" t="s">
        <v>40</v>
      </c>
      <c r="T524" t="s">
        <v>40</v>
      </c>
      <c r="U524">
        <v>39</v>
      </c>
      <c r="V524">
        <v>8</v>
      </c>
      <c r="W524" t="s">
        <v>40</v>
      </c>
      <c r="X524">
        <v>2015</v>
      </c>
      <c r="Y524" t="s">
        <v>40</v>
      </c>
      <c r="Z524" t="s">
        <v>40</v>
      </c>
      <c r="AA524">
        <v>0</v>
      </c>
      <c r="AB524">
        <v>0</v>
      </c>
      <c r="AC524">
        <v>0</v>
      </c>
      <c r="AD524">
        <v>0</v>
      </c>
      <c r="AE524">
        <v>0</v>
      </c>
      <c r="AF524">
        <v>0</v>
      </c>
      <c r="AG524">
        <v>10</v>
      </c>
      <c r="AH524">
        <v>5</v>
      </c>
      <c r="AI524">
        <v>1</v>
      </c>
      <c r="AJ524" t="s">
        <v>40</v>
      </c>
    </row>
    <row r="525" spans="1:36" x14ac:dyDescent="0.2">
      <c r="A525" t="s">
        <v>490</v>
      </c>
      <c r="B525" t="e">
        <v>#N/A</v>
      </c>
      <c r="C525" t="s">
        <v>380</v>
      </c>
      <c r="D525" t="s">
        <v>1421</v>
      </c>
      <c r="E525" t="s">
        <v>328</v>
      </c>
      <c r="F525" s="1">
        <v>38183</v>
      </c>
      <c r="G525" s="1">
        <v>38183</v>
      </c>
      <c r="H525" s="1">
        <v>43692</v>
      </c>
      <c r="I525">
        <v>2015</v>
      </c>
      <c r="J525">
        <v>167</v>
      </c>
      <c r="K525">
        <v>444</v>
      </c>
      <c r="L525" t="s">
        <v>40</v>
      </c>
      <c r="M525">
        <v>3.9</v>
      </c>
      <c r="N525" t="s">
        <v>40</v>
      </c>
      <c r="O525" t="s">
        <v>40</v>
      </c>
      <c r="P525" t="s">
        <v>40</v>
      </c>
      <c r="Q525" t="s">
        <v>40</v>
      </c>
      <c r="R525" t="s">
        <v>40</v>
      </c>
      <c r="S525" t="s">
        <v>40</v>
      </c>
      <c r="T525" t="s">
        <v>40</v>
      </c>
      <c r="U525">
        <v>37</v>
      </c>
      <c r="V525">
        <v>9</v>
      </c>
      <c r="W525" t="s">
        <v>40</v>
      </c>
      <c r="X525">
        <v>2015</v>
      </c>
      <c r="Y525" t="s">
        <v>40</v>
      </c>
      <c r="Z525" t="s">
        <v>40</v>
      </c>
      <c r="AA525">
        <v>0</v>
      </c>
      <c r="AB525">
        <v>0</v>
      </c>
      <c r="AC525">
        <v>0</v>
      </c>
      <c r="AD525">
        <v>0</v>
      </c>
      <c r="AE525">
        <v>0</v>
      </c>
      <c r="AF525">
        <v>0</v>
      </c>
      <c r="AG525">
        <v>9</v>
      </c>
      <c r="AH525">
        <v>2</v>
      </c>
      <c r="AI525">
        <v>4</v>
      </c>
      <c r="AJ525" t="s">
        <v>40</v>
      </c>
    </row>
    <row r="526" spans="1:36" x14ac:dyDescent="0.2">
      <c r="A526" t="s">
        <v>491</v>
      </c>
      <c r="B526" t="e">
        <v>#N/A</v>
      </c>
      <c r="C526" t="s">
        <v>380</v>
      </c>
      <c r="D526" t="s">
        <v>1421</v>
      </c>
      <c r="E526" t="s">
        <v>328</v>
      </c>
      <c r="F526" s="1">
        <v>43327</v>
      </c>
      <c r="G526" s="1">
        <v>43327</v>
      </c>
      <c r="H526" s="1">
        <v>43692</v>
      </c>
      <c r="I526">
        <v>2015</v>
      </c>
      <c r="J526">
        <v>48.8</v>
      </c>
      <c r="K526">
        <v>95</v>
      </c>
      <c r="L526" t="s">
        <v>40</v>
      </c>
      <c r="M526">
        <v>1.7</v>
      </c>
      <c r="N526" t="s">
        <v>40</v>
      </c>
      <c r="O526" t="s">
        <v>40</v>
      </c>
      <c r="P526" t="s">
        <v>40</v>
      </c>
      <c r="Q526" t="s">
        <v>40</v>
      </c>
      <c r="R526" t="s">
        <v>40</v>
      </c>
      <c r="S526" t="s">
        <v>40</v>
      </c>
      <c r="T526" t="s">
        <v>40</v>
      </c>
      <c r="U526">
        <v>48</v>
      </c>
      <c r="V526">
        <v>6</v>
      </c>
      <c r="W526" t="s">
        <v>40</v>
      </c>
      <c r="X526">
        <v>2015</v>
      </c>
      <c r="Y526" t="s">
        <v>40</v>
      </c>
      <c r="Z526" t="s">
        <v>40</v>
      </c>
      <c r="AA526">
        <v>0</v>
      </c>
      <c r="AB526">
        <v>0</v>
      </c>
      <c r="AC526">
        <v>0</v>
      </c>
      <c r="AD526">
        <v>0</v>
      </c>
      <c r="AE526">
        <v>0</v>
      </c>
      <c r="AF526">
        <v>0</v>
      </c>
      <c r="AG526">
        <v>10</v>
      </c>
      <c r="AH526">
        <v>5</v>
      </c>
      <c r="AI526">
        <v>7</v>
      </c>
      <c r="AJ526" t="s">
        <v>40</v>
      </c>
    </row>
    <row r="527" spans="1:36" x14ac:dyDescent="0.2">
      <c r="A527" t="s">
        <v>492</v>
      </c>
      <c r="B527" t="s">
        <v>492</v>
      </c>
      <c r="C527" t="s">
        <v>380</v>
      </c>
      <c r="D527" t="s">
        <v>1421</v>
      </c>
      <c r="E527" t="s">
        <v>328</v>
      </c>
      <c r="F527" s="1">
        <v>43327</v>
      </c>
      <c r="G527" s="1">
        <v>43327</v>
      </c>
      <c r="H527" s="1">
        <v>43692</v>
      </c>
      <c r="I527">
        <v>2015</v>
      </c>
      <c r="J527">
        <v>48</v>
      </c>
      <c r="K527">
        <v>325</v>
      </c>
      <c r="L527" t="s">
        <v>40</v>
      </c>
      <c r="M527">
        <v>1.8</v>
      </c>
      <c r="N527" t="s">
        <v>40</v>
      </c>
      <c r="O527" t="s">
        <v>40</v>
      </c>
      <c r="P527" t="s">
        <v>40</v>
      </c>
      <c r="Q527" t="s">
        <v>40</v>
      </c>
      <c r="R527" t="s">
        <v>40</v>
      </c>
      <c r="S527" t="s">
        <v>40</v>
      </c>
      <c r="T527" t="s">
        <v>40</v>
      </c>
      <c r="U527">
        <v>36</v>
      </c>
      <c r="V527">
        <v>7</v>
      </c>
      <c r="W527" t="s">
        <v>40</v>
      </c>
      <c r="X527">
        <v>2015</v>
      </c>
      <c r="Y527" t="s">
        <v>40</v>
      </c>
      <c r="Z527" t="s">
        <v>40</v>
      </c>
      <c r="AA527">
        <v>0</v>
      </c>
      <c r="AB527">
        <v>0</v>
      </c>
      <c r="AC527">
        <v>0</v>
      </c>
      <c r="AD527">
        <v>0</v>
      </c>
      <c r="AE527">
        <v>0</v>
      </c>
      <c r="AF527">
        <v>0</v>
      </c>
      <c r="AG527">
        <v>9</v>
      </c>
      <c r="AH527">
        <v>1</v>
      </c>
      <c r="AI527">
        <v>1</v>
      </c>
      <c r="AJ527" t="s">
        <v>40</v>
      </c>
    </row>
    <row r="528" spans="1:36" x14ac:dyDescent="0.2">
      <c r="A528" t="s">
        <v>493</v>
      </c>
      <c r="B528" t="e">
        <v>#N/A</v>
      </c>
      <c r="C528" t="s">
        <v>380</v>
      </c>
      <c r="D528" t="s">
        <v>1421</v>
      </c>
      <c r="E528" t="s">
        <v>328</v>
      </c>
      <c r="F528" s="1">
        <v>43327</v>
      </c>
      <c r="G528" s="1">
        <v>43327</v>
      </c>
      <c r="H528" s="1">
        <v>43692</v>
      </c>
      <c r="I528">
        <v>2015</v>
      </c>
      <c r="J528">
        <v>35</v>
      </c>
      <c r="K528">
        <v>178</v>
      </c>
      <c r="L528" t="s">
        <v>40</v>
      </c>
      <c r="M528">
        <v>0.9</v>
      </c>
      <c r="N528" t="s">
        <v>40</v>
      </c>
      <c r="O528" t="s">
        <v>40</v>
      </c>
      <c r="P528" t="s">
        <v>40</v>
      </c>
      <c r="Q528" t="s">
        <v>40</v>
      </c>
      <c r="R528" t="s">
        <v>40</v>
      </c>
      <c r="S528" t="s">
        <v>40</v>
      </c>
      <c r="T528" t="s">
        <v>40</v>
      </c>
      <c r="U528">
        <v>17</v>
      </c>
      <c r="V528">
        <v>10</v>
      </c>
      <c r="W528" t="s">
        <v>40</v>
      </c>
      <c r="X528">
        <v>2015</v>
      </c>
      <c r="Y528" t="s">
        <v>40</v>
      </c>
      <c r="Z528" t="s">
        <v>40</v>
      </c>
      <c r="AA528">
        <v>0</v>
      </c>
      <c r="AB528">
        <v>0</v>
      </c>
      <c r="AC528">
        <v>0</v>
      </c>
      <c r="AD528">
        <v>0</v>
      </c>
      <c r="AE528">
        <v>0</v>
      </c>
      <c r="AF528">
        <v>0</v>
      </c>
      <c r="AG528">
        <v>10</v>
      </c>
      <c r="AH528">
        <v>1</v>
      </c>
      <c r="AI528">
        <v>7</v>
      </c>
      <c r="AJ528" t="s">
        <v>40</v>
      </c>
    </row>
    <row r="529" spans="1:36" x14ac:dyDescent="0.2">
      <c r="A529" t="s">
        <v>494</v>
      </c>
      <c r="B529" t="e">
        <v>#N/A</v>
      </c>
      <c r="C529" t="s">
        <v>380</v>
      </c>
      <c r="D529" t="s">
        <v>1421</v>
      </c>
      <c r="E529" t="s">
        <v>328</v>
      </c>
      <c r="F529" s="1">
        <v>43997</v>
      </c>
      <c r="G529" s="1">
        <v>43997</v>
      </c>
      <c r="H529" s="1">
        <v>43692</v>
      </c>
      <c r="I529">
        <v>2015</v>
      </c>
      <c r="J529">
        <v>80</v>
      </c>
      <c r="K529">
        <v>400</v>
      </c>
      <c r="L529" t="s">
        <v>40</v>
      </c>
      <c r="M529">
        <v>5</v>
      </c>
      <c r="N529" t="s">
        <v>40</v>
      </c>
      <c r="O529" t="s">
        <v>40</v>
      </c>
      <c r="P529" t="s">
        <v>40</v>
      </c>
      <c r="Q529" t="s">
        <v>40</v>
      </c>
      <c r="R529" t="s">
        <v>40</v>
      </c>
      <c r="S529" t="s">
        <v>40</v>
      </c>
      <c r="T529" t="s">
        <v>40</v>
      </c>
      <c r="U529">
        <v>43</v>
      </c>
      <c r="V529">
        <v>11</v>
      </c>
      <c r="W529" t="s">
        <v>40</v>
      </c>
      <c r="X529">
        <v>2015</v>
      </c>
      <c r="Y529" t="s">
        <v>40</v>
      </c>
      <c r="Z529" t="s">
        <v>40</v>
      </c>
      <c r="AA529">
        <v>0</v>
      </c>
      <c r="AB529">
        <v>0</v>
      </c>
      <c r="AC529">
        <v>0</v>
      </c>
      <c r="AD529">
        <v>0</v>
      </c>
      <c r="AE529">
        <v>0</v>
      </c>
      <c r="AF529">
        <v>0</v>
      </c>
      <c r="AG529">
        <v>9</v>
      </c>
      <c r="AH529">
        <v>5</v>
      </c>
      <c r="AI529">
        <v>1</v>
      </c>
      <c r="AJ529" t="s">
        <v>40</v>
      </c>
    </row>
    <row r="530" spans="1:36" x14ac:dyDescent="0.2">
      <c r="A530" t="s">
        <v>495</v>
      </c>
      <c r="B530" t="e">
        <v>#N/A</v>
      </c>
      <c r="C530" t="s">
        <v>380</v>
      </c>
      <c r="D530" t="s">
        <v>1421</v>
      </c>
      <c r="E530" t="s">
        <v>328</v>
      </c>
      <c r="F530" s="1">
        <v>43997</v>
      </c>
      <c r="G530" s="1">
        <v>43997</v>
      </c>
      <c r="H530" s="1">
        <v>43692</v>
      </c>
      <c r="I530">
        <v>2015</v>
      </c>
      <c r="J530">
        <v>67</v>
      </c>
      <c r="K530" t="s">
        <v>77</v>
      </c>
      <c r="L530" t="s">
        <v>40</v>
      </c>
      <c r="M530">
        <v>2.5</v>
      </c>
      <c r="N530" t="s">
        <v>40</v>
      </c>
      <c r="O530" t="s">
        <v>40</v>
      </c>
      <c r="P530" t="s">
        <v>40</v>
      </c>
      <c r="Q530" t="s">
        <v>40</v>
      </c>
      <c r="R530" t="s">
        <v>40</v>
      </c>
      <c r="S530" t="s">
        <v>40</v>
      </c>
      <c r="T530" t="s">
        <v>40</v>
      </c>
      <c r="U530">
        <v>38</v>
      </c>
      <c r="V530">
        <v>12</v>
      </c>
      <c r="W530" t="s">
        <v>40</v>
      </c>
      <c r="X530">
        <v>2015</v>
      </c>
      <c r="Y530" t="s">
        <v>40</v>
      </c>
      <c r="Z530" t="s">
        <v>40</v>
      </c>
      <c r="AA530">
        <v>0</v>
      </c>
      <c r="AB530">
        <v>0</v>
      </c>
      <c r="AC530">
        <v>0</v>
      </c>
      <c r="AD530">
        <v>0</v>
      </c>
      <c r="AE530">
        <v>0</v>
      </c>
      <c r="AF530">
        <v>0</v>
      </c>
      <c r="AG530">
        <v>10</v>
      </c>
      <c r="AH530">
        <v>3</v>
      </c>
      <c r="AI530">
        <v>7</v>
      </c>
      <c r="AJ530" t="s">
        <v>40</v>
      </c>
    </row>
    <row r="531" spans="1:36" x14ac:dyDescent="0.2">
      <c r="A531" t="s">
        <v>495</v>
      </c>
      <c r="B531" t="e">
        <v>#N/A</v>
      </c>
      <c r="C531" t="s">
        <v>380</v>
      </c>
      <c r="D531" t="s">
        <v>1421</v>
      </c>
      <c r="E531" t="s">
        <v>328</v>
      </c>
      <c r="F531" s="1">
        <v>43997</v>
      </c>
      <c r="G531" s="1">
        <v>43997</v>
      </c>
      <c r="H531" s="1">
        <v>43692</v>
      </c>
      <c r="I531">
        <v>2015</v>
      </c>
      <c r="J531">
        <v>67</v>
      </c>
      <c r="K531" t="s">
        <v>77</v>
      </c>
      <c r="L531" t="s">
        <v>40</v>
      </c>
      <c r="M531">
        <v>2.5</v>
      </c>
      <c r="N531" t="s">
        <v>40</v>
      </c>
      <c r="O531" t="s">
        <v>40</v>
      </c>
      <c r="P531" t="s">
        <v>40</v>
      </c>
      <c r="Q531" t="s">
        <v>40</v>
      </c>
      <c r="R531" t="s">
        <v>40</v>
      </c>
      <c r="S531" t="s">
        <v>40</v>
      </c>
      <c r="T531" t="s">
        <v>40</v>
      </c>
      <c r="U531">
        <v>38</v>
      </c>
      <c r="V531">
        <v>12</v>
      </c>
      <c r="W531" t="s">
        <v>40</v>
      </c>
      <c r="X531">
        <v>2015</v>
      </c>
      <c r="Y531" t="s">
        <v>40</v>
      </c>
      <c r="Z531" t="s">
        <v>40</v>
      </c>
      <c r="AA531">
        <v>0</v>
      </c>
      <c r="AB531">
        <v>0</v>
      </c>
      <c r="AC531">
        <v>0</v>
      </c>
      <c r="AD531">
        <v>0</v>
      </c>
      <c r="AE531">
        <v>0</v>
      </c>
      <c r="AF531">
        <v>0</v>
      </c>
      <c r="AG531" t="s">
        <v>40</v>
      </c>
      <c r="AH531" t="s">
        <v>40</v>
      </c>
      <c r="AI531" t="s">
        <v>40</v>
      </c>
      <c r="AJ531" t="s">
        <v>40</v>
      </c>
    </row>
    <row r="532" spans="1:36" x14ac:dyDescent="0.2">
      <c r="A532" t="s">
        <v>496</v>
      </c>
      <c r="B532" t="s">
        <v>497</v>
      </c>
      <c r="C532" t="s">
        <v>380</v>
      </c>
      <c r="D532" t="s">
        <v>1421</v>
      </c>
      <c r="E532" t="s">
        <v>328</v>
      </c>
      <c r="F532" s="1">
        <v>43997</v>
      </c>
      <c r="G532" s="1">
        <v>43997</v>
      </c>
      <c r="H532" s="1">
        <v>43692</v>
      </c>
      <c r="I532">
        <v>2015</v>
      </c>
      <c r="J532">
        <v>66</v>
      </c>
      <c r="K532">
        <v>240</v>
      </c>
      <c r="L532" t="s">
        <v>40</v>
      </c>
      <c r="M532">
        <v>3</v>
      </c>
      <c r="N532" t="s">
        <v>40</v>
      </c>
      <c r="O532" t="s">
        <v>40</v>
      </c>
      <c r="P532" t="s">
        <v>40</v>
      </c>
      <c r="Q532" t="s">
        <v>40</v>
      </c>
      <c r="R532" t="s">
        <v>40</v>
      </c>
      <c r="S532" t="s">
        <v>40</v>
      </c>
      <c r="T532" t="s">
        <v>40</v>
      </c>
      <c r="U532">
        <v>39</v>
      </c>
      <c r="V532">
        <v>10</v>
      </c>
      <c r="W532" t="s">
        <v>40</v>
      </c>
      <c r="X532">
        <v>2015</v>
      </c>
      <c r="Y532" t="s">
        <v>40</v>
      </c>
      <c r="Z532" t="s">
        <v>40</v>
      </c>
      <c r="AA532">
        <v>0</v>
      </c>
      <c r="AB532">
        <v>0</v>
      </c>
      <c r="AC532">
        <v>0</v>
      </c>
      <c r="AD532">
        <v>0</v>
      </c>
      <c r="AE532">
        <v>0</v>
      </c>
      <c r="AF532">
        <v>0</v>
      </c>
      <c r="AG532">
        <v>10</v>
      </c>
      <c r="AH532">
        <v>4</v>
      </c>
      <c r="AI532">
        <v>7</v>
      </c>
      <c r="AJ532" t="s">
        <v>40</v>
      </c>
    </row>
    <row r="533" spans="1:36" x14ac:dyDescent="0.2">
      <c r="A533" t="s">
        <v>498</v>
      </c>
      <c r="B533" t="e">
        <v>#N/A</v>
      </c>
      <c r="C533" t="s">
        <v>380</v>
      </c>
      <c r="D533" t="s">
        <v>1421</v>
      </c>
      <c r="E533" t="s">
        <v>328</v>
      </c>
      <c r="F533" s="1">
        <v>43997</v>
      </c>
      <c r="G533" s="1">
        <v>43997</v>
      </c>
      <c r="H533" s="1">
        <v>43692</v>
      </c>
      <c r="I533">
        <v>2015</v>
      </c>
      <c r="J533">
        <v>49</v>
      </c>
      <c r="K533">
        <v>200</v>
      </c>
      <c r="L533" t="s">
        <v>40</v>
      </c>
      <c r="M533">
        <v>1</v>
      </c>
      <c r="N533" t="s">
        <v>40</v>
      </c>
      <c r="O533" t="s">
        <v>40</v>
      </c>
      <c r="P533" t="s">
        <v>40</v>
      </c>
      <c r="Q533" t="s">
        <v>40</v>
      </c>
      <c r="R533" t="s">
        <v>40</v>
      </c>
      <c r="S533" t="s">
        <v>40</v>
      </c>
      <c r="T533" t="s">
        <v>40</v>
      </c>
      <c r="U533">
        <v>24</v>
      </c>
      <c r="V533">
        <v>5.6</v>
      </c>
      <c r="W533" t="s">
        <v>40</v>
      </c>
      <c r="X533">
        <v>2015</v>
      </c>
      <c r="Y533" t="s">
        <v>40</v>
      </c>
      <c r="Z533" t="s">
        <v>40</v>
      </c>
      <c r="AA533">
        <v>0</v>
      </c>
      <c r="AB533">
        <v>0</v>
      </c>
      <c r="AC533">
        <v>0</v>
      </c>
      <c r="AD533">
        <v>0</v>
      </c>
      <c r="AE533">
        <v>0</v>
      </c>
      <c r="AF533">
        <v>0</v>
      </c>
      <c r="AG533">
        <v>1</v>
      </c>
      <c r="AH533">
        <v>3</v>
      </c>
      <c r="AI533">
        <v>1</v>
      </c>
      <c r="AJ533" t="s">
        <v>40</v>
      </c>
    </row>
    <row r="534" spans="1:36" x14ac:dyDescent="0.2">
      <c r="A534" t="s">
        <v>499</v>
      </c>
      <c r="B534" t="e">
        <v>#N/A</v>
      </c>
      <c r="C534" t="s">
        <v>380</v>
      </c>
      <c r="D534" t="s">
        <v>1421</v>
      </c>
      <c r="E534" t="s">
        <v>328</v>
      </c>
      <c r="F534" s="1">
        <v>38183</v>
      </c>
      <c r="G534" s="1">
        <v>38183</v>
      </c>
      <c r="H534" s="1">
        <v>43692</v>
      </c>
      <c r="I534">
        <v>2015</v>
      </c>
      <c r="J534">
        <v>66</v>
      </c>
      <c r="K534">
        <v>393</v>
      </c>
      <c r="L534" t="s">
        <v>40</v>
      </c>
      <c r="M534">
        <v>1.8</v>
      </c>
      <c r="N534" t="s">
        <v>40</v>
      </c>
      <c r="O534" t="s">
        <v>40</v>
      </c>
      <c r="P534" t="s">
        <v>40</v>
      </c>
      <c r="Q534" t="s">
        <v>40</v>
      </c>
      <c r="R534" t="s">
        <v>40</v>
      </c>
      <c r="S534" t="s">
        <v>40</v>
      </c>
      <c r="T534" t="s">
        <v>40</v>
      </c>
      <c r="U534">
        <v>33</v>
      </c>
      <c r="V534">
        <v>6</v>
      </c>
      <c r="W534" t="s">
        <v>40</v>
      </c>
      <c r="X534">
        <v>2015</v>
      </c>
      <c r="Y534" t="s">
        <v>40</v>
      </c>
      <c r="Z534" t="s">
        <v>40</v>
      </c>
      <c r="AA534">
        <v>0</v>
      </c>
      <c r="AB534">
        <v>0</v>
      </c>
      <c r="AC534">
        <v>0</v>
      </c>
      <c r="AD534">
        <v>0</v>
      </c>
      <c r="AE534">
        <v>0</v>
      </c>
      <c r="AF534">
        <v>0</v>
      </c>
      <c r="AG534">
        <v>10</v>
      </c>
      <c r="AH534">
        <v>2</v>
      </c>
      <c r="AI534">
        <v>5</v>
      </c>
      <c r="AJ534" t="s">
        <v>40</v>
      </c>
    </row>
    <row r="535" spans="1:36" x14ac:dyDescent="0.2">
      <c r="A535" t="s">
        <v>500</v>
      </c>
      <c r="B535" t="e">
        <v>#N/A</v>
      </c>
      <c r="C535" t="s">
        <v>380</v>
      </c>
      <c r="D535" t="s">
        <v>1421</v>
      </c>
      <c r="E535" t="s">
        <v>328</v>
      </c>
      <c r="F535" s="1">
        <v>38183</v>
      </c>
      <c r="G535" s="1">
        <v>38183</v>
      </c>
      <c r="H535" s="1">
        <v>43692</v>
      </c>
      <c r="I535">
        <v>2015</v>
      </c>
      <c r="J535">
        <v>38</v>
      </c>
      <c r="K535">
        <v>214</v>
      </c>
      <c r="L535" t="s">
        <v>40</v>
      </c>
      <c r="M535">
        <v>1.3</v>
      </c>
      <c r="N535" t="s">
        <v>40</v>
      </c>
      <c r="O535" t="s">
        <v>40</v>
      </c>
      <c r="P535" t="s">
        <v>40</v>
      </c>
      <c r="Q535" t="s">
        <v>40</v>
      </c>
      <c r="R535" t="s">
        <v>40</v>
      </c>
      <c r="S535" t="s">
        <v>40</v>
      </c>
      <c r="T535" t="s">
        <v>40</v>
      </c>
      <c r="U535">
        <v>33</v>
      </c>
      <c r="V535">
        <v>7</v>
      </c>
      <c r="W535" t="s">
        <v>40</v>
      </c>
      <c r="X535">
        <v>2015</v>
      </c>
      <c r="Y535" t="s">
        <v>40</v>
      </c>
      <c r="Z535" t="s">
        <v>40</v>
      </c>
      <c r="AA535">
        <v>0</v>
      </c>
      <c r="AB535">
        <v>0</v>
      </c>
      <c r="AC535">
        <v>0</v>
      </c>
      <c r="AD535">
        <v>0</v>
      </c>
      <c r="AE535">
        <v>0</v>
      </c>
      <c r="AF535">
        <v>0</v>
      </c>
      <c r="AG535">
        <v>10</v>
      </c>
      <c r="AH535">
        <v>4</v>
      </c>
      <c r="AI535">
        <v>1</v>
      </c>
      <c r="AJ535" t="s">
        <v>40</v>
      </c>
    </row>
    <row r="536" spans="1:36" x14ac:dyDescent="0.2">
      <c r="A536" t="s">
        <v>501</v>
      </c>
      <c r="B536" t="e">
        <v>#N/A</v>
      </c>
      <c r="C536" t="s">
        <v>380</v>
      </c>
      <c r="D536" t="s">
        <v>1421</v>
      </c>
      <c r="E536" t="s">
        <v>328</v>
      </c>
      <c r="F536" s="1">
        <v>38183</v>
      </c>
      <c r="G536" s="1">
        <v>38183</v>
      </c>
      <c r="H536" s="1">
        <v>43692</v>
      </c>
      <c r="I536">
        <v>2015</v>
      </c>
      <c r="J536">
        <v>94</v>
      </c>
      <c r="K536" t="s">
        <v>77</v>
      </c>
      <c r="L536" t="s">
        <v>40</v>
      </c>
      <c r="M536">
        <v>1.6</v>
      </c>
      <c r="N536" t="s">
        <v>40</v>
      </c>
      <c r="O536" t="s">
        <v>40</v>
      </c>
      <c r="P536" t="s">
        <v>40</v>
      </c>
      <c r="Q536" t="s">
        <v>40</v>
      </c>
      <c r="R536" t="s">
        <v>40</v>
      </c>
      <c r="S536" t="s">
        <v>40</v>
      </c>
      <c r="T536" t="s">
        <v>40</v>
      </c>
      <c r="U536">
        <v>29</v>
      </c>
      <c r="V536">
        <v>6</v>
      </c>
      <c r="W536" t="s">
        <v>40</v>
      </c>
      <c r="X536">
        <v>2015</v>
      </c>
      <c r="Y536" t="s">
        <v>40</v>
      </c>
      <c r="Z536" t="s">
        <v>40</v>
      </c>
      <c r="AA536">
        <v>0</v>
      </c>
      <c r="AB536">
        <v>0</v>
      </c>
      <c r="AC536">
        <v>0</v>
      </c>
      <c r="AD536">
        <v>0</v>
      </c>
      <c r="AE536">
        <v>0</v>
      </c>
      <c r="AF536">
        <v>0</v>
      </c>
      <c r="AG536">
        <v>9</v>
      </c>
      <c r="AH536">
        <v>1</v>
      </c>
      <c r="AI536">
        <v>4</v>
      </c>
      <c r="AJ536" t="s">
        <v>40</v>
      </c>
    </row>
    <row r="537" spans="1:36" x14ac:dyDescent="0.2">
      <c r="A537" t="s">
        <v>502</v>
      </c>
      <c r="B537" t="e">
        <v>#N/A</v>
      </c>
      <c r="C537" t="s">
        <v>380</v>
      </c>
      <c r="D537" t="s">
        <v>1421</v>
      </c>
      <c r="E537" t="s">
        <v>328</v>
      </c>
      <c r="F537" s="1">
        <v>38183</v>
      </c>
      <c r="G537" s="1">
        <v>38183</v>
      </c>
      <c r="H537" s="1">
        <v>43692</v>
      </c>
      <c r="I537">
        <v>2015</v>
      </c>
      <c r="J537">
        <v>99</v>
      </c>
      <c r="K537">
        <v>402</v>
      </c>
      <c r="L537" t="s">
        <v>40</v>
      </c>
      <c r="M537">
        <v>2</v>
      </c>
      <c r="N537" t="s">
        <v>40</v>
      </c>
      <c r="O537" t="s">
        <v>40</v>
      </c>
      <c r="P537" t="s">
        <v>40</v>
      </c>
      <c r="Q537" t="s">
        <v>40</v>
      </c>
      <c r="R537" t="s">
        <v>40</v>
      </c>
      <c r="S537" t="s">
        <v>40</v>
      </c>
      <c r="T537" t="s">
        <v>40</v>
      </c>
      <c r="U537">
        <v>40</v>
      </c>
      <c r="V537">
        <v>7</v>
      </c>
      <c r="W537" t="s">
        <v>40</v>
      </c>
      <c r="X537">
        <v>2015</v>
      </c>
      <c r="Y537" t="s">
        <v>40</v>
      </c>
      <c r="Z537" t="s">
        <v>40</v>
      </c>
      <c r="AA537">
        <v>0</v>
      </c>
      <c r="AB537">
        <v>0</v>
      </c>
      <c r="AC537">
        <v>0</v>
      </c>
      <c r="AD537">
        <v>0</v>
      </c>
      <c r="AE537">
        <v>0</v>
      </c>
      <c r="AF537">
        <v>0</v>
      </c>
      <c r="AG537">
        <v>10</v>
      </c>
      <c r="AH537">
        <v>1</v>
      </c>
      <c r="AI537">
        <v>1</v>
      </c>
      <c r="AJ537" t="s">
        <v>40</v>
      </c>
    </row>
    <row r="538" spans="1:36" x14ac:dyDescent="0.2">
      <c r="A538" t="s">
        <v>503</v>
      </c>
      <c r="B538" t="e">
        <v>#N/A</v>
      </c>
      <c r="C538" t="s">
        <v>380</v>
      </c>
      <c r="D538" t="s">
        <v>1421</v>
      </c>
      <c r="E538" t="s">
        <v>328</v>
      </c>
      <c r="F538" s="1">
        <v>46919</v>
      </c>
      <c r="G538" s="1">
        <v>46919</v>
      </c>
      <c r="H538" s="1">
        <v>43692</v>
      </c>
      <c r="I538">
        <v>2015</v>
      </c>
      <c r="J538">
        <v>43</v>
      </c>
      <c r="K538" t="s">
        <v>381</v>
      </c>
      <c r="L538" t="s">
        <v>40</v>
      </c>
      <c r="M538">
        <v>2.4</v>
      </c>
      <c r="N538" t="s">
        <v>40</v>
      </c>
      <c r="O538" t="s">
        <v>40</v>
      </c>
      <c r="P538" t="s">
        <v>40</v>
      </c>
      <c r="Q538" t="s">
        <v>40</v>
      </c>
      <c r="R538" t="s">
        <v>40</v>
      </c>
      <c r="S538" t="s">
        <v>40</v>
      </c>
      <c r="T538" t="s">
        <v>40</v>
      </c>
      <c r="U538">
        <v>30</v>
      </c>
      <c r="V538">
        <v>8</v>
      </c>
      <c r="W538" t="s">
        <v>40</v>
      </c>
      <c r="X538">
        <v>2015</v>
      </c>
      <c r="Y538" t="s">
        <v>40</v>
      </c>
      <c r="Z538" t="s">
        <v>40</v>
      </c>
      <c r="AA538">
        <v>0</v>
      </c>
      <c r="AB538">
        <v>0</v>
      </c>
      <c r="AC538">
        <v>0</v>
      </c>
      <c r="AD538">
        <v>0</v>
      </c>
      <c r="AE538">
        <v>0</v>
      </c>
      <c r="AF538">
        <v>0</v>
      </c>
      <c r="AG538">
        <v>10</v>
      </c>
      <c r="AH538">
        <v>1</v>
      </c>
      <c r="AI538">
        <v>3</v>
      </c>
      <c r="AJ538" t="s">
        <v>40</v>
      </c>
    </row>
    <row r="539" spans="1:36" x14ac:dyDescent="0.2">
      <c r="A539" t="s">
        <v>504</v>
      </c>
      <c r="B539" t="e">
        <v>#N/A</v>
      </c>
      <c r="C539" t="s">
        <v>380</v>
      </c>
      <c r="D539" t="s">
        <v>1421</v>
      </c>
      <c r="E539" t="s">
        <v>328</v>
      </c>
      <c r="F539" s="1">
        <v>46919</v>
      </c>
      <c r="G539" s="1">
        <v>46919</v>
      </c>
      <c r="H539" s="1">
        <v>43692</v>
      </c>
      <c r="I539">
        <v>2015</v>
      </c>
      <c r="J539">
        <v>59</v>
      </c>
      <c r="K539">
        <v>251</v>
      </c>
      <c r="L539" t="s">
        <v>40</v>
      </c>
      <c r="M539">
        <v>1.4</v>
      </c>
      <c r="N539" t="s">
        <v>40</v>
      </c>
      <c r="O539" t="s">
        <v>40</v>
      </c>
      <c r="P539" t="s">
        <v>40</v>
      </c>
      <c r="Q539" t="s">
        <v>40</v>
      </c>
      <c r="R539" t="s">
        <v>40</v>
      </c>
      <c r="S539" t="s">
        <v>40</v>
      </c>
      <c r="T539" t="s">
        <v>40</v>
      </c>
      <c r="U539">
        <v>26</v>
      </c>
      <c r="V539">
        <v>6</v>
      </c>
      <c r="W539" t="s">
        <v>40</v>
      </c>
      <c r="X539">
        <v>2015</v>
      </c>
      <c r="Y539" t="s">
        <v>40</v>
      </c>
      <c r="Z539" t="s">
        <v>40</v>
      </c>
      <c r="AA539">
        <v>0</v>
      </c>
      <c r="AB539">
        <v>0</v>
      </c>
      <c r="AC539">
        <v>0</v>
      </c>
      <c r="AD539">
        <v>0</v>
      </c>
      <c r="AE539">
        <v>0</v>
      </c>
      <c r="AF539">
        <v>0</v>
      </c>
      <c r="AG539">
        <v>10</v>
      </c>
      <c r="AH539">
        <v>3</v>
      </c>
      <c r="AI539">
        <v>3</v>
      </c>
      <c r="AJ539" t="s">
        <v>40</v>
      </c>
    </row>
    <row r="540" spans="1:36" x14ac:dyDescent="0.2">
      <c r="A540" t="s">
        <v>505</v>
      </c>
      <c r="B540" t="e">
        <v>#N/A</v>
      </c>
      <c r="C540" t="s">
        <v>380</v>
      </c>
      <c r="D540" t="s">
        <v>1421</v>
      </c>
      <c r="E540" t="s">
        <v>328</v>
      </c>
      <c r="F540" s="1">
        <v>46919</v>
      </c>
      <c r="G540" s="1">
        <v>46919</v>
      </c>
      <c r="H540" s="1">
        <v>43692</v>
      </c>
      <c r="I540">
        <v>2015</v>
      </c>
      <c r="J540">
        <v>43</v>
      </c>
      <c r="K540">
        <v>228</v>
      </c>
      <c r="L540" t="s">
        <v>40</v>
      </c>
      <c r="M540">
        <v>2.1</v>
      </c>
      <c r="N540" t="s">
        <v>40</v>
      </c>
      <c r="O540" t="s">
        <v>40</v>
      </c>
      <c r="P540" t="s">
        <v>40</v>
      </c>
      <c r="Q540" t="s">
        <v>40</v>
      </c>
      <c r="R540" t="s">
        <v>40</v>
      </c>
      <c r="S540" t="s">
        <v>40</v>
      </c>
      <c r="T540" t="s">
        <v>40</v>
      </c>
      <c r="U540">
        <v>28</v>
      </c>
      <c r="V540">
        <v>9</v>
      </c>
      <c r="W540" t="s">
        <v>40</v>
      </c>
      <c r="X540">
        <v>2015</v>
      </c>
      <c r="Y540" t="s">
        <v>40</v>
      </c>
      <c r="Z540" t="s">
        <v>40</v>
      </c>
      <c r="AA540">
        <v>0</v>
      </c>
      <c r="AB540">
        <v>0</v>
      </c>
      <c r="AC540">
        <v>0</v>
      </c>
      <c r="AD540">
        <v>0</v>
      </c>
      <c r="AE540">
        <v>0</v>
      </c>
      <c r="AF540">
        <v>0</v>
      </c>
      <c r="AG540">
        <v>9</v>
      </c>
      <c r="AH540">
        <v>5</v>
      </c>
      <c r="AI540">
        <v>4</v>
      </c>
      <c r="AJ540" t="s">
        <v>40</v>
      </c>
    </row>
    <row r="541" spans="1:36" x14ac:dyDescent="0.2">
      <c r="A541" t="s">
        <v>506</v>
      </c>
      <c r="B541" t="e">
        <v>#N/A</v>
      </c>
      <c r="C541" t="s">
        <v>380</v>
      </c>
      <c r="D541" t="s">
        <v>1421</v>
      </c>
      <c r="E541" t="s">
        <v>328</v>
      </c>
      <c r="F541" s="1">
        <v>46919</v>
      </c>
      <c r="G541" s="1">
        <v>46919</v>
      </c>
      <c r="H541" s="1">
        <v>43692</v>
      </c>
      <c r="I541">
        <v>2015</v>
      </c>
      <c r="J541">
        <v>57</v>
      </c>
      <c r="K541">
        <v>230</v>
      </c>
      <c r="L541" t="s">
        <v>40</v>
      </c>
      <c r="M541">
        <v>1.5</v>
      </c>
      <c r="N541" t="s">
        <v>40</v>
      </c>
      <c r="O541" t="s">
        <v>40</v>
      </c>
      <c r="P541" t="s">
        <v>40</v>
      </c>
      <c r="Q541" t="s">
        <v>40</v>
      </c>
      <c r="R541" t="s">
        <v>40</v>
      </c>
      <c r="S541" t="s">
        <v>40</v>
      </c>
      <c r="T541" t="s">
        <v>40</v>
      </c>
      <c r="U541">
        <v>36</v>
      </c>
      <c r="V541">
        <v>6</v>
      </c>
      <c r="W541" t="s">
        <v>40</v>
      </c>
      <c r="X541">
        <v>2015</v>
      </c>
      <c r="Y541" t="s">
        <v>40</v>
      </c>
      <c r="Z541" t="s">
        <v>40</v>
      </c>
      <c r="AA541">
        <v>0</v>
      </c>
      <c r="AB541">
        <v>0</v>
      </c>
      <c r="AC541">
        <v>0</v>
      </c>
      <c r="AD541">
        <v>0</v>
      </c>
      <c r="AE541">
        <v>0</v>
      </c>
      <c r="AF541">
        <v>0</v>
      </c>
      <c r="AG541">
        <v>9</v>
      </c>
      <c r="AH541">
        <v>4</v>
      </c>
      <c r="AI541">
        <v>6</v>
      </c>
      <c r="AJ541" t="s">
        <v>40</v>
      </c>
    </row>
    <row r="542" spans="1:36" x14ac:dyDescent="0.2">
      <c r="A542" t="s">
        <v>507</v>
      </c>
      <c r="B542" t="e">
        <v>#N/A</v>
      </c>
      <c r="C542" t="s">
        <v>380</v>
      </c>
      <c r="D542" t="s">
        <v>1421</v>
      </c>
      <c r="E542" t="s">
        <v>328</v>
      </c>
      <c r="F542" s="1">
        <v>46919</v>
      </c>
      <c r="G542" s="1">
        <v>46919</v>
      </c>
      <c r="H542" s="1">
        <v>43692</v>
      </c>
      <c r="I542">
        <v>2015</v>
      </c>
      <c r="J542">
        <v>84</v>
      </c>
      <c r="K542">
        <v>164</v>
      </c>
      <c r="L542" t="s">
        <v>40</v>
      </c>
      <c r="M542">
        <v>1.2</v>
      </c>
      <c r="N542" t="s">
        <v>40</v>
      </c>
      <c r="O542" t="s">
        <v>40</v>
      </c>
      <c r="P542" t="s">
        <v>40</v>
      </c>
      <c r="Q542" t="s">
        <v>40</v>
      </c>
      <c r="R542" t="s">
        <v>40</v>
      </c>
      <c r="S542" t="s">
        <v>40</v>
      </c>
      <c r="T542" t="s">
        <v>40</v>
      </c>
      <c r="U542">
        <v>29</v>
      </c>
      <c r="V542">
        <v>6</v>
      </c>
      <c r="W542" t="s">
        <v>40</v>
      </c>
      <c r="X542">
        <v>2015</v>
      </c>
      <c r="Y542" t="s">
        <v>40</v>
      </c>
      <c r="Z542" t="s">
        <v>40</v>
      </c>
      <c r="AA542">
        <v>0</v>
      </c>
      <c r="AB542">
        <v>0</v>
      </c>
      <c r="AC542">
        <v>0</v>
      </c>
      <c r="AD542">
        <v>0</v>
      </c>
      <c r="AE542">
        <v>0</v>
      </c>
      <c r="AF542">
        <v>0</v>
      </c>
      <c r="AG542">
        <v>10</v>
      </c>
      <c r="AH542">
        <v>1</v>
      </c>
      <c r="AI542">
        <v>1</v>
      </c>
      <c r="AJ542" t="s">
        <v>40</v>
      </c>
    </row>
    <row r="543" spans="1:36" x14ac:dyDescent="0.2">
      <c r="A543" t="s">
        <v>508</v>
      </c>
      <c r="B543" t="e">
        <v>#N/A</v>
      </c>
      <c r="C543" t="s">
        <v>380</v>
      </c>
      <c r="D543" t="s">
        <v>1421</v>
      </c>
      <c r="E543" t="s">
        <v>328</v>
      </c>
      <c r="F543" s="1">
        <v>46919</v>
      </c>
      <c r="G543" s="1">
        <v>46919</v>
      </c>
      <c r="H543" s="1">
        <v>43692</v>
      </c>
      <c r="I543">
        <v>2015</v>
      </c>
      <c r="J543">
        <v>53</v>
      </c>
      <c r="K543">
        <v>273</v>
      </c>
      <c r="L543" t="s">
        <v>40</v>
      </c>
      <c r="M543">
        <v>0.8</v>
      </c>
      <c r="N543" t="s">
        <v>40</v>
      </c>
      <c r="O543" t="s">
        <v>40</v>
      </c>
      <c r="P543" t="s">
        <v>40</v>
      </c>
      <c r="Q543" t="s">
        <v>40</v>
      </c>
      <c r="R543" t="s">
        <v>40</v>
      </c>
      <c r="S543" t="s">
        <v>40</v>
      </c>
      <c r="T543" t="s">
        <v>40</v>
      </c>
      <c r="U543">
        <v>20</v>
      </c>
      <c r="V543">
        <v>6</v>
      </c>
      <c r="W543" t="s">
        <v>40</v>
      </c>
      <c r="X543">
        <v>2015</v>
      </c>
      <c r="Y543" t="s">
        <v>40</v>
      </c>
      <c r="Z543" t="s">
        <v>40</v>
      </c>
      <c r="AA543">
        <v>0</v>
      </c>
      <c r="AB543">
        <v>0</v>
      </c>
      <c r="AC543">
        <v>0</v>
      </c>
      <c r="AD543">
        <v>0</v>
      </c>
      <c r="AE543">
        <v>0</v>
      </c>
      <c r="AF543">
        <v>0</v>
      </c>
      <c r="AG543">
        <v>10</v>
      </c>
      <c r="AH543">
        <v>2</v>
      </c>
      <c r="AI543">
        <v>3</v>
      </c>
      <c r="AJ543" t="s">
        <v>40</v>
      </c>
    </row>
    <row r="544" spans="1:36" x14ac:dyDescent="0.2">
      <c r="A544" t="s">
        <v>509</v>
      </c>
      <c r="B544" t="e">
        <v>#N/A</v>
      </c>
      <c r="C544" t="s">
        <v>380</v>
      </c>
      <c r="D544" t="s">
        <v>1421</v>
      </c>
      <c r="E544" t="s">
        <v>328</v>
      </c>
      <c r="F544" s="1">
        <v>46919</v>
      </c>
      <c r="G544" s="1">
        <v>46919</v>
      </c>
      <c r="H544" s="1">
        <v>43692</v>
      </c>
      <c r="I544">
        <v>2015</v>
      </c>
      <c r="J544">
        <v>73</v>
      </c>
      <c r="K544">
        <v>109</v>
      </c>
      <c r="L544" t="s">
        <v>40</v>
      </c>
      <c r="M544">
        <v>1.1000000000000001</v>
      </c>
      <c r="N544" t="s">
        <v>40</v>
      </c>
      <c r="O544" t="s">
        <v>40</v>
      </c>
      <c r="P544" t="s">
        <v>40</v>
      </c>
      <c r="Q544" t="s">
        <v>40</v>
      </c>
      <c r="R544" t="s">
        <v>40</v>
      </c>
      <c r="S544" t="s">
        <v>40</v>
      </c>
      <c r="T544" t="s">
        <v>40</v>
      </c>
      <c r="U544">
        <v>28</v>
      </c>
      <c r="V544">
        <v>6</v>
      </c>
      <c r="W544" t="s">
        <v>40</v>
      </c>
      <c r="X544">
        <v>2015</v>
      </c>
      <c r="Y544" t="s">
        <v>40</v>
      </c>
      <c r="Z544" t="s">
        <v>40</v>
      </c>
      <c r="AA544">
        <v>0</v>
      </c>
      <c r="AB544">
        <v>0</v>
      </c>
      <c r="AC544">
        <v>0</v>
      </c>
      <c r="AD544">
        <v>0</v>
      </c>
      <c r="AE544">
        <v>0</v>
      </c>
      <c r="AF544">
        <v>0</v>
      </c>
      <c r="AG544">
        <v>9</v>
      </c>
      <c r="AH544">
        <v>2</v>
      </c>
      <c r="AI544">
        <v>2</v>
      </c>
      <c r="AJ544" t="s">
        <v>40</v>
      </c>
    </row>
    <row r="545" spans="1:36" x14ac:dyDescent="0.2">
      <c r="A545" t="s">
        <v>510</v>
      </c>
      <c r="B545" t="e">
        <v>#N/A</v>
      </c>
      <c r="C545" t="s">
        <v>380</v>
      </c>
      <c r="D545" t="s">
        <v>1421</v>
      </c>
      <c r="E545" t="s">
        <v>328</v>
      </c>
      <c r="F545" s="1">
        <v>46919</v>
      </c>
      <c r="G545" s="1">
        <v>46919</v>
      </c>
      <c r="H545" s="1">
        <v>43692</v>
      </c>
      <c r="I545">
        <v>2015</v>
      </c>
      <c r="J545">
        <v>58</v>
      </c>
      <c r="K545">
        <v>196</v>
      </c>
      <c r="L545" t="s">
        <v>40</v>
      </c>
      <c r="M545">
        <v>1.9</v>
      </c>
      <c r="N545" t="s">
        <v>40</v>
      </c>
      <c r="O545" t="s">
        <v>40</v>
      </c>
      <c r="P545" t="s">
        <v>40</v>
      </c>
      <c r="Q545" t="s">
        <v>40</v>
      </c>
      <c r="R545" t="s">
        <v>40</v>
      </c>
      <c r="S545" t="s">
        <v>40</v>
      </c>
      <c r="T545" t="s">
        <v>40</v>
      </c>
      <c r="U545">
        <v>26</v>
      </c>
      <c r="V545">
        <v>6</v>
      </c>
      <c r="W545" t="s">
        <v>40</v>
      </c>
      <c r="X545">
        <v>2015</v>
      </c>
      <c r="Y545" t="s">
        <v>40</v>
      </c>
      <c r="Z545" t="s">
        <v>40</v>
      </c>
      <c r="AA545">
        <v>0</v>
      </c>
      <c r="AB545">
        <v>0</v>
      </c>
      <c r="AC545">
        <v>0</v>
      </c>
      <c r="AD545">
        <v>0</v>
      </c>
      <c r="AE545">
        <v>0</v>
      </c>
      <c r="AF545">
        <v>0</v>
      </c>
      <c r="AG545">
        <v>10</v>
      </c>
      <c r="AH545">
        <v>3</v>
      </c>
      <c r="AI545">
        <v>5</v>
      </c>
      <c r="AJ545" t="s">
        <v>40</v>
      </c>
    </row>
    <row r="546" spans="1:36" x14ac:dyDescent="0.2">
      <c r="A546" t="s">
        <v>511</v>
      </c>
      <c r="B546" t="e">
        <v>#N/A</v>
      </c>
      <c r="C546" t="s">
        <v>380</v>
      </c>
      <c r="D546" t="s">
        <v>1421</v>
      </c>
      <c r="E546" t="s">
        <v>328</v>
      </c>
      <c r="F546" s="1">
        <v>46919</v>
      </c>
      <c r="G546" s="1">
        <v>46919</v>
      </c>
      <c r="H546" s="1">
        <v>43692</v>
      </c>
      <c r="I546">
        <v>2015</v>
      </c>
      <c r="J546">
        <v>64</v>
      </c>
      <c r="K546">
        <v>372</v>
      </c>
      <c r="L546" t="s">
        <v>40</v>
      </c>
      <c r="M546">
        <v>1.6</v>
      </c>
      <c r="N546" t="s">
        <v>40</v>
      </c>
      <c r="O546" t="s">
        <v>40</v>
      </c>
      <c r="P546" t="s">
        <v>40</v>
      </c>
      <c r="Q546" t="s">
        <v>40</v>
      </c>
      <c r="R546" t="s">
        <v>40</v>
      </c>
      <c r="S546" t="s">
        <v>40</v>
      </c>
      <c r="T546" t="s">
        <v>40</v>
      </c>
      <c r="U546">
        <v>31</v>
      </c>
      <c r="V546">
        <v>6</v>
      </c>
      <c r="W546" t="s">
        <v>40</v>
      </c>
      <c r="X546">
        <v>2015</v>
      </c>
      <c r="Y546" t="s">
        <v>40</v>
      </c>
      <c r="Z546" t="s">
        <v>40</v>
      </c>
      <c r="AA546">
        <v>0</v>
      </c>
      <c r="AB546">
        <v>0</v>
      </c>
      <c r="AC546">
        <v>0</v>
      </c>
      <c r="AD546">
        <v>0</v>
      </c>
      <c r="AE546">
        <v>0</v>
      </c>
      <c r="AF546">
        <v>0</v>
      </c>
      <c r="AG546">
        <v>10</v>
      </c>
      <c r="AH546">
        <v>4</v>
      </c>
      <c r="AI546">
        <v>3</v>
      </c>
      <c r="AJ546" t="s">
        <v>40</v>
      </c>
    </row>
    <row r="547" spans="1:36" x14ac:dyDescent="0.2">
      <c r="A547" t="s">
        <v>512</v>
      </c>
      <c r="B547" t="e">
        <v>#N/A</v>
      </c>
      <c r="C547" t="s">
        <v>380</v>
      </c>
      <c r="D547" t="s">
        <v>1421</v>
      </c>
      <c r="E547" t="s">
        <v>328</v>
      </c>
      <c r="F547" s="1">
        <v>46919</v>
      </c>
      <c r="G547" s="1">
        <v>46919</v>
      </c>
      <c r="H547" s="1">
        <v>43692</v>
      </c>
      <c r="I547">
        <v>2015</v>
      </c>
      <c r="J547">
        <v>59</v>
      </c>
      <c r="K547">
        <v>157</v>
      </c>
      <c r="L547" t="s">
        <v>40</v>
      </c>
      <c r="M547">
        <v>0.9</v>
      </c>
      <c r="N547" t="s">
        <v>40</v>
      </c>
      <c r="O547" t="s">
        <v>40</v>
      </c>
      <c r="P547" t="s">
        <v>40</v>
      </c>
      <c r="Q547" t="s">
        <v>40</v>
      </c>
      <c r="R547" t="s">
        <v>40</v>
      </c>
      <c r="S547" t="s">
        <v>40</v>
      </c>
      <c r="T547" t="s">
        <v>40</v>
      </c>
      <c r="U547">
        <v>43</v>
      </c>
      <c r="V547">
        <v>6</v>
      </c>
      <c r="W547" t="s">
        <v>40</v>
      </c>
      <c r="X547">
        <v>2015</v>
      </c>
      <c r="Y547" t="s">
        <v>40</v>
      </c>
      <c r="Z547" t="s">
        <v>40</v>
      </c>
      <c r="AA547">
        <v>0</v>
      </c>
      <c r="AB547">
        <v>0</v>
      </c>
      <c r="AC547">
        <v>0</v>
      </c>
      <c r="AD547">
        <v>0</v>
      </c>
      <c r="AE547">
        <v>0</v>
      </c>
      <c r="AF547">
        <v>0</v>
      </c>
      <c r="AG547">
        <v>9</v>
      </c>
      <c r="AH547">
        <v>1</v>
      </c>
      <c r="AI547">
        <v>6</v>
      </c>
      <c r="AJ547" t="s">
        <v>40</v>
      </c>
    </row>
    <row r="548" spans="1:36" x14ac:dyDescent="0.2">
      <c r="A548" t="s">
        <v>513</v>
      </c>
      <c r="B548" t="s">
        <v>513</v>
      </c>
      <c r="C548" t="s">
        <v>372</v>
      </c>
      <c r="D548" t="s">
        <v>1421</v>
      </c>
      <c r="E548" t="s">
        <v>328</v>
      </c>
      <c r="F548" s="1">
        <v>43327</v>
      </c>
      <c r="G548" s="1">
        <v>43327</v>
      </c>
      <c r="H548" s="1">
        <v>44058</v>
      </c>
      <c r="I548">
        <v>2015</v>
      </c>
      <c r="J548">
        <v>17.100000000000001</v>
      </c>
      <c r="K548">
        <v>68</v>
      </c>
      <c r="L548" t="s">
        <v>40</v>
      </c>
      <c r="M548">
        <v>0.7</v>
      </c>
      <c r="N548" t="s">
        <v>40</v>
      </c>
      <c r="O548" t="s">
        <v>40</v>
      </c>
      <c r="P548" t="s">
        <v>40</v>
      </c>
      <c r="Q548" t="s">
        <v>40</v>
      </c>
      <c r="R548" t="s">
        <v>40</v>
      </c>
      <c r="S548" t="s">
        <v>40</v>
      </c>
      <c r="T548" t="s">
        <v>40</v>
      </c>
      <c r="U548">
        <v>22</v>
      </c>
      <c r="V548">
        <v>5</v>
      </c>
      <c r="W548" t="s">
        <v>40</v>
      </c>
      <c r="X548">
        <v>2015</v>
      </c>
      <c r="Y548" t="s">
        <v>40</v>
      </c>
      <c r="Z548" t="s">
        <v>40</v>
      </c>
      <c r="AA548">
        <v>0</v>
      </c>
      <c r="AB548">
        <v>0</v>
      </c>
      <c r="AC548">
        <v>0</v>
      </c>
      <c r="AD548">
        <v>0</v>
      </c>
      <c r="AE548">
        <v>0</v>
      </c>
      <c r="AF548">
        <v>0</v>
      </c>
      <c r="AG548">
        <v>12</v>
      </c>
      <c r="AH548">
        <v>5</v>
      </c>
      <c r="AI548">
        <v>2</v>
      </c>
      <c r="AJ548" t="s">
        <v>40</v>
      </c>
    </row>
    <row r="549" spans="1:36" x14ac:dyDescent="0.2">
      <c r="A549" t="s">
        <v>514</v>
      </c>
      <c r="B549" t="s">
        <v>514</v>
      </c>
      <c r="C549" t="s">
        <v>372</v>
      </c>
      <c r="D549" t="s">
        <v>1421</v>
      </c>
      <c r="E549" t="s">
        <v>328</v>
      </c>
      <c r="F549" s="1">
        <v>43327</v>
      </c>
      <c r="G549" s="1">
        <v>43327</v>
      </c>
      <c r="H549" s="1">
        <v>44058</v>
      </c>
      <c r="I549">
        <v>2015</v>
      </c>
      <c r="J549">
        <v>23.5</v>
      </c>
      <c r="K549">
        <v>31.4</v>
      </c>
      <c r="L549" t="s">
        <v>40</v>
      </c>
      <c r="M549">
        <v>0.6</v>
      </c>
      <c r="N549" t="s">
        <v>40</v>
      </c>
      <c r="O549" t="s">
        <v>40</v>
      </c>
      <c r="P549" t="s">
        <v>40</v>
      </c>
      <c r="Q549" t="s">
        <v>40</v>
      </c>
      <c r="R549" t="s">
        <v>40</v>
      </c>
      <c r="S549" t="s">
        <v>40</v>
      </c>
      <c r="T549" t="s">
        <v>40</v>
      </c>
      <c r="U549">
        <v>21</v>
      </c>
      <c r="V549">
        <v>7</v>
      </c>
      <c r="W549" t="s">
        <v>40</v>
      </c>
      <c r="X549">
        <v>2015</v>
      </c>
      <c r="Y549" t="s">
        <v>40</v>
      </c>
      <c r="Z549" t="s">
        <v>40</v>
      </c>
      <c r="AA549">
        <v>0</v>
      </c>
      <c r="AB549">
        <v>0</v>
      </c>
      <c r="AC549">
        <v>0</v>
      </c>
      <c r="AD549">
        <v>0</v>
      </c>
      <c r="AE549">
        <v>0</v>
      </c>
      <c r="AF549">
        <v>0</v>
      </c>
      <c r="AG549">
        <v>12</v>
      </c>
      <c r="AH549">
        <v>2</v>
      </c>
      <c r="AI549">
        <v>2</v>
      </c>
      <c r="AJ549" t="s">
        <v>40</v>
      </c>
    </row>
    <row r="550" spans="1:36" x14ac:dyDescent="0.2">
      <c r="A550" t="s">
        <v>515</v>
      </c>
      <c r="B550" t="s">
        <v>515</v>
      </c>
      <c r="C550" t="s">
        <v>372</v>
      </c>
      <c r="D550" t="s">
        <v>1421</v>
      </c>
      <c r="E550" t="s">
        <v>328</v>
      </c>
      <c r="F550" s="1">
        <v>43327</v>
      </c>
      <c r="G550" s="1">
        <v>43327</v>
      </c>
      <c r="H550" s="1">
        <v>44058</v>
      </c>
      <c r="I550">
        <v>2015</v>
      </c>
      <c r="J550">
        <v>17.399999999999999</v>
      </c>
      <c r="K550">
        <v>37</v>
      </c>
      <c r="L550" t="s">
        <v>40</v>
      </c>
      <c r="M550">
        <v>1</v>
      </c>
      <c r="N550" t="s">
        <v>40</v>
      </c>
      <c r="O550" t="s">
        <v>40</v>
      </c>
      <c r="P550" t="s">
        <v>40</v>
      </c>
      <c r="Q550" t="s">
        <v>40</v>
      </c>
      <c r="R550" t="s">
        <v>40</v>
      </c>
      <c r="S550" t="s">
        <v>40</v>
      </c>
      <c r="T550" t="s">
        <v>40</v>
      </c>
      <c r="U550">
        <v>16</v>
      </c>
      <c r="V550">
        <v>7</v>
      </c>
      <c r="W550" t="s">
        <v>40</v>
      </c>
      <c r="X550">
        <v>2015</v>
      </c>
      <c r="Y550" t="s">
        <v>40</v>
      </c>
      <c r="Z550" t="s">
        <v>40</v>
      </c>
      <c r="AA550">
        <v>0</v>
      </c>
      <c r="AB550">
        <v>0</v>
      </c>
      <c r="AC550">
        <v>0</v>
      </c>
      <c r="AD550">
        <v>0</v>
      </c>
      <c r="AE550">
        <v>0</v>
      </c>
      <c r="AF550">
        <v>0</v>
      </c>
      <c r="AG550">
        <v>12</v>
      </c>
      <c r="AH550">
        <v>1</v>
      </c>
      <c r="AI550">
        <v>2</v>
      </c>
      <c r="AJ550" t="s">
        <v>40</v>
      </c>
    </row>
    <row r="551" spans="1:36" x14ac:dyDescent="0.2">
      <c r="A551" t="s">
        <v>516</v>
      </c>
      <c r="B551" t="s">
        <v>516</v>
      </c>
      <c r="C551" t="s">
        <v>38</v>
      </c>
      <c r="D551" t="s">
        <v>1421</v>
      </c>
      <c r="E551" t="s">
        <v>328</v>
      </c>
      <c r="F551" s="1">
        <v>43997</v>
      </c>
      <c r="G551" s="1">
        <v>43997</v>
      </c>
      <c r="H551" s="1">
        <v>43692</v>
      </c>
      <c r="I551">
        <v>2015</v>
      </c>
      <c r="J551">
        <v>196</v>
      </c>
      <c r="K551">
        <v>262</v>
      </c>
      <c r="L551" t="s">
        <v>40</v>
      </c>
      <c r="M551">
        <v>5</v>
      </c>
      <c r="N551" t="s">
        <v>40</v>
      </c>
      <c r="O551" t="s">
        <v>40</v>
      </c>
      <c r="P551" t="s">
        <v>40</v>
      </c>
      <c r="Q551" t="s">
        <v>40</v>
      </c>
      <c r="R551" t="s">
        <v>40</v>
      </c>
      <c r="S551" t="s">
        <v>40</v>
      </c>
      <c r="T551" t="s">
        <v>40</v>
      </c>
      <c r="U551">
        <v>45.7</v>
      </c>
      <c r="V551">
        <v>15.5</v>
      </c>
      <c r="W551" t="s">
        <v>40</v>
      </c>
      <c r="X551">
        <v>2015</v>
      </c>
      <c r="Y551" t="s">
        <v>40</v>
      </c>
      <c r="Z551" t="s">
        <v>40</v>
      </c>
      <c r="AA551">
        <v>0</v>
      </c>
      <c r="AB551">
        <v>0</v>
      </c>
      <c r="AC551">
        <v>0</v>
      </c>
      <c r="AD551">
        <v>0</v>
      </c>
      <c r="AE551">
        <v>0</v>
      </c>
      <c r="AF551">
        <v>0</v>
      </c>
      <c r="AG551">
        <v>1</v>
      </c>
      <c r="AH551">
        <v>5</v>
      </c>
      <c r="AI551">
        <v>2</v>
      </c>
      <c r="AJ551" t="s">
        <v>40</v>
      </c>
    </row>
    <row r="552" spans="1:36" x14ac:dyDescent="0.2">
      <c r="A552" t="s">
        <v>517</v>
      </c>
      <c r="B552" t="s">
        <v>517</v>
      </c>
      <c r="C552" t="s">
        <v>38</v>
      </c>
      <c r="D552" t="s">
        <v>1421</v>
      </c>
      <c r="E552" t="s">
        <v>328</v>
      </c>
      <c r="F552" s="1">
        <v>38183</v>
      </c>
      <c r="G552" s="1">
        <v>38183</v>
      </c>
      <c r="H552" s="1">
        <v>43327</v>
      </c>
      <c r="I552">
        <v>2015</v>
      </c>
      <c r="J552">
        <v>84</v>
      </c>
      <c r="K552">
        <v>196</v>
      </c>
      <c r="L552" t="s">
        <v>40</v>
      </c>
      <c r="M552">
        <v>2.2999999999999998</v>
      </c>
      <c r="N552" t="s">
        <v>40</v>
      </c>
      <c r="O552" t="s">
        <v>40</v>
      </c>
      <c r="P552" t="s">
        <v>40</v>
      </c>
      <c r="Q552" t="s">
        <v>40</v>
      </c>
      <c r="R552" t="s">
        <v>40</v>
      </c>
      <c r="S552" t="s">
        <v>40</v>
      </c>
      <c r="T552" t="s">
        <v>40</v>
      </c>
      <c r="U552">
        <v>34</v>
      </c>
      <c r="V552">
        <v>10.1</v>
      </c>
      <c r="W552" t="s">
        <v>40</v>
      </c>
      <c r="X552">
        <v>2015</v>
      </c>
      <c r="Y552" t="s">
        <v>40</v>
      </c>
      <c r="Z552" t="s">
        <v>40</v>
      </c>
      <c r="AA552">
        <v>0</v>
      </c>
      <c r="AB552">
        <v>0</v>
      </c>
      <c r="AC552">
        <v>0</v>
      </c>
      <c r="AD552">
        <v>0</v>
      </c>
      <c r="AE552">
        <v>0</v>
      </c>
      <c r="AF552">
        <v>0</v>
      </c>
      <c r="AG552">
        <v>3</v>
      </c>
      <c r="AH552">
        <v>1</v>
      </c>
      <c r="AI552">
        <v>1</v>
      </c>
      <c r="AJ552" t="s">
        <v>40</v>
      </c>
    </row>
    <row r="553" spans="1:36" x14ac:dyDescent="0.2">
      <c r="A553" t="s">
        <v>518</v>
      </c>
      <c r="B553" t="s">
        <v>518</v>
      </c>
      <c r="C553" t="s">
        <v>38</v>
      </c>
      <c r="D553" t="s">
        <v>1421</v>
      </c>
      <c r="E553" t="s">
        <v>328</v>
      </c>
      <c r="F553" s="1">
        <v>43997</v>
      </c>
      <c r="G553" s="1">
        <v>43997</v>
      </c>
      <c r="H553" s="1">
        <v>43692</v>
      </c>
      <c r="I553">
        <v>2015</v>
      </c>
      <c r="J553">
        <v>205</v>
      </c>
      <c r="K553">
        <v>210</v>
      </c>
      <c r="L553" t="s">
        <v>40</v>
      </c>
      <c r="M553">
        <v>6</v>
      </c>
      <c r="N553" t="s">
        <v>40</v>
      </c>
      <c r="O553" t="s">
        <v>40</v>
      </c>
      <c r="P553" t="s">
        <v>40</v>
      </c>
      <c r="Q553" t="s">
        <v>40</v>
      </c>
      <c r="R553" t="s">
        <v>40</v>
      </c>
      <c r="S553" t="s">
        <v>40</v>
      </c>
      <c r="T553" t="s">
        <v>40</v>
      </c>
      <c r="U553">
        <v>29.7</v>
      </c>
      <c r="V553">
        <v>7.2</v>
      </c>
      <c r="W553" t="s">
        <v>40</v>
      </c>
      <c r="X553">
        <v>2015</v>
      </c>
      <c r="Y553" t="s">
        <v>40</v>
      </c>
      <c r="Z553" t="s">
        <v>40</v>
      </c>
      <c r="AA553">
        <v>0</v>
      </c>
      <c r="AB553">
        <v>0</v>
      </c>
      <c r="AC553">
        <v>0</v>
      </c>
      <c r="AD553">
        <v>0</v>
      </c>
      <c r="AE553">
        <v>0</v>
      </c>
      <c r="AF553">
        <v>0</v>
      </c>
      <c r="AG553">
        <v>1</v>
      </c>
      <c r="AH553">
        <v>5</v>
      </c>
      <c r="AI553">
        <v>3</v>
      </c>
      <c r="AJ553" t="s">
        <v>40</v>
      </c>
    </row>
    <row r="554" spans="1:36" x14ac:dyDescent="0.2">
      <c r="A554" t="s">
        <v>519</v>
      </c>
      <c r="B554" t="s">
        <v>519</v>
      </c>
      <c r="C554" t="s">
        <v>38</v>
      </c>
      <c r="D554" t="s">
        <v>1421</v>
      </c>
      <c r="E554" t="s">
        <v>328</v>
      </c>
      <c r="F554" s="1">
        <v>43997</v>
      </c>
      <c r="G554" s="1">
        <v>43997</v>
      </c>
      <c r="H554" s="1">
        <v>43692</v>
      </c>
      <c r="I554">
        <v>2015</v>
      </c>
      <c r="J554">
        <v>106</v>
      </c>
      <c r="K554">
        <v>130</v>
      </c>
      <c r="L554" t="s">
        <v>40</v>
      </c>
      <c r="M554">
        <v>3</v>
      </c>
      <c r="N554" t="s">
        <v>40</v>
      </c>
      <c r="O554" t="s">
        <v>40</v>
      </c>
      <c r="P554" t="s">
        <v>40</v>
      </c>
      <c r="Q554" t="s">
        <v>40</v>
      </c>
      <c r="R554" t="s">
        <v>40</v>
      </c>
      <c r="S554" t="s">
        <v>40</v>
      </c>
      <c r="T554" t="s">
        <v>40</v>
      </c>
      <c r="U554">
        <v>37.6</v>
      </c>
      <c r="V554">
        <v>11.2</v>
      </c>
      <c r="W554" t="s">
        <v>40</v>
      </c>
      <c r="X554">
        <v>2015</v>
      </c>
      <c r="Y554" t="s">
        <v>40</v>
      </c>
      <c r="Z554" t="s">
        <v>40</v>
      </c>
      <c r="AA554">
        <v>0</v>
      </c>
      <c r="AB554">
        <v>0</v>
      </c>
      <c r="AC554">
        <v>0</v>
      </c>
      <c r="AD554">
        <v>0</v>
      </c>
      <c r="AE554">
        <v>0</v>
      </c>
      <c r="AF554">
        <v>0</v>
      </c>
      <c r="AG554">
        <v>1</v>
      </c>
      <c r="AH554">
        <v>5</v>
      </c>
      <c r="AI554">
        <v>4</v>
      </c>
      <c r="AJ554" t="s">
        <v>40</v>
      </c>
    </row>
    <row r="555" spans="1:36" x14ac:dyDescent="0.2">
      <c r="A555" t="s">
        <v>520</v>
      </c>
      <c r="B555" t="s">
        <v>520</v>
      </c>
      <c r="C555" t="s">
        <v>38</v>
      </c>
      <c r="D555" t="s">
        <v>1421</v>
      </c>
      <c r="E555" t="s">
        <v>328</v>
      </c>
      <c r="F555" s="1">
        <v>43997</v>
      </c>
      <c r="G555" s="1">
        <v>43997</v>
      </c>
      <c r="H555" s="1">
        <v>43692</v>
      </c>
      <c r="I555">
        <v>2015</v>
      </c>
      <c r="J555">
        <v>61</v>
      </c>
      <c r="K555">
        <v>90</v>
      </c>
      <c r="L555" t="s">
        <v>40</v>
      </c>
      <c r="M555">
        <v>1.5</v>
      </c>
      <c r="N555" t="s">
        <v>40</v>
      </c>
      <c r="O555" t="s">
        <v>40</v>
      </c>
      <c r="P555" t="s">
        <v>40</v>
      </c>
      <c r="Q555" t="s">
        <v>40</v>
      </c>
      <c r="R555" t="s">
        <v>40</v>
      </c>
      <c r="S555" t="s">
        <v>40</v>
      </c>
      <c r="T555" t="s">
        <v>40</v>
      </c>
      <c r="U555">
        <v>39.799999999999997</v>
      </c>
      <c r="V555">
        <v>12</v>
      </c>
      <c r="W555" t="s">
        <v>40</v>
      </c>
      <c r="X555">
        <v>2015</v>
      </c>
      <c r="Y555" t="s">
        <v>40</v>
      </c>
      <c r="Z555" t="s">
        <v>40</v>
      </c>
      <c r="AA555">
        <v>0</v>
      </c>
      <c r="AB555">
        <v>0</v>
      </c>
      <c r="AC555">
        <v>0</v>
      </c>
      <c r="AD555">
        <v>0</v>
      </c>
      <c r="AE555">
        <v>0</v>
      </c>
      <c r="AF555">
        <v>0</v>
      </c>
      <c r="AG555">
        <v>1</v>
      </c>
      <c r="AH555">
        <v>5</v>
      </c>
      <c r="AI555">
        <v>5</v>
      </c>
      <c r="AJ555" t="s">
        <v>40</v>
      </c>
    </row>
    <row r="556" spans="1:36" x14ac:dyDescent="0.2">
      <c r="A556" t="s">
        <v>521</v>
      </c>
      <c r="B556" t="s">
        <v>521</v>
      </c>
      <c r="C556" t="s">
        <v>38</v>
      </c>
      <c r="D556" t="s">
        <v>1421</v>
      </c>
      <c r="E556" t="s">
        <v>328</v>
      </c>
      <c r="F556" s="1">
        <v>43997</v>
      </c>
      <c r="G556" s="1">
        <v>43997</v>
      </c>
      <c r="H556" s="1">
        <v>43692</v>
      </c>
      <c r="I556">
        <v>2015</v>
      </c>
      <c r="J556">
        <v>120</v>
      </c>
      <c r="K556">
        <v>70</v>
      </c>
      <c r="L556" t="s">
        <v>40</v>
      </c>
      <c r="M556">
        <v>3</v>
      </c>
      <c r="N556" t="s">
        <v>40</v>
      </c>
      <c r="O556" t="s">
        <v>40</v>
      </c>
      <c r="P556" t="s">
        <v>40</v>
      </c>
      <c r="Q556" t="s">
        <v>40</v>
      </c>
      <c r="R556" t="s">
        <v>40</v>
      </c>
      <c r="S556" t="s">
        <v>40</v>
      </c>
      <c r="T556" t="s">
        <v>40</v>
      </c>
      <c r="U556">
        <v>39.299999999999997</v>
      </c>
      <c r="V556">
        <v>13</v>
      </c>
      <c r="W556" t="s">
        <v>40</v>
      </c>
      <c r="X556">
        <v>2015</v>
      </c>
      <c r="Y556" t="s">
        <v>40</v>
      </c>
      <c r="Z556" t="s">
        <v>40</v>
      </c>
      <c r="AA556">
        <v>0</v>
      </c>
      <c r="AB556">
        <v>0</v>
      </c>
      <c r="AC556">
        <v>0</v>
      </c>
      <c r="AD556">
        <v>0</v>
      </c>
      <c r="AE556">
        <v>0</v>
      </c>
      <c r="AF556">
        <v>0</v>
      </c>
      <c r="AG556">
        <v>1</v>
      </c>
      <c r="AH556">
        <v>5</v>
      </c>
      <c r="AI556">
        <v>6</v>
      </c>
      <c r="AJ556" t="s">
        <v>40</v>
      </c>
    </row>
    <row r="557" spans="1:36" x14ac:dyDescent="0.2">
      <c r="A557" t="s">
        <v>522</v>
      </c>
      <c r="B557" t="s">
        <v>522</v>
      </c>
      <c r="C557" t="s">
        <v>38</v>
      </c>
      <c r="D557" t="s">
        <v>1421</v>
      </c>
      <c r="E557" t="s">
        <v>328</v>
      </c>
      <c r="F557" s="1">
        <v>38183</v>
      </c>
      <c r="G557" s="1">
        <v>38183</v>
      </c>
      <c r="H557" s="1">
        <v>43327</v>
      </c>
      <c r="I557">
        <v>2015</v>
      </c>
      <c r="J557">
        <v>73</v>
      </c>
      <c r="K557">
        <v>161</v>
      </c>
      <c r="L557" t="s">
        <v>40</v>
      </c>
      <c r="M557">
        <v>2</v>
      </c>
      <c r="N557" t="s">
        <v>40</v>
      </c>
      <c r="O557" t="s">
        <v>40</v>
      </c>
      <c r="P557" t="s">
        <v>40</v>
      </c>
      <c r="Q557" t="s">
        <v>40</v>
      </c>
      <c r="R557" t="s">
        <v>40</v>
      </c>
      <c r="S557" t="s">
        <v>40</v>
      </c>
      <c r="T557" t="s">
        <v>40</v>
      </c>
      <c r="U557">
        <v>33.799999999999997</v>
      </c>
      <c r="V557">
        <v>10</v>
      </c>
      <c r="W557" t="s">
        <v>40</v>
      </c>
      <c r="X557">
        <v>2015</v>
      </c>
      <c r="Y557" t="s">
        <v>40</v>
      </c>
      <c r="Z557" t="s">
        <v>40</v>
      </c>
      <c r="AA557">
        <v>0</v>
      </c>
      <c r="AB557">
        <v>0</v>
      </c>
      <c r="AC557">
        <v>0</v>
      </c>
      <c r="AD557">
        <v>0</v>
      </c>
      <c r="AE557">
        <v>0</v>
      </c>
      <c r="AF557">
        <v>0</v>
      </c>
      <c r="AG557">
        <v>3</v>
      </c>
      <c r="AH557">
        <v>5</v>
      </c>
      <c r="AI557">
        <v>1</v>
      </c>
      <c r="AJ557" t="s">
        <v>40</v>
      </c>
    </row>
    <row r="558" spans="1:36" x14ac:dyDescent="0.2">
      <c r="A558" t="s">
        <v>523</v>
      </c>
      <c r="B558" t="s">
        <v>523</v>
      </c>
      <c r="C558" t="s">
        <v>38</v>
      </c>
      <c r="D558" t="s">
        <v>1421</v>
      </c>
      <c r="E558" t="s">
        <v>328</v>
      </c>
      <c r="F558" s="1">
        <v>38183</v>
      </c>
      <c r="G558" s="1">
        <v>38183</v>
      </c>
      <c r="H558" s="1">
        <v>43327</v>
      </c>
      <c r="I558">
        <v>2015</v>
      </c>
      <c r="J558">
        <v>44</v>
      </c>
      <c r="K558">
        <v>68</v>
      </c>
      <c r="L558" t="s">
        <v>40</v>
      </c>
      <c r="M558">
        <v>0.9</v>
      </c>
      <c r="N558" t="s">
        <v>40</v>
      </c>
      <c r="O558" t="s">
        <v>40</v>
      </c>
      <c r="P558" t="s">
        <v>40</v>
      </c>
      <c r="Q558" t="s">
        <v>40</v>
      </c>
      <c r="R558" t="s">
        <v>40</v>
      </c>
      <c r="S558" t="s">
        <v>40</v>
      </c>
      <c r="T558" t="s">
        <v>40</v>
      </c>
      <c r="U558">
        <v>32</v>
      </c>
      <c r="V558">
        <v>9</v>
      </c>
      <c r="W558" t="s">
        <v>40</v>
      </c>
      <c r="X558">
        <v>2015</v>
      </c>
      <c r="Y558" t="s">
        <v>40</v>
      </c>
      <c r="Z558" t="s">
        <v>40</v>
      </c>
      <c r="AA558">
        <v>0</v>
      </c>
      <c r="AB558">
        <v>0</v>
      </c>
      <c r="AC558">
        <v>0</v>
      </c>
      <c r="AD558">
        <v>0</v>
      </c>
      <c r="AE558">
        <v>0</v>
      </c>
      <c r="AF558">
        <v>0</v>
      </c>
      <c r="AG558">
        <v>3</v>
      </c>
      <c r="AH558">
        <v>4</v>
      </c>
      <c r="AI558">
        <v>1</v>
      </c>
      <c r="AJ558" t="s">
        <v>40</v>
      </c>
    </row>
    <row r="559" spans="1:36" x14ac:dyDescent="0.2">
      <c r="A559" t="s">
        <v>524</v>
      </c>
      <c r="B559" t="s">
        <v>524</v>
      </c>
      <c r="C559" t="s">
        <v>38</v>
      </c>
      <c r="D559" t="s">
        <v>1421</v>
      </c>
      <c r="E559" t="s">
        <v>328</v>
      </c>
      <c r="F559" s="1">
        <v>38183</v>
      </c>
      <c r="G559" s="1">
        <v>38183</v>
      </c>
      <c r="H559" s="1">
        <v>43327</v>
      </c>
      <c r="I559">
        <v>2015</v>
      </c>
      <c r="J559">
        <v>69</v>
      </c>
      <c r="K559">
        <v>142</v>
      </c>
      <c r="L559" t="s">
        <v>40</v>
      </c>
      <c r="M559">
        <v>1.4</v>
      </c>
      <c r="N559" t="s">
        <v>40</v>
      </c>
      <c r="O559" t="s">
        <v>40</v>
      </c>
      <c r="P559" t="s">
        <v>40</v>
      </c>
      <c r="Q559" t="s">
        <v>40</v>
      </c>
      <c r="R559" t="s">
        <v>40</v>
      </c>
      <c r="S559" t="s">
        <v>40</v>
      </c>
      <c r="T559" t="s">
        <v>40</v>
      </c>
      <c r="U559">
        <v>30.3</v>
      </c>
      <c r="V559">
        <v>7.5</v>
      </c>
      <c r="W559" t="s">
        <v>40</v>
      </c>
      <c r="X559">
        <v>2015</v>
      </c>
      <c r="Y559" t="s">
        <v>40</v>
      </c>
      <c r="Z559" t="s">
        <v>40</v>
      </c>
      <c r="AA559">
        <v>0</v>
      </c>
      <c r="AB559">
        <v>0</v>
      </c>
      <c r="AC559">
        <v>0</v>
      </c>
      <c r="AD559">
        <v>0</v>
      </c>
      <c r="AE559">
        <v>0</v>
      </c>
      <c r="AF559">
        <v>0</v>
      </c>
      <c r="AG559">
        <v>3</v>
      </c>
      <c r="AH559">
        <v>3</v>
      </c>
      <c r="AI559">
        <v>1</v>
      </c>
      <c r="AJ559" t="s">
        <v>40</v>
      </c>
    </row>
    <row r="560" spans="1:36" x14ac:dyDescent="0.2">
      <c r="A560" t="s">
        <v>525</v>
      </c>
      <c r="B560" t="s">
        <v>525</v>
      </c>
      <c r="C560" t="s">
        <v>38</v>
      </c>
      <c r="D560" t="s">
        <v>1421</v>
      </c>
      <c r="E560" t="s">
        <v>328</v>
      </c>
      <c r="F560" s="1">
        <v>38183</v>
      </c>
      <c r="G560" s="1">
        <v>38183</v>
      </c>
      <c r="H560" s="1">
        <v>43327</v>
      </c>
      <c r="I560">
        <v>2015</v>
      </c>
      <c r="J560">
        <v>78</v>
      </c>
      <c r="K560">
        <v>150</v>
      </c>
      <c r="L560" t="s">
        <v>40</v>
      </c>
      <c r="M560">
        <v>2.4</v>
      </c>
      <c r="N560" t="s">
        <v>40</v>
      </c>
      <c r="O560" t="s">
        <v>40</v>
      </c>
      <c r="P560" t="s">
        <v>40</v>
      </c>
      <c r="Q560" t="s">
        <v>40</v>
      </c>
      <c r="R560" t="s">
        <v>40</v>
      </c>
      <c r="S560" t="s">
        <v>40</v>
      </c>
      <c r="T560" t="s">
        <v>40</v>
      </c>
      <c r="U560">
        <v>36.700000000000003</v>
      </c>
      <c r="V560">
        <v>9.9</v>
      </c>
      <c r="W560" t="s">
        <v>40</v>
      </c>
      <c r="X560">
        <v>2015</v>
      </c>
      <c r="Y560" t="s">
        <v>40</v>
      </c>
      <c r="Z560" t="s">
        <v>40</v>
      </c>
      <c r="AA560">
        <v>0</v>
      </c>
      <c r="AB560">
        <v>0</v>
      </c>
      <c r="AC560">
        <v>0</v>
      </c>
      <c r="AD560">
        <v>0</v>
      </c>
      <c r="AE560">
        <v>0</v>
      </c>
      <c r="AF560">
        <v>0</v>
      </c>
      <c r="AG560">
        <v>3</v>
      </c>
      <c r="AH560">
        <v>2</v>
      </c>
      <c r="AI560">
        <v>1</v>
      </c>
      <c r="AJ560" t="s">
        <v>40</v>
      </c>
    </row>
    <row r="561" spans="1:36" x14ac:dyDescent="0.2">
      <c r="A561" t="s">
        <v>526</v>
      </c>
      <c r="B561" t="s">
        <v>526</v>
      </c>
      <c r="C561" t="s">
        <v>59</v>
      </c>
      <c r="D561" t="s">
        <v>1421</v>
      </c>
      <c r="E561" t="s">
        <v>328</v>
      </c>
      <c r="F561" s="1">
        <v>43997</v>
      </c>
      <c r="G561" s="1">
        <v>43997</v>
      </c>
      <c r="H561" s="1">
        <v>43692</v>
      </c>
      <c r="I561">
        <v>2015</v>
      </c>
      <c r="J561">
        <v>150</v>
      </c>
      <c r="K561">
        <v>525</v>
      </c>
      <c r="L561" t="s">
        <v>40</v>
      </c>
      <c r="M561">
        <v>7.5</v>
      </c>
      <c r="N561" t="s">
        <v>40</v>
      </c>
      <c r="O561" t="s">
        <v>40</v>
      </c>
      <c r="P561" t="s">
        <v>40</v>
      </c>
      <c r="Q561" t="s">
        <v>40</v>
      </c>
      <c r="R561" t="s">
        <v>40</v>
      </c>
      <c r="S561" t="s">
        <v>40</v>
      </c>
      <c r="T561" t="s">
        <v>40</v>
      </c>
      <c r="U561">
        <v>37</v>
      </c>
      <c r="V561">
        <v>16.2</v>
      </c>
      <c r="W561" t="s">
        <v>40</v>
      </c>
      <c r="X561">
        <v>2015</v>
      </c>
      <c r="Y561" t="s">
        <v>40</v>
      </c>
      <c r="Z561" t="s">
        <v>40</v>
      </c>
      <c r="AA561">
        <v>0</v>
      </c>
      <c r="AB561">
        <v>0</v>
      </c>
      <c r="AC561">
        <v>0</v>
      </c>
      <c r="AD561">
        <v>0</v>
      </c>
      <c r="AE561">
        <v>0</v>
      </c>
      <c r="AF561">
        <v>0</v>
      </c>
      <c r="AG561">
        <v>5</v>
      </c>
      <c r="AH561">
        <v>6</v>
      </c>
      <c r="AI561">
        <v>3</v>
      </c>
      <c r="AJ561" t="s">
        <v>40</v>
      </c>
    </row>
    <row r="562" spans="1:36" x14ac:dyDescent="0.2">
      <c r="A562" t="s">
        <v>527</v>
      </c>
      <c r="B562" t="s">
        <v>527</v>
      </c>
      <c r="C562" t="s">
        <v>59</v>
      </c>
      <c r="D562" t="s">
        <v>1421</v>
      </c>
      <c r="E562" t="s">
        <v>328</v>
      </c>
      <c r="F562" s="1">
        <v>38183</v>
      </c>
      <c r="G562" s="1">
        <v>38183</v>
      </c>
      <c r="H562" s="1">
        <v>43327</v>
      </c>
      <c r="I562">
        <v>2015</v>
      </c>
      <c r="J562">
        <v>81</v>
      </c>
      <c r="K562">
        <v>1981</v>
      </c>
      <c r="L562" t="s">
        <v>40</v>
      </c>
      <c r="M562">
        <v>6.4</v>
      </c>
      <c r="N562" t="s">
        <v>40</v>
      </c>
      <c r="O562" t="s">
        <v>40</v>
      </c>
      <c r="P562" t="s">
        <v>40</v>
      </c>
      <c r="Q562" t="s">
        <v>40</v>
      </c>
      <c r="R562" t="s">
        <v>40</v>
      </c>
      <c r="S562" t="s">
        <v>40</v>
      </c>
      <c r="T562" t="s">
        <v>40</v>
      </c>
      <c r="U562">
        <v>31.5</v>
      </c>
      <c r="V562">
        <v>10.4</v>
      </c>
      <c r="W562" t="s">
        <v>40</v>
      </c>
      <c r="X562">
        <v>2015</v>
      </c>
      <c r="Y562" t="s">
        <v>40</v>
      </c>
      <c r="Z562" t="s">
        <v>40</v>
      </c>
      <c r="AA562">
        <v>0</v>
      </c>
      <c r="AB562">
        <v>0</v>
      </c>
      <c r="AC562">
        <v>0</v>
      </c>
      <c r="AD562">
        <v>0</v>
      </c>
      <c r="AE562">
        <v>0</v>
      </c>
      <c r="AF562">
        <v>0</v>
      </c>
      <c r="AG562">
        <v>7</v>
      </c>
      <c r="AH562">
        <v>6</v>
      </c>
      <c r="AI562">
        <v>7</v>
      </c>
      <c r="AJ562" t="s">
        <v>40</v>
      </c>
    </row>
    <row r="563" spans="1:36" x14ac:dyDescent="0.2">
      <c r="A563" t="s">
        <v>528</v>
      </c>
      <c r="B563" t="s">
        <v>528</v>
      </c>
      <c r="C563" t="s">
        <v>59</v>
      </c>
      <c r="D563" t="s">
        <v>1421</v>
      </c>
      <c r="E563" t="s">
        <v>328</v>
      </c>
      <c r="F563" s="1">
        <v>38183</v>
      </c>
      <c r="G563" s="1">
        <v>38183</v>
      </c>
      <c r="H563" s="1">
        <v>43327</v>
      </c>
      <c r="I563">
        <v>2015</v>
      </c>
      <c r="J563">
        <v>63</v>
      </c>
      <c r="K563">
        <v>165</v>
      </c>
      <c r="L563" t="s">
        <v>40</v>
      </c>
      <c r="M563">
        <v>3.6</v>
      </c>
      <c r="N563" t="s">
        <v>40</v>
      </c>
      <c r="O563" t="s">
        <v>40</v>
      </c>
      <c r="P563" t="s">
        <v>40</v>
      </c>
      <c r="Q563" t="s">
        <v>40</v>
      </c>
      <c r="R563" t="s">
        <v>40</v>
      </c>
      <c r="S563" t="s">
        <v>40</v>
      </c>
      <c r="T563" t="s">
        <v>40</v>
      </c>
      <c r="U563">
        <v>27.2</v>
      </c>
      <c r="V563">
        <v>11.7</v>
      </c>
      <c r="W563" t="s">
        <v>40</v>
      </c>
      <c r="X563">
        <v>2015</v>
      </c>
      <c r="Y563" t="s">
        <v>40</v>
      </c>
      <c r="Z563" t="s">
        <v>40</v>
      </c>
      <c r="AA563">
        <v>0</v>
      </c>
      <c r="AB563">
        <v>0</v>
      </c>
      <c r="AC563">
        <v>0</v>
      </c>
      <c r="AD563">
        <v>0</v>
      </c>
      <c r="AE563">
        <v>0</v>
      </c>
      <c r="AF563">
        <v>0</v>
      </c>
      <c r="AG563">
        <v>7</v>
      </c>
      <c r="AH563">
        <v>3</v>
      </c>
      <c r="AI563">
        <v>5</v>
      </c>
      <c r="AJ563" t="s">
        <v>40</v>
      </c>
    </row>
    <row r="564" spans="1:36" x14ac:dyDescent="0.2">
      <c r="A564" t="s">
        <v>529</v>
      </c>
      <c r="B564" t="s">
        <v>529</v>
      </c>
      <c r="C564" t="s">
        <v>59</v>
      </c>
      <c r="D564" t="s">
        <v>1421</v>
      </c>
      <c r="E564" t="s">
        <v>328</v>
      </c>
      <c r="F564" s="1">
        <v>38183</v>
      </c>
      <c r="G564" s="1">
        <v>38183</v>
      </c>
      <c r="H564" s="1">
        <v>43327</v>
      </c>
      <c r="I564">
        <v>2015</v>
      </c>
      <c r="J564">
        <v>48</v>
      </c>
      <c r="K564">
        <v>167</v>
      </c>
      <c r="L564" t="s">
        <v>40</v>
      </c>
      <c r="M564">
        <v>2.7</v>
      </c>
      <c r="N564" t="s">
        <v>40</v>
      </c>
      <c r="O564" t="s">
        <v>40</v>
      </c>
      <c r="P564" t="s">
        <v>40</v>
      </c>
      <c r="Q564" t="s">
        <v>40</v>
      </c>
      <c r="R564" t="s">
        <v>40</v>
      </c>
      <c r="S564" t="s">
        <v>40</v>
      </c>
      <c r="T564" t="s">
        <v>40</v>
      </c>
      <c r="U564">
        <v>32.700000000000003</v>
      </c>
      <c r="V564">
        <v>11.8</v>
      </c>
      <c r="W564" t="s">
        <v>40</v>
      </c>
      <c r="X564">
        <v>2015</v>
      </c>
      <c r="Y564" t="s">
        <v>40</v>
      </c>
      <c r="Z564" t="s">
        <v>40</v>
      </c>
      <c r="AA564">
        <v>0</v>
      </c>
      <c r="AB564">
        <v>0</v>
      </c>
      <c r="AC564">
        <v>0</v>
      </c>
      <c r="AD564">
        <v>0</v>
      </c>
      <c r="AE564">
        <v>0</v>
      </c>
      <c r="AF564">
        <v>0</v>
      </c>
      <c r="AG564">
        <v>7</v>
      </c>
      <c r="AH564">
        <v>3</v>
      </c>
      <c r="AI564">
        <v>6</v>
      </c>
      <c r="AJ564" t="s">
        <v>40</v>
      </c>
    </row>
    <row r="565" spans="1:36" x14ac:dyDescent="0.2">
      <c r="A565" t="s">
        <v>530</v>
      </c>
      <c r="B565" t="s">
        <v>531</v>
      </c>
      <c r="C565" t="s">
        <v>59</v>
      </c>
      <c r="D565" t="s">
        <v>1421</v>
      </c>
      <c r="E565" t="s">
        <v>328</v>
      </c>
      <c r="F565" s="1">
        <v>38183</v>
      </c>
      <c r="G565" s="1">
        <v>38183</v>
      </c>
      <c r="H565" s="1">
        <v>43327</v>
      </c>
      <c r="I565">
        <v>2015</v>
      </c>
      <c r="J565">
        <v>71</v>
      </c>
      <c r="K565">
        <v>171</v>
      </c>
      <c r="L565" t="s">
        <v>40</v>
      </c>
      <c r="M565">
        <v>5</v>
      </c>
      <c r="N565" t="s">
        <v>40</v>
      </c>
      <c r="O565" t="s">
        <v>40</v>
      </c>
      <c r="P565" t="s">
        <v>40</v>
      </c>
      <c r="Q565" t="s">
        <v>40</v>
      </c>
      <c r="R565" t="s">
        <v>40</v>
      </c>
      <c r="S565" t="s">
        <v>40</v>
      </c>
      <c r="T565" t="s">
        <v>40</v>
      </c>
      <c r="U565">
        <v>29.4</v>
      </c>
      <c r="V565">
        <v>12.9</v>
      </c>
      <c r="W565" t="s">
        <v>40</v>
      </c>
      <c r="X565">
        <v>2015</v>
      </c>
      <c r="Y565" t="s">
        <v>40</v>
      </c>
      <c r="Z565" t="s">
        <v>40</v>
      </c>
      <c r="AA565">
        <v>0</v>
      </c>
      <c r="AB565">
        <v>0</v>
      </c>
      <c r="AC565">
        <v>0</v>
      </c>
      <c r="AD565">
        <v>0</v>
      </c>
      <c r="AE565">
        <v>0</v>
      </c>
      <c r="AF565">
        <v>0</v>
      </c>
      <c r="AG565">
        <v>4</v>
      </c>
      <c r="AH565">
        <v>2</v>
      </c>
      <c r="AI565">
        <v>6</v>
      </c>
      <c r="AJ565" t="s">
        <v>40</v>
      </c>
    </row>
    <row r="566" spans="1:36" x14ac:dyDescent="0.2">
      <c r="A566" t="s">
        <v>532</v>
      </c>
      <c r="B566" t="s">
        <v>533</v>
      </c>
      <c r="C566" t="s">
        <v>59</v>
      </c>
      <c r="D566" t="s">
        <v>1421</v>
      </c>
      <c r="E566" t="s">
        <v>328</v>
      </c>
      <c r="F566" s="1">
        <v>38183</v>
      </c>
      <c r="G566" s="1">
        <v>38183</v>
      </c>
      <c r="H566" s="1">
        <v>43327</v>
      </c>
      <c r="I566">
        <v>2015</v>
      </c>
      <c r="J566" t="s">
        <v>40</v>
      </c>
      <c r="K566" t="s">
        <v>40</v>
      </c>
      <c r="L566" t="s">
        <v>40</v>
      </c>
      <c r="M566" t="s">
        <v>40</v>
      </c>
      <c r="N566" t="s">
        <v>40</v>
      </c>
      <c r="O566" t="s">
        <v>40</v>
      </c>
      <c r="P566" t="s">
        <v>40</v>
      </c>
      <c r="Q566" t="s">
        <v>40</v>
      </c>
      <c r="R566" t="s">
        <v>40</v>
      </c>
      <c r="S566" t="s">
        <v>40</v>
      </c>
      <c r="T566" t="s">
        <v>40</v>
      </c>
      <c r="U566">
        <v>33.4</v>
      </c>
      <c r="V566">
        <v>12.6</v>
      </c>
      <c r="W566" t="s">
        <v>40</v>
      </c>
      <c r="X566">
        <v>2015</v>
      </c>
      <c r="Y566" t="s">
        <v>40</v>
      </c>
      <c r="Z566" t="s">
        <v>40</v>
      </c>
      <c r="AA566">
        <v>0</v>
      </c>
      <c r="AB566">
        <v>0</v>
      </c>
      <c r="AC566">
        <v>0</v>
      </c>
      <c r="AD566">
        <v>0</v>
      </c>
      <c r="AE566">
        <v>0</v>
      </c>
      <c r="AF566">
        <v>0</v>
      </c>
      <c r="AG566">
        <v>4</v>
      </c>
      <c r="AH566">
        <v>2</v>
      </c>
      <c r="AI566">
        <v>7</v>
      </c>
      <c r="AJ566" t="s">
        <v>40</v>
      </c>
    </row>
    <row r="567" spans="1:36" x14ac:dyDescent="0.2">
      <c r="A567" t="s">
        <v>534</v>
      </c>
      <c r="B567" t="s">
        <v>534</v>
      </c>
      <c r="C567" t="s">
        <v>59</v>
      </c>
      <c r="D567" t="s">
        <v>1421</v>
      </c>
      <c r="E567" t="s">
        <v>328</v>
      </c>
      <c r="F567" s="1">
        <v>43997</v>
      </c>
      <c r="G567" s="1">
        <v>43997</v>
      </c>
      <c r="H567" s="1">
        <v>43692</v>
      </c>
      <c r="I567">
        <v>2015</v>
      </c>
      <c r="J567">
        <v>145</v>
      </c>
      <c r="K567">
        <v>440</v>
      </c>
      <c r="L567" t="s">
        <v>40</v>
      </c>
      <c r="M567">
        <v>8</v>
      </c>
      <c r="N567" t="s">
        <v>40</v>
      </c>
      <c r="O567" t="s">
        <v>40</v>
      </c>
      <c r="P567" t="s">
        <v>40</v>
      </c>
      <c r="Q567" t="s">
        <v>40</v>
      </c>
      <c r="R567" t="s">
        <v>40</v>
      </c>
      <c r="S567" t="s">
        <v>40</v>
      </c>
      <c r="T567" t="s">
        <v>40</v>
      </c>
      <c r="U567">
        <v>33.1</v>
      </c>
      <c r="V567">
        <v>18.3</v>
      </c>
      <c r="W567" t="s">
        <v>40</v>
      </c>
      <c r="X567">
        <v>2015</v>
      </c>
      <c r="Y567" t="s">
        <v>40</v>
      </c>
      <c r="Z567" t="s">
        <v>40</v>
      </c>
      <c r="AA567">
        <v>0</v>
      </c>
      <c r="AB567">
        <v>0</v>
      </c>
      <c r="AC567">
        <v>0</v>
      </c>
      <c r="AD567">
        <v>0</v>
      </c>
      <c r="AE567">
        <v>0</v>
      </c>
      <c r="AF567">
        <v>0</v>
      </c>
      <c r="AG567">
        <v>5</v>
      </c>
      <c r="AH567">
        <v>6</v>
      </c>
      <c r="AI567">
        <v>4</v>
      </c>
      <c r="AJ567" t="s">
        <v>40</v>
      </c>
    </row>
    <row r="568" spans="1:36" x14ac:dyDescent="0.2">
      <c r="A568" t="s">
        <v>535</v>
      </c>
      <c r="B568" t="s">
        <v>535</v>
      </c>
      <c r="C568" t="s">
        <v>59</v>
      </c>
      <c r="D568" t="s">
        <v>1421</v>
      </c>
      <c r="E568" t="s">
        <v>328</v>
      </c>
      <c r="F568" s="1">
        <v>43997</v>
      </c>
      <c r="G568" s="1">
        <v>43997</v>
      </c>
      <c r="H568" s="1">
        <v>43692</v>
      </c>
      <c r="I568">
        <v>2015</v>
      </c>
      <c r="J568">
        <v>66</v>
      </c>
      <c r="K568">
        <v>310</v>
      </c>
      <c r="L568" t="s">
        <v>40</v>
      </c>
      <c r="M568">
        <v>2</v>
      </c>
      <c r="N568" t="s">
        <v>40</v>
      </c>
      <c r="O568" t="s">
        <v>40</v>
      </c>
      <c r="P568" t="s">
        <v>40</v>
      </c>
      <c r="Q568" t="s">
        <v>40</v>
      </c>
      <c r="R568" t="s">
        <v>40</v>
      </c>
      <c r="S568" t="s">
        <v>40</v>
      </c>
      <c r="T568" t="s">
        <v>40</v>
      </c>
      <c r="U568">
        <v>38.4</v>
      </c>
      <c r="V568">
        <v>13.3</v>
      </c>
      <c r="W568" t="s">
        <v>40</v>
      </c>
      <c r="X568">
        <v>2015</v>
      </c>
      <c r="Y568" t="s">
        <v>40</v>
      </c>
      <c r="Z568" t="s">
        <v>40</v>
      </c>
      <c r="AA568">
        <v>0</v>
      </c>
      <c r="AB568">
        <v>0</v>
      </c>
      <c r="AC568">
        <v>0</v>
      </c>
      <c r="AD568">
        <v>0</v>
      </c>
      <c r="AE568">
        <v>0</v>
      </c>
      <c r="AF568">
        <v>0</v>
      </c>
      <c r="AG568">
        <v>5</v>
      </c>
      <c r="AH568">
        <v>6</v>
      </c>
      <c r="AI568">
        <v>5</v>
      </c>
      <c r="AJ568" t="s">
        <v>40</v>
      </c>
    </row>
    <row r="569" spans="1:36" x14ac:dyDescent="0.2">
      <c r="A569" t="s">
        <v>536</v>
      </c>
      <c r="B569" t="s">
        <v>536</v>
      </c>
      <c r="C569" t="s">
        <v>59</v>
      </c>
      <c r="D569" t="s">
        <v>1421</v>
      </c>
      <c r="E569" t="s">
        <v>328</v>
      </c>
      <c r="F569" s="1">
        <v>43997</v>
      </c>
      <c r="G569" s="1">
        <v>43997</v>
      </c>
      <c r="H569" s="1">
        <v>43692</v>
      </c>
      <c r="I569">
        <v>2015</v>
      </c>
      <c r="J569">
        <v>188</v>
      </c>
      <c r="K569">
        <v>490</v>
      </c>
      <c r="L569" t="s">
        <v>40</v>
      </c>
      <c r="M569">
        <v>4.5</v>
      </c>
      <c r="N569" t="s">
        <v>40</v>
      </c>
      <c r="O569" t="s">
        <v>40</v>
      </c>
      <c r="P569" t="s">
        <v>40</v>
      </c>
      <c r="Q569" t="s">
        <v>40</v>
      </c>
      <c r="R569" t="s">
        <v>40</v>
      </c>
      <c r="S569" t="s">
        <v>40</v>
      </c>
      <c r="T569" t="s">
        <v>40</v>
      </c>
      <c r="U569">
        <v>29.9</v>
      </c>
      <c r="V569">
        <v>14.8</v>
      </c>
      <c r="W569" t="s">
        <v>40</v>
      </c>
      <c r="X569">
        <v>2015</v>
      </c>
      <c r="Y569" t="s">
        <v>40</v>
      </c>
      <c r="Z569" t="s">
        <v>40</v>
      </c>
      <c r="AA569">
        <v>0</v>
      </c>
      <c r="AB569">
        <v>0</v>
      </c>
      <c r="AC569">
        <v>0</v>
      </c>
      <c r="AD569">
        <v>0</v>
      </c>
      <c r="AE569">
        <v>0</v>
      </c>
      <c r="AF569">
        <v>0</v>
      </c>
      <c r="AG569">
        <v>5</v>
      </c>
      <c r="AH569">
        <v>6</v>
      </c>
      <c r="AI569">
        <v>6</v>
      </c>
      <c r="AJ569" t="s">
        <v>40</v>
      </c>
    </row>
    <row r="570" spans="1:36" x14ac:dyDescent="0.2">
      <c r="A570" t="s">
        <v>537</v>
      </c>
      <c r="B570" t="s">
        <v>537</v>
      </c>
      <c r="C570" t="s">
        <v>59</v>
      </c>
      <c r="D570" t="s">
        <v>1421</v>
      </c>
      <c r="E570" t="s">
        <v>328</v>
      </c>
      <c r="F570" s="1">
        <v>43997</v>
      </c>
      <c r="G570" s="1">
        <v>43997</v>
      </c>
      <c r="H570" s="1">
        <v>43692</v>
      </c>
      <c r="I570">
        <v>2015</v>
      </c>
      <c r="J570">
        <v>102</v>
      </c>
      <c r="K570">
        <v>315</v>
      </c>
      <c r="L570" t="s">
        <v>40</v>
      </c>
      <c r="M570">
        <v>5</v>
      </c>
      <c r="N570" t="s">
        <v>40</v>
      </c>
      <c r="O570" t="s">
        <v>40</v>
      </c>
      <c r="P570" t="s">
        <v>40</v>
      </c>
      <c r="Q570" t="s">
        <v>40</v>
      </c>
      <c r="R570" t="s">
        <v>40</v>
      </c>
      <c r="S570" t="s">
        <v>40</v>
      </c>
      <c r="T570" t="s">
        <v>40</v>
      </c>
      <c r="U570">
        <v>34.9</v>
      </c>
      <c r="V570">
        <v>11</v>
      </c>
      <c r="W570" t="s">
        <v>40</v>
      </c>
      <c r="X570">
        <v>2015</v>
      </c>
      <c r="Y570" t="s">
        <v>40</v>
      </c>
      <c r="Z570" t="s">
        <v>40</v>
      </c>
      <c r="AA570">
        <v>0</v>
      </c>
      <c r="AB570">
        <v>0</v>
      </c>
      <c r="AC570">
        <v>0</v>
      </c>
      <c r="AD570">
        <v>0</v>
      </c>
      <c r="AE570">
        <v>0</v>
      </c>
      <c r="AF570">
        <v>0</v>
      </c>
      <c r="AG570">
        <v>5</v>
      </c>
      <c r="AH570">
        <v>6</v>
      </c>
      <c r="AI570">
        <v>7</v>
      </c>
      <c r="AJ570" t="s">
        <v>40</v>
      </c>
    </row>
    <row r="571" spans="1:36" x14ac:dyDescent="0.2">
      <c r="A571" t="s">
        <v>538</v>
      </c>
      <c r="B571" t="s">
        <v>538</v>
      </c>
      <c r="C571" t="s">
        <v>59</v>
      </c>
      <c r="D571" t="s">
        <v>1421</v>
      </c>
      <c r="E571" t="s">
        <v>328</v>
      </c>
      <c r="F571" s="1">
        <v>38183</v>
      </c>
      <c r="G571" s="1">
        <v>38183</v>
      </c>
      <c r="H571" s="1">
        <v>43327</v>
      </c>
      <c r="I571">
        <v>2015</v>
      </c>
      <c r="J571">
        <v>88</v>
      </c>
      <c r="K571">
        <v>306</v>
      </c>
      <c r="L571" t="s">
        <v>40</v>
      </c>
      <c r="M571">
        <v>6.8</v>
      </c>
      <c r="N571" t="s">
        <v>40</v>
      </c>
      <c r="O571" t="s">
        <v>40</v>
      </c>
      <c r="P571" t="s">
        <v>40</v>
      </c>
      <c r="Q571" t="s">
        <v>40</v>
      </c>
      <c r="R571" t="s">
        <v>40</v>
      </c>
      <c r="S571" t="s">
        <v>40</v>
      </c>
      <c r="T571" t="s">
        <v>40</v>
      </c>
      <c r="U571">
        <v>31.2</v>
      </c>
      <c r="V571">
        <v>14.2</v>
      </c>
      <c r="W571" t="s">
        <v>40</v>
      </c>
      <c r="X571">
        <v>2015</v>
      </c>
      <c r="Y571" t="s">
        <v>40</v>
      </c>
      <c r="Z571" t="s">
        <v>40</v>
      </c>
      <c r="AA571">
        <v>0</v>
      </c>
      <c r="AB571">
        <v>0</v>
      </c>
      <c r="AC571">
        <v>0</v>
      </c>
      <c r="AD571">
        <v>0</v>
      </c>
      <c r="AE571">
        <v>0</v>
      </c>
      <c r="AF571">
        <v>0</v>
      </c>
      <c r="AG571">
        <v>7</v>
      </c>
      <c r="AH571">
        <v>6</v>
      </c>
      <c r="AI571">
        <v>3</v>
      </c>
      <c r="AJ571" t="s">
        <v>40</v>
      </c>
    </row>
    <row r="572" spans="1:36" x14ac:dyDescent="0.2">
      <c r="A572" t="s">
        <v>539</v>
      </c>
      <c r="B572" t="s">
        <v>539</v>
      </c>
      <c r="C572" t="s">
        <v>59</v>
      </c>
      <c r="D572" t="s">
        <v>1421</v>
      </c>
      <c r="E572" t="s">
        <v>328</v>
      </c>
      <c r="F572" s="1">
        <v>38183</v>
      </c>
      <c r="G572" s="1">
        <v>38183</v>
      </c>
      <c r="H572" s="1">
        <v>43327</v>
      </c>
      <c r="I572">
        <v>2015</v>
      </c>
      <c r="J572">
        <v>66</v>
      </c>
      <c r="K572">
        <v>89</v>
      </c>
      <c r="L572" t="s">
        <v>40</v>
      </c>
      <c r="M572">
        <v>2</v>
      </c>
      <c r="N572" t="s">
        <v>40</v>
      </c>
      <c r="O572" t="s">
        <v>40</v>
      </c>
      <c r="P572" t="s">
        <v>40</v>
      </c>
      <c r="Q572" t="s">
        <v>40</v>
      </c>
      <c r="R572" t="s">
        <v>40</v>
      </c>
      <c r="S572" t="s">
        <v>40</v>
      </c>
      <c r="T572" t="s">
        <v>40</v>
      </c>
      <c r="U572">
        <v>34</v>
      </c>
      <c r="V572">
        <v>11.3</v>
      </c>
      <c r="W572" t="s">
        <v>40</v>
      </c>
      <c r="X572">
        <v>2015</v>
      </c>
      <c r="Y572" t="s">
        <v>40</v>
      </c>
      <c r="Z572" t="s">
        <v>40</v>
      </c>
      <c r="AA572">
        <v>0</v>
      </c>
      <c r="AB572">
        <v>0</v>
      </c>
      <c r="AC572">
        <v>0</v>
      </c>
      <c r="AD572">
        <v>0</v>
      </c>
      <c r="AE572">
        <v>0</v>
      </c>
      <c r="AF572">
        <v>0</v>
      </c>
      <c r="AG572">
        <v>7</v>
      </c>
      <c r="AH572">
        <v>6</v>
      </c>
      <c r="AI572">
        <v>4</v>
      </c>
      <c r="AJ572" t="s">
        <v>40</v>
      </c>
    </row>
    <row r="573" spans="1:36" x14ac:dyDescent="0.2">
      <c r="A573" t="s">
        <v>540</v>
      </c>
      <c r="B573" t="s">
        <v>540</v>
      </c>
      <c r="C573" t="s">
        <v>59</v>
      </c>
      <c r="D573" t="s">
        <v>1421</v>
      </c>
      <c r="E573" t="s">
        <v>328</v>
      </c>
      <c r="F573" s="1">
        <v>38183</v>
      </c>
      <c r="G573" s="1">
        <v>38183</v>
      </c>
      <c r="H573" s="1">
        <v>43327</v>
      </c>
      <c r="I573">
        <v>2015</v>
      </c>
      <c r="J573">
        <v>78</v>
      </c>
      <c r="K573">
        <v>167</v>
      </c>
      <c r="L573" t="s">
        <v>40</v>
      </c>
      <c r="M573">
        <v>3.1</v>
      </c>
      <c r="N573" t="s">
        <v>40</v>
      </c>
      <c r="O573" t="s">
        <v>40</v>
      </c>
      <c r="P573" t="s">
        <v>40</v>
      </c>
      <c r="Q573" t="s">
        <v>40</v>
      </c>
      <c r="R573" t="s">
        <v>40</v>
      </c>
      <c r="S573" t="s">
        <v>40</v>
      </c>
      <c r="T573" t="s">
        <v>40</v>
      </c>
      <c r="U573">
        <v>21.9</v>
      </c>
      <c r="V573">
        <v>8.8000000000000007</v>
      </c>
      <c r="W573" t="s">
        <v>40</v>
      </c>
      <c r="X573">
        <v>2015</v>
      </c>
      <c r="Y573" t="s">
        <v>40</v>
      </c>
      <c r="Z573" t="s">
        <v>40</v>
      </c>
      <c r="AA573">
        <v>0</v>
      </c>
      <c r="AB573">
        <v>0</v>
      </c>
      <c r="AC573">
        <v>0</v>
      </c>
      <c r="AD573">
        <v>0</v>
      </c>
      <c r="AE573">
        <v>0</v>
      </c>
      <c r="AF573">
        <v>0</v>
      </c>
      <c r="AG573">
        <v>7</v>
      </c>
      <c r="AH573">
        <v>6</v>
      </c>
      <c r="AI573">
        <v>5</v>
      </c>
      <c r="AJ573" t="s">
        <v>40</v>
      </c>
    </row>
    <row r="574" spans="1:36" x14ac:dyDescent="0.2">
      <c r="A574" t="s">
        <v>541</v>
      </c>
      <c r="B574" t="s">
        <v>541</v>
      </c>
      <c r="C574" t="s">
        <v>59</v>
      </c>
      <c r="D574" t="s">
        <v>1421</v>
      </c>
      <c r="E574" t="s">
        <v>328</v>
      </c>
      <c r="F574" s="1">
        <v>38183</v>
      </c>
      <c r="G574" s="1">
        <v>38183</v>
      </c>
      <c r="H574" s="1">
        <v>43327</v>
      </c>
      <c r="I574">
        <v>2015</v>
      </c>
      <c r="J574">
        <v>72</v>
      </c>
      <c r="K574">
        <v>212</v>
      </c>
      <c r="L574" t="s">
        <v>40</v>
      </c>
      <c r="M574">
        <v>3.2</v>
      </c>
      <c r="N574" t="s">
        <v>40</v>
      </c>
      <c r="O574" t="s">
        <v>40</v>
      </c>
      <c r="P574" t="s">
        <v>40</v>
      </c>
      <c r="Q574" t="s">
        <v>40</v>
      </c>
      <c r="R574" t="s">
        <v>40</v>
      </c>
      <c r="S574" t="s">
        <v>40</v>
      </c>
      <c r="T574" t="s">
        <v>40</v>
      </c>
      <c r="U574">
        <v>39.200000000000003</v>
      </c>
      <c r="V574">
        <v>11</v>
      </c>
      <c r="W574" t="s">
        <v>40</v>
      </c>
      <c r="X574">
        <v>2015</v>
      </c>
      <c r="Y574" t="s">
        <v>40</v>
      </c>
      <c r="Z574" t="s">
        <v>40</v>
      </c>
      <c r="AA574">
        <v>0</v>
      </c>
      <c r="AB574">
        <v>0</v>
      </c>
      <c r="AC574">
        <v>0</v>
      </c>
      <c r="AD574">
        <v>0</v>
      </c>
      <c r="AE574">
        <v>0</v>
      </c>
      <c r="AF574">
        <v>0</v>
      </c>
      <c r="AG574">
        <v>7</v>
      </c>
      <c r="AH574">
        <v>6</v>
      </c>
      <c r="AI574">
        <v>6</v>
      </c>
      <c r="AJ574" t="s">
        <v>40</v>
      </c>
    </row>
    <row r="575" spans="1:36" x14ac:dyDescent="0.2">
      <c r="A575" t="s">
        <v>542</v>
      </c>
      <c r="B575" t="e">
        <v>#N/A</v>
      </c>
      <c r="C575" t="s">
        <v>380</v>
      </c>
      <c r="D575" t="s">
        <v>1421</v>
      </c>
      <c r="E575" t="s">
        <v>74</v>
      </c>
      <c r="F575" s="1">
        <v>46919</v>
      </c>
      <c r="G575" s="1">
        <v>46919</v>
      </c>
      <c r="H575" s="1">
        <v>43692</v>
      </c>
      <c r="I575">
        <v>2015</v>
      </c>
      <c r="J575">
        <v>54</v>
      </c>
      <c r="K575">
        <v>123</v>
      </c>
      <c r="L575" t="s">
        <v>40</v>
      </c>
      <c r="M575">
        <v>1.2</v>
      </c>
      <c r="N575" t="s">
        <v>40</v>
      </c>
      <c r="O575" t="s">
        <v>40</v>
      </c>
      <c r="P575" t="s">
        <v>40</v>
      </c>
      <c r="Q575" t="s">
        <v>40</v>
      </c>
      <c r="R575" t="s">
        <v>40</v>
      </c>
      <c r="S575" t="s">
        <v>40</v>
      </c>
      <c r="T575" t="s">
        <v>40</v>
      </c>
      <c r="U575">
        <v>33.200000000000003</v>
      </c>
      <c r="V575">
        <v>7.5</v>
      </c>
      <c r="W575" t="s">
        <v>40</v>
      </c>
      <c r="X575">
        <v>2015</v>
      </c>
      <c r="Y575" t="s">
        <v>40</v>
      </c>
      <c r="Z575" t="s">
        <v>40</v>
      </c>
      <c r="AA575">
        <v>0</v>
      </c>
      <c r="AB575">
        <v>0</v>
      </c>
      <c r="AC575">
        <v>0</v>
      </c>
      <c r="AD575">
        <v>0</v>
      </c>
      <c r="AE575">
        <v>0</v>
      </c>
      <c r="AF575">
        <v>0</v>
      </c>
      <c r="AG575">
        <v>9</v>
      </c>
      <c r="AH575">
        <v>4</v>
      </c>
      <c r="AI575">
        <v>1</v>
      </c>
      <c r="AJ575" t="s">
        <v>40</v>
      </c>
    </row>
    <row r="576" spans="1:36" x14ac:dyDescent="0.2">
      <c r="A576" t="s">
        <v>543</v>
      </c>
      <c r="B576" t="s">
        <v>543</v>
      </c>
      <c r="C576" t="s">
        <v>59</v>
      </c>
      <c r="D576" t="s">
        <v>1421</v>
      </c>
      <c r="E576" t="s">
        <v>74</v>
      </c>
      <c r="F576" s="1">
        <v>46919</v>
      </c>
      <c r="G576" s="1">
        <v>46919</v>
      </c>
      <c r="H576" s="1">
        <v>43327</v>
      </c>
      <c r="I576">
        <v>2015</v>
      </c>
      <c r="J576">
        <v>34</v>
      </c>
      <c r="K576">
        <v>46</v>
      </c>
      <c r="L576" t="s">
        <v>40</v>
      </c>
      <c r="M576">
        <v>1.3</v>
      </c>
      <c r="N576" t="s">
        <v>40</v>
      </c>
      <c r="O576" t="s">
        <v>40</v>
      </c>
      <c r="P576" t="s">
        <v>40</v>
      </c>
      <c r="Q576" t="s">
        <v>40</v>
      </c>
      <c r="R576" t="s">
        <v>40</v>
      </c>
      <c r="S576" t="s">
        <v>40</v>
      </c>
      <c r="T576" t="s">
        <v>40</v>
      </c>
      <c r="U576">
        <v>22.8</v>
      </c>
      <c r="V576">
        <v>9</v>
      </c>
      <c r="W576" t="s">
        <v>40</v>
      </c>
      <c r="X576">
        <v>2015</v>
      </c>
      <c r="Y576" t="s">
        <v>40</v>
      </c>
      <c r="Z576" t="s">
        <v>40</v>
      </c>
      <c r="AA576">
        <v>0</v>
      </c>
      <c r="AB576">
        <v>0</v>
      </c>
      <c r="AC576">
        <v>0</v>
      </c>
      <c r="AD576">
        <v>0</v>
      </c>
      <c r="AE576">
        <v>0</v>
      </c>
      <c r="AF576">
        <v>0</v>
      </c>
      <c r="AG576">
        <v>5</v>
      </c>
      <c r="AH576">
        <v>4</v>
      </c>
      <c r="AI576">
        <v>7</v>
      </c>
      <c r="AJ576" t="s">
        <v>40</v>
      </c>
    </row>
    <row r="577" spans="1:36" x14ac:dyDescent="0.2">
      <c r="A577" t="s">
        <v>544</v>
      </c>
      <c r="B577" t="s">
        <v>545</v>
      </c>
      <c r="C577" t="s">
        <v>59</v>
      </c>
      <c r="D577" t="s">
        <v>1421</v>
      </c>
      <c r="E577" t="s">
        <v>74</v>
      </c>
      <c r="F577" s="1">
        <v>46919</v>
      </c>
      <c r="G577" s="1">
        <v>46919</v>
      </c>
      <c r="H577" s="1">
        <v>43327</v>
      </c>
      <c r="I577">
        <v>2015</v>
      </c>
      <c r="J577">
        <v>50</v>
      </c>
      <c r="K577">
        <v>79</v>
      </c>
      <c r="L577" t="s">
        <v>40</v>
      </c>
      <c r="M577">
        <v>2.6</v>
      </c>
      <c r="N577" t="s">
        <v>40</v>
      </c>
      <c r="O577" t="s">
        <v>40</v>
      </c>
      <c r="P577" t="s">
        <v>40</v>
      </c>
      <c r="Q577" t="s">
        <v>40</v>
      </c>
      <c r="R577" t="s">
        <v>40</v>
      </c>
      <c r="S577" t="s">
        <v>40</v>
      </c>
      <c r="T577" t="s">
        <v>40</v>
      </c>
      <c r="U577">
        <v>49.4</v>
      </c>
      <c r="V577">
        <v>10.5</v>
      </c>
      <c r="W577" t="s">
        <v>40</v>
      </c>
      <c r="X577">
        <v>2015</v>
      </c>
      <c r="Y577" t="s">
        <v>40</v>
      </c>
      <c r="Z577" t="s">
        <v>40</v>
      </c>
      <c r="AA577">
        <v>0</v>
      </c>
      <c r="AB577">
        <v>0</v>
      </c>
      <c r="AC577">
        <v>0</v>
      </c>
      <c r="AD577">
        <v>0</v>
      </c>
      <c r="AE577">
        <v>0</v>
      </c>
      <c r="AF577">
        <v>0</v>
      </c>
      <c r="AG577">
        <v>4</v>
      </c>
      <c r="AH577">
        <v>1</v>
      </c>
      <c r="AI577">
        <v>5</v>
      </c>
      <c r="AJ577" t="s">
        <v>40</v>
      </c>
    </row>
    <row r="578" spans="1:36" x14ac:dyDescent="0.2">
      <c r="A578" t="s">
        <v>546</v>
      </c>
      <c r="B578" t="s">
        <v>546</v>
      </c>
      <c r="C578" t="s">
        <v>59</v>
      </c>
      <c r="D578" t="s">
        <v>1421</v>
      </c>
      <c r="E578" t="s">
        <v>74</v>
      </c>
      <c r="F578" s="1">
        <v>46919</v>
      </c>
      <c r="G578" s="1">
        <v>46919</v>
      </c>
      <c r="H578" s="1">
        <v>43327</v>
      </c>
      <c r="I578">
        <v>2015</v>
      </c>
      <c r="J578">
        <v>49</v>
      </c>
      <c r="K578">
        <v>127</v>
      </c>
      <c r="L578" t="s">
        <v>40</v>
      </c>
      <c r="M578">
        <v>2.4</v>
      </c>
      <c r="N578" t="s">
        <v>40</v>
      </c>
      <c r="O578" t="s">
        <v>40</v>
      </c>
      <c r="P578" t="s">
        <v>40</v>
      </c>
      <c r="Q578" t="s">
        <v>40</v>
      </c>
      <c r="R578" t="s">
        <v>40</v>
      </c>
      <c r="S578" t="s">
        <v>40</v>
      </c>
      <c r="T578" t="s">
        <v>40</v>
      </c>
      <c r="U578">
        <v>47.3</v>
      </c>
      <c r="V578">
        <v>11.5</v>
      </c>
      <c r="W578" t="s">
        <v>40</v>
      </c>
      <c r="X578">
        <v>2015</v>
      </c>
      <c r="Y578" t="s">
        <v>40</v>
      </c>
      <c r="Z578" t="s">
        <v>40</v>
      </c>
      <c r="AA578">
        <v>0</v>
      </c>
      <c r="AB578">
        <v>0</v>
      </c>
      <c r="AC578">
        <v>0</v>
      </c>
      <c r="AD578">
        <v>0</v>
      </c>
      <c r="AE578">
        <v>0</v>
      </c>
      <c r="AF578">
        <v>0</v>
      </c>
      <c r="AG578">
        <v>5</v>
      </c>
      <c r="AH578">
        <v>4</v>
      </c>
      <c r="AI578">
        <v>5</v>
      </c>
      <c r="AJ578" t="s">
        <v>40</v>
      </c>
    </row>
    <row r="579" spans="1:36" x14ac:dyDescent="0.2">
      <c r="A579" t="s">
        <v>547</v>
      </c>
      <c r="B579" t="s">
        <v>547</v>
      </c>
      <c r="C579" t="s">
        <v>59</v>
      </c>
      <c r="D579" t="s">
        <v>1421</v>
      </c>
      <c r="E579" t="s">
        <v>74</v>
      </c>
      <c r="F579" s="1">
        <v>46919</v>
      </c>
      <c r="G579" s="1">
        <v>46919</v>
      </c>
      <c r="H579" s="1">
        <v>43327</v>
      </c>
      <c r="I579">
        <v>2015</v>
      </c>
      <c r="J579">
        <v>76</v>
      </c>
      <c r="K579">
        <v>167</v>
      </c>
      <c r="L579" t="s">
        <v>40</v>
      </c>
      <c r="M579">
        <v>3.6</v>
      </c>
      <c r="N579" t="s">
        <v>40</v>
      </c>
      <c r="O579" t="s">
        <v>40</v>
      </c>
      <c r="P579" t="s">
        <v>40</v>
      </c>
      <c r="Q579" t="s">
        <v>40</v>
      </c>
      <c r="R579" t="s">
        <v>40</v>
      </c>
      <c r="S579" t="s">
        <v>40</v>
      </c>
      <c r="T579" t="s">
        <v>40</v>
      </c>
      <c r="U579">
        <v>50.3</v>
      </c>
      <c r="V579">
        <v>12.4</v>
      </c>
      <c r="W579" t="s">
        <v>40</v>
      </c>
      <c r="X579">
        <v>2015</v>
      </c>
      <c r="Y579" t="s">
        <v>40</v>
      </c>
      <c r="Z579" t="s">
        <v>40</v>
      </c>
      <c r="AA579">
        <v>0</v>
      </c>
      <c r="AB579">
        <v>0</v>
      </c>
      <c r="AC579">
        <v>0</v>
      </c>
      <c r="AD579">
        <v>0</v>
      </c>
      <c r="AE579">
        <v>0</v>
      </c>
      <c r="AF579">
        <v>0</v>
      </c>
      <c r="AG579">
        <v>5</v>
      </c>
      <c r="AH579">
        <v>4</v>
      </c>
      <c r="AI579">
        <v>4</v>
      </c>
      <c r="AJ579" t="s">
        <v>40</v>
      </c>
    </row>
    <row r="580" spans="1:36" x14ac:dyDescent="0.2">
      <c r="A580" t="s">
        <v>548</v>
      </c>
      <c r="B580" t="s">
        <v>548</v>
      </c>
      <c r="C580" t="s">
        <v>59</v>
      </c>
      <c r="D580" t="s">
        <v>1421</v>
      </c>
      <c r="E580" t="s">
        <v>74</v>
      </c>
      <c r="F580" s="1">
        <v>46919</v>
      </c>
      <c r="G580" s="1">
        <v>46919</v>
      </c>
      <c r="H580" s="1">
        <v>43327</v>
      </c>
      <c r="I580">
        <v>2015</v>
      </c>
      <c r="J580">
        <v>58</v>
      </c>
      <c r="K580">
        <v>106</v>
      </c>
      <c r="L580" t="s">
        <v>40</v>
      </c>
      <c r="M580">
        <v>1.9</v>
      </c>
      <c r="N580" t="s">
        <v>40</v>
      </c>
      <c r="O580" t="s">
        <v>40</v>
      </c>
      <c r="P580" t="s">
        <v>40</v>
      </c>
      <c r="Q580" t="s">
        <v>40</v>
      </c>
      <c r="R580" t="s">
        <v>40</v>
      </c>
      <c r="S580" t="s">
        <v>40</v>
      </c>
      <c r="T580" t="s">
        <v>40</v>
      </c>
      <c r="U580">
        <v>45.5</v>
      </c>
      <c r="V580">
        <v>11.5</v>
      </c>
      <c r="W580" t="s">
        <v>40</v>
      </c>
      <c r="X580">
        <v>2015</v>
      </c>
      <c r="Y580" t="s">
        <v>40</v>
      </c>
      <c r="Z580" t="s">
        <v>40</v>
      </c>
      <c r="AA580">
        <v>0</v>
      </c>
      <c r="AB580">
        <v>0</v>
      </c>
      <c r="AC580">
        <v>0</v>
      </c>
      <c r="AD580">
        <v>0</v>
      </c>
      <c r="AE580">
        <v>0</v>
      </c>
      <c r="AF580">
        <v>0</v>
      </c>
      <c r="AG580">
        <v>5</v>
      </c>
      <c r="AH580">
        <v>4</v>
      </c>
      <c r="AI580">
        <v>3</v>
      </c>
      <c r="AJ580" t="s">
        <v>40</v>
      </c>
    </row>
    <row r="581" spans="1:36" x14ac:dyDescent="0.2">
      <c r="A581" t="s">
        <v>549</v>
      </c>
      <c r="B581" t="s">
        <v>549</v>
      </c>
      <c r="C581" t="s">
        <v>59</v>
      </c>
      <c r="D581" t="s">
        <v>1421</v>
      </c>
      <c r="E581" t="s">
        <v>74</v>
      </c>
      <c r="F581" s="1">
        <v>46919</v>
      </c>
      <c r="G581" s="1">
        <v>46919</v>
      </c>
      <c r="H581" s="1">
        <v>43327</v>
      </c>
      <c r="I581">
        <v>2015</v>
      </c>
      <c r="J581">
        <v>28</v>
      </c>
      <c r="K581">
        <v>64</v>
      </c>
      <c r="L581" t="s">
        <v>40</v>
      </c>
      <c r="M581">
        <v>0.8</v>
      </c>
      <c r="N581" t="s">
        <v>40</v>
      </c>
      <c r="O581" t="s">
        <v>40</v>
      </c>
      <c r="P581" t="s">
        <v>40</v>
      </c>
      <c r="Q581" t="s">
        <v>40</v>
      </c>
      <c r="R581" t="s">
        <v>40</v>
      </c>
      <c r="S581" t="s">
        <v>40</v>
      </c>
      <c r="T581" t="s">
        <v>40</v>
      </c>
      <c r="U581">
        <v>31.1</v>
      </c>
      <c r="V581">
        <v>7.7</v>
      </c>
      <c r="W581" t="s">
        <v>40</v>
      </c>
      <c r="X581">
        <v>2015</v>
      </c>
      <c r="Y581" t="s">
        <v>40</v>
      </c>
      <c r="Z581" t="s">
        <v>40</v>
      </c>
      <c r="AA581">
        <v>0</v>
      </c>
      <c r="AB581">
        <v>0</v>
      </c>
      <c r="AC581">
        <v>0</v>
      </c>
      <c r="AD581">
        <v>0</v>
      </c>
      <c r="AE581">
        <v>0</v>
      </c>
      <c r="AF581">
        <v>0</v>
      </c>
      <c r="AG581">
        <v>2</v>
      </c>
      <c r="AH581">
        <v>1</v>
      </c>
      <c r="AI581">
        <v>6</v>
      </c>
      <c r="AJ581" t="s">
        <v>40</v>
      </c>
    </row>
    <row r="582" spans="1:36" x14ac:dyDescent="0.2">
      <c r="A582" t="s">
        <v>550</v>
      </c>
      <c r="B582" t="s">
        <v>550</v>
      </c>
      <c r="C582" t="s">
        <v>59</v>
      </c>
      <c r="D582" t="s">
        <v>1421</v>
      </c>
      <c r="E582" t="s">
        <v>74</v>
      </c>
      <c r="F582" s="1">
        <v>46919</v>
      </c>
      <c r="G582" s="1">
        <v>46919</v>
      </c>
      <c r="H582" s="1">
        <v>43327</v>
      </c>
      <c r="I582">
        <v>2015</v>
      </c>
      <c r="J582">
        <v>66</v>
      </c>
      <c r="K582">
        <v>185</v>
      </c>
      <c r="L582" t="s">
        <v>40</v>
      </c>
      <c r="M582">
        <v>2.9</v>
      </c>
      <c r="N582" t="s">
        <v>40</v>
      </c>
      <c r="O582" t="s">
        <v>40</v>
      </c>
      <c r="P582" t="s">
        <v>40</v>
      </c>
      <c r="Q582" t="s">
        <v>40</v>
      </c>
      <c r="R582" t="s">
        <v>40</v>
      </c>
      <c r="S582" t="s">
        <v>40</v>
      </c>
      <c r="T582" t="s">
        <v>40</v>
      </c>
      <c r="U582">
        <v>42.5</v>
      </c>
      <c r="V582">
        <v>10.5</v>
      </c>
      <c r="W582" t="s">
        <v>40</v>
      </c>
      <c r="X582">
        <v>2015</v>
      </c>
      <c r="Y582" t="s">
        <v>40</v>
      </c>
      <c r="Z582" t="s">
        <v>40</v>
      </c>
      <c r="AA582">
        <v>0</v>
      </c>
      <c r="AB582">
        <v>0</v>
      </c>
      <c r="AC582">
        <v>0</v>
      </c>
      <c r="AD582">
        <v>0</v>
      </c>
      <c r="AE582">
        <v>0</v>
      </c>
      <c r="AF582">
        <v>0</v>
      </c>
      <c r="AG582">
        <v>2</v>
      </c>
      <c r="AH582">
        <v>1</v>
      </c>
      <c r="AI582">
        <v>5</v>
      </c>
      <c r="AJ582" t="s">
        <v>40</v>
      </c>
    </row>
    <row r="583" spans="1:36" x14ac:dyDescent="0.2">
      <c r="A583" t="s">
        <v>551</v>
      </c>
      <c r="B583" t="s">
        <v>551</v>
      </c>
      <c r="C583" t="s">
        <v>59</v>
      </c>
      <c r="D583" t="s">
        <v>1421</v>
      </c>
      <c r="E583" t="s">
        <v>74</v>
      </c>
      <c r="F583" s="1">
        <v>46919</v>
      </c>
      <c r="G583" s="1">
        <v>46919</v>
      </c>
      <c r="H583" s="1">
        <v>43327</v>
      </c>
      <c r="I583">
        <v>2015</v>
      </c>
      <c r="J583">
        <v>71</v>
      </c>
      <c r="K583">
        <v>117</v>
      </c>
      <c r="L583" t="s">
        <v>40</v>
      </c>
      <c r="M583">
        <v>2.2999999999999998</v>
      </c>
      <c r="N583" t="s">
        <v>40</v>
      </c>
      <c r="O583" t="s">
        <v>40</v>
      </c>
      <c r="P583" t="s">
        <v>40</v>
      </c>
      <c r="Q583" t="s">
        <v>40</v>
      </c>
      <c r="R583" t="s">
        <v>40</v>
      </c>
      <c r="S583" t="s">
        <v>40</v>
      </c>
      <c r="T583" t="s">
        <v>236</v>
      </c>
      <c r="U583">
        <v>41.4</v>
      </c>
      <c r="V583">
        <v>11.5</v>
      </c>
      <c r="W583" t="s">
        <v>40</v>
      </c>
      <c r="X583">
        <v>2015</v>
      </c>
      <c r="Y583" t="s">
        <v>40</v>
      </c>
      <c r="Z583" t="s">
        <v>40</v>
      </c>
      <c r="AA583">
        <v>0</v>
      </c>
      <c r="AB583">
        <v>0</v>
      </c>
      <c r="AC583">
        <v>0</v>
      </c>
      <c r="AD583">
        <v>0</v>
      </c>
      <c r="AE583">
        <v>0</v>
      </c>
      <c r="AF583">
        <v>0</v>
      </c>
      <c r="AG583">
        <v>2</v>
      </c>
      <c r="AH583">
        <v>1</v>
      </c>
      <c r="AI583">
        <v>4</v>
      </c>
      <c r="AJ583" t="s">
        <v>40</v>
      </c>
    </row>
    <row r="584" spans="1:36" x14ac:dyDescent="0.2">
      <c r="A584" t="s">
        <v>552</v>
      </c>
      <c r="B584" t="s">
        <v>552</v>
      </c>
      <c r="C584" t="s">
        <v>59</v>
      </c>
      <c r="D584" t="s">
        <v>1421</v>
      </c>
      <c r="E584" t="s">
        <v>74</v>
      </c>
      <c r="F584" s="1">
        <v>46919</v>
      </c>
      <c r="G584" s="1">
        <v>46919</v>
      </c>
      <c r="H584" s="1">
        <v>43327</v>
      </c>
      <c r="I584">
        <v>2015</v>
      </c>
      <c r="J584">
        <v>51</v>
      </c>
      <c r="K584">
        <v>129</v>
      </c>
      <c r="L584" t="s">
        <v>40</v>
      </c>
      <c r="M584">
        <v>3.4</v>
      </c>
      <c r="N584" t="s">
        <v>40</v>
      </c>
      <c r="O584" t="s">
        <v>40</v>
      </c>
      <c r="P584" t="s">
        <v>40</v>
      </c>
      <c r="Q584" t="s">
        <v>40</v>
      </c>
      <c r="R584" t="s">
        <v>40</v>
      </c>
      <c r="S584" t="s">
        <v>40</v>
      </c>
      <c r="T584" t="s">
        <v>40</v>
      </c>
      <c r="U584">
        <v>61.1</v>
      </c>
      <c r="V584">
        <v>9.1</v>
      </c>
      <c r="W584" t="s">
        <v>40</v>
      </c>
      <c r="X584">
        <v>2015</v>
      </c>
      <c r="Y584" t="s">
        <v>40</v>
      </c>
      <c r="Z584" t="s">
        <v>40</v>
      </c>
      <c r="AA584">
        <v>0</v>
      </c>
      <c r="AB584">
        <v>0</v>
      </c>
      <c r="AC584">
        <v>0</v>
      </c>
      <c r="AD584">
        <v>0</v>
      </c>
      <c r="AE584">
        <v>0</v>
      </c>
      <c r="AF584">
        <v>0</v>
      </c>
      <c r="AG584">
        <v>2</v>
      </c>
      <c r="AH584">
        <v>1</v>
      </c>
      <c r="AI584">
        <v>2</v>
      </c>
      <c r="AJ584" t="s">
        <v>40</v>
      </c>
    </row>
    <row r="585" spans="1:36" x14ac:dyDescent="0.2">
      <c r="A585" t="s">
        <v>553</v>
      </c>
      <c r="B585" t="s">
        <v>553</v>
      </c>
      <c r="C585" t="s">
        <v>38</v>
      </c>
      <c r="D585" t="s">
        <v>1421</v>
      </c>
      <c r="E585" t="s">
        <v>328</v>
      </c>
      <c r="F585" s="1">
        <v>38183</v>
      </c>
      <c r="G585" s="1">
        <v>38183</v>
      </c>
      <c r="H585" s="1">
        <v>43327</v>
      </c>
      <c r="I585">
        <v>2015</v>
      </c>
      <c r="J585">
        <v>44</v>
      </c>
      <c r="K585">
        <v>155</v>
      </c>
      <c r="L585" t="s">
        <v>40</v>
      </c>
      <c r="M585">
        <v>1.9</v>
      </c>
      <c r="N585" t="s">
        <v>40</v>
      </c>
      <c r="O585" t="s">
        <v>40</v>
      </c>
      <c r="P585" t="s">
        <v>40</v>
      </c>
      <c r="Q585" t="s">
        <v>40</v>
      </c>
      <c r="R585" t="s">
        <v>40</v>
      </c>
      <c r="S585" t="s">
        <v>40</v>
      </c>
      <c r="T585" t="s">
        <v>40</v>
      </c>
      <c r="U585">
        <v>32.700000000000003</v>
      </c>
      <c r="V585">
        <v>8.6</v>
      </c>
      <c r="W585" t="s">
        <v>40</v>
      </c>
      <c r="X585">
        <v>2015</v>
      </c>
      <c r="Y585" t="s">
        <v>40</v>
      </c>
      <c r="Z585" t="s">
        <v>40</v>
      </c>
      <c r="AA585">
        <v>0</v>
      </c>
      <c r="AB585">
        <v>0</v>
      </c>
      <c r="AC585">
        <v>0</v>
      </c>
      <c r="AD585">
        <v>0</v>
      </c>
      <c r="AE585">
        <v>0</v>
      </c>
      <c r="AF585">
        <v>0</v>
      </c>
      <c r="AG585">
        <v>3</v>
      </c>
      <c r="AH585">
        <v>3</v>
      </c>
      <c r="AI585">
        <v>6</v>
      </c>
      <c r="AJ585" t="s">
        <v>40</v>
      </c>
    </row>
    <row r="586" spans="1:36" x14ac:dyDescent="0.2">
      <c r="A586" t="s">
        <v>554</v>
      </c>
      <c r="B586" t="s">
        <v>555</v>
      </c>
      <c r="C586" t="s">
        <v>38</v>
      </c>
      <c r="D586" t="s">
        <v>1421</v>
      </c>
      <c r="E586" t="s">
        <v>328</v>
      </c>
      <c r="F586" s="1">
        <v>38183</v>
      </c>
      <c r="G586" s="1">
        <v>38183</v>
      </c>
      <c r="H586" s="1">
        <v>43327</v>
      </c>
      <c r="I586">
        <v>2015</v>
      </c>
      <c r="J586">
        <v>76</v>
      </c>
      <c r="K586">
        <v>304</v>
      </c>
      <c r="L586" t="s">
        <v>40</v>
      </c>
      <c r="M586">
        <v>5.4</v>
      </c>
      <c r="N586" t="s">
        <v>40</v>
      </c>
      <c r="O586" t="s">
        <v>40</v>
      </c>
      <c r="P586" t="s">
        <v>40</v>
      </c>
      <c r="Q586" t="s">
        <v>40</v>
      </c>
      <c r="R586" t="s">
        <v>40</v>
      </c>
      <c r="S586" t="s">
        <v>40</v>
      </c>
      <c r="T586" t="s">
        <v>40</v>
      </c>
      <c r="U586">
        <v>26.9</v>
      </c>
      <c r="V586">
        <v>6</v>
      </c>
      <c r="W586" t="s">
        <v>40</v>
      </c>
      <c r="X586">
        <v>2015</v>
      </c>
      <c r="Y586" t="s">
        <v>40</v>
      </c>
      <c r="Z586" t="s">
        <v>40</v>
      </c>
      <c r="AA586">
        <v>0</v>
      </c>
      <c r="AB586">
        <v>0</v>
      </c>
      <c r="AC586">
        <v>0</v>
      </c>
      <c r="AD586">
        <v>0</v>
      </c>
      <c r="AE586">
        <v>0</v>
      </c>
      <c r="AF586">
        <v>0</v>
      </c>
      <c r="AG586">
        <v>8</v>
      </c>
      <c r="AH586">
        <v>3</v>
      </c>
      <c r="AI586">
        <v>3</v>
      </c>
      <c r="AJ586" t="s">
        <v>40</v>
      </c>
    </row>
    <row r="587" spans="1:36" x14ac:dyDescent="0.2">
      <c r="A587" t="s">
        <v>556</v>
      </c>
      <c r="B587" t="s">
        <v>557</v>
      </c>
      <c r="C587" t="s">
        <v>38</v>
      </c>
      <c r="D587" t="s">
        <v>1421</v>
      </c>
      <c r="E587" t="s">
        <v>328</v>
      </c>
      <c r="F587" s="1">
        <v>38183</v>
      </c>
      <c r="G587" s="1">
        <v>38183</v>
      </c>
      <c r="H587" s="1">
        <v>43327</v>
      </c>
      <c r="I587">
        <v>2015</v>
      </c>
      <c r="J587">
        <v>76</v>
      </c>
      <c r="K587">
        <v>178</v>
      </c>
      <c r="L587" t="s">
        <v>40</v>
      </c>
      <c r="M587">
        <v>2.4</v>
      </c>
      <c r="N587" t="s">
        <v>40</v>
      </c>
      <c r="O587" t="s">
        <v>40</v>
      </c>
      <c r="P587" t="s">
        <v>40</v>
      </c>
      <c r="Q587" t="s">
        <v>40</v>
      </c>
      <c r="R587" t="s">
        <v>40</v>
      </c>
      <c r="S587" t="s">
        <v>40</v>
      </c>
      <c r="T587" t="s">
        <v>40</v>
      </c>
      <c r="U587">
        <v>33.4</v>
      </c>
      <c r="V587">
        <v>5.6</v>
      </c>
      <c r="W587" t="s">
        <v>40</v>
      </c>
      <c r="X587">
        <v>2015</v>
      </c>
      <c r="Y587" t="s">
        <v>40</v>
      </c>
      <c r="Z587" t="s">
        <v>40</v>
      </c>
      <c r="AA587">
        <v>0</v>
      </c>
      <c r="AB587">
        <v>0</v>
      </c>
      <c r="AC587">
        <v>0</v>
      </c>
      <c r="AD587">
        <v>0</v>
      </c>
      <c r="AE587">
        <v>0</v>
      </c>
      <c r="AF587">
        <v>0</v>
      </c>
      <c r="AG587">
        <v>8</v>
      </c>
      <c r="AH587">
        <v>3</v>
      </c>
      <c r="AI587">
        <v>4</v>
      </c>
      <c r="AJ587" t="s">
        <v>40</v>
      </c>
    </row>
    <row r="588" spans="1:36" x14ac:dyDescent="0.2">
      <c r="A588" t="s">
        <v>558</v>
      </c>
      <c r="B588" t="s">
        <v>559</v>
      </c>
      <c r="C588" t="s">
        <v>38</v>
      </c>
      <c r="D588" t="s">
        <v>1421</v>
      </c>
      <c r="E588" t="s">
        <v>328</v>
      </c>
      <c r="F588" s="1">
        <v>38183</v>
      </c>
      <c r="G588" s="1">
        <v>38183</v>
      </c>
      <c r="H588" s="1">
        <v>43327</v>
      </c>
      <c r="I588">
        <v>2015</v>
      </c>
      <c r="J588">
        <v>137</v>
      </c>
      <c r="K588">
        <v>197</v>
      </c>
      <c r="L588" t="s">
        <v>40</v>
      </c>
      <c r="M588">
        <v>3.3</v>
      </c>
      <c r="N588" t="s">
        <v>40</v>
      </c>
      <c r="O588" t="s">
        <v>40</v>
      </c>
      <c r="P588" t="s">
        <v>40</v>
      </c>
      <c r="Q588" t="s">
        <v>40</v>
      </c>
      <c r="R588" t="s">
        <v>40</v>
      </c>
      <c r="S588" t="s">
        <v>40</v>
      </c>
      <c r="T588" t="s">
        <v>40</v>
      </c>
      <c r="U588">
        <v>32.6</v>
      </c>
      <c r="V588">
        <v>8.1</v>
      </c>
      <c r="W588" t="s">
        <v>40</v>
      </c>
      <c r="X588">
        <v>2015</v>
      </c>
      <c r="Y588" t="s">
        <v>40</v>
      </c>
      <c r="Z588" t="s">
        <v>40</v>
      </c>
      <c r="AA588">
        <v>0</v>
      </c>
      <c r="AB588">
        <v>0</v>
      </c>
      <c r="AC588">
        <v>0</v>
      </c>
      <c r="AD588">
        <v>0</v>
      </c>
      <c r="AE588">
        <v>0</v>
      </c>
      <c r="AF588">
        <v>0</v>
      </c>
      <c r="AG588">
        <v>8</v>
      </c>
      <c r="AH588">
        <v>3</v>
      </c>
      <c r="AI588">
        <v>6</v>
      </c>
      <c r="AJ588" t="s">
        <v>40</v>
      </c>
    </row>
    <row r="589" spans="1:36" x14ac:dyDescent="0.2">
      <c r="A589" t="s">
        <v>560</v>
      </c>
      <c r="B589" t="s">
        <v>561</v>
      </c>
      <c r="C589" t="s">
        <v>38</v>
      </c>
      <c r="D589" t="s">
        <v>1421</v>
      </c>
      <c r="E589" t="s">
        <v>328</v>
      </c>
      <c r="F589" s="1">
        <v>38183</v>
      </c>
      <c r="G589" s="1">
        <v>38183</v>
      </c>
      <c r="H589" s="1">
        <v>43327</v>
      </c>
      <c r="I589">
        <v>2015</v>
      </c>
      <c r="J589">
        <v>132</v>
      </c>
      <c r="K589">
        <v>253</v>
      </c>
      <c r="L589" t="s">
        <v>40</v>
      </c>
      <c r="M589">
        <v>10.4</v>
      </c>
      <c r="N589" t="s">
        <v>40</v>
      </c>
      <c r="O589" t="s">
        <v>40</v>
      </c>
      <c r="P589" t="s">
        <v>40</v>
      </c>
      <c r="Q589" t="s">
        <v>40</v>
      </c>
      <c r="R589" t="s">
        <v>40</v>
      </c>
      <c r="S589" t="s">
        <v>40</v>
      </c>
      <c r="T589" t="s">
        <v>40</v>
      </c>
      <c r="U589">
        <v>37</v>
      </c>
      <c r="V589">
        <v>8.9</v>
      </c>
      <c r="W589" t="s">
        <v>40</v>
      </c>
      <c r="X589">
        <v>2015</v>
      </c>
      <c r="Y589" t="s">
        <v>40</v>
      </c>
      <c r="Z589" t="s">
        <v>40</v>
      </c>
      <c r="AA589">
        <v>0</v>
      </c>
      <c r="AB589">
        <v>0</v>
      </c>
      <c r="AC589">
        <v>0</v>
      </c>
      <c r="AD589">
        <v>0</v>
      </c>
      <c r="AE589">
        <v>0</v>
      </c>
      <c r="AF589">
        <v>0</v>
      </c>
      <c r="AG589">
        <v>8</v>
      </c>
      <c r="AH589">
        <v>3</v>
      </c>
      <c r="AI589">
        <v>7</v>
      </c>
      <c r="AJ589" t="s">
        <v>40</v>
      </c>
    </row>
    <row r="590" spans="1:36" x14ac:dyDescent="0.2">
      <c r="A590" t="s">
        <v>599</v>
      </c>
      <c r="B590" t="s">
        <v>599</v>
      </c>
      <c r="C590" t="s">
        <v>38</v>
      </c>
      <c r="D590" t="s">
        <v>633</v>
      </c>
      <c r="E590" t="s">
        <v>39</v>
      </c>
      <c r="F590" s="1">
        <v>43296</v>
      </c>
      <c r="G590" s="1">
        <v>43296</v>
      </c>
      <c r="H590" s="1">
        <v>43327</v>
      </c>
      <c r="I590">
        <v>2015</v>
      </c>
      <c r="J590">
        <v>38</v>
      </c>
      <c r="K590" t="s">
        <v>40</v>
      </c>
      <c r="L590" t="s">
        <v>40</v>
      </c>
      <c r="M590">
        <v>1.5</v>
      </c>
      <c r="N590" t="s">
        <v>40</v>
      </c>
      <c r="O590" t="s">
        <v>40</v>
      </c>
      <c r="P590" t="s">
        <v>40</v>
      </c>
      <c r="Q590" t="s">
        <v>40</v>
      </c>
      <c r="R590" t="s">
        <v>40</v>
      </c>
      <c r="S590" t="s">
        <v>40</v>
      </c>
      <c r="T590" t="s">
        <v>236</v>
      </c>
      <c r="U590">
        <v>34.6</v>
      </c>
      <c r="V590">
        <v>6</v>
      </c>
      <c r="W590">
        <v>9</v>
      </c>
      <c r="X590">
        <v>2020</v>
      </c>
      <c r="Y590" t="s">
        <v>40</v>
      </c>
      <c r="Z590" t="s">
        <v>40</v>
      </c>
      <c r="AA590">
        <v>1</v>
      </c>
      <c r="AB590">
        <v>1</v>
      </c>
      <c r="AC590">
        <v>1</v>
      </c>
      <c r="AD590">
        <v>1</v>
      </c>
      <c r="AE590">
        <v>1</v>
      </c>
      <c r="AF590">
        <v>0</v>
      </c>
      <c r="AG590">
        <v>6</v>
      </c>
      <c r="AH590">
        <v>5</v>
      </c>
      <c r="AI590">
        <v>4</v>
      </c>
      <c r="AJ590" t="s">
        <v>40</v>
      </c>
    </row>
    <row r="591" spans="1:36" x14ac:dyDescent="0.2">
      <c r="A591" t="s">
        <v>600</v>
      </c>
      <c r="B591" t="s">
        <v>600</v>
      </c>
      <c r="C591" t="s">
        <v>38</v>
      </c>
      <c r="D591" t="s">
        <v>633</v>
      </c>
      <c r="E591" t="s">
        <v>39</v>
      </c>
      <c r="F591" s="1">
        <v>43296</v>
      </c>
      <c r="G591" s="1">
        <v>43296</v>
      </c>
      <c r="H591" s="1">
        <v>43327</v>
      </c>
      <c r="I591">
        <v>2015</v>
      </c>
      <c r="J591">
        <v>35</v>
      </c>
      <c r="K591" t="s">
        <v>40</v>
      </c>
      <c r="L591" t="s">
        <v>40</v>
      </c>
      <c r="M591">
        <v>0.9</v>
      </c>
      <c r="N591" t="s">
        <v>40</v>
      </c>
      <c r="O591" t="s">
        <v>40</v>
      </c>
      <c r="P591" t="s">
        <v>40</v>
      </c>
      <c r="Q591" t="s">
        <v>40</v>
      </c>
      <c r="R591" t="s">
        <v>40</v>
      </c>
      <c r="S591" t="s">
        <v>40</v>
      </c>
      <c r="T591" t="s">
        <v>236</v>
      </c>
      <c r="U591">
        <v>48</v>
      </c>
      <c r="V591">
        <v>11</v>
      </c>
      <c r="W591">
        <v>12</v>
      </c>
      <c r="X591">
        <v>2020</v>
      </c>
      <c r="Y591" t="s">
        <v>40</v>
      </c>
      <c r="Z591" t="s">
        <v>40</v>
      </c>
      <c r="AA591">
        <v>1</v>
      </c>
      <c r="AB591">
        <v>1</v>
      </c>
      <c r="AC591">
        <v>1</v>
      </c>
      <c r="AD591">
        <v>1</v>
      </c>
      <c r="AE591">
        <v>1</v>
      </c>
      <c r="AF591">
        <v>0</v>
      </c>
      <c r="AG591">
        <v>6</v>
      </c>
      <c r="AH591">
        <v>4</v>
      </c>
      <c r="AI591">
        <v>4</v>
      </c>
      <c r="AJ591" t="s">
        <v>40</v>
      </c>
    </row>
    <row r="592" spans="1:36" x14ac:dyDescent="0.2">
      <c r="A592" t="s">
        <v>601</v>
      </c>
      <c r="B592" t="s">
        <v>601</v>
      </c>
      <c r="C592" t="s">
        <v>372</v>
      </c>
      <c r="D592" t="s">
        <v>1421</v>
      </c>
      <c r="E592" t="s">
        <v>328</v>
      </c>
      <c r="F592" s="1">
        <v>43327</v>
      </c>
      <c r="G592" s="1">
        <v>43327</v>
      </c>
      <c r="H592" s="1">
        <v>44058</v>
      </c>
      <c r="I592">
        <v>2015</v>
      </c>
      <c r="J592">
        <v>24.5</v>
      </c>
      <c r="K592">
        <v>84</v>
      </c>
      <c r="L592" t="s">
        <v>40</v>
      </c>
      <c r="M592">
        <v>1</v>
      </c>
      <c r="N592" t="s">
        <v>40</v>
      </c>
      <c r="O592" t="s">
        <v>40</v>
      </c>
      <c r="P592" t="s">
        <v>40</v>
      </c>
      <c r="Q592" t="s">
        <v>40</v>
      </c>
      <c r="R592" t="s">
        <v>40</v>
      </c>
      <c r="S592" t="s">
        <v>40</v>
      </c>
      <c r="T592" t="s">
        <v>40</v>
      </c>
      <c r="U592">
        <v>29</v>
      </c>
      <c r="V592">
        <v>6</v>
      </c>
      <c r="W592" t="s">
        <v>40</v>
      </c>
      <c r="X592">
        <v>2020</v>
      </c>
      <c r="Y592" t="s">
        <v>40</v>
      </c>
      <c r="Z592" t="s">
        <v>40</v>
      </c>
      <c r="AA592">
        <v>1</v>
      </c>
      <c r="AB592">
        <v>1</v>
      </c>
      <c r="AC592">
        <v>1</v>
      </c>
      <c r="AD592">
        <v>1</v>
      </c>
      <c r="AE592">
        <v>0.5</v>
      </c>
      <c r="AF592">
        <v>0</v>
      </c>
      <c r="AG592">
        <v>12</v>
      </c>
      <c r="AH592">
        <v>3</v>
      </c>
      <c r="AI592">
        <v>6</v>
      </c>
      <c r="AJ592" t="s">
        <v>40</v>
      </c>
    </row>
    <row r="593" spans="1:38" x14ac:dyDescent="0.2">
      <c r="A593" t="s">
        <v>609</v>
      </c>
      <c r="B593" t="s">
        <v>609</v>
      </c>
      <c r="C593" t="s">
        <v>372</v>
      </c>
      <c r="D593" t="s">
        <v>633</v>
      </c>
      <c r="E593" t="s">
        <v>39</v>
      </c>
      <c r="F593" s="1">
        <v>44392</v>
      </c>
      <c r="G593" s="1">
        <v>44392</v>
      </c>
      <c r="H593" s="1">
        <v>44058</v>
      </c>
      <c r="I593">
        <v>2015</v>
      </c>
      <c r="J593">
        <v>13</v>
      </c>
      <c r="K593" t="s">
        <v>40</v>
      </c>
      <c r="L593" t="s">
        <v>40</v>
      </c>
      <c r="M593">
        <v>1.2</v>
      </c>
      <c r="N593" t="s">
        <v>40</v>
      </c>
      <c r="O593" t="s">
        <v>40</v>
      </c>
      <c r="P593" t="s">
        <v>40</v>
      </c>
      <c r="Q593" t="s">
        <v>40</v>
      </c>
      <c r="R593" t="s">
        <v>40</v>
      </c>
      <c r="S593" t="s">
        <v>40</v>
      </c>
      <c r="T593" t="s">
        <v>40</v>
      </c>
      <c r="U593">
        <v>43</v>
      </c>
      <c r="V593">
        <v>6</v>
      </c>
      <c r="W593" t="s">
        <v>40</v>
      </c>
      <c r="X593">
        <v>2018</v>
      </c>
      <c r="Y593" t="s">
        <v>40</v>
      </c>
      <c r="Z593" t="s">
        <v>40</v>
      </c>
      <c r="AA593">
        <v>1</v>
      </c>
      <c r="AB593">
        <v>1</v>
      </c>
      <c r="AC593">
        <v>1</v>
      </c>
      <c r="AD593">
        <v>0</v>
      </c>
      <c r="AE593">
        <v>0</v>
      </c>
      <c r="AF593">
        <v>0</v>
      </c>
      <c r="AG593">
        <v>12</v>
      </c>
      <c r="AH593">
        <v>1</v>
      </c>
      <c r="AI593">
        <v>1</v>
      </c>
      <c r="AJ593" t="s">
        <v>40</v>
      </c>
    </row>
    <row r="594" spans="1:38" x14ac:dyDescent="0.2">
      <c r="A594" t="s">
        <v>610</v>
      </c>
      <c r="B594" t="s">
        <v>610</v>
      </c>
      <c r="C594" t="s">
        <v>38</v>
      </c>
      <c r="D594" t="s">
        <v>633</v>
      </c>
      <c r="E594" t="s">
        <v>39</v>
      </c>
      <c r="F594" s="1">
        <v>43296</v>
      </c>
      <c r="G594" s="1">
        <v>43296</v>
      </c>
      <c r="H594" s="1">
        <v>43327</v>
      </c>
      <c r="I594">
        <v>2015</v>
      </c>
      <c r="J594">
        <v>25</v>
      </c>
      <c r="K594" t="s">
        <v>40</v>
      </c>
      <c r="L594" t="s">
        <v>40</v>
      </c>
      <c r="M594">
        <v>0.8</v>
      </c>
      <c r="N594" t="s">
        <v>40</v>
      </c>
      <c r="O594" t="s">
        <v>40</v>
      </c>
      <c r="P594" t="s">
        <v>40</v>
      </c>
      <c r="Q594" t="s">
        <v>40</v>
      </c>
      <c r="R594" t="s">
        <v>40</v>
      </c>
      <c r="S594" t="s">
        <v>40</v>
      </c>
      <c r="T594" t="s">
        <v>236</v>
      </c>
      <c r="U594">
        <v>39.799999999999997</v>
      </c>
      <c r="V594">
        <v>7</v>
      </c>
      <c r="W594">
        <v>12</v>
      </c>
      <c r="X594">
        <v>2018</v>
      </c>
      <c r="Y594" t="s">
        <v>40</v>
      </c>
      <c r="Z594" t="s">
        <v>40</v>
      </c>
      <c r="AA594">
        <v>1</v>
      </c>
      <c r="AB594">
        <v>1</v>
      </c>
      <c r="AC594">
        <v>1</v>
      </c>
      <c r="AD594">
        <v>0</v>
      </c>
      <c r="AE594">
        <v>0</v>
      </c>
      <c r="AF594">
        <v>0</v>
      </c>
      <c r="AG594">
        <v>6</v>
      </c>
      <c r="AH594">
        <v>6</v>
      </c>
      <c r="AI594">
        <v>4</v>
      </c>
      <c r="AJ594" t="s">
        <v>40</v>
      </c>
    </row>
    <row r="595" spans="1:38" x14ac:dyDescent="0.2">
      <c r="A595" t="s">
        <v>611</v>
      </c>
      <c r="B595" t="s">
        <v>611</v>
      </c>
      <c r="C595" t="s">
        <v>38</v>
      </c>
      <c r="D595" t="s">
        <v>633</v>
      </c>
      <c r="E595" t="s">
        <v>39</v>
      </c>
      <c r="F595" s="1">
        <v>43296</v>
      </c>
      <c r="G595" s="1">
        <v>43296</v>
      </c>
      <c r="H595" s="1">
        <v>43327</v>
      </c>
      <c r="I595">
        <v>2015</v>
      </c>
      <c r="J595">
        <v>38</v>
      </c>
      <c r="K595" t="s">
        <v>40</v>
      </c>
      <c r="L595" t="s">
        <v>40</v>
      </c>
      <c r="M595">
        <v>0.6</v>
      </c>
      <c r="N595" t="s">
        <v>40</v>
      </c>
      <c r="O595" t="s">
        <v>40</v>
      </c>
      <c r="P595" t="s">
        <v>40</v>
      </c>
      <c r="Q595" t="s">
        <v>40</v>
      </c>
      <c r="R595" t="s">
        <v>40</v>
      </c>
      <c r="S595" t="s">
        <v>40</v>
      </c>
      <c r="T595" t="s">
        <v>236</v>
      </c>
      <c r="U595">
        <v>53.6</v>
      </c>
      <c r="V595">
        <v>4</v>
      </c>
      <c r="W595">
        <v>5</v>
      </c>
      <c r="X595">
        <v>2018</v>
      </c>
      <c r="Y595" t="s">
        <v>40</v>
      </c>
      <c r="Z595" t="s">
        <v>40</v>
      </c>
      <c r="AA595">
        <v>1</v>
      </c>
      <c r="AB595">
        <v>1</v>
      </c>
      <c r="AC595">
        <v>1</v>
      </c>
      <c r="AD595">
        <v>0</v>
      </c>
      <c r="AE595">
        <v>0</v>
      </c>
      <c r="AF595">
        <v>0</v>
      </c>
      <c r="AG595">
        <v>6</v>
      </c>
      <c r="AH595">
        <v>6</v>
      </c>
      <c r="AI595">
        <v>6</v>
      </c>
      <c r="AJ595" t="s">
        <v>40</v>
      </c>
    </row>
    <row r="596" spans="1:38" x14ac:dyDescent="0.2">
      <c r="A596" t="s">
        <v>612</v>
      </c>
      <c r="B596" t="s">
        <v>612</v>
      </c>
      <c r="C596" t="s">
        <v>38</v>
      </c>
      <c r="D596" t="s">
        <v>633</v>
      </c>
      <c r="E596" t="s">
        <v>39</v>
      </c>
      <c r="F596" s="1">
        <v>43296</v>
      </c>
      <c r="G596" s="1">
        <v>43296</v>
      </c>
      <c r="H596" s="1">
        <v>43327</v>
      </c>
      <c r="I596">
        <v>2015</v>
      </c>
      <c r="J596">
        <v>29</v>
      </c>
      <c r="K596" t="s">
        <v>40</v>
      </c>
      <c r="L596" t="s">
        <v>40</v>
      </c>
      <c r="M596">
        <v>0.6</v>
      </c>
      <c r="N596" t="s">
        <v>40</v>
      </c>
      <c r="O596" t="s">
        <v>40</v>
      </c>
      <c r="P596" t="s">
        <v>40</v>
      </c>
      <c r="Q596" t="s">
        <v>40</v>
      </c>
      <c r="R596" t="s">
        <v>40</v>
      </c>
      <c r="S596" t="s">
        <v>40</v>
      </c>
      <c r="T596" t="s">
        <v>242</v>
      </c>
      <c r="U596">
        <v>32.200000000000003</v>
      </c>
      <c r="V596">
        <v>6</v>
      </c>
      <c r="W596">
        <v>9</v>
      </c>
      <c r="X596">
        <v>2018</v>
      </c>
      <c r="Y596" t="s">
        <v>40</v>
      </c>
      <c r="Z596" t="s">
        <v>40</v>
      </c>
      <c r="AA596">
        <v>1</v>
      </c>
      <c r="AB596">
        <v>1</v>
      </c>
      <c r="AC596">
        <v>1</v>
      </c>
      <c r="AD596">
        <v>0</v>
      </c>
      <c r="AE596">
        <v>0</v>
      </c>
      <c r="AF596">
        <v>0</v>
      </c>
      <c r="AG596">
        <v>1</v>
      </c>
      <c r="AH596">
        <v>4</v>
      </c>
      <c r="AI596">
        <v>2</v>
      </c>
      <c r="AJ596" t="s">
        <v>40</v>
      </c>
    </row>
    <row r="597" spans="1:38" x14ac:dyDescent="0.2">
      <c r="A597" t="s">
        <v>613</v>
      </c>
      <c r="B597" t="s">
        <v>613</v>
      </c>
      <c r="C597" t="s">
        <v>59</v>
      </c>
      <c r="D597" t="s">
        <v>633</v>
      </c>
      <c r="E597" t="s">
        <v>39</v>
      </c>
      <c r="F597" s="1">
        <v>43296</v>
      </c>
      <c r="G597" s="1">
        <v>43296</v>
      </c>
      <c r="H597" s="1">
        <v>43327</v>
      </c>
      <c r="I597">
        <v>2015</v>
      </c>
      <c r="J597">
        <v>22</v>
      </c>
      <c r="K597">
        <v>226</v>
      </c>
      <c r="L597" t="s">
        <v>40</v>
      </c>
      <c r="M597">
        <v>1.8</v>
      </c>
      <c r="N597" t="s">
        <v>40</v>
      </c>
      <c r="O597" t="s">
        <v>40</v>
      </c>
      <c r="P597" t="s">
        <v>40</v>
      </c>
      <c r="Q597" t="s">
        <v>40</v>
      </c>
      <c r="R597" t="s">
        <v>40</v>
      </c>
      <c r="S597" t="s">
        <v>40</v>
      </c>
      <c r="T597" t="s">
        <v>242</v>
      </c>
      <c r="U597">
        <v>27.8</v>
      </c>
      <c r="V597">
        <v>8</v>
      </c>
      <c r="W597">
        <v>12</v>
      </c>
      <c r="X597">
        <v>2018</v>
      </c>
      <c r="Y597" t="s">
        <v>40</v>
      </c>
      <c r="Z597" t="s">
        <v>40</v>
      </c>
      <c r="AA597">
        <v>1</v>
      </c>
      <c r="AB597">
        <v>1</v>
      </c>
      <c r="AC597">
        <v>1</v>
      </c>
      <c r="AD597">
        <v>0</v>
      </c>
      <c r="AE597">
        <v>0</v>
      </c>
      <c r="AF597">
        <v>0</v>
      </c>
      <c r="AG597">
        <v>2</v>
      </c>
      <c r="AH597">
        <v>5</v>
      </c>
      <c r="AI597">
        <v>3</v>
      </c>
      <c r="AJ597" t="s">
        <v>40</v>
      </c>
    </row>
    <row r="598" spans="1:38" x14ac:dyDescent="0.2">
      <c r="A598" t="s">
        <v>614</v>
      </c>
      <c r="B598" t="s">
        <v>615</v>
      </c>
      <c r="C598" t="s">
        <v>38</v>
      </c>
      <c r="D598" t="s">
        <v>633</v>
      </c>
      <c r="E598" t="s">
        <v>39</v>
      </c>
      <c r="F598" s="1">
        <v>43296</v>
      </c>
      <c r="G598" s="1">
        <v>43296</v>
      </c>
      <c r="H598" s="1">
        <v>43327</v>
      </c>
      <c r="I598">
        <v>2015</v>
      </c>
      <c r="J598">
        <v>29</v>
      </c>
      <c r="K598" t="s">
        <v>40</v>
      </c>
      <c r="L598" t="s">
        <v>40</v>
      </c>
      <c r="M598">
        <v>0.6</v>
      </c>
      <c r="N598" t="s">
        <v>40</v>
      </c>
      <c r="O598" t="s">
        <v>40</v>
      </c>
      <c r="P598" t="s">
        <v>40</v>
      </c>
      <c r="Q598" t="s">
        <v>40</v>
      </c>
      <c r="R598" t="s">
        <v>40</v>
      </c>
      <c r="S598" t="s">
        <v>40</v>
      </c>
      <c r="T598" t="s">
        <v>236</v>
      </c>
      <c r="U598">
        <v>34</v>
      </c>
      <c r="V598">
        <v>6</v>
      </c>
      <c r="W598">
        <v>8</v>
      </c>
      <c r="X598">
        <v>2017</v>
      </c>
      <c r="Y598" t="s">
        <v>40</v>
      </c>
      <c r="Z598" t="s">
        <v>40</v>
      </c>
      <c r="AA598">
        <v>1</v>
      </c>
      <c r="AB598">
        <v>1</v>
      </c>
      <c r="AC598">
        <v>0</v>
      </c>
      <c r="AD598">
        <v>0</v>
      </c>
      <c r="AE598">
        <v>0</v>
      </c>
      <c r="AF598">
        <v>0</v>
      </c>
      <c r="AG598">
        <v>8</v>
      </c>
      <c r="AH598">
        <v>4</v>
      </c>
      <c r="AI598">
        <v>2</v>
      </c>
      <c r="AJ598" t="s">
        <v>40</v>
      </c>
      <c r="AK598" t="s">
        <v>375</v>
      </c>
      <c r="AL598" t="s">
        <v>376</v>
      </c>
    </row>
    <row r="599" spans="1:38" x14ac:dyDescent="0.2">
      <c r="A599" t="s">
        <v>616</v>
      </c>
      <c r="B599" t="s">
        <v>616</v>
      </c>
      <c r="C599" t="s">
        <v>59</v>
      </c>
      <c r="D599" t="s">
        <v>633</v>
      </c>
      <c r="E599" t="s">
        <v>39</v>
      </c>
      <c r="F599" s="1">
        <v>43296</v>
      </c>
      <c r="G599" s="1">
        <v>43296</v>
      </c>
      <c r="H599" s="1">
        <v>43327</v>
      </c>
      <c r="I599">
        <v>2015</v>
      </c>
      <c r="J599">
        <v>36</v>
      </c>
      <c r="K599">
        <v>280</v>
      </c>
      <c r="L599" t="s">
        <v>40</v>
      </c>
      <c r="M599">
        <v>1.7</v>
      </c>
      <c r="N599" t="s">
        <v>40</v>
      </c>
      <c r="O599" t="s">
        <v>40</v>
      </c>
      <c r="P599" t="s">
        <v>40</v>
      </c>
      <c r="Q599" t="s">
        <v>40</v>
      </c>
      <c r="R599" t="s">
        <v>40</v>
      </c>
      <c r="S599" t="s">
        <v>40</v>
      </c>
      <c r="T599" t="s">
        <v>236</v>
      </c>
      <c r="U599">
        <v>43.5</v>
      </c>
      <c r="V599">
        <v>12</v>
      </c>
      <c r="W599">
        <v>10</v>
      </c>
      <c r="X599">
        <v>2017</v>
      </c>
      <c r="Y599" t="s">
        <v>40</v>
      </c>
      <c r="Z599" t="s">
        <v>40</v>
      </c>
      <c r="AA599">
        <v>1</v>
      </c>
      <c r="AB599">
        <v>1</v>
      </c>
      <c r="AC599">
        <v>0</v>
      </c>
      <c r="AD599">
        <v>0</v>
      </c>
      <c r="AE599">
        <v>0</v>
      </c>
      <c r="AF599">
        <v>0</v>
      </c>
      <c r="AG599">
        <v>2</v>
      </c>
      <c r="AH599">
        <v>5</v>
      </c>
      <c r="AI599">
        <v>2</v>
      </c>
      <c r="AJ599" t="s">
        <v>40</v>
      </c>
    </row>
    <row r="600" spans="1:38" x14ac:dyDescent="0.2">
      <c r="A600" t="s">
        <v>617</v>
      </c>
      <c r="B600" t="s">
        <v>617</v>
      </c>
      <c r="C600" t="s">
        <v>59</v>
      </c>
      <c r="D600" t="s">
        <v>633</v>
      </c>
      <c r="E600" t="s">
        <v>39</v>
      </c>
      <c r="F600" s="1">
        <v>43296</v>
      </c>
      <c r="G600" s="1">
        <v>43296</v>
      </c>
      <c r="H600" s="1">
        <v>43327</v>
      </c>
      <c r="I600">
        <v>2015</v>
      </c>
      <c r="J600">
        <v>40</v>
      </c>
      <c r="K600">
        <v>161</v>
      </c>
      <c r="L600" t="s">
        <v>40</v>
      </c>
      <c r="M600">
        <v>2</v>
      </c>
      <c r="N600" t="s">
        <v>40</v>
      </c>
      <c r="O600" t="s">
        <v>40</v>
      </c>
      <c r="P600" t="s">
        <v>40</v>
      </c>
      <c r="Q600" t="s">
        <v>40</v>
      </c>
      <c r="R600" t="s">
        <v>40</v>
      </c>
      <c r="S600" t="s">
        <v>40</v>
      </c>
      <c r="T600" t="s">
        <v>242</v>
      </c>
      <c r="U600">
        <v>28.9</v>
      </c>
      <c r="V600">
        <v>7</v>
      </c>
      <c r="W600">
        <v>6</v>
      </c>
      <c r="X600">
        <v>2017</v>
      </c>
      <c r="Y600" t="s">
        <v>40</v>
      </c>
      <c r="Z600" t="s">
        <v>40</v>
      </c>
      <c r="AA600">
        <v>1</v>
      </c>
      <c r="AB600">
        <v>1</v>
      </c>
      <c r="AC600">
        <v>0</v>
      </c>
      <c r="AD600">
        <v>0</v>
      </c>
      <c r="AE600">
        <v>0</v>
      </c>
      <c r="AF600">
        <v>0</v>
      </c>
      <c r="AG600">
        <v>6</v>
      </c>
      <c r="AH600">
        <v>3</v>
      </c>
      <c r="AI600">
        <v>1</v>
      </c>
      <c r="AJ600" t="s">
        <v>40</v>
      </c>
    </row>
    <row r="601" spans="1:38" x14ac:dyDescent="0.2">
      <c r="A601" t="s">
        <v>618</v>
      </c>
      <c r="B601" t="s">
        <v>618</v>
      </c>
      <c r="C601" t="s">
        <v>59</v>
      </c>
      <c r="D601" t="s">
        <v>1421</v>
      </c>
      <c r="E601" t="s">
        <v>74</v>
      </c>
      <c r="F601" s="1">
        <v>46553</v>
      </c>
      <c r="G601" s="1">
        <v>46553</v>
      </c>
      <c r="H601" s="1">
        <v>43327</v>
      </c>
      <c r="I601">
        <v>2015</v>
      </c>
      <c r="J601" t="s">
        <v>40</v>
      </c>
      <c r="K601" t="s">
        <v>40</v>
      </c>
      <c r="L601" t="s">
        <v>40</v>
      </c>
      <c r="M601" t="s">
        <v>40</v>
      </c>
      <c r="N601" t="s">
        <v>40</v>
      </c>
      <c r="O601" t="s">
        <v>40</v>
      </c>
      <c r="P601" t="s">
        <v>40</v>
      </c>
      <c r="Q601" t="s">
        <v>40</v>
      </c>
      <c r="R601" t="s">
        <v>40</v>
      </c>
      <c r="S601" t="s">
        <v>40</v>
      </c>
      <c r="T601" t="s">
        <v>40</v>
      </c>
      <c r="U601">
        <v>38.9</v>
      </c>
      <c r="V601">
        <v>11.4</v>
      </c>
      <c r="W601" t="s">
        <v>40</v>
      </c>
      <c r="X601">
        <v>2017</v>
      </c>
      <c r="Y601" t="s">
        <v>40</v>
      </c>
      <c r="Z601" t="s">
        <v>40</v>
      </c>
      <c r="AA601">
        <v>1</v>
      </c>
      <c r="AB601">
        <v>1</v>
      </c>
      <c r="AC601">
        <v>0</v>
      </c>
      <c r="AD601">
        <v>0</v>
      </c>
      <c r="AE601">
        <v>0</v>
      </c>
      <c r="AF601">
        <v>0</v>
      </c>
      <c r="AG601">
        <v>5</v>
      </c>
      <c r="AH601">
        <v>3</v>
      </c>
      <c r="AI601">
        <v>5</v>
      </c>
      <c r="AJ601" t="s">
        <v>40</v>
      </c>
    </row>
    <row r="602" spans="1:38" x14ac:dyDescent="0.2">
      <c r="A602" t="s">
        <v>621</v>
      </c>
      <c r="B602" t="s">
        <v>621</v>
      </c>
      <c r="C602" t="s">
        <v>38</v>
      </c>
      <c r="D602" t="s">
        <v>633</v>
      </c>
      <c r="E602" t="s">
        <v>39</v>
      </c>
      <c r="F602" s="1">
        <v>43296</v>
      </c>
      <c r="G602" s="1">
        <v>43296</v>
      </c>
      <c r="H602" s="1">
        <v>43327</v>
      </c>
      <c r="I602">
        <v>2015</v>
      </c>
      <c r="J602">
        <v>24</v>
      </c>
      <c r="K602" t="s">
        <v>40</v>
      </c>
      <c r="L602" t="s">
        <v>40</v>
      </c>
      <c r="M602">
        <v>1.3</v>
      </c>
      <c r="N602" t="s">
        <v>40</v>
      </c>
      <c r="O602" t="s">
        <v>40</v>
      </c>
      <c r="P602" t="s">
        <v>40</v>
      </c>
      <c r="Q602" t="s">
        <v>40</v>
      </c>
      <c r="R602" t="s">
        <v>40</v>
      </c>
      <c r="S602" t="s">
        <v>40</v>
      </c>
      <c r="T602" t="s">
        <v>242</v>
      </c>
      <c r="U602">
        <v>49.6</v>
      </c>
      <c r="V602">
        <v>12</v>
      </c>
      <c r="W602">
        <v>16</v>
      </c>
      <c r="X602">
        <v>2016</v>
      </c>
      <c r="Y602" t="s">
        <v>40</v>
      </c>
      <c r="Z602" t="s">
        <v>40</v>
      </c>
      <c r="AA602">
        <v>1</v>
      </c>
      <c r="AB602">
        <v>0</v>
      </c>
      <c r="AC602">
        <v>0</v>
      </c>
      <c r="AD602">
        <v>0</v>
      </c>
      <c r="AE602">
        <v>0</v>
      </c>
      <c r="AF602">
        <v>0</v>
      </c>
      <c r="AG602">
        <v>6</v>
      </c>
      <c r="AH602">
        <v>5</v>
      </c>
      <c r="AI602">
        <v>6</v>
      </c>
      <c r="AJ602" t="s">
        <v>40</v>
      </c>
    </row>
    <row r="603" spans="1:38" x14ac:dyDescent="0.2">
      <c r="A603" t="s">
        <v>622</v>
      </c>
      <c r="B603" t="s">
        <v>622</v>
      </c>
      <c r="C603" t="s">
        <v>38</v>
      </c>
      <c r="D603" t="s">
        <v>633</v>
      </c>
      <c r="E603" t="s">
        <v>39</v>
      </c>
      <c r="F603" s="1">
        <v>43296</v>
      </c>
      <c r="G603" s="1">
        <v>43296</v>
      </c>
      <c r="H603" s="1">
        <v>43327</v>
      </c>
      <c r="I603">
        <v>2015</v>
      </c>
      <c r="J603">
        <v>26</v>
      </c>
      <c r="K603" t="s">
        <v>40</v>
      </c>
      <c r="L603" t="s">
        <v>40</v>
      </c>
      <c r="M603">
        <v>1.1000000000000001</v>
      </c>
      <c r="N603" t="s">
        <v>40</v>
      </c>
      <c r="O603" t="s">
        <v>40</v>
      </c>
      <c r="P603" t="s">
        <v>40</v>
      </c>
      <c r="Q603" t="s">
        <v>40</v>
      </c>
      <c r="R603" t="s">
        <v>40</v>
      </c>
      <c r="S603" t="s">
        <v>40</v>
      </c>
      <c r="T603" t="s">
        <v>242</v>
      </c>
      <c r="U603">
        <v>32</v>
      </c>
      <c r="V603">
        <v>8</v>
      </c>
      <c r="W603">
        <v>9</v>
      </c>
      <c r="X603">
        <v>2016</v>
      </c>
      <c r="Y603" t="s">
        <v>40</v>
      </c>
      <c r="Z603" t="s">
        <v>40</v>
      </c>
      <c r="AA603">
        <v>1</v>
      </c>
      <c r="AB603">
        <v>0</v>
      </c>
      <c r="AC603">
        <v>0</v>
      </c>
      <c r="AD603">
        <v>0</v>
      </c>
      <c r="AE603">
        <v>0</v>
      </c>
      <c r="AF603">
        <v>0</v>
      </c>
      <c r="AG603">
        <v>8</v>
      </c>
      <c r="AH603">
        <v>5</v>
      </c>
      <c r="AI603">
        <v>7</v>
      </c>
      <c r="AJ603" t="s">
        <v>40</v>
      </c>
    </row>
    <row r="604" spans="1:38" x14ac:dyDescent="0.2">
      <c r="A604" t="s">
        <v>623</v>
      </c>
      <c r="B604" t="s">
        <v>623</v>
      </c>
      <c r="C604" t="s">
        <v>38</v>
      </c>
      <c r="D604" t="s">
        <v>633</v>
      </c>
      <c r="E604" t="s">
        <v>39</v>
      </c>
      <c r="F604" s="1">
        <v>43296</v>
      </c>
      <c r="G604" s="1">
        <v>43296</v>
      </c>
      <c r="H604" s="1">
        <v>43327</v>
      </c>
      <c r="I604">
        <v>2015</v>
      </c>
      <c r="J604">
        <v>23</v>
      </c>
      <c r="K604" t="s">
        <v>40</v>
      </c>
      <c r="L604" t="s">
        <v>40</v>
      </c>
      <c r="M604">
        <v>0.6</v>
      </c>
      <c r="N604" t="s">
        <v>40</v>
      </c>
      <c r="O604" t="s">
        <v>40</v>
      </c>
      <c r="P604" t="s">
        <v>40</v>
      </c>
      <c r="Q604" t="s">
        <v>40</v>
      </c>
      <c r="R604" t="s">
        <v>40</v>
      </c>
      <c r="S604" t="s">
        <v>40</v>
      </c>
      <c r="T604" t="s">
        <v>236</v>
      </c>
      <c r="U604">
        <v>35.799999999999997</v>
      </c>
      <c r="V604">
        <v>7</v>
      </c>
      <c r="W604">
        <v>11</v>
      </c>
      <c r="X604">
        <v>2016</v>
      </c>
      <c r="Y604" t="s">
        <v>40</v>
      </c>
      <c r="Z604" t="s">
        <v>40</v>
      </c>
      <c r="AA604">
        <v>1</v>
      </c>
      <c r="AB604">
        <v>0</v>
      </c>
      <c r="AC604">
        <v>0</v>
      </c>
      <c r="AD604">
        <v>0</v>
      </c>
      <c r="AE604">
        <v>0</v>
      </c>
      <c r="AF604">
        <v>0</v>
      </c>
      <c r="AG604">
        <v>1</v>
      </c>
      <c r="AH604">
        <v>4</v>
      </c>
      <c r="AI604">
        <v>4</v>
      </c>
      <c r="AJ604" t="s">
        <v>40</v>
      </c>
    </row>
    <row r="605" spans="1:38" x14ac:dyDescent="0.2">
      <c r="A605" t="s">
        <v>624</v>
      </c>
      <c r="B605" t="s">
        <v>624</v>
      </c>
      <c r="C605" t="s">
        <v>38</v>
      </c>
      <c r="D605" t="s">
        <v>633</v>
      </c>
      <c r="E605" t="s">
        <v>39</v>
      </c>
      <c r="F605" s="1">
        <v>43296</v>
      </c>
      <c r="G605" s="1">
        <v>43296</v>
      </c>
      <c r="H605" s="1">
        <v>43327</v>
      </c>
      <c r="I605">
        <v>2015</v>
      </c>
      <c r="J605">
        <v>39</v>
      </c>
      <c r="K605" t="s">
        <v>40</v>
      </c>
      <c r="L605" t="s">
        <v>40</v>
      </c>
      <c r="M605">
        <v>0.8</v>
      </c>
      <c r="N605" t="s">
        <v>40</v>
      </c>
      <c r="O605" t="s">
        <v>40</v>
      </c>
      <c r="P605" t="s">
        <v>40</v>
      </c>
      <c r="Q605" t="s">
        <v>40</v>
      </c>
      <c r="R605" t="s">
        <v>40</v>
      </c>
      <c r="S605" t="s">
        <v>40</v>
      </c>
      <c r="T605" t="s">
        <v>236</v>
      </c>
      <c r="U605">
        <v>39</v>
      </c>
      <c r="V605">
        <v>8</v>
      </c>
      <c r="W605">
        <v>15</v>
      </c>
      <c r="X605">
        <v>2016</v>
      </c>
      <c r="Y605" t="s">
        <v>40</v>
      </c>
      <c r="Z605" t="s">
        <v>40</v>
      </c>
      <c r="AA605">
        <v>1</v>
      </c>
      <c r="AB605">
        <v>0</v>
      </c>
      <c r="AC605">
        <v>0</v>
      </c>
      <c r="AD605">
        <v>0</v>
      </c>
      <c r="AE605">
        <v>0</v>
      </c>
      <c r="AF605">
        <v>0</v>
      </c>
      <c r="AG605">
        <v>1</v>
      </c>
      <c r="AH605">
        <v>1</v>
      </c>
      <c r="AI605">
        <v>2</v>
      </c>
      <c r="AJ605" t="s">
        <v>40</v>
      </c>
    </row>
    <row r="606" spans="1:38" x14ac:dyDescent="0.2">
      <c r="A606" t="s">
        <v>625</v>
      </c>
      <c r="B606" t="s">
        <v>625</v>
      </c>
      <c r="C606" t="s">
        <v>59</v>
      </c>
      <c r="D606" t="s">
        <v>633</v>
      </c>
      <c r="E606" t="s">
        <v>39</v>
      </c>
      <c r="F606" s="1">
        <v>43296</v>
      </c>
      <c r="G606" s="1">
        <v>43296</v>
      </c>
      <c r="H606" s="1">
        <v>43327</v>
      </c>
      <c r="I606">
        <v>2015</v>
      </c>
      <c r="J606">
        <v>26</v>
      </c>
      <c r="K606">
        <v>157</v>
      </c>
      <c r="L606" t="s">
        <v>40</v>
      </c>
      <c r="M606">
        <v>2.2999999999999998</v>
      </c>
      <c r="N606" t="s">
        <v>40</v>
      </c>
      <c r="O606" t="s">
        <v>40</v>
      </c>
      <c r="P606" t="s">
        <v>40</v>
      </c>
      <c r="Q606" t="s">
        <v>40</v>
      </c>
      <c r="R606" t="s">
        <v>40</v>
      </c>
      <c r="S606" t="s">
        <v>40</v>
      </c>
      <c r="T606" t="s">
        <v>242</v>
      </c>
      <c r="U606">
        <v>27.4</v>
      </c>
      <c r="V606">
        <v>11</v>
      </c>
      <c r="W606">
        <v>18</v>
      </c>
      <c r="X606">
        <v>2016</v>
      </c>
      <c r="Y606" t="s">
        <v>40</v>
      </c>
      <c r="Z606" t="s">
        <v>40</v>
      </c>
      <c r="AA606">
        <v>1</v>
      </c>
      <c r="AB606">
        <v>0</v>
      </c>
      <c r="AC606">
        <v>0</v>
      </c>
      <c r="AD606">
        <v>0</v>
      </c>
      <c r="AE606">
        <v>0</v>
      </c>
      <c r="AF606">
        <v>0</v>
      </c>
      <c r="AG606">
        <v>6</v>
      </c>
      <c r="AH606">
        <v>2</v>
      </c>
      <c r="AI606">
        <v>6</v>
      </c>
      <c r="AJ606" t="s">
        <v>40</v>
      </c>
    </row>
    <row r="607" spans="1:38" x14ac:dyDescent="0.2">
      <c r="A607" t="s">
        <v>626</v>
      </c>
      <c r="B607" t="s">
        <v>626</v>
      </c>
      <c r="C607" t="s">
        <v>59</v>
      </c>
      <c r="D607" t="s">
        <v>633</v>
      </c>
      <c r="E607" t="s">
        <v>39</v>
      </c>
      <c r="F607" s="1">
        <v>43296</v>
      </c>
      <c r="G607" s="1">
        <v>43296</v>
      </c>
      <c r="H607" s="1">
        <v>43327</v>
      </c>
      <c r="I607">
        <v>2015</v>
      </c>
      <c r="J607">
        <v>54</v>
      </c>
      <c r="K607">
        <v>348</v>
      </c>
      <c r="L607" t="s">
        <v>40</v>
      </c>
      <c r="M607">
        <v>2.2999999999999998</v>
      </c>
      <c r="N607" t="s">
        <v>40</v>
      </c>
      <c r="O607" t="s">
        <v>40</v>
      </c>
      <c r="P607" t="s">
        <v>40</v>
      </c>
      <c r="Q607" t="s">
        <v>40</v>
      </c>
      <c r="R607" t="s">
        <v>40</v>
      </c>
      <c r="S607" t="s">
        <v>40</v>
      </c>
      <c r="T607" t="s">
        <v>236</v>
      </c>
      <c r="U607">
        <v>40.299999999999997</v>
      </c>
      <c r="V607">
        <v>8</v>
      </c>
      <c r="W607">
        <v>7</v>
      </c>
      <c r="X607">
        <v>2016</v>
      </c>
      <c r="Y607" t="s">
        <v>40</v>
      </c>
      <c r="Z607" t="s">
        <v>40</v>
      </c>
      <c r="AA607">
        <v>1</v>
      </c>
      <c r="AB607">
        <v>0</v>
      </c>
      <c r="AC607">
        <v>0</v>
      </c>
      <c r="AD607">
        <v>0</v>
      </c>
      <c r="AE607">
        <v>0</v>
      </c>
      <c r="AF607">
        <v>0</v>
      </c>
      <c r="AG607">
        <v>2</v>
      </c>
      <c r="AH607">
        <v>5</v>
      </c>
      <c r="AI607">
        <v>6</v>
      </c>
      <c r="AJ607" t="s">
        <v>40</v>
      </c>
    </row>
    <row r="608" spans="1:38" x14ac:dyDescent="0.2">
      <c r="A608" t="s">
        <v>627</v>
      </c>
      <c r="B608" t="s">
        <v>627</v>
      </c>
      <c r="C608" t="s">
        <v>59</v>
      </c>
      <c r="D608" t="s">
        <v>633</v>
      </c>
      <c r="E608" t="s">
        <v>39</v>
      </c>
      <c r="F608" s="1">
        <v>43296</v>
      </c>
      <c r="G608" s="1">
        <v>43296</v>
      </c>
      <c r="H608" s="1">
        <v>43327</v>
      </c>
      <c r="I608">
        <v>2015</v>
      </c>
      <c r="J608">
        <v>44</v>
      </c>
      <c r="K608" t="s">
        <v>381</v>
      </c>
      <c r="L608" t="s">
        <v>40</v>
      </c>
      <c r="M608">
        <v>2.4</v>
      </c>
      <c r="N608" t="s">
        <v>40</v>
      </c>
      <c r="O608" t="s">
        <v>40</v>
      </c>
      <c r="P608" t="s">
        <v>40</v>
      </c>
      <c r="Q608" t="s">
        <v>40</v>
      </c>
      <c r="R608" t="s">
        <v>40</v>
      </c>
      <c r="S608" t="s">
        <v>40</v>
      </c>
      <c r="T608" t="s">
        <v>242</v>
      </c>
      <c r="U608">
        <v>36.700000000000003</v>
      </c>
      <c r="V608">
        <v>9</v>
      </c>
      <c r="W608">
        <v>12</v>
      </c>
      <c r="X608">
        <v>2016</v>
      </c>
      <c r="Y608" t="s">
        <v>40</v>
      </c>
      <c r="Z608" t="s">
        <v>40</v>
      </c>
      <c r="AA608">
        <v>1</v>
      </c>
      <c r="AB608">
        <v>0</v>
      </c>
      <c r="AC608">
        <v>0</v>
      </c>
      <c r="AD608">
        <v>0</v>
      </c>
      <c r="AE608">
        <v>0</v>
      </c>
      <c r="AF608">
        <v>0</v>
      </c>
      <c r="AG608">
        <v>7</v>
      </c>
      <c r="AH608">
        <v>5</v>
      </c>
      <c r="AI608">
        <v>7</v>
      </c>
      <c r="AJ608" t="s">
        <v>40</v>
      </c>
    </row>
    <row r="609" spans="1:38" x14ac:dyDescent="0.2">
      <c r="A609" t="s">
        <v>628</v>
      </c>
      <c r="B609" t="s">
        <v>628</v>
      </c>
      <c r="C609" t="s">
        <v>59</v>
      </c>
      <c r="D609" t="s">
        <v>633</v>
      </c>
      <c r="E609" t="s">
        <v>39</v>
      </c>
      <c r="F609" s="1">
        <v>43296</v>
      </c>
      <c r="G609" s="1">
        <v>43296</v>
      </c>
      <c r="H609" s="1">
        <v>43327</v>
      </c>
      <c r="I609">
        <v>2015</v>
      </c>
      <c r="J609">
        <v>39</v>
      </c>
      <c r="K609">
        <v>106</v>
      </c>
      <c r="L609" t="s">
        <v>40</v>
      </c>
      <c r="M609">
        <v>1.1000000000000001</v>
      </c>
      <c r="N609" t="s">
        <v>40</v>
      </c>
      <c r="O609" t="s">
        <v>40</v>
      </c>
      <c r="P609" t="s">
        <v>40</v>
      </c>
      <c r="Q609" t="s">
        <v>40</v>
      </c>
      <c r="R609" t="s">
        <v>40</v>
      </c>
      <c r="S609" t="s">
        <v>40</v>
      </c>
      <c r="T609" t="s">
        <v>41</v>
      </c>
      <c r="U609">
        <v>34.1</v>
      </c>
      <c r="V609">
        <v>6</v>
      </c>
      <c r="W609">
        <v>8</v>
      </c>
      <c r="X609">
        <v>2016</v>
      </c>
      <c r="Y609" t="s">
        <v>40</v>
      </c>
      <c r="Z609" t="s">
        <v>40</v>
      </c>
      <c r="AA609">
        <v>1</v>
      </c>
      <c r="AB609">
        <v>0</v>
      </c>
      <c r="AC609">
        <v>0</v>
      </c>
      <c r="AD609">
        <v>0</v>
      </c>
      <c r="AE609">
        <v>0</v>
      </c>
      <c r="AF609">
        <v>0</v>
      </c>
      <c r="AG609">
        <v>4</v>
      </c>
      <c r="AH609">
        <v>3</v>
      </c>
      <c r="AI609">
        <v>7</v>
      </c>
      <c r="AJ609" t="s">
        <v>40</v>
      </c>
    </row>
    <row r="610" spans="1:38" x14ac:dyDescent="0.2">
      <c r="A610" t="s">
        <v>629</v>
      </c>
      <c r="B610" t="s">
        <v>629</v>
      </c>
      <c r="C610" t="s">
        <v>372</v>
      </c>
      <c r="D610" t="s">
        <v>1421</v>
      </c>
      <c r="E610" t="s">
        <v>328</v>
      </c>
      <c r="F610" s="1">
        <v>43327</v>
      </c>
      <c r="G610" s="1">
        <v>43327</v>
      </c>
      <c r="H610" s="1">
        <v>44058</v>
      </c>
      <c r="I610">
        <v>2015</v>
      </c>
      <c r="J610">
        <v>20.5</v>
      </c>
      <c r="K610">
        <v>167</v>
      </c>
      <c r="L610" t="s">
        <v>40</v>
      </c>
      <c r="M610">
        <v>1.3</v>
      </c>
      <c r="N610" t="s">
        <v>40</v>
      </c>
      <c r="O610" t="s">
        <v>40</v>
      </c>
      <c r="P610" t="s">
        <v>40</v>
      </c>
      <c r="Q610" t="s">
        <v>40</v>
      </c>
      <c r="R610" t="s">
        <v>40</v>
      </c>
      <c r="S610" t="s">
        <v>40</v>
      </c>
      <c r="T610" t="s">
        <v>40</v>
      </c>
      <c r="U610">
        <v>25</v>
      </c>
      <c r="V610">
        <v>11</v>
      </c>
      <c r="W610" t="s">
        <v>40</v>
      </c>
      <c r="X610">
        <v>2016</v>
      </c>
      <c r="Y610" t="s">
        <v>40</v>
      </c>
      <c r="Z610" t="s">
        <v>40</v>
      </c>
      <c r="AA610">
        <v>1</v>
      </c>
      <c r="AB610">
        <v>0</v>
      </c>
      <c r="AC610">
        <v>0</v>
      </c>
      <c r="AD610">
        <v>0</v>
      </c>
      <c r="AE610">
        <v>0</v>
      </c>
      <c r="AF610">
        <v>0</v>
      </c>
      <c r="AG610">
        <v>12</v>
      </c>
      <c r="AH610">
        <v>2</v>
      </c>
      <c r="AI610">
        <v>6</v>
      </c>
      <c r="AJ610" t="s">
        <v>40</v>
      </c>
    </row>
    <row r="611" spans="1:38" x14ac:dyDescent="0.2">
      <c r="A611" t="s">
        <v>630</v>
      </c>
      <c r="B611" t="s">
        <v>630</v>
      </c>
      <c r="C611" t="s">
        <v>372</v>
      </c>
      <c r="D611" t="s">
        <v>1421</v>
      </c>
      <c r="E611" t="s">
        <v>328</v>
      </c>
      <c r="F611" s="1">
        <v>43327</v>
      </c>
      <c r="G611" s="1">
        <v>43327</v>
      </c>
      <c r="H611" s="1">
        <v>44058</v>
      </c>
      <c r="I611">
        <v>2015</v>
      </c>
      <c r="J611">
        <v>17.600000000000001</v>
      </c>
      <c r="K611">
        <v>64</v>
      </c>
      <c r="L611" t="s">
        <v>40</v>
      </c>
      <c r="M611">
        <v>0.9</v>
      </c>
      <c r="N611" t="s">
        <v>40</v>
      </c>
      <c r="O611" t="s">
        <v>40</v>
      </c>
      <c r="P611" t="s">
        <v>40</v>
      </c>
      <c r="Q611" t="s">
        <v>40</v>
      </c>
      <c r="R611" t="s">
        <v>40</v>
      </c>
      <c r="S611" t="s">
        <v>40</v>
      </c>
      <c r="T611" t="s">
        <v>40</v>
      </c>
      <c r="U611">
        <v>17</v>
      </c>
      <c r="V611">
        <v>6</v>
      </c>
      <c r="W611" t="s">
        <v>40</v>
      </c>
      <c r="X611">
        <v>2016</v>
      </c>
      <c r="Y611" t="s">
        <v>40</v>
      </c>
      <c r="Z611" t="s">
        <v>40</v>
      </c>
      <c r="AA611">
        <v>1</v>
      </c>
      <c r="AB611">
        <v>0</v>
      </c>
      <c r="AC611">
        <v>0</v>
      </c>
      <c r="AD611">
        <v>0</v>
      </c>
      <c r="AE611">
        <v>0</v>
      </c>
      <c r="AF611">
        <v>0</v>
      </c>
      <c r="AG611">
        <v>12</v>
      </c>
      <c r="AH611">
        <v>3</v>
      </c>
      <c r="AI611">
        <v>2</v>
      </c>
      <c r="AJ611" t="s">
        <v>40</v>
      </c>
    </row>
    <row r="612" spans="1:38" x14ac:dyDescent="0.2">
      <c r="A612" t="s">
        <v>691</v>
      </c>
      <c r="B612" t="s">
        <v>691</v>
      </c>
      <c r="C612" t="s">
        <v>38</v>
      </c>
      <c r="D612" t="s">
        <v>1421</v>
      </c>
      <c r="E612" t="s">
        <v>328</v>
      </c>
      <c r="F612" s="1">
        <v>39645</v>
      </c>
      <c r="G612" t="s">
        <v>40</v>
      </c>
      <c r="H612" s="1">
        <v>40010</v>
      </c>
      <c r="I612">
        <v>2016</v>
      </c>
      <c r="J612">
        <v>75</v>
      </c>
      <c r="K612">
        <v>125</v>
      </c>
      <c r="L612">
        <v>94</v>
      </c>
      <c r="M612">
        <v>15</v>
      </c>
      <c r="N612" t="s">
        <v>40</v>
      </c>
      <c r="O612" t="s">
        <v>40</v>
      </c>
      <c r="P612" t="s">
        <v>40</v>
      </c>
      <c r="Q612" t="s">
        <v>40</v>
      </c>
      <c r="R612" t="s">
        <v>40</v>
      </c>
      <c r="S612" t="s">
        <v>40</v>
      </c>
      <c r="T612" t="s">
        <v>41</v>
      </c>
      <c r="U612">
        <v>42.6</v>
      </c>
      <c r="V612">
        <v>13.9</v>
      </c>
      <c r="W612" t="s">
        <v>40</v>
      </c>
      <c r="X612">
        <v>2020</v>
      </c>
      <c r="Y612" t="s">
        <v>40</v>
      </c>
      <c r="Z612" t="s">
        <v>40</v>
      </c>
      <c r="AA612" t="s">
        <v>40</v>
      </c>
      <c r="AB612">
        <v>1</v>
      </c>
      <c r="AC612">
        <v>1</v>
      </c>
      <c r="AD612">
        <v>1</v>
      </c>
      <c r="AE612">
        <v>1</v>
      </c>
      <c r="AF612">
        <v>0</v>
      </c>
      <c r="AG612">
        <v>8</v>
      </c>
      <c r="AH612">
        <v>4</v>
      </c>
      <c r="AI612">
        <v>6</v>
      </c>
      <c r="AJ612" t="s">
        <v>40</v>
      </c>
    </row>
    <row r="613" spans="1:38" x14ac:dyDescent="0.2">
      <c r="A613" t="s">
        <v>692</v>
      </c>
      <c r="B613" t="s">
        <v>693</v>
      </c>
      <c r="C613" t="s">
        <v>38</v>
      </c>
      <c r="D613" t="s">
        <v>1421</v>
      </c>
      <c r="E613" t="s">
        <v>328</v>
      </c>
      <c r="F613" s="1">
        <v>39310</v>
      </c>
      <c r="G613" t="s">
        <v>40</v>
      </c>
      <c r="H613" s="1">
        <v>39676</v>
      </c>
      <c r="I613">
        <v>2016</v>
      </c>
      <c r="J613">
        <v>106</v>
      </c>
      <c r="K613">
        <v>179</v>
      </c>
      <c r="L613">
        <v>73</v>
      </c>
      <c r="M613">
        <v>34</v>
      </c>
      <c r="N613">
        <v>74</v>
      </c>
      <c r="O613">
        <v>81</v>
      </c>
      <c r="P613" t="s">
        <v>40</v>
      </c>
      <c r="Q613">
        <v>151</v>
      </c>
      <c r="R613">
        <v>145</v>
      </c>
      <c r="S613" t="s">
        <v>40</v>
      </c>
      <c r="T613" t="s">
        <v>41</v>
      </c>
      <c r="U613">
        <v>50.8</v>
      </c>
      <c r="V613">
        <v>7.6</v>
      </c>
      <c r="W613" t="s">
        <v>40</v>
      </c>
      <c r="X613">
        <v>2020</v>
      </c>
      <c r="Y613" t="s">
        <v>40</v>
      </c>
      <c r="Z613" t="s">
        <v>40</v>
      </c>
      <c r="AA613" t="s">
        <v>40</v>
      </c>
      <c r="AB613">
        <v>1</v>
      </c>
      <c r="AC613">
        <v>1</v>
      </c>
      <c r="AD613">
        <v>1</v>
      </c>
      <c r="AE613">
        <v>1</v>
      </c>
      <c r="AF613">
        <v>0</v>
      </c>
      <c r="AG613">
        <v>1</v>
      </c>
      <c r="AH613">
        <v>1</v>
      </c>
      <c r="AI613">
        <v>1</v>
      </c>
      <c r="AJ613" t="s">
        <v>40</v>
      </c>
    </row>
    <row r="614" spans="1:38" x14ac:dyDescent="0.2">
      <c r="A614" t="s">
        <v>694</v>
      </c>
      <c r="B614" t="s">
        <v>694</v>
      </c>
      <c r="C614" t="s">
        <v>38</v>
      </c>
      <c r="D614" t="s">
        <v>1421</v>
      </c>
      <c r="E614" t="s">
        <v>74</v>
      </c>
      <c r="F614" s="1">
        <v>47285</v>
      </c>
      <c r="G614" t="s">
        <v>40</v>
      </c>
      <c r="H614" s="1">
        <v>37453</v>
      </c>
      <c r="I614">
        <v>2016</v>
      </c>
      <c r="J614">
        <v>24</v>
      </c>
      <c r="K614">
        <v>257</v>
      </c>
      <c r="L614">
        <v>156</v>
      </c>
      <c r="M614">
        <v>18.5</v>
      </c>
      <c r="N614" t="s">
        <v>40</v>
      </c>
      <c r="O614" t="s">
        <v>40</v>
      </c>
      <c r="P614" t="s">
        <v>40</v>
      </c>
      <c r="Q614" t="s">
        <v>40</v>
      </c>
      <c r="R614" t="s">
        <v>40</v>
      </c>
      <c r="S614" t="s">
        <v>40</v>
      </c>
      <c r="T614" t="s">
        <v>41</v>
      </c>
      <c r="U614">
        <v>31</v>
      </c>
      <c r="V614">
        <v>9.8000000000000007</v>
      </c>
      <c r="W614" t="s">
        <v>40</v>
      </c>
      <c r="X614">
        <v>2020</v>
      </c>
      <c r="Y614" t="s">
        <v>40</v>
      </c>
      <c r="Z614" t="s">
        <v>40</v>
      </c>
      <c r="AA614" t="s">
        <v>40</v>
      </c>
      <c r="AB614">
        <v>1</v>
      </c>
      <c r="AC614">
        <v>1</v>
      </c>
      <c r="AD614">
        <v>1</v>
      </c>
      <c r="AE614">
        <v>1</v>
      </c>
      <c r="AF614">
        <v>0</v>
      </c>
      <c r="AG614">
        <v>9</v>
      </c>
      <c r="AH614">
        <v>5</v>
      </c>
      <c r="AI614">
        <v>1</v>
      </c>
      <c r="AJ614" t="s">
        <v>40</v>
      </c>
    </row>
    <row r="615" spans="1:38" x14ac:dyDescent="0.2">
      <c r="A615" t="s">
        <v>695</v>
      </c>
      <c r="B615" t="s">
        <v>695</v>
      </c>
      <c r="C615" t="s">
        <v>372</v>
      </c>
      <c r="D615" t="s">
        <v>1421</v>
      </c>
      <c r="E615" t="s">
        <v>328</v>
      </c>
      <c r="F615" s="1">
        <v>39645</v>
      </c>
      <c r="G615" t="s">
        <v>40</v>
      </c>
      <c r="H615" s="1">
        <v>40010</v>
      </c>
      <c r="I615">
        <v>2016</v>
      </c>
      <c r="J615">
        <v>6</v>
      </c>
      <c r="K615">
        <v>45</v>
      </c>
      <c r="L615">
        <v>61</v>
      </c>
      <c r="M615">
        <v>7</v>
      </c>
      <c r="N615" t="s">
        <v>40</v>
      </c>
      <c r="O615" t="s">
        <v>40</v>
      </c>
      <c r="P615" t="s">
        <v>40</v>
      </c>
      <c r="Q615" t="s">
        <v>40</v>
      </c>
      <c r="R615" t="s">
        <v>40</v>
      </c>
      <c r="S615" t="s">
        <v>40</v>
      </c>
      <c r="T615" t="s">
        <v>236</v>
      </c>
      <c r="U615">
        <v>11.5</v>
      </c>
      <c r="V615">
        <v>8.1</v>
      </c>
      <c r="W615" t="s">
        <v>40</v>
      </c>
      <c r="X615">
        <v>2020</v>
      </c>
      <c r="Y615" t="s">
        <v>40</v>
      </c>
      <c r="Z615" t="s">
        <v>40</v>
      </c>
      <c r="AA615" t="s">
        <v>40</v>
      </c>
      <c r="AB615">
        <v>1</v>
      </c>
      <c r="AC615">
        <v>1</v>
      </c>
      <c r="AD615">
        <v>1</v>
      </c>
      <c r="AE615">
        <v>0.5</v>
      </c>
      <c r="AF615">
        <v>0</v>
      </c>
      <c r="AG615">
        <v>10</v>
      </c>
      <c r="AH615">
        <v>1</v>
      </c>
      <c r="AI615">
        <v>1</v>
      </c>
      <c r="AJ615" t="s">
        <v>40</v>
      </c>
      <c r="AL615" t="s">
        <v>696</v>
      </c>
    </row>
    <row r="616" spans="1:38" x14ac:dyDescent="0.2">
      <c r="A616" t="s">
        <v>697</v>
      </c>
      <c r="B616" t="s">
        <v>697</v>
      </c>
      <c r="C616" t="s">
        <v>38</v>
      </c>
      <c r="D616" t="s">
        <v>1421</v>
      </c>
      <c r="E616" t="s">
        <v>689</v>
      </c>
      <c r="F616" s="1">
        <v>37088</v>
      </c>
      <c r="G616" t="s">
        <v>40</v>
      </c>
      <c r="H616" s="1">
        <v>37453</v>
      </c>
      <c r="I616">
        <v>2016</v>
      </c>
      <c r="J616">
        <v>39</v>
      </c>
      <c r="K616">
        <v>152</v>
      </c>
      <c r="L616">
        <v>102</v>
      </c>
      <c r="M616">
        <v>25</v>
      </c>
      <c r="N616" t="s">
        <v>40</v>
      </c>
      <c r="O616" t="s">
        <v>40</v>
      </c>
      <c r="P616" t="s">
        <v>40</v>
      </c>
      <c r="Q616" t="s">
        <v>40</v>
      </c>
      <c r="R616" t="s">
        <v>40</v>
      </c>
      <c r="S616" t="s">
        <v>40</v>
      </c>
      <c r="T616" t="s">
        <v>41</v>
      </c>
      <c r="U616" t="s">
        <v>40</v>
      </c>
      <c r="V616" t="s">
        <v>40</v>
      </c>
      <c r="W616" t="s">
        <v>40</v>
      </c>
      <c r="X616">
        <v>2019</v>
      </c>
      <c r="Y616" t="s">
        <v>40</v>
      </c>
      <c r="Z616" t="s">
        <v>40</v>
      </c>
      <c r="AA616" t="s">
        <v>40</v>
      </c>
      <c r="AB616">
        <v>1</v>
      </c>
      <c r="AC616">
        <v>1</v>
      </c>
      <c r="AD616">
        <v>0.5</v>
      </c>
      <c r="AE616">
        <v>0</v>
      </c>
      <c r="AF616">
        <v>0</v>
      </c>
      <c r="AG616">
        <v>3</v>
      </c>
      <c r="AH616">
        <v>4</v>
      </c>
      <c r="AI616">
        <v>1</v>
      </c>
      <c r="AJ616" t="s">
        <v>40</v>
      </c>
      <c r="AL616" t="s">
        <v>698</v>
      </c>
    </row>
    <row r="617" spans="1:38" x14ac:dyDescent="0.2">
      <c r="A617" t="s">
        <v>699</v>
      </c>
      <c r="B617" t="s">
        <v>700</v>
      </c>
      <c r="C617" t="s">
        <v>372</v>
      </c>
      <c r="D617" t="s">
        <v>633</v>
      </c>
      <c r="E617" t="s">
        <v>633</v>
      </c>
      <c r="F617" s="1">
        <v>45123</v>
      </c>
      <c r="G617" s="1">
        <v>45489</v>
      </c>
      <c r="H617" s="1">
        <v>38945</v>
      </c>
      <c r="I617">
        <v>2016</v>
      </c>
      <c r="J617">
        <v>6</v>
      </c>
      <c r="K617">
        <v>40</v>
      </c>
      <c r="L617">
        <v>66</v>
      </c>
      <c r="M617">
        <v>23.6</v>
      </c>
      <c r="N617" t="s">
        <v>40</v>
      </c>
      <c r="O617" t="s">
        <v>40</v>
      </c>
      <c r="P617" t="s">
        <v>40</v>
      </c>
      <c r="Q617" t="s">
        <v>40</v>
      </c>
      <c r="R617" t="s">
        <v>40</v>
      </c>
      <c r="S617" t="s">
        <v>40</v>
      </c>
      <c r="T617" t="s">
        <v>41</v>
      </c>
      <c r="U617">
        <v>20.8</v>
      </c>
      <c r="V617">
        <v>6.2</v>
      </c>
      <c r="W617" t="s">
        <v>40</v>
      </c>
      <c r="X617">
        <v>2018</v>
      </c>
      <c r="Y617" t="s">
        <v>40</v>
      </c>
      <c r="Z617" t="s">
        <v>40</v>
      </c>
      <c r="AA617" t="s">
        <v>40</v>
      </c>
      <c r="AB617">
        <v>1</v>
      </c>
      <c r="AC617">
        <v>1</v>
      </c>
      <c r="AD617">
        <v>0</v>
      </c>
      <c r="AE617">
        <v>0</v>
      </c>
      <c r="AF617">
        <v>0</v>
      </c>
      <c r="AG617">
        <v>15</v>
      </c>
      <c r="AH617">
        <v>1</v>
      </c>
      <c r="AI617">
        <v>2</v>
      </c>
      <c r="AJ617" t="s">
        <v>40</v>
      </c>
      <c r="AL617" t="s">
        <v>701</v>
      </c>
    </row>
    <row r="618" spans="1:38" x14ac:dyDescent="0.2">
      <c r="A618" t="s">
        <v>702</v>
      </c>
      <c r="B618" t="s">
        <v>703</v>
      </c>
      <c r="C618" t="s">
        <v>38</v>
      </c>
      <c r="D618" t="s">
        <v>633</v>
      </c>
      <c r="E618" t="s">
        <v>633</v>
      </c>
      <c r="F618" s="1">
        <v>45123</v>
      </c>
      <c r="G618" s="1">
        <v>45489</v>
      </c>
      <c r="H618" s="1">
        <v>38945</v>
      </c>
      <c r="I618">
        <v>2016</v>
      </c>
      <c r="J618">
        <v>21</v>
      </c>
      <c r="K618">
        <v>194</v>
      </c>
      <c r="L618">
        <v>153</v>
      </c>
      <c r="M618">
        <v>10.5</v>
      </c>
      <c r="N618">
        <v>42</v>
      </c>
      <c r="O618">
        <v>41</v>
      </c>
      <c r="P618" t="s">
        <v>40</v>
      </c>
      <c r="Q618">
        <v>54</v>
      </c>
      <c r="R618">
        <v>53</v>
      </c>
      <c r="S618" t="s">
        <v>40</v>
      </c>
      <c r="T618" t="s">
        <v>236</v>
      </c>
      <c r="U618">
        <v>31.5</v>
      </c>
      <c r="V618">
        <v>9</v>
      </c>
      <c r="W618" t="s">
        <v>40</v>
      </c>
      <c r="X618">
        <v>2018</v>
      </c>
      <c r="Y618" t="s">
        <v>40</v>
      </c>
      <c r="Z618" t="s">
        <v>40</v>
      </c>
      <c r="AA618" t="s">
        <v>40</v>
      </c>
      <c r="AB618">
        <v>1</v>
      </c>
      <c r="AC618">
        <v>1</v>
      </c>
      <c r="AD618">
        <v>0</v>
      </c>
      <c r="AE618">
        <v>0</v>
      </c>
      <c r="AF618">
        <v>0</v>
      </c>
      <c r="AG618">
        <v>14</v>
      </c>
      <c r="AH618">
        <v>5</v>
      </c>
      <c r="AI618">
        <v>1</v>
      </c>
      <c r="AJ618" t="s">
        <v>40</v>
      </c>
      <c r="AL618" t="s">
        <v>704</v>
      </c>
    </row>
    <row r="619" spans="1:38" x14ac:dyDescent="0.2">
      <c r="A619" t="s">
        <v>705</v>
      </c>
      <c r="B619" t="s">
        <v>706</v>
      </c>
      <c r="C619" t="s">
        <v>38</v>
      </c>
      <c r="D619" t="s">
        <v>633</v>
      </c>
      <c r="E619" t="s">
        <v>633</v>
      </c>
      <c r="F619" s="1">
        <v>45123</v>
      </c>
      <c r="G619" s="1">
        <v>45489</v>
      </c>
      <c r="H619" s="1">
        <v>38945</v>
      </c>
      <c r="I619">
        <v>2016</v>
      </c>
      <c r="J619">
        <v>13</v>
      </c>
      <c r="K619">
        <v>59</v>
      </c>
      <c r="L619">
        <v>46</v>
      </c>
      <c r="M619">
        <v>10.6</v>
      </c>
      <c r="N619">
        <v>57</v>
      </c>
      <c r="O619">
        <v>49</v>
      </c>
      <c r="P619" t="s">
        <v>40</v>
      </c>
      <c r="Q619">
        <v>105</v>
      </c>
      <c r="R619">
        <v>57</v>
      </c>
      <c r="S619" t="s">
        <v>40</v>
      </c>
      <c r="T619" t="s">
        <v>41</v>
      </c>
      <c r="U619">
        <v>31.4</v>
      </c>
      <c r="V619">
        <v>7.1</v>
      </c>
      <c r="W619" t="s">
        <v>40</v>
      </c>
      <c r="X619">
        <v>2018</v>
      </c>
      <c r="Y619" t="s">
        <v>40</v>
      </c>
      <c r="Z619" t="s">
        <v>40</v>
      </c>
      <c r="AA619" t="s">
        <v>40</v>
      </c>
      <c r="AB619">
        <v>1</v>
      </c>
      <c r="AC619">
        <v>1</v>
      </c>
      <c r="AD619">
        <v>0</v>
      </c>
      <c r="AE619">
        <v>0</v>
      </c>
      <c r="AF619">
        <v>0</v>
      </c>
      <c r="AG619">
        <v>14</v>
      </c>
      <c r="AH619">
        <v>2</v>
      </c>
      <c r="AI619">
        <v>1</v>
      </c>
      <c r="AJ619" t="s">
        <v>40</v>
      </c>
      <c r="AL619" t="s">
        <v>707</v>
      </c>
    </row>
    <row r="620" spans="1:38" x14ac:dyDescent="0.2">
      <c r="A620" t="s">
        <v>708</v>
      </c>
      <c r="B620" t="s">
        <v>709</v>
      </c>
      <c r="C620" t="s">
        <v>38</v>
      </c>
      <c r="D620" t="s">
        <v>1421</v>
      </c>
      <c r="E620" t="s">
        <v>328</v>
      </c>
      <c r="F620" s="1">
        <v>39310</v>
      </c>
      <c r="G620" t="s">
        <v>40</v>
      </c>
      <c r="H620" s="1">
        <v>39676</v>
      </c>
      <c r="I620">
        <v>2016</v>
      </c>
      <c r="J620">
        <v>93</v>
      </c>
      <c r="K620">
        <v>185</v>
      </c>
      <c r="L620">
        <v>154</v>
      </c>
      <c r="M620">
        <v>24</v>
      </c>
      <c r="N620">
        <v>59</v>
      </c>
      <c r="O620">
        <v>54</v>
      </c>
      <c r="P620" t="s">
        <v>40</v>
      </c>
      <c r="Q620">
        <v>135</v>
      </c>
      <c r="R620">
        <v>141</v>
      </c>
      <c r="S620" t="s">
        <v>40</v>
      </c>
      <c r="T620" t="s">
        <v>41</v>
      </c>
      <c r="U620">
        <v>41.1</v>
      </c>
      <c r="V620">
        <v>8.6999999999999993</v>
      </c>
      <c r="W620" t="s">
        <v>40</v>
      </c>
      <c r="X620">
        <v>2018</v>
      </c>
      <c r="Y620" t="s">
        <v>40</v>
      </c>
      <c r="Z620" t="s">
        <v>40</v>
      </c>
      <c r="AA620" t="s">
        <v>40</v>
      </c>
      <c r="AB620">
        <v>1</v>
      </c>
      <c r="AC620">
        <v>1</v>
      </c>
      <c r="AD620">
        <v>0</v>
      </c>
      <c r="AE620">
        <v>0</v>
      </c>
      <c r="AF620">
        <v>0</v>
      </c>
      <c r="AG620">
        <v>6</v>
      </c>
      <c r="AH620">
        <v>2</v>
      </c>
      <c r="AI620">
        <v>5</v>
      </c>
      <c r="AJ620" t="s">
        <v>40</v>
      </c>
    </row>
    <row r="621" spans="1:38" x14ac:dyDescent="0.2">
      <c r="A621" t="s">
        <v>710</v>
      </c>
      <c r="B621" t="s">
        <v>711</v>
      </c>
      <c r="C621" t="s">
        <v>38</v>
      </c>
      <c r="D621" t="s">
        <v>1421</v>
      </c>
      <c r="E621" t="s">
        <v>328</v>
      </c>
      <c r="F621" s="1">
        <v>39310</v>
      </c>
      <c r="G621" t="s">
        <v>40</v>
      </c>
      <c r="H621" s="1">
        <v>40041</v>
      </c>
      <c r="I621">
        <v>2016</v>
      </c>
      <c r="J621">
        <v>47</v>
      </c>
      <c r="K621">
        <v>184</v>
      </c>
      <c r="L621">
        <v>184</v>
      </c>
      <c r="M621">
        <v>15.1</v>
      </c>
      <c r="N621">
        <v>6.3</v>
      </c>
      <c r="O621">
        <v>6.2</v>
      </c>
      <c r="P621" t="s">
        <v>40</v>
      </c>
      <c r="Q621">
        <v>7.2</v>
      </c>
      <c r="R621">
        <v>7.5</v>
      </c>
      <c r="S621" t="s">
        <v>40</v>
      </c>
      <c r="T621" t="s">
        <v>41</v>
      </c>
      <c r="U621">
        <v>34.799999999999997</v>
      </c>
      <c r="V621">
        <v>7.9</v>
      </c>
      <c r="W621" t="s">
        <v>40</v>
      </c>
      <c r="X621">
        <v>2018</v>
      </c>
      <c r="Y621" t="s">
        <v>40</v>
      </c>
      <c r="Z621" t="s">
        <v>40</v>
      </c>
      <c r="AA621" t="s">
        <v>40</v>
      </c>
      <c r="AB621">
        <v>1</v>
      </c>
      <c r="AC621">
        <v>1</v>
      </c>
      <c r="AD621">
        <v>0</v>
      </c>
      <c r="AE621">
        <v>0</v>
      </c>
      <c r="AF621">
        <v>0</v>
      </c>
      <c r="AG621">
        <v>14</v>
      </c>
      <c r="AH621">
        <v>4</v>
      </c>
      <c r="AI621">
        <v>2</v>
      </c>
      <c r="AJ621" t="s">
        <v>40</v>
      </c>
      <c r="AL621" t="s">
        <v>712</v>
      </c>
    </row>
    <row r="622" spans="1:38" x14ac:dyDescent="0.2">
      <c r="A622" t="s">
        <v>713</v>
      </c>
      <c r="B622" t="s">
        <v>713</v>
      </c>
      <c r="C622" t="s">
        <v>38</v>
      </c>
      <c r="D622" t="s">
        <v>1421</v>
      </c>
      <c r="E622" t="s">
        <v>74</v>
      </c>
      <c r="F622" s="1">
        <v>47285</v>
      </c>
      <c r="G622" t="s">
        <v>40</v>
      </c>
      <c r="H622" s="1">
        <v>37453</v>
      </c>
      <c r="I622">
        <v>2016</v>
      </c>
      <c r="J622">
        <v>63</v>
      </c>
      <c r="K622">
        <v>139</v>
      </c>
      <c r="L622">
        <v>99</v>
      </c>
      <c r="M622">
        <v>21.3</v>
      </c>
      <c r="N622" t="s">
        <v>40</v>
      </c>
      <c r="O622" t="s">
        <v>40</v>
      </c>
      <c r="P622" t="s">
        <v>40</v>
      </c>
      <c r="Q622" t="s">
        <v>40</v>
      </c>
      <c r="R622" t="s">
        <v>40</v>
      </c>
      <c r="S622" t="s">
        <v>40</v>
      </c>
      <c r="T622" t="s">
        <v>242</v>
      </c>
      <c r="U622">
        <v>41</v>
      </c>
      <c r="V622">
        <v>10.9</v>
      </c>
      <c r="W622" t="s">
        <v>40</v>
      </c>
      <c r="X622">
        <v>2018</v>
      </c>
      <c r="Y622" t="s">
        <v>40</v>
      </c>
      <c r="Z622" t="s">
        <v>40</v>
      </c>
      <c r="AA622" t="s">
        <v>40</v>
      </c>
      <c r="AB622">
        <v>1</v>
      </c>
      <c r="AC622">
        <v>1</v>
      </c>
      <c r="AD622">
        <v>0</v>
      </c>
      <c r="AE622">
        <v>0</v>
      </c>
      <c r="AF622">
        <v>0</v>
      </c>
      <c r="AG622">
        <v>9</v>
      </c>
      <c r="AH622">
        <v>3</v>
      </c>
      <c r="AI622">
        <v>6</v>
      </c>
      <c r="AJ622" t="s">
        <v>40</v>
      </c>
      <c r="AK622" t="s">
        <v>221</v>
      </c>
      <c r="AL622" t="s">
        <v>714</v>
      </c>
    </row>
    <row r="623" spans="1:38" x14ac:dyDescent="0.2">
      <c r="A623" t="s">
        <v>715</v>
      </c>
      <c r="B623" t="e">
        <v>#N/A</v>
      </c>
      <c r="C623" t="s">
        <v>38</v>
      </c>
      <c r="D623" t="s">
        <v>633</v>
      </c>
      <c r="E623" t="s">
        <v>633</v>
      </c>
      <c r="F623" s="1">
        <v>41503</v>
      </c>
      <c r="G623" t="s">
        <v>40</v>
      </c>
      <c r="H623" s="1">
        <v>44060</v>
      </c>
      <c r="I623">
        <v>2016</v>
      </c>
      <c r="J623">
        <v>28</v>
      </c>
      <c r="K623">
        <v>52</v>
      </c>
      <c r="L623">
        <v>93</v>
      </c>
      <c r="M623">
        <v>8</v>
      </c>
      <c r="N623">
        <v>37</v>
      </c>
      <c r="O623">
        <v>37</v>
      </c>
      <c r="P623">
        <v>33</v>
      </c>
      <c r="Q623">
        <v>40</v>
      </c>
      <c r="R623">
        <v>22</v>
      </c>
      <c r="S623">
        <v>37</v>
      </c>
      <c r="T623" t="s">
        <v>236</v>
      </c>
      <c r="U623">
        <v>35.9</v>
      </c>
      <c r="V623">
        <v>9</v>
      </c>
      <c r="W623">
        <v>8</v>
      </c>
      <c r="X623">
        <v>2017</v>
      </c>
      <c r="Y623" t="s">
        <v>40</v>
      </c>
      <c r="Z623" t="s">
        <v>40</v>
      </c>
      <c r="AA623" t="s">
        <v>40</v>
      </c>
      <c r="AB623">
        <v>1</v>
      </c>
      <c r="AC623">
        <v>0</v>
      </c>
      <c r="AD623">
        <v>0</v>
      </c>
      <c r="AE623">
        <v>0</v>
      </c>
      <c r="AF623">
        <v>0</v>
      </c>
      <c r="AG623">
        <v>8</v>
      </c>
      <c r="AH623">
        <v>6</v>
      </c>
      <c r="AI623">
        <v>6</v>
      </c>
      <c r="AJ623" t="s">
        <v>40</v>
      </c>
      <c r="AK623" t="s">
        <v>221</v>
      </c>
      <c r="AL623" t="s">
        <v>716</v>
      </c>
    </row>
    <row r="624" spans="1:38" x14ac:dyDescent="0.2">
      <c r="A624" t="s">
        <v>717</v>
      </c>
      <c r="B624" t="s">
        <v>718</v>
      </c>
      <c r="C624" t="s">
        <v>38</v>
      </c>
      <c r="D624" t="s">
        <v>633</v>
      </c>
      <c r="E624" t="s">
        <v>633</v>
      </c>
      <c r="F624" s="1">
        <v>45123</v>
      </c>
      <c r="G624" s="1">
        <v>45489</v>
      </c>
      <c r="H624" s="1">
        <v>38945</v>
      </c>
      <c r="I624">
        <v>2016</v>
      </c>
      <c r="J624">
        <v>15</v>
      </c>
      <c r="K624">
        <v>90</v>
      </c>
      <c r="L624">
        <v>44</v>
      </c>
      <c r="M624">
        <v>7</v>
      </c>
      <c r="N624">
        <v>39</v>
      </c>
      <c r="O624">
        <v>35</v>
      </c>
      <c r="P624" t="s">
        <v>40</v>
      </c>
      <c r="Q624">
        <v>68</v>
      </c>
      <c r="R624">
        <v>56</v>
      </c>
      <c r="S624" t="s">
        <v>40</v>
      </c>
      <c r="T624" t="s">
        <v>41</v>
      </c>
      <c r="U624">
        <v>26.6</v>
      </c>
      <c r="V624">
        <v>5</v>
      </c>
      <c r="W624" t="s">
        <v>40</v>
      </c>
      <c r="X624">
        <v>2017</v>
      </c>
      <c r="Y624" t="s">
        <v>40</v>
      </c>
      <c r="Z624" t="s">
        <v>40</v>
      </c>
      <c r="AA624" t="s">
        <v>40</v>
      </c>
      <c r="AB624">
        <v>1</v>
      </c>
      <c r="AC624">
        <v>0</v>
      </c>
      <c r="AD624">
        <v>0</v>
      </c>
      <c r="AE624">
        <v>0</v>
      </c>
      <c r="AF624">
        <v>0</v>
      </c>
      <c r="AG624">
        <v>9</v>
      </c>
      <c r="AH624">
        <v>5</v>
      </c>
      <c r="AI624">
        <v>7</v>
      </c>
      <c r="AJ624" t="s">
        <v>40</v>
      </c>
    </row>
    <row r="625" spans="1:36" x14ac:dyDescent="0.2">
      <c r="A625" t="s">
        <v>719</v>
      </c>
      <c r="B625" t="s">
        <v>720</v>
      </c>
      <c r="C625" t="s">
        <v>38</v>
      </c>
      <c r="D625" t="s">
        <v>633</v>
      </c>
      <c r="E625" t="s">
        <v>633</v>
      </c>
      <c r="F625" s="1">
        <v>45489</v>
      </c>
      <c r="G625" s="1">
        <v>45854</v>
      </c>
      <c r="H625" s="1">
        <v>38945</v>
      </c>
      <c r="I625">
        <v>2016</v>
      </c>
      <c r="J625">
        <v>83</v>
      </c>
      <c r="K625">
        <v>238</v>
      </c>
      <c r="L625">
        <v>283</v>
      </c>
      <c r="M625">
        <v>14.9</v>
      </c>
      <c r="N625">
        <v>53</v>
      </c>
      <c r="O625">
        <v>51</v>
      </c>
      <c r="P625" t="s">
        <v>40</v>
      </c>
      <c r="Q625">
        <v>81</v>
      </c>
      <c r="R625">
        <v>137</v>
      </c>
      <c r="S625" t="s">
        <v>40</v>
      </c>
      <c r="T625" t="s">
        <v>236</v>
      </c>
      <c r="U625">
        <v>47.2</v>
      </c>
      <c r="V625">
        <v>13.6</v>
      </c>
      <c r="W625" t="s">
        <v>40</v>
      </c>
      <c r="X625">
        <v>2017</v>
      </c>
      <c r="Y625" t="s">
        <v>40</v>
      </c>
      <c r="Z625" t="s">
        <v>40</v>
      </c>
      <c r="AA625" t="s">
        <v>40</v>
      </c>
      <c r="AB625">
        <v>1</v>
      </c>
      <c r="AC625">
        <v>0</v>
      </c>
      <c r="AD625">
        <v>0</v>
      </c>
      <c r="AE625">
        <v>0</v>
      </c>
      <c r="AF625">
        <v>0</v>
      </c>
      <c r="AG625">
        <v>14</v>
      </c>
      <c r="AH625">
        <v>1</v>
      </c>
      <c r="AI625">
        <v>4</v>
      </c>
      <c r="AJ625" t="s">
        <v>40</v>
      </c>
    </row>
    <row r="626" spans="1:36" x14ac:dyDescent="0.2">
      <c r="A626" t="s">
        <v>721</v>
      </c>
      <c r="B626" t="s">
        <v>722</v>
      </c>
      <c r="C626" t="s">
        <v>59</v>
      </c>
      <c r="D626" t="s">
        <v>633</v>
      </c>
      <c r="E626" t="s">
        <v>633</v>
      </c>
      <c r="F626" s="1">
        <v>45489</v>
      </c>
      <c r="G626" s="1">
        <v>45854</v>
      </c>
      <c r="H626" s="1">
        <v>38945</v>
      </c>
      <c r="I626">
        <v>2016</v>
      </c>
      <c r="J626">
        <v>62</v>
      </c>
      <c r="K626">
        <v>157</v>
      </c>
      <c r="L626">
        <v>128</v>
      </c>
      <c r="M626">
        <v>24</v>
      </c>
      <c r="N626" t="s">
        <v>40</v>
      </c>
      <c r="O626" t="s">
        <v>40</v>
      </c>
      <c r="P626" t="s">
        <v>40</v>
      </c>
      <c r="Q626" t="s">
        <v>40</v>
      </c>
      <c r="R626" t="s">
        <v>40</v>
      </c>
      <c r="S626" t="s">
        <v>40</v>
      </c>
      <c r="T626" t="s">
        <v>41</v>
      </c>
      <c r="U626">
        <v>39.1</v>
      </c>
      <c r="V626">
        <v>8.5</v>
      </c>
      <c r="W626" t="s">
        <v>40</v>
      </c>
      <c r="X626">
        <v>2017</v>
      </c>
      <c r="Y626" t="s">
        <v>40</v>
      </c>
      <c r="Z626" t="s">
        <v>40</v>
      </c>
      <c r="AA626" t="s">
        <v>40</v>
      </c>
      <c r="AB626">
        <v>1</v>
      </c>
      <c r="AC626">
        <v>0</v>
      </c>
      <c r="AD626">
        <v>0</v>
      </c>
      <c r="AE626">
        <v>0</v>
      </c>
      <c r="AF626">
        <v>0</v>
      </c>
      <c r="AG626">
        <v>13</v>
      </c>
      <c r="AH626">
        <v>3</v>
      </c>
      <c r="AI626">
        <v>5</v>
      </c>
      <c r="AJ626" t="s">
        <v>40</v>
      </c>
    </row>
    <row r="627" spans="1:36" x14ac:dyDescent="0.2">
      <c r="A627" t="s">
        <v>723</v>
      </c>
      <c r="B627" t="s">
        <v>724</v>
      </c>
      <c r="C627" t="s">
        <v>59</v>
      </c>
      <c r="D627" t="s">
        <v>1421</v>
      </c>
      <c r="E627" t="s">
        <v>328</v>
      </c>
      <c r="F627" s="1">
        <v>38549</v>
      </c>
      <c r="G627" s="1">
        <v>38914</v>
      </c>
      <c r="H627" s="1">
        <v>39676</v>
      </c>
      <c r="I627">
        <v>2016</v>
      </c>
      <c r="J627">
        <v>81</v>
      </c>
      <c r="K627">
        <v>191</v>
      </c>
      <c r="L627">
        <v>180</v>
      </c>
      <c r="M627">
        <v>31.7</v>
      </c>
      <c r="N627" t="s">
        <v>40</v>
      </c>
      <c r="O627" t="s">
        <v>40</v>
      </c>
      <c r="P627" t="s">
        <v>40</v>
      </c>
      <c r="Q627" t="s">
        <v>40</v>
      </c>
      <c r="R627" t="s">
        <v>40</v>
      </c>
      <c r="S627" t="s">
        <v>40</v>
      </c>
      <c r="T627" t="s">
        <v>242</v>
      </c>
      <c r="U627">
        <v>31.7</v>
      </c>
      <c r="V627">
        <v>10.3</v>
      </c>
      <c r="W627" t="s">
        <v>40</v>
      </c>
      <c r="X627">
        <v>2017</v>
      </c>
      <c r="Y627" t="s">
        <v>40</v>
      </c>
      <c r="Z627" t="s">
        <v>40</v>
      </c>
      <c r="AA627" t="s">
        <v>40</v>
      </c>
      <c r="AB627">
        <v>1</v>
      </c>
      <c r="AC627">
        <v>0</v>
      </c>
      <c r="AD627">
        <v>0</v>
      </c>
      <c r="AE627">
        <v>0</v>
      </c>
      <c r="AF627">
        <v>0</v>
      </c>
      <c r="AG627">
        <v>16</v>
      </c>
      <c r="AH627">
        <v>2</v>
      </c>
      <c r="AI627">
        <v>7</v>
      </c>
      <c r="AJ627" t="s">
        <v>40</v>
      </c>
    </row>
    <row r="628" spans="1:36" x14ac:dyDescent="0.2">
      <c r="A628" t="s">
        <v>725</v>
      </c>
      <c r="B628" t="s">
        <v>726</v>
      </c>
      <c r="C628" t="s">
        <v>59</v>
      </c>
      <c r="D628" t="s">
        <v>1421</v>
      </c>
      <c r="E628" t="s">
        <v>328</v>
      </c>
      <c r="F628" s="1">
        <v>39310</v>
      </c>
      <c r="G628" t="s">
        <v>40</v>
      </c>
      <c r="H628" s="1">
        <v>40041</v>
      </c>
      <c r="I628">
        <v>2016</v>
      </c>
      <c r="J628">
        <v>44</v>
      </c>
      <c r="K628">
        <v>102</v>
      </c>
      <c r="L628">
        <v>65</v>
      </c>
      <c r="M628">
        <v>12</v>
      </c>
      <c r="N628">
        <v>50</v>
      </c>
      <c r="O628">
        <v>53</v>
      </c>
      <c r="P628" t="s">
        <v>40</v>
      </c>
      <c r="Q628">
        <v>90</v>
      </c>
      <c r="R628">
        <v>96</v>
      </c>
      <c r="S628" t="s">
        <v>40</v>
      </c>
      <c r="T628" t="s">
        <v>41</v>
      </c>
      <c r="U628">
        <v>31.7</v>
      </c>
      <c r="V628">
        <v>8.1</v>
      </c>
      <c r="W628" t="s">
        <v>40</v>
      </c>
      <c r="X628">
        <v>2017</v>
      </c>
      <c r="Y628" t="s">
        <v>40</v>
      </c>
      <c r="Z628" t="s">
        <v>40</v>
      </c>
      <c r="AA628" t="s">
        <v>40</v>
      </c>
      <c r="AB628">
        <v>1</v>
      </c>
      <c r="AC628">
        <v>0</v>
      </c>
      <c r="AD628">
        <v>0</v>
      </c>
      <c r="AE628">
        <v>0</v>
      </c>
      <c r="AF628">
        <v>0</v>
      </c>
      <c r="AG628">
        <v>13</v>
      </c>
      <c r="AH628">
        <v>1</v>
      </c>
      <c r="AI628">
        <v>7</v>
      </c>
      <c r="AJ628" t="s">
        <v>40</v>
      </c>
    </row>
    <row r="629" spans="1:36" x14ac:dyDescent="0.2">
      <c r="A629" t="s">
        <v>727</v>
      </c>
      <c r="B629" t="s">
        <v>727</v>
      </c>
      <c r="C629" t="s">
        <v>38</v>
      </c>
      <c r="D629" t="s">
        <v>1421</v>
      </c>
      <c r="E629" t="s">
        <v>74</v>
      </c>
      <c r="F629" s="1">
        <v>47285</v>
      </c>
      <c r="G629" s="1">
        <v>37453</v>
      </c>
      <c r="H629" s="1">
        <v>39676</v>
      </c>
      <c r="I629">
        <v>2016</v>
      </c>
      <c r="J629">
        <v>48</v>
      </c>
      <c r="K629">
        <v>78</v>
      </c>
      <c r="L629">
        <v>105</v>
      </c>
      <c r="M629">
        <v>12.7</v>
      </c>
      <c r="N629" t="s">
        <v>40</v>
      </c>
      <c r="O629" t="s">
        <v>40</v>
      </c>
      <c r="P629" t="s">
        <v>40</v>
      </c>
      <c r="Q629" t="s">
        <v>40</v>
      </c>
      <c r="R629" t="s">
        <v>40</v>
      </c>
      <c r="S629" t="s">
        <v>40</v>
      </c>
      <c r="T629" t="s">
        <v>41</v>
      </c>
      <c r="U629">
        <v>31.2</v>
      </c>
      <c r="V629">
        <v>8.8000000000000007</v>
      </c>
      <c r="W629" t="s">
        <v>40</v>
      </c>
      <c r="X629">
        <v>2017</v>
      </c>
      <c r="Y629" t="s">
        <v>40</v>
      </c>
      <c r="Z629" t="s">
        <v>40</v>
      </c>
      <c r="AA629" t="s">
        <v>40</v>
      </c>
      <c r="AB629">
        <v>1</v>
      </c>
      <c r="AC629">
        <v>0</v>
      </c>
      <c r="AD629">
        <v>0</v>
      </c>
      <c r="AE629">
        <v>0</v>
      </c>
      <c r="AF629">
        <v>0</v>
      </c>
      <c r="AG629">
        <v>9</v>
      </c>
      <c r="AH629">
        <v>5</v>
      </c>
      <c r="AI629">
        <v>4</v>
      </c>
      <c r="AJ629" t="s">
        <v>40</v>
      </c>
    </row>
    <row r="630" spans="1:36" x14ac:dyDescent="0.2">
      <c r="A630" t="s">
        <v>729</v>
      </c>
      <c r="B630" t="s">
        <v>729</v>
      </c>
      <c r="C630" t="s">
        <v>372</v>
      </c>
      <c r="D630" t="s">
        <v>633</v>
      </c>
      <c r="E630" t="s">
        <v>633</v>
      </c>
      <c r="F630" s="1">
        <v>45123</v>
      </c>
      <c r="G630" s="1">
        <v>45489</v>
      </c>
      <c r="H630" s="1">
        <v>38945</v>
      </c>
      <c r="I630">
        <v>2016</v>
      </c>
      <c r="J630">
        <v>25</v>
      </c>
      <c r="K630" t="s">
        <v>77</v>
      </c>
      <c r="L630" t="s">
        <v>77</v>
      </c>
      <c r="M630">
        <v>8</v>
      </c>
      <c r="N630" t="s">
        <v>40</v>
      </c>
      <c r="O630" t="s">
        <v>40</v>
      </c>
      <c r="P630" t="s">
        <v>40</v>
      </c>
      <c r="Q630" t="s">
        <v>40</v>
      </c>
      <c r="R630" t="s">
        <v>40</v>
      </c>
      <c r="S630" t="s">
        <v>40</v>
      </c>
      <c r="T630" t="s">
        <v>236</v>
      </c>
      <c r="U630">
        <v>31.6</v>
      </c>
      <c r="V630">
        <v>5.7</v>
      </c>
      <c r="W630" t="s">
        <v>40</v>
      </c>
      <c r="X630">
        <v>2016</v>
      </c>
      <c r="Y630" t="s">
        <v>40</v>
      </c>
      <c r="Z630" t="s">
        <v>40</v>
      </c>
      <c r="AA630" t="s">
        <v>40</v>
      </c>
      <c r="AB630">
        <v>0</v>
      </c>
      <c r="AC630">
        <v>0</v>
      </c>
      <c r="AD630">
        <v>0</v>
      </c>
      <c r="AE630">
        <v>0</v>
      </c>
      <c r="AF630">
        <v>0</v>
      </c>
      <c r="AG630">
        <v>10</v>
      </c>
      <c r="AH630">
        <v>5</v>
      </c>
      <c r="AI630">
        <v>2</v>
      </c>
      <c r="AJ630" t="s">
        <v>40</v>
      </c>
    </row>
    <row r="631" spans="1:36" x14ac:dyDescent="0.2">
      <c r="A631" t="s">
        <v>730</v>
      </c>
      <c r="B631" t="s">
        <v>731</v>
      </c>
      <c r="C631" t="s">
        <v>372</v>
      </c>
      <c r="D631" t="s">
        <v>633</v>
      </c>
      <c r="E631" t="s">
        <v>633</v>
      </c>
      <c r="F631" s="1">
        <v>45489</v>
      </c>
      <c r="G631" s="1">
        <v>45854</v>
      </c>
      <c r="H631" s="1">
        <v>38945</v>
      </c>
      <c r="I631">
        <v>2016</v>
      </c>
      <c r="J631">
        <v>8</v>
      </c>
      <c r="K631">
        <v>44</v>
      </c>
      <c r="L631">
        <v>29</v>
      </c>
      <c r="M631">
        <v>9</v>
      </c>
      <c r="N631" t="s">
        <v>40</v>
      </c>
      <c r="O631" t="s">
        <v>40</v>
      </c>
      <c r="P631" t="s">
        <v>40</v>
      </c>
      <c r="Q631" t="s">
        <v>40</v>
      </c>
      <c r="R631" t="s">
        <v>40</v>
      </c>
      <c r="S631" t="s">
        <v>40</v>
      </c>
      <c r="T631" t="s">
        <v>41</v>
      </c>
      <c r="U631">
        <v>28</v>
      </c>
      <c r="V631">
        <v>8.4</v>
      </c>
      <c r="W631" t="s">
        <v>40</v>
      </c>
      <c r="X631">
        <v>2016</v>
      </c>
      <c r="Y631" t="s">
        <v>40</v>
      </c>
      <c r="Z631" t="s">
        <v>40</v>
      </c>
      <c r="AA631" t="s">
        <v>40</v>
      </c>
      <c r="AB631">
        <v>0</v>
      </c>
      <c r="AC631">
        <v>0</v>
      </c>
      <c r="AD631">
        <v>0</v>
      </c>
      <c r="AE631">
        <v>0</v>
      </c>
      <c r="AF631">
        <v>0</v>
      </c>
      <c r="AG631">
        <v>15</v>
      </c>
      <c r="AH631">
        <v>5</v>
      </c>
      <c r="AI631">
        <v>4</v>
      </c>
      <c r="AJ631" t="s">
        <v>40</v>
      </c>
    </row>
    <row r="632" spans="1:36" x14ac:dyDescent="0.2">
      <c r="A632" t="s">
        <v>732</v>
      </c>
      <c r="B632" t="s">
        <v>733</v>
      </c>
      <c r="C632" t="s">
        <v>372</v>
      </c>
      <c r="D632" t="s">
        <v>633</v>
      </c>
      <c r="E632" t="s">
        <v>633</v>
      </c>
      <c r="F632" s="1">
        <v>45489</v>
      </c>
      <c r="G632" s="1">
        <v>45854</v>
      </c>
      <c r="H632" s="1">
        <v>38945</v>
      </c>
      <c r="I632">
        <v>2016</v>
      </c>
      <c r="J632">
        <v>12</v>
      </c>
      <c r="K632">
        <v>54</v>
      </c>
      <c r="L632">
        <v>44</v>
      </c>
      <c r="M632">
        <v>7</v>
      </c>
      <c r="N632" t="s">
        <v>40</v>
      </c>
      <c r="O632" t="s">
        <v>40</v>
      </c>
      <c r="P632" t="s">
        <v>40</v>
      </c>
      <c r="Q632" t="s">
        <v>40</v>
      </c>
      <c r="R632" t="s">
        <v>40</v>
      </c>
      <c r="S632" t="s">
        <v>40</v>
      </c>
      <c r="T632" t="s">
        <v>236</v>
      </c>
      <c r="U632">
        <v>15.6</v>
      </c>
      <c r="V632">
        <v>7.7</v>
      </c>
      <c r="W632" t="s">
        <v>40</v>
      </c>
      <c r="X632">
        <v>2016</v>
      </c>
      <c r="Y632" t="s">
        <v>40</v>
      </c>
      <c r="Z632" t="s">
        <v>40</v>
      </c>
      <c r="AA632" t="s">
        <v>40</v>
      </c>
      <c r="AB632">
        <v>0</v>
      </c>
      <c r="AC632">
        <v>0</v>
      </c>
      <c r="AD632">
        <v>0</v>
      </c>
      <c r="AE632">
        <v>0</v>
      </c>
      <c r="AF632">
        <v>0</v>
      </c>
      <c r="AG632">
        <v>15</v>
      </c>
      <c r="AH632">
        <v>4</v>
      </c>
      <c r="AI632">
        <v>4</v>
      </c>
      <c r="AJ632" t="s">
        <v>40</v>
      </c>
    </row>
    <row r="633" spans="1:36" x14ac:dyDescent="0.2">
      <c r="A633" t="s">
        <v>734</v>
      </c>
      <c r="B633" t="s">
        <v>735</v>
      </c>
      <c r="C633" t="s">
        <v>372</v>
      </c>
      <c r="D633" t="s">
        <v>633</v>
      </c>
      <c r="E633" t="s">
        <v>633</v>
      </c>
      <c r="F633" s="1">
        <v>45489</v>
      </c>
      <c r="G633" s="1">
        <v>45854</v>
      </c>
      <c r="H633" s="1">
        <v>38945</v>
      </c>
      <c r="I633">
        <v>2016</v>
      </c>
      <c r="J633">
        <v>8.5</v>
      </c>
      <c r="K633">
        <v>44</v>
      </c>
      <c r="L633">
        <v>69</v>
      </c>
      <c r="M633">
        <v>5</v>
      </c>
      <c r="N633" t="s">
        <v>40</v>
      </c>
      <c r="O633" t="s">
        <v>40</v>
      </c>
      <c r="P633" t="s">
        <v>40</v>
      </c>
      <c r="Q633" t="s">
        <v>40</v>
      </c>
      <c r="R633" t="s">
        <v>40</v>
      </c>
      <c r="S633" t="s">
        <v>40</v>
      </c>
      <c r="T633" t="s">
        <v>41</v>
      </c>
      <c r="U633">
        <v>24</v>
      </c>
      <c r="V633">
        <v>3.5</v>
      </c>
      <c r="W633" t="s">
        <v>40</v>
      </c>
      <c r="X633">
        <v>2016</v>
      </c>
      <c r="Y633" t="s">
        <v>40</v>
      </c>
      <c r="Z633" t="s">
        <v>40</v>
      </c>
      <c r="AA633" t="s">
        <v>40</v>
      </c>
      <c r="AB633">
        <v>0</v>
      </c>
      <c r="AC633">
        <v>0</v>
      </c>
      <c r="AD633">
        <v>0</v>
      </c>
      <c r="AE633">
        <v>0</v>
      </c>
      <c r="AF633">
        <v>0</v>
      </c>
      <c r="AG633">
        <v>15</v>
      </c>
      <c r="AH633">
        <v>3</v>
      </c>
      <c r="AI633">
        <v>4</v>
      </c>
      <c r="AJ633" t="s">
        <v>40</v>
      </c>
    </row>
    <row r="634" spans="1:36" x14ac:dyDescent="0.2">
      <c r="A634" t="s">
        <v>736</v>
      </c>
      <c r="B634" t="s">
        <v>737</v>
      </c>
      <c r="C634" t="s">
        <v>372</v>
      </c>
      <c r="D634" t="s">
        <v>633</v>
      </c>
      <c r="E634" t="s">
        <v>633</v>
      </c>
      <c r="F634" s="1">
        <v>45489</v>
      </c>
      <c r="G634" s="1">
        <v>45854</v>
      </c>
      <c r="H634" s="1">
        <v>38945</v>
      </c>
      <c r="I634">
        <v>2016</v>
      </c>
      <c r="J634">
        <v>11</v>
      </c>
      <c r="K634">
        <v>99</v>
      </c>
      <c r="L634">
        <v>83</v>
      </c>
      <c r="M634">
        <v>4.8</v>
      </c>
      <c r="N634" t="s">
        <v>40</v>
      </c>
      <c r="O634" t="s">
        <v>40</v>
      </c>
      <c r="P634" t="s">
        <v>40</v>
      </c>
      <c r="Q634" t="s">
        <v>40</v>
      </c>
      <c r="R634" t="s">
        <v>40</v>
      </c>
      <c r="S634" t="s">
        <v>40</v>
      </c>
      <c r="T634" t="s">
        <v>41</v>
      </c>
      <c r="U634">
        <v>21.6</v>
      </c>
      <c r="V634">
        <v>3.7</v>
      </c>
      <c r="W634" t="s">
        <v>40</v>
      </c>
      <c r="X634">
        <v>2016</v>
      </c>
      <c r="Y634" t="s">
        <v>40</v>
      </c>
      <c r="Z634" t="s">
        <v>40</v>
      </c>
      <c r="AA634" t="s">
        <v>40</v>
      </c>
      <c r="AB634">
        <v>0</v>
      </c>
      <c r="AC634">
        <v>0</v>
      </c>
      <c r="AD634">
        <v>0</v>
      </c>
      <c r="AE634">
        <v>0</v>
      </c>
      <c r="AF634">
        <v>0</v>
      </c>
      <c r="AG634">
        <v>15</v>
      </c>
      <c r="AH634">
        <v>1</v>
      </c>
      <c r="AI634">
        <v>4</v>
      </c>
      <c r="AJ634" t="s">
        <v>40</v>
      </c>
    </row>
    <row r="635" spans="1:36" x14ac:dyDescent="0.2">
      <c r="A635" t="s">
        <v>738</v>
      </c>
      <c r="B635" t="s">
        <v>739</v>
      </c>
      <c r="C635" t="s">
        <v>372</v>
      </c>
      <c r="D635" t="s">
        <v>633</v>
      </c>
      <c r="E635" t="s">
        <v>633</v>
      </c>
      <c r="F635" s="1">
        <v>45489</v>
      </c>
      <c r="G635" s="1">
        <v>45854</v>
      </c>
      <c r="H635" s="1">
        <v>38945</v>
      </c>
      <c r="I635">
        <v>2016</v>
      </c>
      <c r="J635">
        <v>8.5</v>
      </c>
      <c r="K635" t="s">
        <v>40</v>
      </c>
      <c r="L635" t="s">
        <v>40</v>
      </c>
      <c r="M635">
        <v>5.2</v>
      </c>
      <c r="N635" t="s">
        <v>40</v>
      </c>
      <c r="O635" t="s">
        <v>40</v>
      </c>
      <c r="P635" t="s">
        <v>40</v>
      </c>
      <c r="Q635" t="s">
        <v>40</v>
      </c>
      <c r="R635" t="s">
        <v>40</v>
      </c>
      <c r="S635" t="s">
        <v>40</v>
      </c>
      <c r="T635" t="s">
        <v>41</v>
      </c>
      <c r="U635">
        <v>20.8</v>
      </c>
      <c r="V635">
        <v>3.4</v>
      </c>
      <c r="W635" t="s">
        <v>40</v>
      </c>
      <c r="X635">
        <v>2016</v>
      </c>
      <c r="Y635" t="s">
        <v>40</v>
      </c>
      <c r="Z635" t="s">
        <v>40</v>
      </c>
      <c r="AA635" t="s">
        <v>40</v>
      </c>
      <c r="AB635">
        <v>0</v>
      </c>
      <c r="AC635">
        <v>0</v>
      </c>
      <c r="AD635">
        <v>0</v>
      </c>
      <c r="AE635">
        <v>0</v>
      </c>
      <c r="AF635">
        <v>0</v>
      </c>
      <c r="AG635">
        <v>15</v>
      </c>
      <c r="AH635">
        <v>5</v>
      </c>
      <c r="AI635">
        <v>7</v>
      </c>
      <c r="AJ635" t="s">
        <v>40</v>
      </c>
    </row>
    <row r="636" spans="1:36" x14ac:dyDescent="0.2">
      <c r="A636" t="s">
        <v>740</v>
      </c>
      <c r="B636" t="s">
        <v>741</v>
      </c>
      <c r="C636" t="s">
        <v>372</v>
      </c>
      <c r="D636" t="s">
        <v>633</v>
      </c>
      <c r="E636" t="s">
        <v>633</v>
      </c>
      <c r="F636" s="1">
        <v>45489</v>
      </c>
      <c r="G636" s="1">
        <v>45854</v>
      </c>
      <c r="H636" s="1">
        <v>38945</v>
      </c>
      <c r="I636">
        <v>2016</v>
      </c>
      <c r="J636">
        <v>6.5</v>
      </c>
      <c r="K636" t="s">
        <v>40</v>
      </c>
      <c r="L636" t="s">
        <v>40</v>
      </c>
      <c r="M636">
        <v>6.5</v>
      </c>
      <c r="N636" t="s">
        <v>40</v>
      </c>
      <c r="O636" t="s">
        <v>40</v>
      </c>
      <c r="P636" t="s">
        <v>40</v>
      </c>
      <c r="Q636" t="s">
        <v>40</v>
      </c>
      <c r="R636" t="s">
        <v>40</v>
      </c>
      <c r="S636" t="s">
        <v>40</v>
      </c>
      <c r="T636" t="s">
        <v>236</v>
      </c>
      <c r="U636">
        <v>32.4</v>
      </c>
      <c r="V636">
        <v>7.7</v>
      </c>
      <c r="W636" t="s">
        <v>40</v>
      </c>
      <c r="X636">
        <v>2016</v>
      </c>
      <c r="Y636" t="s">
        <v>40</v>
      </c>
      <c r="Z636" t="s">
        <v>40</v>
      </c>
      <c r="AA636" t="s">
        <v>40</v>
      </c>
      <c r="AB636">
        <v>0</v>
      </c>
      <c r="AC636">
        <v>0</v>
      </c>
      <c r="AD636">
        <v>0</v>
      </c>
      <c r="AE636">
        <v>0</v>
      </c>
      <c r="AF636">
        <v>0</v>
      </c>
      <c r="AG636">
        <v>15</v>
      </c>
      <c r="AH636">
        <v>4</v>
      </c>
      <c r="AI636">
        <v>7</v>
      </c>
      <c r="AJ636" t="s">
        <v>40</v>
      </c>
    </row>
    <row r="637" spans="1:36" x14ac:dyDescent="0.2">
      <c r="A637" t="s">
        <v>742</v>
      </c>
      <c r="B637" t="s">
        <v>743</v>
      </c>
      <c r="C637" t="s">
        <v>372</v>
      </c>
      <c r="D637" t="s">
        <v>633</v>
      </c>
      <c r="E637" t="s">
        <v>633</v>
      </c>
      <c r="F637" s="1">
        <v>45489</v>
      </c>
      <c r="G637" s="1">
        <v>45854</v>
      </c>
      <c r="H637" s="1">
        <v>38945</v>
      </c>
      <c r="I637">
        <v>2016</v>
      </c>
      <c r="J637">
        <v>6.5</v>
      </c>
      <c r="K637" t="s">
        <v>40</v>
      </c>
      <c r="L637" t="s">
        <v>40</v>
      </c>
      <c r="M637">
        <v>6.5</v>
      </c>
      <c r="N637" t="s">
        <v>40</v>
      </c>
      <c r="O637" t="s">
        <v>40</v>
      </c>
      <c r="P637" t="s">
        <v>40</v>
      </c>
      <c r="Q637" t="s">
        <v>40</v>
      </c>
      <c r="R637" t="s">
        <v>40</v>
      </c>
      <c r="S637" t="s">
        <v>40</v>
      </c>
      <c r="T637" t="s">
        <v>236</v>
      </c>
      <c r="U637">
        <v>25</v>
      </c>
      <c r="V637">
        <v>5.7</v>
      </c>
      <c r="W637" t="s">
        <v>40</v>
      </c>
      <c r="X637">
        <v>2016</v>
      </c>
      <c r="Y637" t="s">
        <v>40</v>
      </c>
      <c r="Z637" t="s">
        <v>40</v>
      </c>
      <c r="AA637" t="s">
        <v>40</v>
      </c>
      <c r="AB637">
        <v>0</v>
      </c>
      <c r="AC637">
        <v>0</v>
      </c>
      <c r="AD637">
        <v>0</v>
      </c>
      <c r="AE637">
        <v>0</v>
      </c>
      <c r="AF637">
        <v>0</v>
      </c>
      <c r="AG637">
        <v>15</v>
      </c>
      <c r="AH637">
        <v>3</v>
      </c>
      <c r="AI637">
        <v>7</v>
      </c>
      <c r="AJ637" t="s">
        <v>40</v>
      </c>
    </row>
    <row r="638" spans="1:36" x14ac:dyDescent="0.2">
      <c r="A638" t="s">
        <v>744</v>
      </c>
      <c r="B638" t="s">
        <v>745</v>
      </c>
      <c r="C638" t="s">
        <v>372</v>
      </c>
      <c r="D638" t="s">
        <v>633</v>
      </c>
      <c r="E638" t="s">
        <v>633</v>
      </c>
      <c r="F638" s="1">
        <v>45489</v>
      </c>
      <c r="G638" s="1">
        <v>45854</v>
      </c>
      <c r="H638" s="1">
        <v>38945</v>
      </c>
      <c r="I638">
        <v>2016</v>
      </c>
      <c r="J638">
        <v>9</v>
      </c>
      <c r="K638" t="s">
        <v>40</v>
      </c>
      <c r="L638" t="s">
        <v>40</v>
      </c>
      <c r="M638">
        <v>9.6999999999999993</v>
      </c>
      <c r="N638" t="s">
        <v>40</v>
      </c>
      <c r="O638" t="s">
        <v>40</v>
      </c>
      <c r="P638" t="s">
        <v>40</v>
      </c>
      <c r="Q638" t="s">
        <v>40</v>
      </c>
      <c r="R638" t="s">
        <v>40</v>
      </c>
      <c r="S638" t="s">
        <v>40</v>
      </c>
      <c r="T638" t="s">
        <v>236</v>
      </c>
      <c r="U638">
        <v>27.1</v>
      </c>
      <c r="V638">
        <v>9.1999999999999993</v>
      </c>
      <c r="W638" t="s">
        <v>40</v>
      </c>
      <c r="X638">
        <v>2016</v>
      </c>
      <c r="Y638" t="s">
        <v>40</v>
      </c>
      <c r="Z638" t="s">
        <v>40</v>
      </c>
      <c r="AA638" t="s">
        <v>40</v>
      </c>
      <c r="AB638">
        <v>0</v>
      </c>
      <c r="AC638">
        <v>0</v>
      </c>
      <c r="AD638">
        <v>0</v>
      </c>
      <c r="AE638">
        <v>0</v>
      </c>
      <c r="AF638">
        <v>0</v>
      </c>
      <c r="AG638">
        <v>15</v>
      </c>
      <c r="AH638">
        <v>2</v>
      </c>
      <c r="AI638">
        <v>7</v>
      </c>
      <c r="AJ638" t="s">
        <v>40</v>
      </c>
    </row>
    <row r="639" spans="1:36" x14ac:dyDescent="0.2">
      <c r="A639" t="s">
        <v>746</v>
      </c>
      <c r="B639" t="s">
        <v>746</v>
      </c>
      <c r="C639" t="s">
        <v>372</v>
      </c>
      <c r="D639" t="s">
        <v>633</v>
      </c>
      <c r="E639" t="s">
        <v>633</v>
      </c>
      <c r="F639" s="1">
        <v>45123</v>
      </c>
      <c r="G639" s="1">
        <v>45489</v>
      </c>
      <c r="H639" s="1">
        <v>38945</v>
      </c>
      <c r="I639">
        <v>2016</v>
      </c>
      <c r="J639">
        <v>6</v>
      </c>
      <c r="K639" t="s">
        <v>77</v>
      </c>
      <c r="L639" t="s">
        <v>77</v>
      </c>
      <c r="M639">
        <v>18</v>
      </c>
      <c r="N639" t="s">
        <v>40</v>
      </c>
      <c r="O639" t="s">
        <v>40</v>
      </c>
      <c r="P639" t="s">
        <v>40</v>
      </c>
      <c r="Q639" t="s">
        <v>40</v>
      </c>
      <c r="R639" t="s">
        <v>40</v>
      </c>
      <c r="S639" t="s">
        <v>40</v>
      </c>
      <c r="T639" t="s">
        <v>236</v>
      </c>
      <c r="U639">
        <v>15.3</v>
      </c>
      <c r="V639">
        <v>9.6999999999999993</v>
      </c>
      <c r="W639" t="s">
        <v>40</v>
      </c>
      <c r="X639">
        <v>2016</v>
      </c>
      <c r="Y639" t="s">
        <v>40</v>
      </c>
      <c r="Z639" t="s">
        <v>40</v>
      </c>
      <c r="AA639" t="s">
        <v>40</v>
      </c>
      <c r="AB639">
        <v>0</v>
      </c>
      <c r="AC639">
        <v>0</v>
      </c>
      <c r="AD639">
        <v>0</v>
      </c>
      <c r="AE639">
        <v>0</v>
      </c>
      <c r="AF639">
        <v>0</v>
      </c>
      <c r="AG639">
        <v>10</v>
      </c>
      <c r="AH639">
        <v>4</v>
      </c>
      <c r="AI639">
        <v>2</v>
      </c>
      <c r="AJ639" t="s">
        <v>40</v>
      </c>
    </row>
    <row r="640" spans="1:36" x14ac:dyDescent="0.2">
      <c r="A640" t="s">
        <v>747</v>
      </c>
      <c r="B640" t="s">
        <v>748</v>
      </c>
      <c r="C640" t="s">
        <v>372</v>
      </c>
      <c r="D640" t="s">
        <v>633</v>
      </c>
      <c r="E640" t="s">
        <v>633</v>
      </c>
      <c r="F640" s="1">
        <v>45489</v>
      </c>
      <c r="G640" s="1">
        <v>45854</v>
      </c>
      <c r="H640" s="1">
        <v>38945</v>
      </c>
      <c r="I640">
        <v>2016</v>
      </c>
      <c r="J640">
        <v>9.5</v>
      </c>
      <c r="K640" t="s">
        <v>40</v>
      </c>
      <c r="L640" t="s">
        <v>40</v>
      </c>
      <c r="M640">
        <v>10</v>
      </c>
      <c r="N640" t="s">
        <v>40</v>
      </c>
      <c r="O640" t="s">
        <v>40</v>
      </c>
      <c r="P640" t="s">
        <v>40</v>
      </c>
      <c r="Q640" t="s">
        <v>40</v>
      </c>
      <c r="R640" t="s">
        <v>40</v>
      </c>
      <c r="S640" t="s">
        <v>40</v>
      </c>
      <c r="T640" t="s">
        <v>236</v>
      </c>
      <c r="U640">
        <v>19.100000000000001</v>
      </c>
      <c r="V640">
        <v>5.8</v>
      </c>
      <c r="W640" t="s">
        <v>40</v>
      </c>
      <c r="X640">
        <v>2016</v>
      </c>
      <c r="Y640" t="s">
        <v>40</v>
      </c>
      <c r="Z640" t="s">
        <v>40</v>
      </c>
      <c r="AA640" t="s">
        <v>40</v>
      </c>
      <c r="AB640">
        <v>0</v>
      </c>
      <c r="AC640">
        <v>0</v>
      </c>
      <c r="AD640">
        <v>0</v>
      </c>
      <c r="AE640">
        <v>0</v>
      </c>
      <c r="AF640">
        <v>0</v>
      </c>
      <c r="AG640">
        <v>15</v>
      </c>
      <c r="AH640">
        <v>1</v>
      </c>
      <c r="AI640">
        <v>7</v>
      </c>
      <c r="AJ640" t="s">
        <v>40</v>
      </c>
    </row>
    <row r="641" spans="1:36" x14ac:dyDescent="0.2">
      <c r="A641" t="s">
        <v>749</v>
      </c>
      <c r="B641" t="s">
        <v>749</v>
      </c>
      <c r="C641" t="s">
        <v>372</v>
      </c>
      <c r="D641" t="s">
        <v>633</v>
      </c>
      <c r="E641" t="s">
        <v>633</v>
      </c>
      <c r="F641" s="1">
        <v>45123</v>
      </c>
      <c r="G641" s="1">
        <v>45489</v>
      </c>
      <c r="H641" s="1">
        <v>38945</v>
      </c>
      <c r="I641">
        <v>2016</v>
      </c>
      <c r="J641">
        <v>8</v>
      </c>
      <c r="K641">
        <v>92</v>
      </c>
      <c r="L641">
        <v>86</v>
      </c>
      <c r="M641">
        <v>39</v>
      </c>
      <c r="N641" t="s">
        <v>40</v>
      </c>
      <c r="O641" t="s">
        <v>40</v>
      </c>
      <c r="P641" t="s">
        <v>40</v>
      </c>
      <c r="Q641" t="s">
        <v>40</v>
      </c>
      <c r="R641" t="s">
        <v>40</v>
      </c>
      <c r="S641" t="s">
        <v>40</v>
      </c>
      <c r="T641" t="s">
        <v>242</v>
      </c>
      <c r="U641">
        <v>22.5</v>
      </c>
      <c r="V641">
        <v>8.1999999999999993</v>
      </c>
      <c r="W641" t="s">
        <v>40</v>
      </c>
      <c r="X641">
        <v>2016</v>
      </c>
      <c r="Y641" t="s">
        <v>40</v>
      </c>
      <c r="Z641" t="s">
        <v>40</v>
      </c>
      <c r="AA641" t="s">
        <v>40</v>
      </c>
      <c r="AB641">
        <v>0</v>
      </c>
      <c r="AC641">
        <v>0</v>
      </c>
      <c r="AD641">
        <v>0</v>
      </c>
      <c r="AE641">
        <v>0</v>
      </c>
      <c r="AF641">
        <v>0</v>
      </c>
      <c r="AG641">
        <v>10</v>
      </c>
      <c r="AH641">
        <v>2</v>
      </c>
      <c r="AI641">
        <v>2</v>
      </c>
      <c r="AJ641" t="s">
        <v>40</v>
      </c>
    </row>
    <row r="642" spans="1:36" x14ac:dyDescent="0.2">
      <c r="A642" t="s">
        <v>750</v>
      </c>
      <c r="B642" t="s">
        <v>750</v>
      </c>
      <c r="C642" t="s">
        <v>372</v>
      </c>
      <c r="D642" t="s">
        <v>633</v>
      </c>
      <c r="E642" t="s">
        <v>633</v>
      </c>
      <c r="F642" s="1">
        <v>45123</v>
      </c>
      <c r="G642" s="1">
        <v>45489</v>
      </c>
      <c r="H642" s="1">
        <v>38945</v>
      </c>
      <c r="I642">
        <v>2016</v>
      </c>
      <c r="J642">
        <v>10</v>
      </c>
      <c r="K642">
        <v>235</v>
      </c>
      <c r="L642">
        <v>143</v>
      </c>
      <c r="M642">
        <v>6.9</v>
      </c>
      <c r="N642" t="s">
        <v>40</v>
      </c>
      <c r="O642" t="s">
        <v>40</v>
      </c>
      <c r="P642" t="s">
        <v>40</v>
      </c>
      <c r="Q642" t="s">
        <v>40</v>
      </c>
      <c r="R642" t="s">
        <v>40</v>
      </c>
      <c r="S642" t="s">
        <v>40</v>
      </c>
      <c r="T642" t="s">
        <v>236</v>
      </c>
      <c r="U642">
        <v>26.9</v>
      </c>
      <c r="V642">
        <v>6.9</v>
      </c>
      <c r="W642" t="s">
        <v>40</v>
      </c>
      <c r="X642">
        <v>2016</v>
      </c>
      <c r="Y642" t="s">
        <v>40</v>
      </c>
      <c r="Z642" t="s">
        <v>40</v>
      </c>
      <c r="AA642" t="s">
        <v>40</v>
      </c>
      <c r="AB642">
        <v>0</v>
      </c>
      <c r="AC642">
        <v>0</v>
      </c>
      <c r="AD642">
        <v>0</v>
      </c>
      <c r="AE642">
        <v>0</v>
      </c>
      <c r="AF642">
        <v>0</v>
      </c>
      <c r="AG642">
        <v>10</v>
      </c>
      <c r="AH642">
        <v>1</v>
      </c>
      <c r="AI642">
        <v>2</v>
      </c>
      <c r="AJ642" t="s">
        <v>40</v>
      </c>
    </row>
    <row r="643" spans="1:36" x14ac:dyDescent="0.2">
      <c r="A643" t="s">
        <v>751</v>
      </c>
      <c r="B643" t="s">
        <v>752</v>
      </c>
      <c r="C643" t="s">
        <v>372</v>
      </c>
      <c r="D643" t="s">
        <v>633</v>
      </c>
      <c r="E643" t="s">
        <v>633</v>
      </c>
      <c r="F643" s="1">
        <v>45123</v>
      </c>
      <c r="G643" s="1">
        <v>45489</v>
      </c>
      <c r="H643" s="1">
        <v>38945</v>
      </c>
      <c r="I643">
        <v>2016</v>
      </c>
      <c r="J643">
        <v>7</v>
      </c>
      <c r="K643">
        <v>127</v>
      </c>
      <c r="L643">
        <v>88</v>
      </c>
      <c r="M643">
        <v>8.6</v>
      </c>
      <c r="N643" t="s">
        <v>40</v>
      </c>
      <c r="O643" t="s">
        <v>40</v>
      </c>
      <c r="P643" t="s">
        <v>40</v>
      </c>
      <c r="Q643" t="s">
        <v>40</v>
      </c>
      <c r="R643" t="s">
        <v>40</v>
      </c>
      <c r="S643" t="s">
        <v>40</v>
      </c>
      <c r="T643" t="s">
        <v>41</v>
      </c>
      <c r="U643">
        <v>30.2</v>
      </c>
      <c r="V643">
        <v>8.3000000000000007</v>
      </c>
      <c r="W643" t="s">
        <v>40</v>
      </c>
      <c r="X643">
        <v>2016</v>
      </c>
      <c r="Y643" t="s">
        <v>40</v>
      </c>
      <c r="Z643" t="s">
        <v>40</v>
      </c>
      <c r="AA643" t="s">
        <v>40</v>
      </c>
      <c r="AB643">
        <v>0</v>
      </c>
      <c r="AC643">
        <v>0</v>
      </c>
      <c r="AD643">
        <v>0</v>
      </c>
      <c r="AE643">
        <v>0</v>
      </c>
      <c r="AF643">
        <v>0</v>
      </c>
      <c r="AG643">
        <v>15</v>
      </c>
      <c r="AH643">
        <v>2</v>
      </c>
      <c r="AI643">
        <v>2</v>
      </c>
      <c r="AJ643" t="s">
        <v>40</v>
      </c>
    </row>
    <row r="644" spans="1:36" x14ac:dyDescent="0.2">
      <c r="A644" t="s">
        <v>753</v>
      </c>
      <c r="B644" t="s">
        <v>754</v>
      </c>
      <c r="C644" t="s">
        <v>38</v>
      </c>
      <c r="D644" t="s">
        <v>633</v>
      </c>
      <c r="E644" t="s">
        <v>633</v>
      </c>
      <c r="F644" s="1">
        <v>40740</v>
      </c>
      <c r="G644" s="1">
        <v>40740</v>
      </c>
      <c r="H644" s="1">
        <v>38945</v>
      </c>
      <c r="I644">
        <v>2016</v>
      </c>
      <c r="J644">
        <v>23</v>
      </c>
      <c r="K644">
        <v>39</v>
      </c>
      <c r="L644">
        <v>27</v>
      </c>
      <c r="M644">
        <v>9</v>
      </c>
      <c r="N644" t="s">
        <v>40</v>
      </c>
      <c r="O644" t="s">
        <v>40</v>
      </c>
      <c r="P644" t="s">
        <v>40</v>
      </c>
      <c r="Q644" t="s">
        <v>40</v>
      </c>
      <c r="R644" t="s">
        <v>40</v>
      </c>
      <c r="S644" t="s">
        <v>40</v>
      </c>
      <c r="T644" t="s">
        <v>236</v>
      </c>
      <c r="U644">
        <v>43</v>
      </c>
      <c r="V644" t="s">
        <v>41</v>
      </c>
      <c r="W644" t="s">
        <v>40</v>
      </c>
      <c r="X644">
        <v>2016</v>
      </c>
      <c r="Y644" t="s">
        <v>40</v>
      </c>
      <c r="Z644" t="s">
        <v>40</v>
      </c>
      <c r="AA644" t="s">
        <v>40</v>
      </c>
      <c r="AB644">
        <v>0</v>
      </c>
      <c r="AC644">
        <v>0</v>
      </c>
      <c r="AD644">
        <v>0</v>
      </c>
      <c r="AE644">
        <v>0</v>
      </c>
      <c r="AF644">
        <v>0</v>
      </c>
      <c r="AG644">
        <v>8</v>
      </c>
      <c r="AH644">
        <v>1</v>
      </c>
      <c r="AI644">
        <v>3</v>
      </c>
      <c r="AJ644" t="s">
        <v>40</v>
      </c>
    </row>
    <row r="645" spans="1:36" x14ac:dyDescent="0.2">
      <c r="A645" t="s">
        <v>755</v>
      </c>
      <c r="B645" t="s">
        <v>756</v>
      </c>
      <c r="C645" t="s">
        <v>38</v>
      </c>
      <c r="D645" t="s">
        <v>633</v>
      </c>
      <c r="E645" t="s">
        <v>633</v>
      </c>
      <c r="F645" s="1">
        <v>40740</v>
      </c>
      <c r="G645" s="1">
        <v>40740</v>
      </c>
      <c r="H645" s="1">
        <v>38945</v>
      </c>
      <c r="I645">
        <v>2016</v>
      </c>
      <c r="J645">
        <v>40</v>
      </c>
      <c r="K645">
        <v>232</v>
      </c>
      <c r="L645">
        <v>227</v>
      </c>
      <c r="M645">
        <v>25</v>
      </c>
      <c r="N645" t="s">
        <v>40</v>
      </c>
      <c r="O645" t="s">
        <v>40</v>
      </c>
      <c r="P645" t="s">
        <v>40</v>
      </c>
      <c r="Q645" t="s">
        <v>40</v>
      </c>
      <c r="R645" t="s">
        <v>40</v>
      </c>
      <c r="S645" t="s">
        <v>40</v>
      </c>
      <c r="T645" t="s">
        <v>236</v>
      </c>
      <c r="U645">
        <v>59</v>
      </c>
      <c r="V645" t="s">
        <v>41</v>
      </c>
      <c r="W645" t="s">
        <v>40</v>
      </c>
      <c r="X645">
        <v>2016</v>
      </c>
      <c r="Y645" t="s">
        <v>40</v>
      </c>
      <c r="Z645" t="s">
        <v>40</v>
      </c>
      <c r="AA645" t="s">
        <v>40</v>
      </c>
      <c r="AB645">
        <v>0</v>
      </c>
      <c r="AC645">
        <v>0</v>
      </c>
      <c r="AD645">
        <v>0</v>
      </c>
      <c r="AE645">
        <v>0</v>
      </c>
      <c r="AF645">
        <v>0</v>
      </c>
      <c r="AG645">
        <v>9</v>
      </c>
      <c r="AH645">
        <v>1</v>
      </c>
      <c r="AI645">
        <v>3</v>
      </c>
      <c r="AJ645" t="s">
        <v>40</v>
      </c>
    </row>
    <row r="646" spans="1:36" x14ac:dyDescent="0.2">
      <c r="A646" t="s">
        <v>757</v>
      </c>
      <c r="B646" t="s">
        <v>758</v>
      </c>
      <c r="C646" t="s">
        <v>38</v>
      </c>
      <c r="D646" t="s">
        <v>633</v>
      </c>
      <c r="E646" t="s">
        <v>633</v>
      </c>
      <c r="F646" s="1">
        <v>45123</v>
      </c>
      <c r="G646" s="1">
        <v>45489</v>
      </c>
      <c r="H646" s="1">
        <v>38945</v>
      </c>
      <c r="I646">
        <v>2016</v>
      </c>
      <c r="J646">
        <v>17</v>
      </c>
      <c r="K646">
        <v>40</v>
      </c>
      <c r="L646">
        <v>47</v>
      </c>
      <c r="M646">
        <v>7</v>
      </c>
      <c r="N646">
        <v>38</v>
      </c>
      <c r="O646">
        <v>42</v>
      </c>
      <c r="P646" t="s">
        <v>40</v>
      </c>
      <c r="Q646">
        <v>40</v>
      </c>
      <c r="R646">
        <v>38</v>
      </c>
      <c r="S646" t="s">
        <v>40</v>
      </c>
      <c r="T646" t="s">
        <v>41</v>
      </c>
      <c r="U646">
        <v>18.3</v>
      </c>
      <c r="V646">
        <v>4.5999999999999996</v>
      </c>
      <c r="W646" t="s">
        <v>40</v>
      </c>
      <c r="X646">
        <v>2016</v>
      </c>
      <c r="Y646" t="s">
        <v>40</v>
      </c>
      <c r="Z646" t="s">
        <v>40</v>
      </c>
      <c r="AA646" t="s">
        <v>40</v>
      </c>
      <c r="AB646">
        <v>0</v>
      </c>
      <c r="AC646">
        <v>0</v>
      </c>
      <c r="AD646">
        <v>0</v>
      </c>
      <c r="AE646">
        <v>0</v>
      </c>
      <c r="AF646">
        <v>0</v>
      </c>
      <c r="AG646">
        <v>9</v>
      </c>
      <c r="AH646">
        <v>4</v>
      </c>
      <c r="AI646">
        <v>7</v>
      </c>
      <c r="AJ646" t="s">
        <v>40</v>
      </c>
    </row>
    <row r="647" spans="1:36" x14ac:dyDescent="0.2">
      <c r="A647" t="s">
        <v>759</v>
      </c>
      <c r="B647" t="s">
        <v>760</v>
      </c>
      <c r="C647" t="s">
        <v>38</v>
      </c>
      <c r="D647" t="s">
        <v>633</v>
      </c>
      <c r="E647" t="s">
        <v>633</v>
      </c>
      <c r="F647" s="1">
        <v>45123</v>
      </c>
      <c r="G647" s="1">
        <v>45489</v>
      </c>
      <c r="H647" s="1">
        <v>38945</v>
      </c>
      <c r="I647">
        <v>2016</v>
      </c>
      <c r="J647">
        <v>23</v>
      </c>
      <c r="K647">
        <v>100</v>
      </c>
      <c r="L647">
        <v>59</v>
      </c>
      <c r="M647">
        <v>7</v>
      </c>
      <c r="N647">
        <v>36</v>
      </c>
      <c r="O647">
        <v>50</v>
      </c>
      <c r="P647" t="s">
        <v>40</v>
      </c>
      <c r="Q647">
        <v>30</v>
      </c>
      <c r="R647">
        <v>21</v>
      </c>
      <c r="S647" t="s">
        <v>40</v>
      </c>
      <c r="T647" t="s">
        <v>41</v>
      </c>
      <c r="U647">
        <v>25.1</v>
      </c>
      <c r="V647">
        <v>7.1</v>
      </c>
      <c r="W647" t="s">
        <v>40</v>
      </c>
      <c r="X647">
        <v>2016</v>
      </c>
      <c r="Y647" t="s">
        <v>40</v>
      </c>
      <c r="Z647" t="s">
        <v>40</v>
      </c>
      <c r="AA647" t="s">
        <v>40</v>
      </c>
      <c r="AB647">
        <v>0</v>
      </c>
      <c r="AC647">
        <v>0</v>
      </c>
      <c r="AD647">
        <v>0</v>
      </c>
      <c r="AE647">
        <v>0</v>
      </c>
      <c r="AF647">
        <v>0</v>
      </c>
      <c r="AG647">
        <v>9</v>
      </c>
      <c r="AH647">
        <v>3</v>
      </c>
      <c r="AI647">
        <v>7</v>
      </c>
      <c r="AJ647" t="s">
        <v>40</v>
      </c>
    </row>
    <row r="648" spans="1:36" x14ac:dyDescent="0.2">
      <c r="A648" t="s">
        <v>761</v>
      </c>
      <c r="B648" t="s">
        <v>762</v>
      </c>
      <c r="C648" t="s">
        <v>38</v>
      </c>
      <c r="D648" t="s">
        <v>633</v>
      </c>
      <c r="E648" t="s">
        <v>633</v>
      </c>
      <c r="F648" s="1">
        <v>45123</v>
      </c>
      <c r="G648" s="1">
        <v>45489</v>
      </c>
      <c r="H648" s="1">
        <v>38945</v>
      </c>
      <c r="I648">
        <v>2016</v>
      </c>
      <c r="J648">
        <v>19</v>
      </c>
      <c r="K648">
        <v>84</v>
      </c>
      <c r="L648">
        <v>72</v>
      </c>
      <c r="M648">
        <v>9</v>
      </c>
      <c r="N648">
        <v>35</v>
      </c>
      <c r="O648">
        <v>38</v>
      </c>
      <c r="P648" t="s">
        <v>40</v>
      </c>
      <c r="Q648">
        <v>20</v>
      </c>
      <c r="R648">
        <v>18</v>
      </c>
      <c r="S648" t="s">
        <v>40</v>
      </c>
      <c r="T648" t="s">
        <v>41</v>
      </c>
      <c r="U648">
        <v>25.6</v>
      </c>
      <c r="V648">
        <v>5.9</v>
      </c>
      <c r="W648" t="s">
        <v>40</v>
      </c>
      <c r="X648">
        <v>2016</v>
      </c>
      <c r="Y648" t="s">
        <v>40</v>
      </c>
      <c r="Z648" t="s">
        <v>40</v>
      </c>
      <c r="AA648" t="s">
        <v>40</v>
      </c>
      <c r="AB648">
        <v>0</v>
      </c>
      <c r="AC648">
        <v>0</v>
      </c>
      <c r="AD648">
        <v>0</v>
      </c>
      <c r="AE648">
        <v>0</v>
      </c>
      <c r="AF648">
        <v>0</v>
      </c>
      <c r="AG648">
        <v>9</v>
      </c>
      <c r="AH648">
        <v>2</v>
      </c>
      <c r="AI648">
        <v>7</v>
      </c>
      <c r="AJ648" t="s">
        <v>40</v>
      </c>
    </row>
    <row r="649" spans="1:36" x14ac:dyDescent="0.2">
      <c r="A649" t="s">
        <v>763</v>
      </c>
      <c r="B649" t="s">
        <v>764</v>
      </c>
      <c r="C649" t="s">
        <v>38</v>
      </c>
      <c r="D649" t="s">
        <v>633</v>
      </c>
      <c r="E649" t="s">
        <v>633</v>
      </c>
      <c r="F649" s="1">
        <v>45123</v>
      </c>
      <c r="G649" s="1">
        <v>45489</v>
      </c>
      <c r="H649" s="1">
        <v>38945</v>
      </c>
      <c r="I649">
        <v>2016</v>
      </c>
      <c r="J649">
        <v>39</v>
      </c>
      <c r="K649">
        <v>281</v>
      </c>
      <c r="L649">
        <v>175</v>
      </c>
      <c r="M649">
        <v>10.9</v>
      </c>
      <c r="N649">
        <v>47</v>
      </c>
      <c r="O649">
        <v>48</v>
      </c>
      <c r="P649" t="s">
        <v>40</v>
      </c>
      <c r="Q649">
        <v>49</v>
      </c>
      <c r="R649">
        <v>76</v>
      </c>
      <c r="S649" t="s">
        <v>40</v>
      </c>
      <c r="T649" t="s">
        <v>242</v>
      </c>
      <c r="U649">
        <v>35</v>
      </c>
      <c r="V649">
        <v>8.6</v>
      </c>
      <c r="W649" t="s">
        <v>40</v>
      </c>
      <c r="X649">
        <v>2016</v>
      </c>
      <c r="Y649" t="s">
        <v>40</v>
      </c>
      <c r="Z649" t="s">
        <v>40</v>
      </c>
      <c r="AA649" t="s">
        <v>40</v>
      </c>
      <c r="AB649">
        <v>0</v>
      </c>
      <c r="AC649">
        <v>0</v>
      </c>
      <c r="AD649">
        <v>0</v>
      </c>
      <c r="AE649">
        <v>0</v>
      </c>
      <c r="AF649">
        <v>0</v>
      </c>
      <c r="AG649">
        <v>14</v>
      </c>
      <c r="AH649">
        <v>3</v>
      </c>
      <c r="AI649">
        <v>1</v>
      </c>
      <c r="AJ649" t="s">
        <v>40</v>
      </c>
    </row>
    <row r="650" spans="1:36" x14ac:dyDescent="0.2">
      <c r="A650" t="s">
        <v>765</v>
      </c>
      <c r="B650" t="s">
        <v>766</v>
      </c>
      <c r="C650" t="s">
        <v>38</v>
      </c>
      <c r="D650" t="s">
        <v>633</v>
      </c>
      <c r="E650" t="s">
        <v>633</v>
      </c>
      <c r="F650" s="1">
        <v>40740</v>
      </c>
      <c r="G650" s="1">
        <v>40740</v>
      </c>
      <c r="H650" s="1">
        <v>38945</v>
      </c>
      <c r="I650">
        <v>2016</v>
      </c>
      <c r="J650">
        <v>26</v>
      </c>
      <c r="K650">
        <v>39</v>
      </c>
      <c r="L650">
        <v>27</v>
      </c>
      <c r="M650">
        <v>9</v>
      </c>
      <c r="N650" t="s">
        <v>40</v>
      </c>
      <c r="O650" t="s">
        <v>40</v>
      </c>
      <c r="P650" t="s">
        <v>40</v>
      </c>
      <c r="Q650" t="s">
        <v>40</v>
      </c>
      <c r="R650" t="s">
        <v>40</v>
      </c>
      <c r="S650" t="s">
        <v>40</v>
      </c>
      <c r="T650" t="s">
        <v>236</v>
      </c>
      <c r="U650">
        <v>37</v>
      </c>
      <c r="V650" t="s">
        <v>41</v>
      </c>
      <c r="W650" t="s">
        <v>40</v>
      </c>
      <c r="X650">
        <v>2016</v>
      </c>
      <c r="Y650" t="s">
        <v>40</v>
      </c>
      <c r="Z650" t="s">
        <v>40</v>
      </c>
      <c r="AA650" t="s">
        <v>40</v>
      </c>
      <c r="AB650">
        <v>0</v>
      </c>
      <c r="AC650">
        <v>0</v>
      </c>
      <c r="AD650">
        <v>0</v>
      </c>
      <c r="AE650">
        <v>0</v>
      </c>
      <c r="AF650">
        <v>0</v>
      </c>
      <c r="AG650">
        <v>8</v>
      </c>
      <c r="AH650">
        <v>1</v>
      </c>
      <c r="AI650">
        <v>4</v>
      </c>
      <c r="AJ650" t="s">
        <v>40</v>
      </c>
    </row>
    <row r="651" spans="1:36" x14ac:dyDescent="0.2">
      <c r="A651" t="s">
        <v>767</v>
      </c>
      <c r="B651" t="s">
        <v>768</v>
      </c>
      <c r="C651" t="s">
        <v>38</v>
      </c>
      <c r="D651" t="s">
        <v>633</v>
      </c>
      <c r="E651" t="s">
        <v>633</v>
      </c>
      <c r="F651" s="1">
        <v>45123</v>
      </c>
      <c r="G651" s="1">
        <v>45489</v>
      </c>
      <c r="H651" s="1">
        <v>38945</v>
      </c>
      <c r="I651">
        <v>2016</v>
      </c>
      <c r="J651">
        <v>26.5</v>
      </c>
      <c r="K651">
        <v>230</v>
      </c>
      <c r="L651">
        <v>130</v>
      </c>
      <c r="M651">
        <v>7.9</v>
      </c>
      <c r="N651">
        <v>46</v>
      </c>
      <c r="O651">
        <v>46</v>
      </c>
      <c r="P651" t="s">
        <v>40</v>
      </c>
      <c r="Q651">
        <v>22</v>
      </c>
      <c r="R651">
        <v>26</v>
      </c>
      <c r="S651" t="s">
        <v>40</v>
      </c>
      <c r="T651" t="s">
        <v>236</v>
      </c>
      <c r="U651">
        <v>38.200000000000003</v>
      </c>
      <c r="V651">
        <v>5.9</v>
      </c>
      <c r="W651" t="s">
        <v>40</v>
      </c>
      <c r="X651">
        <v>2016</v>
      </c>
      <c r="Y651" t="s">
        <v>40</v>
      </c>
      <c r="Z651" t="s">
        <v>40</v>
      </c>
      <c r="AA651" t="s">
        <v>40</v>
      </c>
      <c r="AB651">
        <v>0</v>
      </c>
      <c r="AC651">
        <v>0</v>
      </c>
      <c r="AD651">
        <v>0</v>
      </c>
      <c r="AE651">
        <v>0</v>
      </c>
      <c r="AF651">
        <v>0</v>
      </c>
      <c r="AG651">
        <v>14</v>
      </c>
      <c r="AH651">
        <v>1</v>
      </c>
      <c r="AI651">
        <v>1</v>
      </c>
      <c r="AJ651" t="s">
        <v>40</v>
      </c>
    </row>
    <row r="652" spans="1:36" x14ac:dyDescent="0.2">
      <c r="A652" t="s">
        <v>769</v>
      </c>
      <c r="B652" t="s">
        <v>770</v>
      </c>
      <c r="C652" t="s">
        <v>38</v>
      </c>
      <c r="D652" t="s">
        <v>633</v>
      </c>
      <c r="E652" t="s">
        <v>633</v>
      </c>
      <c r="F652" s="1">
        <v>45489</v>
      </c>
      <c r="G652" s="1">
        <v>45854</v>
      </c>
      <c r="H652" s="1">
        <v>38945</v>
      </c>
      <c r="I652">
        <v>2016</v>
      </c>
      <c r="J652">
        <v>39</v>
      </c>
      <c r="K652">
        <v>217</v>
      </c>
      <c r="L652">
        <v>277</v>
      </c>
      <c r="M652">
        <v>16.899999999999999</v>
      </c>
      <c r="N652">
        <v>48</v>
      </c>
      <c r="O652">
        <v>52</v>
      </c>
      <c r="P652" t="s">
        <v>40</v>
      </c>
      <c r="Q652">
        <v>124</v>
      </c>
      <c r="R652">
        <v>49</v>
      </c>
      <c r="S652" t="s">
        <v>40</v>
      </c>
      <c r="T652" t="s">
        <v>236</v>
      </c>
      <c r="U652">
        <v>45.2</v>
      </c>
      <c r="V652">
        <v>11.9</v>
      </c>
      <c r="W652" t="s">
        <v>40</v>
      </c>
      <c r="X652">
        <v>2016</v>
      </c>
      <c r="Y652" t="s">
        <v>40</v>
      </c>
      <c r="Z652" t="s">
        <v>40</v>
      </c>
      <c r="AA652" t="s">
        <v>40</v>
      </c>
      <c r="AB652">
        <v>0</v>
      </c>
      <c r="AC652">
        <v>0</v>
      </c>
      <c r="AD652">
        <v>0</v>
      </c>
      <c r="AE652">
        <v>0</v>
      </c>
      <c r="AF652">
        <v>0</v>
      </c>
      <c r="AG652">
        <v>14</v>
      </c>
      <c r="AH652">
        <v>5</v>
      </c>
      <c r="AI652">
        <v>4</v>
      </c>
      <c r="AJ652" t="s">
        <v>40</v>
      </c>
    </row>
    <row r="653" spans="1:36" x14ac:dyDescent="0.2">
      <c r="A653" t="s">
        <v>771</v>
      </c>
      <c r="B653" t="s">
        <v>772</v>
      </c>
      <c r="C653" t="s">
        <v>38</v>
      </c>
      <c r="D653" t="s">
        <v>633</v>
      </c>
      <c r="E653" t="s">
        <v>633</v>
      </c>
      <c r="F653" s="1">
        <v>45489</v>
      </c>
      <c r="G653" s="1">
        <v>45854</v>
      </c>
      <c r="H653" s="1">
        <v>38945</v>
      </c>
      <c r="I653">
        <v>2016</v>
      </c>
      <c r="J653">
        <v>87</v>
      </c>
      <c r="K653">
        <v>98</v>
      </c>
      <c r="L653">
        <v>151</v>
      </c>
      <c r="M653">
        <v>11.3</v>
      </c>
      <c r="N653">
        <v>78</v>
      </c>
      <c r="O653">
        <v>81</v>
      </c>
      <c r="P653" t="s">
        <v>40</v>
      </c>
      <c r="Q653">
        <v>90</v>
      </c>
      <c r="R653">
        <v>105</v>
      </c>
      <c r="S653" t="s">
        <v>40</v>
      </c>
      <c r="T653" t="s">
        <v>236</v>
      </c>
      <c r="U653">
        <v>49.5</v>
      </c>
      <c r="V653">
        <v>10.199999999999999</v>
      </c>
      <c r="W653" t="s">
        <v>40</v>
      </c>
      <c r="X653">
        <v>2016</v>
      </c>
      <c r="Y653" t="s">
        <v>40</v>
      </c>
      <c r="Z653" t="s">
        <v>40</v>
      </c>
      <c r="AA653" t="s">
        <v>40</v>
      </c>
      <c r="AB653">
        <v>0</v>
      </c>
      <c r="AC653">
        <v>0</v>
      </c>
      <c r="AD653">
        <v>0</v>
      </c>
      <c r="AE653">
        <v>0</v>
      </c>
      <c r="AF653">
        <v>0</v>
      </c>
      <c r="AG653">
        <v>14</v>
      </c>
      <c r="AH653">
        <v>4</v>
      </c>
      <c r="AI653">
        <v>4</v>
      </c>
      <c r="AJ653" t="s">
        <v>40</v>
      </c>
    </row>
    <row r="654" spans="1:36" x14ac:dyDescent="0.2">
      <c r="A654" t="s">
        <v>773</v>
      </c>
      <c r="B654" t="s">
        <v>774</v>
      </c>
      <c r="C654" t="s">
        <v>38</v>
      </c>
      <c r="D654" t="s">
        <v>633</v>
      </c>
      <c r="E654" t="s">
        <v>633</v>
      </c>
      <c r="F654" s="1">
        <v>45489</v>
      </c>
      <c r="G654" s="1">
        <v>45854</v>
      </c>
      <c r="H654" s="1">
        <v>38945</v>
      </c>
      <c r="I654">
        <v>2016</v>
      </c>
      <c r="J654">
        <v>55</v>
      </c>
      <c r="K654">
        <v>1005</v>
      </c>
      <c r="L654">
        <v>462</v>
      </c>
      <c r="M654">
        <v>12</v>
      </c>
      <c r="N654">
        <v>50</v>
      </c>
      <c r="O654">
        <v>48</v>
      </c>
      <c r="P654" t="s">
        <v>40</v>
      </c>
      <c r="Q654">
        <v>112</v>
      </c>
      <c r="R654">
        <v>103</v>
      </c>
      <c r="S654" t="s">
        <v>40</v>
      </c>
      <c r="T654" t="s">
        <v>236</v>
      </c>
      <c r="U654">
        <v>46.4</v>
      </c>
      <c r="V654">
        <v>9.3000000000000007</v>
      </c>
      <c r="W654" t="s">
        <v>40</v>
      </c>
      <c r="X654">
        <v>2016</v>
      </c>
      <c r="Y654" t="s">
        <v>40</v>
      </c>
      <c r="Z654" t="s">
        <v>40</v>
      </c>
      <c r="AA654" t="s">
        <v>40</v>
      </c>
      <c r="AB654">
        <v>0</v>
      </c>
      <c r="AC654">
        <v>0</v>
      </c>
      <c r="AD654">
        <v>0</v>
      </c>
      <c r="AE654">
        <v>0</v>
      </c>
      <c r="AF654">
        <v>0</v>
      </c>
      <c r="AG654">
        <v>14</v>
      </c>
      <c r="AH654">
        <v>3</v>
      </c>
      <c r="AI654">
        <v>4</v>
      </c>
      <c r="AJ654" t="s">
        <v>40</v>
      </c>
    </row>
    <row r="655" spans="1:36" x14ac:dyDescent="0.2">
      <c r="A655" t="s">
        <v>775</v>
      </c>
      <c r="B655" t="s">
        <v>776</v>
      </c>
      <c r="C655" t="s">
        <v>38</v>
      </c>
      <c r="D655" t="s">
        <v>633</v>
      </c>
      <c r="E655" t="s">
        <v>633</v>
      </c>
      <c r="F655" s="1">
        <v>45489</v>
      </c>
      <c r="G655" s="1">
        <v>45854</v>
      </c>
      <c r="H655" s="1">
        <v>38945</v>
      </c>
      <c r="I655">
        <v>2016</v>
      </c>
      <c r="J655">
        <v>77</v>
      </c>
      <c r="K655">
        <v>515</v>
      </c>
      <c r="L655">
        <v>306</v>
      </c>
      <c r="M655">
        <v>15.6</v>
      </c>
      <c r="N655">
        <v>62</v>
      </c>
      <c r="O655">
        <v>46</v>
      </c>
      <c r="P655" t="s">
        <v>40</v>
      </c>
      <c r="Q655">
        <v>205</v>
      </c>
      <c r="R655">
        <v>66</v>
      </c>
      <c r="S655" t="s">
        <v>40</v>
      </c>
      <c r="T655" t="s">
        <v>236</v>
      </c>
      <c r="U655">
        <v>44.9</v>
      </c>
      <c r="V655">
        <v>8.8000000000000007</v>
      </c>
      <c r="W655" t="s">
        <v>40</v>
      </c>
      <c r="X655">
        <v>2016</v>
      </c>
      <c r="Y655" t="s">
        <v>40</v>
      </c>
      <c r="Z655" t="s">
        <v>40</v>
      </c>
      <c r="AA655" t="s">
        <v>40</v>
      </c>
      <c r="AB655">
        <v>0</v>
      </c>
      <c r="AC655">
        <v>0</v>
      </c>
      <c r="AD655">
        <v>0</v>
      </c>
      <c r="AE655">
        <v>0</v>
      </c>
      <c r="AF655">
        <v>0</v>
      </c>
      <c r="AG655">
        <v>14</v>
      </c>
      <c r="AH655">
        <v>2</v>
      </c>
      <c r="AI655">
        <v>4</v>
      </c>
      <c r="AJ655" t="s">
        <v>40</v>
      </c>
    </row>
    <row r="656" spans="1:36" x14ac:dyDescent="0.2">
      <c r="A656" t="s">
        <v>777</v>
      </c>
      <c r="B656" t="s">
        <v>778</v>
      </c>
      <c r="C656" t="s">
        <v>38</v>
      </c>
      <c r="D656" t="s">
        <v>633</v>
      </c>
      <c r="E656" t="s">
        <v>633</v>
      </c>
      <c r="F656" s="1">
        <v>45489</v>
      </c>
      <c r="G656" s="1">
        <v>45854</v>
      </c>
      <c r="H656" s="1">
        <v>38945</v>
      </c>
      <c r="I656">
        <v>2016</v>
      </c>
      <c r="J656">
        <v>91</v>
      </c>
      <c r="K656">
        <v>367</v>
      </c>
      <c r="L656">
        <v>568</v>
      </c>
      <c r="M656">
        <v>12.7</v>
      </c>
      <c r="N656">
        <v>66</v>
      </c>
      <c r="O656">
        <v>67</v>
      </c>
      <c r="P656" t="s">
        <v>40</v>
      </c>
      <c r="Q656">
        <v>109</v>
      </c>
      <c r="R656">
        <v>88</v>
      </c>
      <c r="S656" t="s">
        <v>40</v>
      </c>
      <c r="T656" t="s">
        <v>236</v>
      </c>
      <c r="U656">
        <v>35.200000000000003</v>
      </c>
      <c r="V656">
        <v>9.8000000000000007</v>
      </c>
      <c r="W656" t="s">
        <v>40</v>
      </c>
      <c r="X656">
        <v>2016</v>
      </c>
      <c r="Y656" t="s">
        <v>40</v>
      </c>
      <c r="Z656" t="s">
        <v>40</v>
      </c>
      <c r="AA656" t="s">
        <v>40</v>
      </c>
      <c r="AB656">
        <v>0</v>
      </c>
      <c r="AC656">
        <v>0</v>
      </c>
      <c r="AD656">
        <v>0</v>
      </c>
      <c r="AE656">
        <v>0</v>
      </c>
      <c r="AF656">
        <v>0</v>
      </c>
      <c r="AG656">
        <v>14</v>
      </c>
      <c r="AH656">
        <v>5</v>
      </c>
      <c r="AI656">
        <v>6</v>
      </c>
      <c r="AJ656" t="s">
        <v>40</v>
      </c>
    </row>
    <row r="657" spans="1:36" x14ac:dyDescent="0.2">
      <c r="A657" t="s">
        <v>779</v>
      </c>
      <c r="B657" t="s">
        <v>780</v>
      </c>
      <c r="C657" t="s">
        <v>38</v>
      </c>
      <c r="D657" t="s">
        <v>633</v>
      </c>
      <c r="E657" t="s">
        <v>633</v>
      </c>
      <c r="F657" s="1">
        <v>45489</v>
      </c>
      <c r="G657" s="1">
        <v>45854</v>
      </c>
      <c r="H657" s="1">
        <v>38945</v>
      </c>
      <c r="I657">
        <v>2016</v>
      </c>
      <c r="J657">
        <v>39</v>
      </c>
      <c r="K657">
        <v>141</v>
      </c>
      <c r="L657">
        <v>89</v>
      </c>
      <c r="M657">
        <v>12.9</v>
      </c>
      <c r="N657">
        <v>40</v>
      </c>
      <c r="O657">
        <v>42</v>
      </c>
      <c r="P657" t="s">
        <v>40</v>
      </c>
      <c r="Q657">
        <v>31</v>
      </c>
      <c r="R657">
        <v>38</v>
      </c>
      <c r="S657" t="s">
        <v>40</v>
      </c>
      <c r="T657" t="s">
        <v>236</v>
      </c>
      <c r="U657">
        <v>36</v>
      </c>
      <c r="V657">
        <v>11.5</v>
      </c>
      <c r="W657" t="s">
        <v>40</v>
      </c>
      <c r="X657">
        <v>2016</v>
      </c>
      <c r="Y657" t="s">
        <v>40</v>
      </c>
      <c r="Z657" t="s">
        <v>40</v>
      </c>
      <c r="AA657" t="s">
        <v>40</v>
      </c>
      <c r="AB657">
        <v>0</v>
      </c>
      <c r="AC657">
        <v>0</v>
      </c>
      <c r="AD657">
        <v>0</v>
      </c>
      <c r="AE657">
        <v>0</v>
      </c>
      <c r="AF657">
        <v>0</v>
      </c>
      <c r="AG657">
        <v>14</v>
      </c>
      <c r="AH657">
        <v>4</v>
      </c>
      <c r="AI657">
        <v>6</v>
      </c>
      <c r="AJ657" t="s">
        <v>40</v>
      </c>
    </row>
    <row r="658" spans="1:36" x14ac:dyDescent="0.2">
      <c r="A658" t="s">
        <v>781</v>
      </c>
      <c r="B658" t="s">
        <v>782</v>
      </c>
      <c r="C658" t="s">
        <v>38</v>
      </c>
      <c r="D658" t="s">
        <v>633</v>
      </c>
      <c r="E658" t="s">
        <v>633</v>
      </c>
      <c r="F658" s="1">
        <v>45489</v>
      </c>
      <c r="G658" s="1">
        <v>45854</v>
      </c>
      <c r="H658" s="1">
        <v>38945</v>
      </c>
      <c r="I658">
        <v>2016</v>
      </c>
      <c r="J658">
        <v>35</v>
      </c>
      <c r="K658" t="s">
        <v>77</v>
      </c>
      <c r="L658" t="s">
        <v>77</v>
      </c>
      <c r="M658">
        <v>8.1</v>
      </c>
      <c r="N658">
        <v>54</v>
      </c>
      <c r="O658">
        <v>49</v>
      </c>
      <c r="P658" t="s">
        <v>40</v>
      </c>
      <c r="Q658">
        <v>79</v>
      </c>
      <c r="R658">
        <v>38</v>
      </c>
      <c r="S658" t="s">
        <v>40</v>
      </c>
      <c r="T658" t="s">
        <v>41</v>
      </c>
      <c r="U658">
        <v>20.5</v>
      </c>
      <c r="V658">
        <v>8.8000000000000007</v>
      </c>
      <c r="W658" t="s">
        <v>40</v>
      </c>
      <c r="X658">
        <v>2016</v>
      </c>
      <c r="Y658" t="s">
        <v>40</v>
      </c>
      <c r="Z658" t="s">
        <v>40</v>
      </c>
      <c r="AA658" t="s">
        <v>40</v>
      </c>
      <c r="AB658">
        <v>0</v>
      </c>
      <c r="AC658">
        <v>0</v>
      </c>
      <c r="AD658">
        <v>0</v>
      </c>
      <c r="AE658">
        <v>0</v>
      </c>
      <c r="AF658">
        <v>0</v>
      </c>
      <c r="AG658">
        <v>14</v>
      </c>
      <c r="AH658">
        <v>3</v>
      </c>
      <c r="AI658">
        <v>6</v>
      </c>
      <c r="AJ658" t="s">
        <v>40</v>
      </c>
    </row>
    <row r="659" spans="1:36" x14ac:dyDescent="0.2">
      <c r="A659" t="s">
        <v>783</v>
      </c>
      <c r="B659" t="s">
        <v>784</v>
      </c>
      <c r="C659" t="s">
        <v>38</v>
      </c>
      <c r="D659" t="s">
        <v>633</v>
      </c>
      <c r="E659" t="s">
        <v>633</v>
      </c>
      <c r="F659" s="1">
        <v>45489</v>
      </c>
      <c r="G659" s="1">
        <v>45854</v>
      </c>
      <c r="H659" s="1">
        <v>38945</v>
      </c>
      <c r="I659">
        <v>2016</v>
      </c>
      <c r="J659">
        <v>53</v>
      </c>
      <c r="K659">
        <v>652</v>
      </c>
      <c r="L659">
        <v>426</v>
      </c>
      <c r="M659">
        <v>13</v>
      </c>
      <c r="N659">
        <v>51</v>
      </c>
      <c r="O659">
        <v>55</v>
      </c>
      <c r="P659" t="s">
        <v>40</v>
      </c>
      <c r="Q659">
        <v>166</v>
      </c>
      <c r="R659">
        <v>156</v>
      </c>
      <c r="S659" t="s">
        <v>40</v>
      </c>
      <c r="T659" t="s">
        <v>236</v>
      </c>
      <c r="U659">
        <v>44.5</v>
      </c>
      <c r="V659">
        <v>12.1</v>
      </c>
      <c r="W659" t="s">
        <v>40</v>
      </c>
      <c r="X659">
        <v>2016</v>
      </c>
      <c r="Y659" t="s">
        <v>40</v>
      </c>
      <c r="Z659" t="s">
        <v>40</v>
      </c>
      <c r="AA659" t="s">
        <v>40</v>
      </c>
      <c r="AB659">
        <v>0</v>
      </c>
      <c r="AC659">
        <v>0</v>
      </c>
      <c r="AD659">
        <v>0</v>
      </c>
      <c r="AE659">
        <v>0</v>
      </c>
      <c r="AF659">
        <v>0</v>
      </c>
      <c r="AG659">
        <v>14</v>
      </c>
      <c r="AH659">
        <v>2</v>
      </c>
      <c r="AI659">
        <v>6</v>
      </c>
      <c r="AJ659" t="s">
        <v>40</v>
      </c>
    </row>
    <row r="660" spans="1:36" x14ac:dyDescent="0.2">
      <c r="A660" t="s">
        <v>785</v>
      </c>
      <c r="B660" t="s">
        <v>786</v>
      </c>
      <c r="C660" t="s">
        <v>38</v>
      </c>
      <c r="D660" t="s">
        <v>633</v>
      </c>
      <c r="E660" t="s">
        <v>633</v>
      </c>
      <c r="F660" s="1">
        <v>40740</v>
      </c>
      <c r="G660" s="1">
        <v>40740</v>
      </c>
      <c r="H660" s="1">
        <v>38945</v>
      </c>
      <c r="I660">
        <v>2016</v>
      </c>
      <c r="J660">
        <v>24</v>
      </c>
      <c r="K660">
        <v>36</v>
      </c>
      <c r="L660">
        <v>26</v>
      </c>
      <c r="M660">
        <v>10</v>
      </c>
      <c r="N660" t="s">
        <v>40</v>
      </c>
      <c r="O660" t="s">
        <v>40</v>
      </c>
      <c r="P660" t="s">
        <v>40</v>
      </c>
      <c r="Q660" t="s">
        <v>40</v>
      </c>
      <c r="R660" t="s">
        <v>40</v>
      </c>
      <c r="S660" t="s">
        <v>40</v>
      </c>
      <c r="T660" t="s">
        <v>236</v>
      </c>
      <c r="U660">
        <v>49</v>
      </c>
      <c r="V660" t="s">
        <v>41</v>
      </c>
      <c r="W660" t="s">
        <v>40</v>
      </c>
      <c r="X660">
        <v>2016</v>
      </c>
      <c r="Y660" t="s">
        <v>40</v>
      </c>
      <c r="Z660" t="s">
        <v>40</v>
      </c>
      <c r="AA660" t="s">
        <v>40</v>
      </c>
      <c r="AB660">
        <v>0</v>
      </c>
      <c r="AC660">
        <v>0</v>
      </c>
      <c r="AD660">
        <v>0</v>
      </c>
      <c r="AE660">
        <v>0</v>
      </c>
      <c r="AF660">
        <v>0</v>
      </c>
      <c r="AG660">
        <v>8</v>
      </c>
      <c r="AH660">
        <v>1</v>
      </c>
      <c r="AI660">
        <v>5</v>
      </c>
      <c r="AJ660" t="s">
        <v>40</v>
      </c>
    </row>
    <row r="661" spans="1:36" x14ac:dyDescent="0.2">
      <c r="A661" t="s">
        <v>787</v>
      </c>
      <c r="B661" t="s">
        <v>788</v>
      </c>
      <c r="C661" t="s">
        <v>38</v>
      </c>
      <c r="D661" t="s">
        <v>633</v>
      </c>
      <c r="E661" t="s">
        <v>633</v>
      </c>
      <c r="F661" s="1">
        <v>45489</v>
      </c>
      <c r="G661" s="1">
        <v>45854</v>
      </c>
      <c r="H661" s="1">
        <v>38945</v>
      </c>
      <c r="I661">
        <v>2016</v>
      </c>
      <c r="J661">
        <v>52</v>
      </c>
      <c r="K661">
        <v>428</v>
      </c>
      <c r="L661">
        <v>402</v>
      </c>
      <c r="M661">
        <v>15.6</v>
      </c>
      <c r="N661">
        <v>97</v>
      </c>
      <c r="O661">
        <v>76</v>
      </c>
      <c r="P661" t="s">
        <v>40</v>
      </c>
      <c r="Q661">
        <v>181</v>
      </c>
      <c r="R661">
        <v>260</v>
      </c>
      <c r="S661" t="s">
        <v>40</v>
      </c>
      <c r="T661" t="s">
        <v>41</v>
      </c>
      <c r="U661">
        <v>46.5</v>
      </c>
      <c r="V661">
        <v>12.9</v>
      </c>
      <c r="W661" t="s">
        <v>40</v>
      </c>
      <c r="X661">
        <v>2016</v>
      </c>
      <c r="Y661" t="s">
        <v>40</v>
      </c>
      <c r="Z661" t="s">
        <v>40</v>
      </c>
      <c r="AA661" t="s">
        <v>40</v>
      </c>
      <c r="AB661">
        <v>0</v>
      </c>
      <c r="AC661">
        <v>0</v>
      </c>
      <c r="AD661">
        <v>0</v>
      </c>
      <c r="AE661">
        <v>0</v>
      </c>
      <c r="AF661">
        <v>0</v>
      </c>
      <c r="AG661">
        <v>14</v>
      </c>
      <c r="AH661">
        <v>1</v>
      </c>
      <c r="AI661">
        <v>6</v>
      </c>
      <c r="AJ661" t="s">
        <v>40</v>
      </c>
    </row>
    <row r="662" spans="1:36" x14ac:dyDescent="0.2">
      <c r="A662" t="s">
        <v>789</v>
      </c>
      <c r="B662" t="s">
        <v>790</v>
      </c>
      <c r="C662" t="s">
        <v>38</v>
      </c>
      <c r="D662" t="s">
        <v>633</v>
      </c>
      <c r="E662" t="s">
        <v>633</v>
      </c>
      <c r="F662" s="1">
        <v>40740</v>
      </c>
      <c r="G662" s="1">
        <v>40740</v>
      </c>
      <c r="H662" s="1">
        <v>38945</v>
      </c>
      <c r="I662">
        <v>2016</v>
      </c>
      <c r="J662">
        <v>35</v>
      </c>
      <c r="K662">
        <v>43</v>
      </c>
      <c r="L662">
        <v>47</v>
      </c>
      <c r="M662">
        <v>10</v>
      </c>
      <c r="N662" t="s">
        <v>40</v>
      </c>
      <c r="O662" t="s">
        <v>40</v>
      </c>
      <c r="P662" t="s">
        <v>40</v>
      </c>
      <c r="Q662" t="s">
        <v>40</v>
      </c>
      <c r="R662" t="s">
        <v>40</v>
      </c>
      <c r="S662" t="s">
        <v>40</v>
      </c>
      <c r="T662" t="s">
        <v>41</v>
      </c>
      <c r="U662">
        <v>51</v>
      </c>
      <c r="V662" t="s">
        <v>41</v>
      </c>
      <c r="W662" t="s">
        <v>40</v>
      </c>
      <c r="X662">
        <v>2016</v>
      </c>
      <c r="Y662" t="s">
        <v>40</v>
      </c>
      <c r="Z662" t="s">
        <v>40</v>
      </c>
      <c r="AA662" t="s">
        <v>40</v>
      </c>
      <c r="AB662">
        <v>0</v>
      </c>
      <c r="AC662">
        <v>0</v>
      </c>
      <c r="AD662">
        <v>0</v>
      </c>
      <c r="AE662">
        <v>0</v>
      </c>
      <c r="AF662">
        <v>0</v>
      </c>
      <c r="AG662">
        <v>8</v>
      </c>
      <c r="AH662">
        <v>1</v>
      </c>
      <c r="AI662">
        <v>6</v>
      </c>
      <c r="AJ662" t="s">
        <v>40</v>
      </c>
    </row>
    <row r="663" spans="1:36" x14ac:dyDescent="0.2">
      <c r="A663" t="s">
        <v>791</v>
      </c>
      <c r="B663" t="s">
        <v>792</v>
      </c>
      <c r="C663" t="s">
        <v>38</v>
      </c>
      <c r="D663" t="s">
        <v>633</v>
      </c>
      <c r="E663" t="s">
        <v>633</v>
      </c>
      <c r="F663" s="1">
        <v>40740</v>
      </c>
      <c r="G663" s="1">
        <v>40740</v>
      </c>
      <c r="H663" s="1">
        <v>38945</v>
      </c>
      <c r="I663">
        <v>2016</v>
      </c>
      <c r="J663">
        <v>29</v>
      </c>
      <c r="K663">
        <v>55</v>
      </c>
      <c r="L663">
        <v>51</v>
      </c>
      <c r="M663">
        <v>9</v>
      </c>
      <c r="N663" t="s">
        <v>40</v>
      </c>
      <c r="O663" t="s">
        <v>40</v>
      </c>
      <c r="P663" t="s">
        <v>40</v>
      </c>
      <c r="Q663" t="s">
        <v>40</v>
      </c>
      <c r="R663" t="s">
        <v>40</v>
      </c>
      <c r="S663" t="s">
        <v>40</v>
      </c>
      <c r="T663" t="s">
        <v>236</v>
      </c>
      <c r="U663">
        <v>62</v>
      </c>
      <c r="V663" t="s">
        <v>41</v>
      </c>
      <c r="W663" t="s">
        <v>40</v>
      </c>
      <c r="X663">
        <v>2016</v>
      </c>
      <c r="Y663" t="s">
        <v>40</v>
      </c>
      <c r="Z663" t="s">
        <v>40</v>
      </c>
      <c r="AA663" t="s">
        <v>40</v>
      </c>
      <c r="AB663">
        <v>0</v>
      </c>
      <c r="AC663">
        <v>0</v>
      </c>
      <c r="AD663">
        <v>0</v>
      </c>
      <c r="AE663">
        <v>0</v>
      </c>
      <c r="AF663">
        <v>0</v>
      </c>
      <c r="AG663">
        <v>8</v>
      </c>
      <c r="AH663">
        <v>1</v>
      </c>
      <c r="AI663">
        <v>7</v>
      </c>
      <c r="AJ663" t="s">
        <v>40</v>
      </c>
    </row>
    <row r="664" spans="1:36" x14ac:dyDescent="0.2">
      <c r="A664" t="s">
        <v>793</v>
      </c>
      <c r="B664" t="s">
        <v>794</v>
      </c>
      <c r="C664" t="s">
        <v>38</v>
      </c>
      <c r="D664" t="s">
        <v>633</v>
      </c>
      <c r="E664" t="s">
        <v>633</v>
      </c>
      <c r="F664" s="1">
        <v>40740</v>
      </c>
      <c r="G664" s="1">
        <v>40740</v>
      </c>
      <c r="H664" s="1">
        <v>38945</v>
      </c>
      <c r="I664">
        <v>2016</v>
      </c>
      <c r="J664">
        <v>71</v>
      </c>
      <c r="K664">
        <v>496</v>
      </c>
      <c r="L664">
        <v>404</v>
      </c>
      <c r="M664">
        <v>23</v>
      </c>
      <c r="N664" t="s">
        <v>40</v>
      </c>
      <c r="O664" t="s">
        <v>40</v>
      </c>
      <c r="P664" t="s">
        <v>40</v>
      </c>
      <c r="Q664" t="s">
        <v>40</v>
      </c>
      <c r="R664" t="s">
        <v>40</v>
      </c>
      <c r="S664" t="s">
        <v>40</v>
      </c>
      <c r="T664" t="s">
        <v>236</v>
      </c>
      <c r="U664">
        <v>57</v>
      </c>
      <c r="V664" t="s">
        <v>41</v>
      </c>
      <c r="W664" t="s">
        <v>40</v>
      </c>
      <c r="X664">
        <v>2016</v>
      </c>
      <c r="Y664" t="s">
        <v>40</v>
      </c>
      <c r="Z664" t="s">
        <v>40</v>
      </c>
      <c r="AA664" t="s">
        <v>40</v>
      </c>
      <c r="AB664">
        <v>0</v>
      </c>
      <c r="AC664">
        <v>0</v>
      </c>
      <c r="AD664">
        <v>0</v>
      </c>
      <c r="AE664">
        <v>0</v>
      </c>
      <c r="AF664">
        <v>0</v>
      </c>
      <c r="AG664">
        <v>9</v>
      </c>
      <c r="AH664">
        <v>5</v>
      </c>
      <c r="AI664">
        <v>3</v>
      </c>
      <c r="AJ664" t="s">
        <v>40</v>
      </c>
    </row>
    <row r="665" spans="1:36" x14ac:dyDescent="0.2">
      <c r="A665" t="s">
        <v>795</v>
      </c>
      <c r="B665" t="s">
        <v>796</v>
      </c>
      <c r="C665" t="s">
        <v>38</v>
      </c>
      <c r="D665" t="s">
        <v>633</v>
      </c>
      <c r="E665" t="s">
        <v>633</v>
      </c>
      <c r="F665" s="1">
        <v>40740</v>
      </c>
      <c r="G665" s="1">
        <v>40740</v>
      </c>
      <c r="H665" s="1">
        <v>38945</v>
      </c>
      <c r="I665">
        <v>2016</v>
      </c>
      <c r="J665">
        <v>55</v>
      </c>
      <c r="K665" t="s">
        <v>77</v>
      </c>
      <c r="L665" t="s">
        <v>77</v>
      </c>
      <c r="M665">
        <v>21</v>
      </c>
      <c r="N665" t="s">
        <v>40</v>
      </c>
      <c r="O665" t="s">
        <v>40</v>
      </c>
      <c r="P665" t="s">
        <v>40</v>
      </c>
      <c r="Q665" t="s">
        <v>40</v>
      </c>
      <c r="R665" t="s">
        <v>40</v>
      </c>
      <c r="S665" t="s">
        <v>40</v>
      </c>
      <c r="T665" t="s">
        <v>236</v>
      </c>
      <c r="U665">
        <v>50</v>
      </c>
      <c r="V665" t="s">
        <v>41</v>
      </c>
      <c r="W665" t="s">
        <v>40</v>
      </c>
      <c r="X665">
        <v>2016</v>
      </c>
      <c r="Y665" t="s">
        <v>40</v>
      </c>
      <c r="Z665" t="s">
        <v>40</v>
      </c>
      <c r="AA665" t="s">
        <v>40</v>
      </c>
      <c r="AB665">
        <v>0</v>
      </c>
      <c r="AC665">
        <v>0</v>
      </c>
      <c r="AD665">
        <v>0</v>
      </c>
      <c r="AE665">
        <v>0</v>
      </c>
      <c r="AF665">
        <v>0</v>
      </c>
      <c r="AG665">
        <v>9</v>
      </c>
      <c r="AH665">
        <v>4</v>
      </c>
      <c r="AI665">
        <v>3</v>
      </c>
      <c r="AJ665" t="s">
        <v>40</v>
      </c>
    </row>
    <row r="666" spans="1:36" x14ac:dyDescent="0.2">
      <c r="A666" t="s">
        <v>797</v>
      </c>
      <c r="B666" t="s">
        <v>798</v>
      </c>
      <c r="C666" t="s">
        <v>38</v>
      </c>
      <c r="D666" t="s">
        <v>633</v>
      </c>
      <c r="E666" t="s">
        <v>633</v>
      </c>
      <c r="F666" s="1">
        <v>40740</v>
      </c>
      <c r="G666" s="1">
        <v>40740</v>
      </c>
      <c r="H666" s="1">
        <v>38945</v>
      </c>
      <c r="I666">
        <v>2016</v>
      </c>
      <c r="J666">
        <v>34</v>
      </c>
      <c r="K666">
        <v>184</v>
      </c>
      <c r="L666">
        <v>170</v>
      </c>
      <c r="M666">
        <v>9</v>
      </c>
      <c r="N666" t="s">
        <v>40</v>
      </c>
      <c r="O666" t="s">
        <v>40</v>
      </c>
      <c r="P666" t="s">
        <v>40</v>
      </c>
      <c r="Q666" t="s">
        <v>40</v>
      </c>
      <c r="R666" t="s">
        <v>40</v>
      </c>
      <c r="S666" t="s">
        <v>40</v>
      </c>
      <c r="T666" t="s">
        <v>236</v>
      </c>
      <c r="U666">
        <v>31</v>
      </c>
      <c r="V666" t="s">
        <v>41</v>
      </c>
      <c r="W666" t="s">
        <v>40</v>
      </c>
      <c r="X666">
        <v>2016</v>
      </c>
      <c r="Y666" t="s">
        <v>40</v>
      </c>
      <c r="Z666" t="s">
        <v>40</v>
      </c>
      <c r="AA666" t="s">
        <v>40</v>
      </c>
      <c r="AB666">
        <v>0</v>
      </c>
      <c r="AC666">
        <v>0</v>
      </c>
      <c r="AD666">
        <v>0</v>
      </c>
      <c r="AE666">
        <v>0</v>
      </c>
      <c r="AF666">
        <v>0</v>
      </c>
      <c r="AG666">
        <v>9</v>
      </c>
      <c r="AH666">
        <v>3</v>
      </c>
      <c r="AI666">
        <v>3</v>
      </c>
      <c r="AJ666" t="s">
        <v>40</v>
      </c>
    </row>
    <row r="667" spans="1:36" x14ac:dyDescent="0.2">
      <c r="A667" t="s">
        <v>799</v>
      </c>
      <c r="B667" t="s">
        <v>800</v>
      </c>
      <c r="C667" t="s">
        <v>38</v>
      </c>
      <c r="D667" t="s">
        <v>633</v>
      </c>
      <c r="E667" t="s">
        <v>633</v>
      </c>
      <c r="F667" s="1">
        <v>40740</v>
      </c>
      <c r="G667" s="1">
        <v>40740</v>
      </c>
      <c r="H667" s="1">
        <v>38945</v>
      </c>
      <c r="I667">
        <v>2016</v>
      </c>
      <c r="J667">
        <v>53</v>
      </c>
      <c r="K667">
        <v>222</v>
      </c>
      <c r="L667">
        <v>170</v>
      </c>
      <c r="M667">
        <v>11</v>
      </c>
      <c r="N667" t="s">
        <v>40</v>
      </c>
      <c r="O667" t="s">
        <v>40</v>
      </c>
      <c r="P667" t="s">
        <v>40</v>
      </c>
      <c r="Q667" t="s">
        <v>40</v>
      </c>
      <c r="R667" t="s">
        <v>40</v>
      </c>
      <c r="S667" t="s">
        <v>40</v>
      </c>
      <c r="T667" t="s">
        <v>236</v>
      </c>
      <c r="U667">
        <v>41</v>
      </c>
      <c r="V667" t="s">
        <v>41</v>
      </c>
      <c r="W667" t="s">
        <v>40</v>
      </c>
      <c r="X667">
        <v>2016</v>
      </c>
      <c r="Y667" t="s">
        <v>40</v>
      </c>
      <c r="Z667" t="s">
        <v>40</v>
      </c>
      <c r="AA667" t="s">
        <v>40</v>
      </c>
      <c r="AB667">
        <v>0</v>
      </c>
      <c r="AC667">
        <v>0</v>
      </c>
      <c r="AD667">
        <v>0</v>
      </c>
      <c r="AE667">
        <v>0</v>
      </c>
      <c r="AF667">
        <v>0</v>
      </c>
      <c r="AG667">
        <v>9</v>
      </c>
      <c r="AH667">
        <v>2</v>
      </c>
      <c r="AI667">
        <v>3</v>
      </c>
      <c r="AJ667" t="s">
        <v>40</v>
      </c>
    </row>
    <row r="668" spans="1:36" x14ac:dyDescent="0.2">
      <c r="A668" t="s">
        <v>801</v>
      </c>
      <c r="B668" t="s">
        <v>802</v>
      </c>
      <c r="C668" t="s">
        <v>59</v>
      </c>
      <c r="D668" t="s">
        <v>633</v>
      </c>
      <c r="E668" t="s">
        <v>633</v>
      </c>
      <c r="F668" s="1">
        <v>40740</v>
      </c>
      <c r="G668" s="1">
        <v>40740</v>
      </c>
      <c r="H668" s="1">
        <v>38945</v>
      </c>
      <c r="I668">
        <v>2016</v>
      </c>
      <c r="J668">
        <v>88</v>
      </c>
      <c r="K668" t="s">
        <v>40</v>
      </c>
      <c r="L668" t="s">
        <v>40</v>
      </c>
      <c r="M668">
        <v>20</v>
      </c>
      <c r="N668" t="s">
        <v>40</v>
      </c>
      <c r="O668" t="s">
        <v>40</v>
      </c>
      <c r="P668" t="s">
        <v>40</v>
      </c>
      <c r="Q668" t="s">
        <v>40</v>
      </c>
      <c r="R668" t="s">
        <v>40</v>
      </c>
      <c r="S668" t="s">
        <v>40</v>
      </c>
      <c r="T668" t="s">
        <v>242</v>
      </c>
      <c r="U668">
        <v>57</v>
      </c>
      <c r="V668" t="s">
        <v>41</v>
      </c>
      <c r="W668" t="s">
        <v>40</v>
      </c>
      <c r="X668">
        <v>2016</v>
      </c>
      <c r="Y668" t="s">
        <v>40</v>
      </c>
      <c r="Z668" t="s">
        <v>40</v>
      </c>
      <c r="AA668" t="s">
        <v>40</v>
      </c>
      <c r="AB668">
        <v>0</v>
      </c>
      <c r="AC668">
        <v>0</v>
      </c>
      <c r="AD668">
        <v>0</v>
      </c>
      <c r="AE668">
        <v>0</v>
      </c>
      <c r="AF668">
        <v>0</v>
      </c>
      <c r="AG668">
        <v>7</v>
      </c>
      <c r="AH668">
        <v>2</v>
      </c>
      <c r="AI668">
        <v>3</v>
      </c>
      <c r="AJ668" t="s">
        <v>40</v>
      </c>
    </row>
    <row r="669" spans="1:36" x14ac:dyDescent="0.2">
      <c r="A669" t="s">
        <v>803</v>
      </c>
      <c r="B669" t="s">
        <v>804</v>
      </c>
      <c r="C669" t="s">
        <v>59</v>
      </c>
      <c r="D669" t="s">
        <v>633</v>
      </c>
      <c r="E669" t="s">
        <v>633</v>
      </c>
      <c r="F669" s="1">
        <v>40740</v>
      </c>
      <c r="G669" s="1">
        <v>40740</v>
      </c>
      <c r="H669" s="1">
        <v>38945</v>
      </c>
      <c r="I669">
        <v>2016</v>
      </c>
      <c r="J669">
        <v>45</v>
      </c>
      <c r="K669" t="s">
        <v>40</v>
      </c>
      <c r="L669" t="s">
        <v>40</v>
      </c>
      <c r="M669">
        <v>21</v>
      </c>
      <c r="N669" t="s">
        <v>40</v>
      </c>
      <c r="O669" t="s">
        <v>40</v>
      </c>
      <c r="P669" t="s">
        <v>40</v>
      </c>
      <c r="Q669" t="s">
        <v>40</v>
      </c>
      <c r="R669" t="s">
        <v>40</v>
      </c>
      <c r="S669" t="s">
        <v>40</v>
      </c>
      <c r="T669" t="s">
        <v>236</v>
      </c>
      <c r="U669">
        <v>41</v>
      </c>
      <c r="V669" t="s">
        <v>41</v>
      </c>
      <c r="W669" t="s">
        <v>40</v>
      </c>
      <c r="X669">
        <v>2016</v>
      </c>
      <c r="Y669" t="s">
        <v>40</v>
      </c>
      <c r="Z669" t="s">
        <v>40</v>
      </c>
      <c r="AA669" t="s">
        <v>40</v>
      </c>
      <c r="AB669">
        <v>0</v>
      </c>
      <c r="AC669">
        <v>0</v>
      </c>
      <c r="AD669">
        <v>0</v>
      </c>
      <c r="AE669">
        <v>0</v>
      </c>
      <c r="AF669">
        <v>0</v>
      </c>
      <c r="AG669">
        <v>4</v>
      </c>
      <c r="AH669">
        <v>1</v>
      </c>
      <c r="AI669">
        <v>2</v>
      </c>
      <c r="AJ669" t="s">
        <v>40</v>
      </c>
    </row>
    <row r="670" spans="1:36" x14ac:dyDescent="0.2">
      <c r="A670" t="s">
        <v>805</v>
      </c>
      <c r="B670" t="s">
        <v>805</v>
      </c>
      <c r="C670" t="s">
        <v>59</v>
      </c>
      <c r="D670" t="s">
        <v>633</v>
      </c>
      <c r="E670" t="s">
        <v>633</v>
      </c>
      <c r="F670" s="1">
        <v>45123</v>
      </c>
      <c r="G670" s="1">
        <v>45489</v>
      </c>
      <c r="H670" s="1">
        <v>40041</v>
      </c>
      <c r="I670">
        <v>2016</v>
      </c>
      <c r="J670">
        <v>124</v>
      </c>
      <c r="K670" t="s">
        <v>77</v>
      </c>
      <c r="L670">
        <v>764</v>
      </c>
      <c r="M670">
        <v>31.8</v>
      </c>
      <c r="N670">
        <v>61</v>
      </c>
      <c r="O670">
        <v>61</v>
      </c>
      <c r="P670" t="s">
        <v>40</v>
      </c>
      <c r="Q670">
        <v>121</v>
      </c>
      <c r="R670">
        <v>100</v>
      </c>
      <c r="S670" t="s">
        <v>40</v>
      </c>
      <c r="T670" t="s">
        <v>236</v>
      </c>
      <c r="U670">
        <v>34</v>
      </c>
      <c r="V670">
        <v>11</v>
      </c>
      <c r="W670" t="s">
        <v>40</v>
      </c>
      <c r="X670">
        <v>2016</v>
      </c>
      <c r="Y670" t="s">
        <v>40</v>
      </c>
      <c r="Z670" t="s">
        <v>40</v>
      </c>
      <c r="AA670" t="s">
        <v>40</v>
      </c>
      <c r="AB670">
        <v>0</v>
      </c>
      <c r="AC670">
        <v>0</v>
      </c>
      <c r="AD670">
        <v>0</v>
      </c>
      <c r="AE670">
        <v>0</v>
      </c>
      <c r="AF670">
        <v>0</v>
      </c>
      <c r="AG670">
        <v>16</v>
      </c>
      <c r="AH670">
        <v>5</v>
      </c>
      <c r="AI670">
        <v>5</v>
      </c>
      <c r="AJ670" t="s">
        <v>40</v>
      </c>
    </row>
    <row r="671" spans="1:36" x14ac:dyDescent="0.2">
      <c r="A671" t="s">
        <v>806</v>
      </c>
      <c r="B671" t="s">
        <v>806</v>
      </c>
      <c r="C671" t="s">
        <v>59</v>
      </c>
      <c r="D671" t="s">
        <v>633</v>
      </c>
      <c r="E671" t="s">
        <v>633</v>
      </c>
      <c r="F671" s="1">
        <v>45123</v>
      </c>
      <c r="G671" s="1">
        <v>45489</v>
      </c>
      <c r="H671" s="1">
        <v>40041</v>
      </c>
      <c r="I671">
        <v>2016</v>
      </c>
      <c r="J671">
        <v>68</v>
      </c>
      <c r="K671">
        <v>427</v>
      </c>
      <c r="L671">
        <v>237</v>
      </c>
      <c r="M671">
        <v>24</v>
      </c>
      <c r="N671">
        <v>47</v>
      </c>
      <c r="O671">
        <v>43</v>
      </c>
      <c r="P671" t="s">
        <v>40</v>
      </c>
      <c r="Q671">
        <v>105</v>
      </c>
      <c r="R671">
        <v>50</v>
      </c>
      <c r="S671" t="s">
        <v>40</v>
      </c>
      <c r="T671" t="s">
        <v>242</v>
      </c>
      <c r="U671">
        <v>39.200000000000003</v>
      </c>
      <c r="V671">
        <v>8.8000000000000007</v>
      </c>
      <c r="W671" t="s">
        <v>40</v>
      </c>
      <c r="X671">
        <v>2016</v>
      </c>
      <c r="Y671" t="s">
        <v>40</v>
      </c>
      <c r="Z671" t="s">
        <v>40</v>
      </c>
      <c r="AA671" t="s">
        <v>40</v>
      </c>
      <c r="AB671">
        <v>0</v>
      </c>
      <c r="AC671">
        <v>0</v>
      </c>
      <c r="AD671">
        <v>0</v>
      </c>
      <c r="AE671">
        <v>0</v>
      </c>
      <c r="AF671">
        <v>0</v>
      </c>
      <c r="AG671">
        <v>16</v>
      </c>
      <c r="AH671">
        <v>4</v>
      </c>
      <c r="AI671">
        <v>5</v>
      </c>
      <c r="AJ671" t="s">
        <v>40</v>
      </c>
    </row>
    <row r="672" spans="1:36" x14ac:dyDescent="0.2">
      <c r="A672" t="s">
        <v>807</v>
      </c>
      <c r="B672" t="s">
        <v>807</v>
      </c>
      <c r="C672" t="s">
        <v>59</v>
      </c>
      <c r="D672" t="s">
        <v>633</v>
      </c>
      <c r="E672" t="s">
        <v>633</v>
      </c>
      <c r="F672" s="1">
        <v>45123</v>
      </c>
      <c r="G672" s="1">
        <v>45489</v>
      </c>
      <c r="H672" s="1">
        <v>40041</v>
      </c>
      <c r="I672">
        <v>2016</v>
      </c>
      <c r="J672">
        <v>70</v>
      </c>
      <c r="K672">
        <v>491</v>
      </c>
      <c r="L672">
        <v>284</v>
      </c>
      <c r="M672">
        <v>27</v>
      </c>
      <c r="N672">
        <v>45</v>
      </c>
      <c r="O672">
        <v>54</v>
      </c>
      <c r="P672" t="s">
        <v>40</v>
      </c>
      <c r="Q672">
        <v>60</v>
      </c>
      <c r="R672">
        <v>71</v>
      </c>
      <c r="S672" t="s">
        <v>40</v>
      </c>
      <c r="T672" t="s">
        <v>242</v>
      </c>
      <c r="U672">
        <v>28.7</v>
      </c>
      <c r="V672">
        <v>9.3000000000000007</v>
      </c>
      <c r="W672" t="s">
        <v>40</v>
      </c>
      <c r="X672">
        <v>2016</v>
      </c>
      <c r="Y672" t="s">
        <v>40</v>
      </c>
      <c r="Z672" t="s">
        <v>40</v>
      </c>
      <c r="AA672" t="s">
        <v>40</v>
      </c>
      <c r="AB672">
        <v>0</v>
      </c>
      <c r="AC672">
        <v>0</v>
      </c>
      <c r="AD672">
        <v>0</v>
      </c>
      <c r="AE672">
        <v>0</v>
      </c>
      <c r="AF672">
        <v>0</v>
      </c>
      <c r="AG672">
        <v>16</v>
      </c>
      <c r="AH672">
        <v>3</v>
      </c>
      <c r="AI672">
        <v>5</v>
      </c>
      <c r="AJ672" t="s">
        <v>40</v>
      </c>
    </row>
    <row r="673" spans="1:36" x14ac:dyDescent="0.2">
      <c r="A673" t="s">
        <v>808</v>
      </c>
      <c r="B673" t="s">
        <v>808</v>
      </c>
      <c r="C673" t="s">
        <v>59</v>
      </c>
      <c r="D673" t="s">
        <v>633</v>
      </c>
      <c r="E673" t="s">
        <v>633</v>
      </c>
      <c r="F673" s="1">
        <v>45123</v>
      </c>
      <c r="G673" s="1">
        <v>45489</v>
      </c>
      <c r="H673" s="1">
        <v>40041</v>
      </c>
      <c r="I673">
        <v>2016</v>
      </c>
      <c r="J673">
        <v>34</v>
      </c>
      <c r="K673">
        <v>206</v>
      </c>
      <c r="L673">
        <v>147</v>
      </c>
      <c r="M673">
        <v>16</v>
      </c>
      <c r="N673">
        <v>44</v>
      </c>
      <c r="O673">
        <v>40</v>
      </c>
      <c r="P673" t="s">
        <v>40</v>
      </c>
      <c r="Q673">
        <v>30</v>
      </c>
      <c r="R673">
        <v>24</v>
      </c>
      <c r="S673" t="s">
        <v>40</v>
      </c>
      <c r="T673" t="s">
        <v>41</v>
      </c>
      <c r="U673">
        <v>28.2</v>
      </c>
      <c r="V673">
        <v>8.6999999999999993</v>
      </c>
      <c r="W673" t="s">
        <v>40</v>
      </c>
      <c r="X673">
        <v>2016</v>
      </c>
      <c r="Y673" t="s">
        <v>40</v>
      </c>
      <c r="Z673" t="s">
        <v>40</v>
      </c>
      <c r="AA673" t="s">
        <v>40</v>
      </c>
      <c r="AB673">
        <v>0</v>
      </c>
      <c r="AC673">
        <v>0</v>
      </c>
      <c r="AD673">
        <v>0</v>
      </c>
      <c r="AE673">
        <v>0</v>
      </c>
      <c r="AF673">
        <v>0</v>
      </c>
      <c r="AG673">
        <v>16</v>
      </c>
      <c r="AH673">
        <v>2</v>
      </c>
      <c r="AI673">
        <v>5</v>
      </c>
      <c r="AJ673" t="s">
        <v>40</v>
      </c>
    </row>
    <row r="674" spans="1:36" x14ac:dyDescent="0.2">
      <c r="A674" t="s">
        <v>809</v>
      </c>
      <c r="B674" t="s">
        <v>809</v>
      </c>
      <c r="C674" t="s">
        <v>59</v>
      </c>
      <c r="D674" t="s">
        <v>633</v>
      </c>
      <c r="E674" t="s">
        <v>633</v>
      </c>
      <c r="F674" s="1">
        <v>45123</v>
      </c>
      <c r="G674" s="1">
        <v>45489</v>
      </c>
      <c r="H674" s="1">
        <v>40041</v>
      </c>
      <c r="I674">
        <v>2016</v>
      </c>
      <c r="J674">
        <v>38</v>
      </c>
      <c r="K674">
        <v>232</v>
      </c>
      <c r="L674">
        <v>150</v>
      </c>
      <c r="M674">
        <v>18</v>
      </c>
      <c r="N674">
        <v>40</v>
      </c>
      <c r="O674">
        <v>35</v>
      </c>
      <c r="P674" t="s">
        <v>40</v>
      </c>
      <c r="Q674">
        <v>24</v>
      </c>
      <c r="R674">
        <v>25</v>
      </c>
      <c r="S674" t="s">
        <v>40</v>
      </c>
      <c r="T674" t="s">
        <v>41</v>
      </c>
      <c r="U674">
        <v>32.1</v>
      </c>
      <c r="V674">
        <v>10.199999999999999</v>
      </c>
      <c r="W674" t="s">
        <v>40</v>
      </c>
      <c r="X674">
        <v>2016</v>
      </c>
      <c r="Y674" t="s">
        <v>40</v>
      </c>
      <c r="Z674" t="s">
        <v>40</v>
      </c>
      <c r="AA674" t="s">
        <v>40</v>
      </c>
      <c r="AB674">
        <v>0</v>
      </c>
      <c r="AC674">
        <v>0</v>
      </c>
      <c r="AD674">
        <v>0</v>
      </c>
      <c r="AE674">
        <v>0</v>
      </c>
      <c r="AF674">
        <v>0</v>
      </c>
      <c r="AG674">
        <v>16</v>
      </c>
      <c r="AH674">
        <v>1</v>
      </c>
      <c r="AI674">
        <v>5</v>
      </c>
      <c r="AJ674" t="s">
        <v>40</v>
      </c>
    </row>
    <row r="675" spans="1:36" x14ac:dyDescent="0.2">
      <c r="A675" t="s">
        <v>810</v>
      </c>
      <c r="B675" t="s">
        <v>811</v>
      </c>
      <c r="C675" t="s">
        <v>59</v>
      </c>
      <c r="D675" t="s">
        <v>633</v>
      </c>
      <c r="E675" t="s">
        <v>633</v>
      </c>
      <c r="F675" s="1">
        <v>45123</v>
      </c>
      <c r="G675" s="1">
        <v>45489</v>
      </c>
      <c r="H675" s="1">
        <v>40041</v>
      </c>
      <c r="I675">
        <v>2016</v>
      </c>
      <c r="J675">
        <v>67</v>
      </c>
      <c r="K675">
        <v>331</v>
      </c>
      <c r="L675">
        <v>220</v>
      </c>
      <c r="M675">
        <v>33</v>
      </c>
      <c r="N675">
        <v>47</v>
      </c>
      <c r="O675">
        <v>46</v>
      </c>
      <c r="P675" t="s">
        <v>40</v>
      </c>
      <c r="Q675">
        <v>95</v>
      </c>
      <c r="R675">
        <v>48</v>
      </c>
      <c r="S675" t="s">
        <v>40</v>
      </c>
      <c r="T675" t="s">
        <v>242</v>
      </c>
      <c r="U675">
        <v>31.2</v>
      </c>
      <c r="V675">
        <v>11.2</v>
      </c>
      <c r="W675" t="s">
        <v>40</v>
      </c>
      <c r="X675">
        <v>2016</v>
      </c>
      <c r="Y675" t="s">
        <v>40</v>
      </c>
      <c r="Z675" t="s">
        <v>40</v>
      </c>
      <c r="AA675" t="s">
        <v>40</v>
      </c>
      <c r="AB675">
        <v>0</v>
      </c>
      <c r="AC675">
        <v>0</v>
      </c>
      <c r="AD675">
        <v>0</v>
      </c>
      <c r="AE675">
        <v>0</v>
      </c>
      <c r="AF675">
        <v>0</v>
      </c>
      <c r="AG675">
        <v>13</v>
      </c>
      <c r="AH675">
        <v>5</v>
      </c>
      <c r="AI675">
        <v>1</v>
      </c>
      <c r="AJ675" t="s">
        <v>40</v>
      </c>
    </row>
    <row r="676" spans="1:36" x14ac:dyDescent="0.2">
      <c r="A676" t="s">
        <v>812</v>
      </c>
      <c r="B676" t="s">
        <v>813</v>
      </c>
      <c r="C676" t="s">
        <v>59</v>
      </c>
      <c r="D676" t="s">
        <v>633</v>
      </c>
      <c r="E676" t="s">
        <v>633</v>
      </c>
      <c r="F676" s="1">
        <v>45123</v>
      </c>
      <c r="G676" s="1">
        <v>45489</v>
      </c>
      <c r="H676" s="1">
        <v>40041</v>
      </c>
      <c r="I676">
        <v>2016</v>
      </c>
      <c r="J676">
        <v>65</v>
      </c>
      <c r="K676">
        <v>229</v>
      </c>
      <c r="L676">
        <v>221</v>
      </c>
      <c r="M676">
        <v>26.6</v>
      </c>
      <c r="N676">
        <v>104</v>
      </c>
      <c r="O676">
        <v>89</v>
      </c>
      <c r="P676" t="s">
        <v>40</v>
      </c>
      <c r="Q676">
        <v>65</v>
      </c>
      <c r="R676">
        <v>63</v>
      </c>
      <c r="S676" t="s">
        <v>40</v>
      </c>
      <c r="T676" t="s">
        <v>236</v>
      </c>
      <c r="U676">
        <v>36.5</v>
      </c>
      <c r="V676">
        <v>10.9</v>
      </c>
      <c r="W676" t="s">
        <v>40</v>
      </c>
      <c r="X676">
        <v>2016</v>
      </c>
      <c r="Y676" t="s">
        <v>40</v>
      </c>
      <c r="Z676" t="s">
        <v>40</v>
      </c>
      <c r="AA676" t="s">
        <v>40</v>
      </c>
      <c r="AB676">
        <v>0</v>
      </c>
      <c r="AC676">
        <v>0</v>
      </c>
      <c r="AD676">
        <v>0</v>
      </c>
      <c r="AE676">
        <v>0</v>
      </c>
      <c r="AF676">
        <v>0</v>
      </c>
      <c r="AG676">
        <v>13</v>
      </c>
      <c r="AH676">
        <v>4</v>
      </c>
      <c r="AI676">
        <v>1</v>
      </c>
      <c r="AJ676" t="s">
        <v>40</v>
      </c>
    </row>
    <row r="677" spans="1:36" x14ac:dyDescent="0.2">
      <c r="A677" t="s">
        <v>814</v>
      </c>
      <c r="B677" t="s">
        <v>815</v>
      </c>
      <c r="C677" t="s">
        <v>59</v>
      </c>
      <c r="D677" t="s">
        <v>633</v>
      </c>
      <c r="E677" t="s">
        <v>633</v>
      </c>
      <c r="F677" s="1">
        <v>45123</v>
      </c>
      <c r="G677" s="1">
        <v>45489</v>
      </c>
      <c r="H677" s="1">
        <v>40041</v>
      </c>
      <c r="I677">
        <v>2016</v>
      </c>
      <c r="J677">
        <v>59</v>
      </c>
      <c r="K677">
        <v>183</v>
      </c>
      <c r="L677">
        <v>155</v>
      </c>
      <c r="M677">
        <v>20.3</v>
      </c>
      <c r="N677">
        <v>82</v>
      </c>
      <c r="O677">
        <v>81</v>
      </c>
      <c r="P677" t="s">
        <v>40</v>
      </c>
      <c r="Q677">
        <v>270</v>
      </c>
      <c r="R677">
        <v>277</v>
      </c>
      <c r="S677" t="s">
        <v>40</v>
      </c>
      <c r="T677" t="s">
        <v>41</v>
      </c>
      <c r="U677">
        <v>36.700000000000003</v>
      </c>
      <c r="V677">
        <v>9.6</v>
      </c>
      <c r="W677" t="s">
        <v>40</v>
      </c>
      <c r="X677">
        <v>2016</v>
      </c>
      <c r="Y677" t="s">
        <v>40</v>
      </c>
      <c r="Z677" t="s">
        <v>40</v>
      </c>
      <c r="AA677" t="s">
        <v>40</v>
      </c>
      <c r="AB677">
        <v>0</v>
      </c>
      <c r="AC677">
        <v>0</v>
      </c>
      <c r="AD677">
        <v>0</v>
      </c>
      <c r="AE677">
        <v>0</v>
      </c>
      <c r="AF677">
        <v>0</v>
      </c>
      <c r="AG677">
        <v>13</v>
      </c>
      <c r="AH677">
        <v>3</v>
      </c>
      <c r="AI677">
        <v>1</v>
      </c>
      <c r="AJ677" t="s">
        <v>40</v>
      </c>
    </row>
    <row r="678" spans="1:36" x14ac:dyDescent="0.2">
      <c r="A678" t="s">
        <v>816</v>
      </c>
      <c r="B678" t="s">
        <v>817</v>
      </c>
      <c r="C678" t="s">
        <v>59</v>
      </c>
      <c r="D678" t="s">
        <v>633</v>
      </c>
      <c r="E678" t="s">
        <v>633</v>
      </c>
      <c r="F678" s="1">
        <v>45123</v>
      </c>
      <c r="G678" s="1">
        <v>45489</v>
      </c>
      <c r="H678" s="1">
        <v>40041</v>
      </c>
      <c r="I678">
        <v>2016</v>
      </c>
      <c r="J678">
        <v>62</v>
      </c>
      <c r="K678">
        <v>403</v>
      </c>
      <c r="L678">
        <v>624</v>
      </c>
      <c r="M678">
        <v>21.7</v>
      </c>
      <c r="N678">
        <v>58</v>
      </c>
      <c r="O678">
        <v>62</v>
      </c>
      <c r="P678" t="s">
        <v>40</v>
      </c>
      <c r="Q678">
        <v>172</v>
      </c>
      <c r="R678">
        <v>151</v>
      </c>
      <c r="S678" t="s">
        <v>40</v>
      </c>
      <c r="T678" t="s">
        <v>242</v>
      </c>
      <c r="U678">
        <v>33.6</v>
      </c>
      <c r="V678">
        <v>10</v>
      </c>
      <c r="W678" t="s">
        <v>40</v>
      </c>
      <c r="X678">
        <v>2016</v>
      </c>
      <c r="Y678" t="s">
        <v>40</v>
      </c>
      <c r="Z678" t="s">
        <v>40</v>
      </c>
      <c r="AA678" t="s">
        <v>40</v>
      </c>
      <c r="AB678">
        <v>0</v>
      </c>
      <c r="AC678">
        <v>0</v>
      </c>
      <c r="AD678">
        <v>0</v>
      </c>
      <c r="AE678">
        <v>0</v>
      </c>
      <c r="AF678">
        <v>0</v>
      </c>
      <c r="AG678">
        <v>13</v>
      </c>
      <c r="AH678">
        <v>2</v>
      </c>
      <c r="AI678">
        <v>1</v>
      </c>
      <c r="AJ678" t="s">
        <v>40</v>
      </c>
    </row>
    <row r="679" spans="1:36" x14ac:dyDescent="0.2">
      <c r="A679" t="s">
        <v>818</v>
      </c>
      <c r="B679" t="s">
        <v>819</v>
      </c>
      <c r="C679" t="s">
        <v>59</v>
      </c>
      <c r="D679" t="s">
        <v>633</v>
      </c>
      <c r="E679" t="s">
        <v>633</v>
      </c>
      <c r="F679" s="1">
        <v>40740</v>
      </c>
      <c r="G679" s="1">
        <v>40740</v>
      </c>
      <c r="H679" s="1">
        <v>38945</v>
      </c>
      <c r="I679">
        <v>2016</v>
      </c>
      <c r="J679">
        <v>52</v>
      </c>
      <c r="K679" t="s">
        <v>40</v>
      </c>
      <c r="L679" t="s">
        <v>40</v>
      </c>
      <c r="M679">
        <v>15</v>
      </c>
      <c r="N679" t="s">
        <v>40</v>
      </c>
      <c r="O679" t="s">
        <v>40</v>
      </c>
      <c r="P679" t="s">
        <v>40</v>
      </c>
      <c r="Q679" t="s">
        <v>40</v>
      </c>
      <c r="R679" t="s">
        <v>40</v>
      </c>
      <c r="S679" t="s">
        <v>40</v>
      </c>
      <c r="T679" t="s">
        <v>236</v>
      </c>
      <c r="U679">
        <v>45</v>
      </c>
      <c r="V679" t="s">
        <v>41</v>
      </c>
      <c r="W679" t="s">
        <v>40</v>
      </c>
      <c r="X679">
        <v>2016</v>
      </c>
      <c r="Y679" t="s">
        <v>40</v>
      </c>
      <c r="Z679" t="s">
        <v>40</v>
      </c>
      <c r="AA679" t="s">
        <v>40</v>
      </c>
      <c r="AB679">
        <v>0</v>
      </c>
      <c r="AC679">
        <v>0</v>
      </c>
      <c r="AD679">
        <v>0</v>
      </c>
      <c r="AE679">
        <v>0</v>
      </c>
      <c r="AF679">
        <v>0</v>
      </c>
      <c r="AG679">
        <v>7</v>
      </c>
      <c r="AH679">
        <v>2</v>
      </c>
      <c r="AI679">
        <v>4</v>
      </c>
      <c r="AJ679" t="s">
        <v>40</v>
      </c>
    </row>
    <row r="680" spans="1:36" x14ac:dyDescent="0.2">
      <c r="A680" t="s">
        <v>820</v>
      </c>
      <c r="B680" t="s">
        <v>821</v>
      </c>
      <c r="C680" t="s">
        <v>59</v>
      </c>
      <c r="D680" t="s">
        <v>633</v>
      </c>
      <c r="E680" t="s">
        <v>633</v>
      </c>
      <c r="F680" s="1">
        <v>45123</v>
      </c>
      <c r="G680" s="1">
        <v>45489</v>
      </c>
      <c r="H680" s="1">
        <v>40041</v>
      </c>
      <c r="I680">
        <v>2016</v>
      </c>
      <c r="J680">
        <v>33</v>
      </c>
      <c r="K680">
        <v>132</v>
      </c>
      <c r="L680">
        <v>188</v>
      </c>
      <c r="M680">
        <v>9</v>
      </c>
      <c r="N680">
        <v>50</v>
      </c>
      <c r="O680">
        <v>48</v>
      </c>
      <c r="P680" t="s">
        <v>40</v>
      </c>
      <c r="Q680">
        <v>61</v>
      </c>
      <c r="R680">
        <v>67</v>
      </c>
      <c r="S680" t="s">
        <v>40</v>
      </c>
      <c r="T680" t="s">
        <v>236</v>
      </c>
      <c r="U680">
        <v>38</v>
      </c>
      <c r="V680">
        <v>7.1</v>
      </c>
      <c r="W680" t="s">
        <v>40</v>
      </c>
      <c r="X680">
        <v>2016</v>
      </c>
      <c r="Y680" t="s">
        <v>40</v>
      </c>
      <c r="Z680" t="s">
        <v>40</v>
      </c>
      <c r="AA680" t="s">
        <v>40</v>
      </c>
      <c r="AB680">
        <v>0</v>
      </c>
      <c r="AC680">
        <v>0</v>
      </c>
      <c r="AD680">
        <v>0</v>
      </c>
      <c r="AE680">
        <v>0</v>
      </c>
      <c r="AF680">
        <v>0</v>
      </c>
      <c r="AG680">
        <v>13</v>
      </c>
      <c r="AH680">
        <v>1</v>
      </c>
      <c r="AI680">
        <v>1</v>
      </c>
      <c r="AJ680" t="s">
        <v>40</v>
      </c>
    </row>
    <row r="681" spans="1:36" x14ac:dyDescent="0.2">
      <c r="A681" t="s">
        <v>822</v>
      </c>
      <c r="B681" t="s">
        <v>823</v>
      </c>
      <c r="C681" t="s">
        <v>59</v>
      </c>
      <c r="D681" t="s">
        <v>633</v>
      </c>
      <c r="E681" t="s">
        <v>633</v>
      </c>
      <c r="F681" s="1">
        <v>45489</v>
      </c>
      <c r="G681" s="1">
        <v>45854</v>
      </c>
      <c r="H681" s="1">
        <v>38945</v>
      </c>
      <c r="I681">
        <v>2016</v>
      </c>
      <c r="J681">
        <v>69</v>
      </c>
      <c r="K681">
        <v>115</v>
      </c>
      <c r="L681">
        <v>95</v>
      </c>
      <c r="M681">
        <v>20</v>
      </c>
      <c r="N681" t="s">
        <v>40</v>
      </c>
      <c r="O681" t="s">
        <v>40</v>
      </c>
      <c r="P681" t="s">
        <v>40</v>
      </c>
      <c r="Q681" t="s">
        <v>40</v>
      </c>
      <c r="R681" t="s">
        <v>40</v>
      </c>
      <c r="S681" t="s">
        <v>40</v>
      </c>
      <c r="T681" t="s">
        <v>242</v>
      </c>
      <c r="U681">
        <v>35.6</v>
      </c>
      <c r="V681">
        <v>8.5</v>
      </c>
      <c r="W681" t="s">
        <v>40</v>
      </c>
      <c r="X681">
        <v>2016</v>
      </c>
      <c r="Y681" t="s">
        <v>40</v>
      </c>
      <c r="Z681" t="s">
        <v>40</v>
      </c>
      <c r="AA681" t="s">
        <v>40</v>
      </c>
      <c r="AB681">
        <v>0</v>
      </c>
      <c r="AC681">
        <v>0</v>
      </c>
      <c r="AD681">
        <v>0</v>
      </c>
      <c r="AE681">
        <v>0</v>
      </c>
      <c r="AF681">
        <v>0</v>
      </c>
      <c r="AG681">
        <v>13</v>
      </c>
      <c r="AH681">
        <v>5</v>
      </c>
      <c r="AI681">
        <v>5</v>
      </c>
      <c r="AJ681" t="s">
        <v>40</v>
      </c>
    </row>
    <row r="682" spans="1:36" x14ac:dyDescent="0.2">
      <c r="A682" t="s">
        <v>824</v>
      </c>
      <c r="B682" t="s">
        <v>825</v>
      </c>
      <c r="C682" t="s">
        <v>59</v>
      </c>
      <c r="D682" t="s">
        <v>633</v>
      </c>
      <c r="E682" t="s">
        <v>633</v>
      </c>
      <c r="F682" s="1">
        <v>45489</v>
      </c>
      <c r="G682" s="1">
        <v>45854</v>
      </c>
      <c r="H682" s="1">
        <v>38945</v>
      </c>
      <c r="I682">
        <v>2016</v>
      </c>
      <c r="J682">
        <v>77</v>
      </c>
      <c r="K682">
        <v>120</v>
      </c>
      <c r="L682">
        <v>109</v>
      </c>
      <c r="M682">
        <v>15</v>
      </c>
      <c r="N682" t="s">
        <v>40</v>
      </c>
      <c r="O682" t="s">
        <v>40</v>
      </c>
      <c r="P682" t="s">
        <v>40</v>
      </c>
      <c r="Q682" t="s">
        <v>40</v>
      </c>
      <c r="R682" t="s">
        <v>40</v>
      </c>
      <c r="S682" t="s">
        <v>40</v>
      </c>
      <c r="T682" t="s">
        <v>41</v>
      </c>
      <c r="U682">
        <v>34.700000000000003</v>
      </c>
      <c r="V682">
        <v>10.1</v>
      </c>
      <c r="W682" t="s">
        <v>40</v>
      </c>
      <c r="X682">
        <v>2016</v>
      </c>
      <c r="Y682" t="s">
        <v>40</v>
      </c>
      <c r="Z682" t="s">
        <v>40</v>
      </c>
      <c r="AA682" t="s">
        <v>40</v>
      </c>
      <c r="AB682">
        <v>0</v>
      </c>
      <c r="AC682">
        <v>0</v>
      </c>
      <c r="AD682">
        <v>0</v>
      </c>
      <c r="AE682">
        <v>0</v>
      </c>
      <c r="AF682">
        <v>0</v>
      </c>
      <c r="AG682">
        <v>13</v>
      </c>
      <c r="AH682">
        <v>4</v>
      </c>
      <c r="AI682">
        <v>5</v>
      </c>
      <c r="AJ682" t="s">
        <v>40</v>
      </c>
    </row>
    <row r="683" spans="1:36" x14ac:dyDescent="0.2">
      <c r="A683" t="s">
        <v>826</v>
      </c>
      <c r="B683" t="s">
        <v>827</v>
      </c>
      <c r="C683" t="s">
        <v>59</v>
      </c>
      <c r="D683" t="s">
        <v>633</v>
      </c>
      <c r="E683" t="s">
        <v>633</v>
      </c>
      <c r="F683" s="1">
        <v>45489</v>
      </c>
      <c r="G683" s="1">
        <v>45854</v>
      </c>
      <c r="H683" s="1">
        <v>38945</v>
      </c>
      <c r="I683">
        <v>2016</v>
      </c>
      <c r="J683">
        <v>61</v>
      </c>
      <c r="K683">
        <v>75</v>
      </c>
      <c r="L683">
        <v>24</v>
      </c>
      <c r="M683">
        <v>17</v>
      </c>
      <c r="N683" t="s">
        <v>40</v>
      </c>
      <c r="O683" t="s">
        <v>40</v>
      </c>
      <c r="P683" t="s">
        <v>40</v>
      </c>
      <c r="Q683" t="s">
        <v>40</v>
      </c>
      <c r="R683" t="s">
        <v>40</v>
      </c>
      <c r="S683" t="s">
        <v>40</v>
      </c>
      <c r="T683" t="s">
        <v>41</v>
      </c>
      <c r="U683">
        <v>31.3</v>
      </c>
      <c r="V683">
        <v>9.5</v>
      </c>
      <c r="W683" t="s">
        <v>40</v>
      </c>
      <c r="X683">
        <v>2016</v>
      </c>
      <c r="Y683" t="s">
        <v>40</v>
      </c>
      <c r="Z683" t="s">
        <v>40</v>
      </c>
      <c r="AA683" t="s">
        <v>40</v>
      </c>
      <c r="AB683">
        <v>0</v>
      </c>
      <c r="AC683">
        <v>0</v>
      </c>
      <c r="AD683">
        <v>0</v>
      </c>
      <c r="AE683">
        <v>0</v>
      </c>
      <c r="AF683">
        <v>0</v>
      </c>
      <c r="AG683">
        <v>13</v>
      </c>
      <c r="AH683">
        <v>2</v>
      </c>
      <c r="AI683">
        <v>5</v>
      </c>
      <c r="AJ683" t="s">
        <v>40</v>
      </c>
    </row>
    <row r="684" spans="1:36" x14ac:dyDescent="0.2">
      <c r="A684" t="s">
        <v>828</v>
      </c>
      <c r="B684" t="s">
        <v>829</v>
      </c>
      <c r="C684" t="s">
        <v>59</v>
      </c>
      <c r="D684" t="s">
        <v>633</v>
      </c>
      <c r="E684" t="s">
        <v>633</v>
      </c>
      <c r="F684" s="1">
        <v>45489</v>
      </c>
      <c r="G684" s="1">
        <v>45854</v>
      </c>
      <c r="H684" s="1">
        <v>38945</v>
      </c>
      <c r="I684">
        <v>2016</v>
      </c>
      <c r="J684">
        <v>29</v>
      </c>
      <c r="K684">
        <v>68</v>
      </c>
      <c r="L684">
        <v>80</v>
      </c>
      <c r="M684">
        <v>25</v>
      </c>
      <c r="N684" t="s">
        <v>40</v>
      </c>
      <c r="O684" t="s">
        <v>40</v>
      </c>
      <c r="P684" t="s">
        <v>40</v>
      </c>
      <c r="Q684" t="s">
        <v>40</v>
      </c>
      <c r="R684" t="s">
        <v>40</v>
      </c>
      <c r="S684" t="s">
        <v>40</v>
      </c>
      <c r="T684" t="s">
        <v>41</v>
      </c>
      <c r="U684">
        <v>22.5</v>
      </c>
      <c r="V684">
        <v>7.4</v>
      </c>
      <c r="W684" t="s">
        <v>40</v>
      </c>
      <c r="X684">
        <v>2016</v>
      </c>
      <c r="Y684" t="s">
        <v>40</v>
      </c>
      <c r="Z684" t="s">
        <v>40</v>
      </c>
      <c r="AA684" t="s">
        <v>40</v>
      </c>
      <c r="AB684">
        <v>0</v>
      </c>
      <c r="AC684">
        <v>0</v>
      </c>
      <c r="AD684">
        <v>0</v>
      </c>
      <c r="AE684">
        <v>0</v>
      </c>
      <c r="AF684">
        <v>0</v>
      </c>
      <c r="AG684">
        <v>13</v>
      </c>
      <c r="AH684">
        <v>1</v>
      </c>
      <c r="AI684">
        <v>5</v>
      </c>
      <c r="AJ684" t="s">
        <v>40</v>
      </c>
    </row>
    <row r="685" spans="1:36" x14ac:dyDescent="0.2">
      <c r="A685" t="s">
        <v>830</v>
      </c>
      <c r="B685" t="s">
        <v>830</v>
      </c>
      <c r="C685" t="s">
        <v>59</v>
      </c>
      <c r="D685" t="s">
        <v>633</v>
      </c>
      <c r="E685" t="s">
        <v>633</v>
      </c>
      <c r="F685" s="1">
        <v>45489</v>
      </c>
      <c r="G685" s="1">
        <v>45854</v>
      </c>
      <c r="H685" s="1">
        <v>38945</v>
      </c>
      <c r="I685">
        <v>2016</v>
      </c>
      <c r="J685">
        <v>35</v>
      </c>
      <c r="K685">
        <v>110</v>
      </c>
      <c r="L685">
        <v>40</v>
      </c>
      <c r="M685">
        <v>10</v>
      </c>
      <c r="N685" t="s">
        <v>40</v>
      </c>
      <c r="O685" t="s">
        <v>40</v>
      </c>
      <c r="P685" t="s">
        <v>40</v>
      </c>
      <c r="Q685" t="s">
        <v>40</v>
      </c>
      <c r="R685" t="s">
        <v>40</v>
      </c>
      <c r="S685" t="s">
        <v>40</v>
      </c>
      <c r="T685" t="s">
        <v>41</v>
      </c>
      <c r="U685">
        <v>25.2</v>
      </c>
      <c r="V685">
        <v>8.8000000000000007</v>
      </c>
      <c r="W685" t="s">
        <v>40</v>
      </c>
      <c r="X685">
        <v>2016</v>
      </c>
      <c r="Y685" t="s">
        <v>40</v>
      </c>
      <c r="Z685" t="s">
        <v>40</v>
      </c>
      <c r="AA685" t="s">
        <v>40</v>
      </c>
      <c r="AB685">
        <v>0</v>
      </c>
      <c r="AC685">
        <v>0</v>
      </c>
      <c r="AD685">
        <v>0</v>
      </c>
      <c r="AE685">
        <v>0</v>
      </c>
      <c r="AF685">
        <v>0</v>
      </c>
      <c r="AG685">
        <v>16</v>
      </c>
      <c r="AH685">
        <v>5</v>
      </c>
      <c r="AI685">
        <v>6</v>
      </c>
      <c r="AJ685" t="s">
        <v>40</v>
      </c>
    </row>
    <row r="686" spans="1:36" x14ac:dyDescent="0.2">
      <c r="A686" t="s">
        <v>831</v>
      </c>
      <c r="B686" t="s">
        <v>831</v>
      </c>
      <c r="C686" t="s">
        <v>59</v>
      </c>
      <c r="D686" t="s">
        <v>633</v>
      </c>
      <c r="E686" t="s">
        <v>633</v>
      </c>
      <c r="F686" s="1">
        <v>45489</v>
      </c>
      <c r="G686" s="1">
        <v>45854</v>
      </c>
      <c r="H686" s="1">
        <v>38945</v>
      </c>
      <c r="I686">
        <v>2016</v>
      </c>
      <c r="J686">
        <v>25</v>
      </c>
      <c r="K686">
        <v>127</v>
      </c>
      <c r="L686">
        <v>161</v>
      </c>
      <c r="M686">
        <v>15</v>
      </c>
      <c r="N686" t="s">
        <v>40</v>
      </c>
      <c r="O686" t="s">
        <v>40</v>
      </c>
      <c r="P686" t="s">
        <v>40</v>
      </c>
      <c r="Q686" t="s">
        <v>40</v>
      </c>
      <c r="R686" t="s">
        <v>40</v>
      </c>
      <c r="S686" t="s">
        <v>40</v>
      </c>
      <c r="T686" t="s">
        <v>236</v>
      </c>
      <c r="U686">
        <v>30.4</v>
      </c>
      <c r="V686">
        <v>8.1999999999999993</v>
      </c>
      <c r="W686" t="s">
        <v>40</v>
      </c>
      <c r="X686">
        <v>2016</v>
      </c>
      <c r="Y686" t="s">
        <v>40</v>
      </c>
      <c r="Z686" t="s">
        <v>40</v>
      </c>
      <c r="AA686" t="s">
        <v>40</v>
      </c>
      <c r="AB686">
        <v>0</v>
      </c>
      <c r="AC686">
        <v>0</v>
      </c>
      <c r="AD686">
        <v>0</v>
      </c>
      <c r="AE686">
        <v>0</v>
      </c>
      <c r="AF686">
        <v>0</v>
      </c>
      <c r="AG686">
        <v>16</v>
      </c>
      <c r="AH686">
        <v>4</v>
      </c>
      <c r="AI686">
        <v>6</v>
      </c>
      <c r="AJ686" t="s">
        <v>40</v>
      </c>
    </row>
    <row r="687" spans="1:36" x14ac:dyDescent="0.2">
      <c r="A687" t="s">
        <v>832</v>
      </c>
      <c r="B687" t="s">
        <v>832</v>
      </c>
      <c r="C687" t="s">
        <v>59</v>
      </c>
      <c r="D687" t="s">
        <v>633</v>
      </c>
      <c r="E687" t="s">
        <v>633</v>
      </c>
      <c r="F687" s="1">
        <v>45489</v>
      </c>
      <c r="G687" s="1">
        <v>45854</v>
      </c>
      <c r="H687" s="1">
        <v>38945</v>
      </c>
      <c r="I687">
        <v>2016</v>
      </c>
      <c r="J687">
        <v>30</v>
      </c>
      <c r="K687">
        <v>106</v>
      </c>
      <c r="L687">
        <v>82</v>
      </c>
      <c r="M687">
        <v>19</v>
      </c>
      <c r="N687" t="s">
        <v>40</v>
      </c>
      <c r="O687" t="s">
        <v>40</v>
      </c>
      <c r="P687" t="s">
        <v>40</v>
      </c>
      <c r="Q687" t="s">
        <v>40</v>
      </c>
      <c r="R687" t="s">
        <v>40</v>
      </c>
      <c r="S687" t="s">
        <v>40</v>
      </c>
      <c r="T687" t="s">
        <v>41</v>
      </c>
      <c r="U687">
        <v>24</v>
      </c>
      <c r="V687">
        <v>8</v>
      </c>
      <c r="W687" t="s">
        <v>40</v>
      </c>
      <c r="X687">
        <v>2016</v>
      </c>
      <c r="Y687" t="s">
        <v>40</v>
      </c>
      <c r="Z687" t="s">
        <v>40</v>
      </c>
      <c r="AA687" t="s">
        <v>40</v>
      </c>
      <c r="AB687">
        <v>0</v>
      </c>
      <c r="AC687">
        <v>0</v>
      </c>
      <c r="AD687">
        <v>0</v>
      </c>
      <c r="AE687">
        <v>0</v>
      </c>
      <c r="AF687">
        <v>0</v>
      </c>
      <c r="AG687">
        <v>16</v>
      </c>
      <c r="AH687">
        <v>3</v>
      </c>
      <c r="AI687">
        <v>6</v>
      </c>
      <c r="AJ687" t="s">
        <v>40</v>
      </c>
    </row>
    <row r="688" spans="1:36" x14ac:dyDescent="0.2">
      <c r="A688" t="s">
        <v>833</v>
      </c>
      <c r="B688" t="s">
        <v>833</v>
      </c>
      <c r="C688" t="s">
        <v>59</v>
      </c>
      <c r="D688" t="s">
        <v>633</v>
      </c>
      <c r="E688" t="s">
        <v>633</v>
      </c>
      <c r="F688" s="1">
        <v>45489</v>
      </c>
      <c r="G688" s="1">
        <v>45854</v>
      </c>
      <c r="H688" s="1">
        <v>38945</v>
      </c>
      <c r="I688">
        <v>2016</v>
      </c>
      <c r="J688">
        <v>38</v>
      </c>
      <c r="K688">
        <v>126</v>
      </c>
      <c r="L688">
        <v>95</v>
      </c>
      <c r="M688">
        <v>19</v>
      </c>
      <c r="N688" t="s">
        <v>40</v>
      </c>
      <c r="O688" t="s">
        <v>40</v>
      </c>
      <c r="P688" t="s">
        <v>40</v>
      </c>
      <c r="Q688" t="s">
        <v>40</v>
      </c>
      <c r="R688" t="s">
        <v>40</v>
      </c>
      <c r="S688" t="s">
        <v>40</v>
      </c>
      <c r="T688" t="s">
        <v>41</v>
      </c>
      <c r="U688">
        <v>30.5</v>
      </c>
      <c r="V688">
        <v>9.5</v>
      </c>
      <c r="W688" t="s">
        <v>40</v>
      </c>
      <c r="X688">
        <v>2016</v>
      </c>
      <c r="Y688" t="s">
        <v>40</v>
      </c>
      <c r="Z688" t="s">
        <v>40</v>
      </c>
      <c r="AA688" t="s">
        <v>40</v>
      </c>
      <c r="AB688">
        <v>0</v>
      </c>
      <c r="AC688">
        <v>0</v>
      </c>
      <c r="AD688">
        <v>0</v>
      </c>
      <c r="AE688">
        <v>0</v>
      </c>
      <c r="AF688">
        <v>0</v>
      </c>
      <c r="AG688">
        <v>16</v>
      </c>
      <c r="AH688">
        <v>2</v>
      </c>
      <c r="AI688">
        <v>6</v>
      </c>
      <c r="AJ688" t="s">
        <v>40</v>
      </c>
    </row>
    <row r="689" spans="1:36" x14ac:dyDescent="0.2">
      <c r="A689" t="s">
        <v>834</v>
      </c>
      <c r="B689" t="s">
        <v>835</v>
      </c>
      <c r="C689" t="s">
        <v>59</v>
      </c>
      <c r="D689" t="s">
        <v>633</v>
      </c>
      <c r="E689" t="s">
        <v>633</v>
      </c>
      <c r="F689" s="1">
        <v>40740</v>
      </c>
      <c r="G689" s="1">
        <v>40740</v>
      </c>
      <c r="H689" s="1">
        <v>38945</v>
      </c>
      <c r="I689">
        <v>2016</v>
      </c>
      <c r="J689">
        <v>72</v>
      </c>
      <c r="K689" t="s">
        <v>40</v>
      </c>
      <c r="L689" t="s">
        <v>40</v>
      </c>
      <c r="M689">
        <v>18</v>
      </c>
      <c r="N689" t="s">
        <v>40</v>
      </c>
      <c r="O689" t="s">
        <v>40</v>
      </c>
      <c r="P689" t="s">
        <v>40</v>
      </c>
      <c r="Q689" t="s">
        <v>40</v>
      </c>
      <c r="R689" t="s">
        <v>40</v>
      </c>
      <c r="S689" t="s">
        <v>40</v>
      </c>
      <c r="T689" t="s">
        <v>236</v>
      </c>
      <c r="U689">
        <v>55</v>
      </c>
      <c r="V689" t="s">
        <v>41</v>
      </c>
      <c r="W689" t="s">
        <v>40</v>
      </c>
      <c r="X689">
        <v>2016</v>
      </c>
      <c r="Y689" t="s">
        <v>40</v>
      </c>
      <c r="Z689" t="s">
        <v>40</v>
      </c>
      <c r="AA689" t="s">
        <v>40</v>
      </c>
      <c r="AB689">
        <v>0</v>
      </c>
      <c r="AC689">
        <v>0</v>
      </c>
      <c r="AD689">
        <v>0</v>
      </c>
      <c r="AE689">
        <v>0</v>
      </c>
      <c r="AF689">
        <v>0</v>
      </c>
      <c r="AG689">
        <v>7</v>
      </c>
      <c r="AH689">
        <v>2</v>
      </c>
      <c r="AI689">
        <v>5</v>
      </c>
      <c r="AJ689" t="s">
        <v>40</v>
      </c>
    </row>
    <row r="690" spans="1:36" x14ac:dyDescent="0.2">
      <c r="A690" t="s">
        <v>836</v>
      </c>
      <c r="B690" t="s">
        <v>836</v>
      </c>
      <c r="C690" t="s">
        <v>59</v>
      </c>
      <c r="D690" t="s">
        <v>633</v>
      </c>
      <c r="E690" t="s">
        <v>633</v>
      </c>
      <c r="F690" s="1">
        <v>45489</v>
      </c>
      <c r="G690" s="1">
        <v>45854</v>
      </c>
      <c r="H690" s="1">
        <v>38945</v>
      </c>
      <c r="I690">
        <v>2016</v>
      </c>
      <c r="J690">
        <v>31</v>
      </c>
      <c r="K690">
        <v>82</v>
      </c>
      <c r="L690">
        <v>62</v>
      </c>
      <c r="M690">
        <v>15</v>
      </c>
      <c r="N690" t="s">
        <v>40</v>
      </c>
      <c r="O690" t="s">
        <v>40</v>
      </c>
      <c r="P690" t="s">
        <v>40</v>
      </c>
      <c r="Q690" t="s">
        <v>40</v>
      </c>
      <c r="R690" t="s">
        <v>40</v>
      </c>
      <c r="S690" t="s">
        <v>40</v>
      </c>
      <c r="T690" t="s">
        <v>242</v>
      </c>
      <c r="U690">
        <v>34.1</v>
      </c>
      <c r="V690">
        <v>7.7</v>
      </c>
      <c r="W690" t="s">
        <v>40</v>
      </c>
      <c r="X690">
        <v>2016</v>
      </c>
      <c r="Y690" t="s">
        <v>40</v>
      </c>
      <c r="Z690" t="s">
        <v>40</v>
      </c>
      <c r="AA690" t="s">
        <v>40</v>
      </c>
      <c r="AB690">
        <v>0</v>
      </c>
      <c r="AC690">
        <v>0</v>
      </c>
      <c r="AD690">
        <v>0</v>
      </c>
      <c r="AE690">
        <v>0</v>
      </c>
      <c r="AF690">
        <v>0</v>
      </c>
      <c r="AG690">
        <v>16</v>
      </c>
      <c r="AH690">
        <v>1</v>
      </c>
      <c r="AI690">
        <v>6</v>
      </c>
      <c r="AJ690" t="s">
        <v>40</v>
      </c>
    </row>
    <row r="691" spans="1:36" x14ac:dyDescent="0.2">
      <c r="A691" t="s">
        <v>837</v>
      </c>
      <c r="B691" t="s">
        <v>838</v>
      </c>
      <c r="C691" t="s">
        <v>59</v>
      </c>
      <c r="D691" t="s">
        <v>633</v>
      </c>
      <c r="E691" t="s">
        <v>633</v>
      </c>
      <c r="F691" s="1">
        <v>40740</v>
      </c>
      <c r="G691" s="1">
        <v>40740</v>
      </c>
      <c r="H691" s="1">
        <v>38945</v>
      </c>
      <c r="I691">
        <v>2016</v>
      </c>
      <c r="J691">
        <v>52</v>
      </c>
      <c r="K691" t="s">
        <v>40</v>
      </c>
      <c r="L691" t="s">
        <v>40</v>
      </c>
      <c r="M691">
        <v>15</v>
      </c>
      <c r="N691" t="s">
        <v>40</v>
      </c>
      <c r="O691" t="s">
        <v>40</v>
      </c>
      <c r="P691" t="s">
        <v>40</v>
      </c>
      <c r="Q691" t="s">
        <v>40</v>
      </c>
      <c r="R691" t="s">
        <v>40</v>
      </c>
      <c r="S691" t="s">
        <v>40</v>
      </c>
      <c r="T691" t="s">
        <v>236</v>
      </c>
      <c r="U691">
        <v>43</v>
      </c>
      <c r="V691" t="s">
        <v>41</v>
      </c>
      <c r="W691" t="s">
        <v>40</v>
      </c>
      <c r="X691">
        <v>2016</v>
      </c>
      <c r="Y691" t="s">
        <v>40</v>
      </c>
      <c r="Z691" t="s">
        <v>40</v>
      </c>
      <c r="AA691" t="s">
        <v>40</v>
      </c>
      <c r="AB691">
        <v>0</v>
      </c>
      <c r="AC691">
        <v>0</v>
      </c>
      <c r="AD691">
        <v>0</v>
      </c>
      <c r="AE691">
        <v>0</v>
      </c>
      <c r="AF691">
        <v>0</v>
      </c>
      <c r="AG691">
        <v>7</v>
      </c>
      <c r="AH691">
        <v>2</v>
      </c>
      <c r="AI691">
        <v>6</v>
      </c>
      <c r="AJ691" t="s">
        <v>40</v>
      </c>
    </row>
    <row r="692" spans="1:36" x14ac:dyDescent="0.2">
      <c r="A692" t="s">
        <v>839</v>
      </c>
      <c r="B692" t="s">
        <v>840</v>
      </c>
      <c r="C692" t="s">
        <v>59</v>
      </c>
      <c r="D692" t="s">
        <v>633</v>
      </c>
      <c r="E692" t="s">
        <v>633</v>
      </c>
      <c r="F692" s="1">
        <v>40740</v>
      </c>
      <c r="G692" s="1">
        <v>40740</v>
      </c>
      <c r="H692" s="1">
        <v>38945</v>
      </c>
      <c r="I692">
        <v>2016</v>
      </c>
      <c r="J692">
        <v>44</v>
      </c>
      <c r="K692" t="s">
        <v>40</v>
      </c>
      <c r="L692" t="s">
        <v>40</v>
      </c>
      <c r="M692">
        <v>20</v>
      </c>
      <c r="N692" t="s">
        <v>40</v>
      </c>
      <c r="O692" t="s">
        <v>40</v>
      </c>
      <c r="P692" t="s">
        <v>40</v>
      </c>
      <c r="Q692" t="s">
        <v>40</v>
      </c>
      <c r="R692" t="s">
        <v>40</v>
      </c>
      <c r="S692" t="s">
        <v>40</v>
      </c>
      <c r="T692" t="s">
        <v>242</v>
      </c>
      <c r="U692">
        <v>35</v>
      </c>
      <c r="V692" t="s">
        <v>41</v>
      </c>
      <c r="W692" t="s">
        <v>40</v>
      </c>
      <c r="X692">
        <v>2016</v>
      </c>
      <c r="Y692" t="s">
        <v>40</v>
      </c>
      <c r="Z692" t="s">
        <v>40</v>
      </c>
      <c r="AA692" t="s">
        <v>40</v>
      </c>
      <c r="AB692">
        <v>0</v>
      </c>
      <c r="AC692">
        <v>0</v>
      </c>
      <c r="AD692">
        <v>0</v>
      </c>
      <c r="AE692">
        <v>0</v>
      </c>
      <c r="AF692">
        <v>0</v>
      </c>
      <c r="AG692">
        <v>7</v>
      </c>
      <c r="AH692">
        <v>2</v>
      </c>
      <c r="AI692">
        <v>7</v>
      </c>
      <c r="AJ692" t="s">
        <v>40</v>
      </c>
    </row>
    <row r="693" spans="1:36" x14ac:dyDescent="0.2">
      <c r="A693" t="s">
        <v>841</v>
      </c>
      <c r="B693" t="s">
        <v>842</v>
      </c>
      <c r="C693" t="s">
        <v>59</v>
      </c>
      <c r="D693" t="s">
        <v>633</v>
      </c>
      <c r="E693" t="s">
        <v>633</v>
      </c>
      <c r="F693" s="1">
        <v>40740</v>
      </c>
      <c r="G693" s="1">
        <v>40740</v>
      </c>
      <c r="H693" s="1">
        <v>38945</v>
      </c>
      <c r="I693">
        <v>2016</v>
      </c>
      <c r="J693">
        <v>60</v>
      </c>
      <c r="K693" t="s">
        <v>40</v>
      </c>
      <c r="L693" t="s">
        <v>40</v>
      </c>
      <c r="M693">
        <v>17</v>
      </c>
      <c r="N693" t="s">
        <v>40</v>
      </c>
      <c r="O693" t="s">
        <v>40</v>
      </c>
      <c r="P693" t="s">
        <v>40</v>
      </c>
      <c r="Q693" t="s">
        <v>40</v>
      </c>
      <c r="R693" t="s">
        <v>40</v>
      </c>
      <c r="S693" t="s">
        <v>40</v>
      </c>
      <c r="T693" t="s">
        <v>236</v>
      </c>
      <c r="U693">
        <v>48</v>
      </c>
      <c r="V693" t="s">
        <v>41</v>
      </c>
      <c r="W693" t="s">
        <v>40</v>
      </c>
      <c r="X693">
        <v>2016</v>
      </c>
      <c r="Y693" t="s">
        <v>40</v>
      </c>
      <c r="Z693" t="s">
        <v>40</v>
      </c>
      <c r="AA693" t="s">
        <v>40</v>
      </c>
      <c r="AB693">
        <v>0</v>
      </c>
      <c r="AC693">
        <v>0</v>
      </c>
      <c r="AD693">
        <v>0</v>
      </c>
      <c r="AE693">
        <v>0</v>
      </c>
      <c r="AF693">
        <v>0</v>
      </c>
      <c r="AG693">
        <v>4</v>
      </c>
      <c r="AH693">
        <v>5</v>
      </c>
      <c r="AI693">
        <v>2</v>
      </c>
      <c r="AJ693" t="s">
        <v>40</v>
      </c>
    </row>
    <row r="694" spans="1:36" x14ac:dyDescent="0.2">
      <c r="A694" t="s">
        <v>843</v>
      </c>
      <c r="B694" t="s">
        <v>844</v>
      </c>
      <c r="C694" t="s">
        <v>59</v>
      </c>
      <c r="D694" t="s">
        <v>633</v>
      </c>
      <c r="E694" t="s">
        <v>633</v>
      </c>
      <c r="F694" s="1">
        <v>40740</v>
      </c>
      <c r="G694" s="1">
        <v>40740</v>
      </c>
      <c r="H694" s="1">
        <v>38945</v>
      </c>
      <c r="I694">
        <v>2016</v>
      </c>
      <c r="J694">
        <v>67</v>
      </c>
      <c r="K694" t="s">
        <v>40</v>
      </c>
      <c r="L694" t="s">
        <v>40</v>
      </c>
      <c r="M694">
        <v>29</v>
      </c>
      <c r="N694" t="s">
        <v>40</v>
      </c>
      <c r="O694" t="s">
        <v>40</v>
      </c>
      <c r="P694" t="s">
        <v>40</v>
      </c>
      <c r="Q694" t="s">
        <v>40</v>
      </c>
      <c r="R694" t="s">
        <v>40</v>
      </c>
      <c r="S694" t="s">
        <v>40</v>
      </c>
      <c r="T694" t="s">
        <v>242</v>
      </c>
      <c r="U694">
        <v>46</v>
      </c>
      <c r="V694" t="s">
        <v>41</v>
      </c>
      <c r="W694" t="s">
        <v>40</v>
      </c>
      <c r="X694">
        <v>2016</v>
      </c>
      <c r="Y694" t="s">
        <v>40</v>
      </c>
      <c r="Z694" t="s">
        <v>40</v>
      </c>
      <c r="AA694" t="s">
        <v>40</v>
      </c>
      <c r="AB694">
        <v>0</v>
      </c>
      <c r="AC694">
        <v>0</v>
      </c>
      <c r="AD694">
        <v>0</v>
      </c>
      <c r="AE694">
        <v>0</v>
      </c>
      <c r="AF694">
        <v>0</v>
      </c>
      <c r="AG694">
        <v>4</v>
      </c>
      <c r="AH694">
        <v>4</v>
      </c>
      <c r="AI694">
        <v>2</v>
      </c>
      <c r="AJ694" t="s">
        <v>40</v>
      </c>
    </row>
    <row r="695" spans="1:36" x14ac:dyDescent="0.2">
      <c r="A695" t="s">
        <v>845</v>
      </c>
      <c r="B695" t="s">
        <v>846</v>
      </c>
      <c r="C695" t="s">
        <v>59</v>
      </c>
      <c r="D695" t="s">
        <v>633</v>
      </c>
      <c r="E695" t="s">
        <v>633</v>
      </c>
      <c r="F695" s="1">
        <v>40740</v>
      </c>
      <c r="G695" s="1">
        <v>40740</v>
      </c>
      <c r="H695" s="1">
        <v>38945</v>
      </c>
      <c r="I695">
        <v>2016</v>
      </c>
      <c r="J695">
        <v>68</v>
      </c>
      <c r="K695" t="s">
        <v>40</v>
      </c>
      <c r="L695" t="s">
        <v>40</v>
      </c>
      <c r="M695">
        <v>23</v>
      </c>
      <c r="N695" t="s">
        <v>40</v>
      </c>
      <c r="O695" t="s">
        <v>40</v>
      </c>
      <c r="P695" t="s">
        <v>40</v>
      </c>
      <c r="Q695" t="s">
        <v>40</v>
      </c>
      <c r="R695" t="s">
        <v>40</v>
      </c>
      <c r="S695" t="s">
        <v>40</v>
      </c>
      <c r="T695" t="s">
        <v>236</v>
      </c>
      <c r="U695">
        <v>47</v>
      </c>
      <c r="V695" t="s">
        <v>41</v>
      </c>
      <c r="W695" t="s">
        <v>40</v>
      </c>
      <c r="X695">
        <v>2016</v>
      </c>
      <c r="Y695" t="s">
        <v>40</v>
      </c>
      <c r="Z695" t="s">
        <v>40</v>
      </c>
      <c r="AA695" t="s">
        <v>40</v>
      </c>
      <c r="AB695">
        <v>0</v>
      </c>
      <c r="AC695">
        <v>0</v>
      </c>
      <c r="AD695">
        <v>0</v>
      </c>
      <c r="AE695">
        <v>0</v>
      </c>
      <c r="AF695">
        <v>0</v>
      </c>
      <c r="AG695">
        <v>4</v>
      </c>
      <c r="AH695">
        <v>3</v>
      </c>
      <c r="AI695">
        <v>2</v>
      </c>
      <c r="AJ695" t="s">
        <v>40</v>
      </c>
    </row>
    <row r="696" spans="1:36" x14ac:dyDescent="0.2">
      <c r="A696" t="s">
        <v>847</v>
      </c>
      <c r="B696" t="s">
        <v>848</v>
      </c>
      <c r="C696" t="s">
        <v>59</v>
      </c>
      <c r="D696" t="s">
        <v>633</v>
      </c>
      <c r="E696" t="s">
        <v>633</v>
      </c>
      <c r="F696" s="1">
        <v>40740</v>
      </c>
      <c r="G696" s="1">
        <v>40740</v>
      </c>
      <c r="H696" s="1">
        <v>38945</v>
      </c>
      <c r="I696">
        <v>2016</v>
      </c>
      <c r="J696">
        <v>61</v>
      </c>
      <c r="K696" t="s">
        <v>40</v>
      </c>
      <c r="L696" t="s">
        <v>40</v>
      </c>
      <c r="M696">
        <v>20</v>
      </c>
      <c r="N696" t="s">
        <v>40</v>
      </c>
      <c r="O696" t="s">
        <v>40</v>
      </c>
      <c r="P696" t="s">
        <v>40</v>
      </c>
      <c r="Q696" t="s">
        <v>40</v>
      </c>
      <c r="R696" t="s">
        <v>40</v>
      </c>
      <c r="S696" t="s">
        <v>40</v>
      </c>
      <c r="T696" t="s">
        <v>236</v>
      </c>
      <c r="U696">
        <v>49</v>
      </c>
      <c r="V696" t="s">
        <v>41</v>
      </c>
      <c r="W696" t="s">
        <v>40</v>
      </c>
      <c r="X696">
        <v>2016</v>
      </c>
      <c r="Y696" t="s">
        <v>40</v>
      </c>
      <c r="Z696" t="s">
        <v>40</v>
      </c>
      <c r="AA696" t="s">
        <v>40</v>
      </c>
      <c r="AB696">
        <v>0</v>
      </c>
      <c r="AC696">
        <v>0</v>
      </c>
      <c r="AD696">
        <v>0</v>
      </c>
      <c r="AE696">
        <v>0</v>
      </c>
      <c r="AF696">
        <v>0</v>
      </c>
      <c r="AG696">
        <v>4</v>
      </c>
      <c r="AH696">
        <v>2</v>
      </c>
      <c r="AI696">
        <v>2</v>
      </c>
      <c r="AJ696" t="s">
        <v>40</v>
      </c>
    </row>
    <row r="697" spans="1:36" x14ac:dyDescent="0.2">
      <c r="A697" t="s">
        <v>849</v>
      </c>
      <c r="B697" t="s">
        <v>849</v>
      </c>
      <c r="C697" t="s">
        <v>380</v>
      </c>
      <c r="D697" t="s">
        <v>1421</v>
      </c>
      <c r="E697" t="s">
        <v>328</v>
      </c>
      <c r="F697" s="1">
        <v>39645</v>
      </c>
      <c r="G697" t="s">
        <v>40</v>
      </c>
      <c r="H697" s="1">
        <v>40010</v>
      </c>
      <c r="I697">
        <v>2016</v>
      </c>
      <c r="J697">
        <v>89</v>
      </c>
      <c r="K697">
        <v>130</v>
      </c>
      <c r="L697">
        <v>374</v>
      </c>
      <c r="M697">
        <v>15</v>
      </c>
      <c r="N697" t="s">
        <v>40</v>
      </c>
      <c r="O697" t="s">
        <v>40</v>
      </c>
      <c r="P697" t="s">
        <v>40</v>
      </c>
      <c r="Q697" t="s">
        <v>40</v>
      </c>
      <c r="R697" t="s">
        <v>40</v>
      </c>
      <c r="S697" t="s">
        <v>40</v>
      </c>
      <c r="T697" t="s">
        <v>41</v>
      </c>
      <c r="U697">
        <v>27.6</v>
      </c>
      <c r="V697">
        <v>6</v>
      </c>
      <c r="W697" t="s">
        <v>40</v>
      </c>
      <c r="X697">
        <v>2016</v>
      </c>
      <c r="Y697" t="s">
        <v>40</v>
      </c>
      <c r="Z697" t="s">
        <v>40</v>
      </c>
      <c r="AA697" t="s">
        <v>40</v>
      </c>
      <c r="AB697">
        <v>0</v>
      </c>
      <c r="AC697">
        <v>0</v>
      </c>
      <c r="AD697">
        <v>0</v>
      </c>
      <c r="AE697">
        <v>0</v>
      </c>
      <c r="AF697">
        <v>0</v>
      </c>
      <c r="AG697">
        <v>10</v>
      </c>
      <c r="AH697">
        <v>3</v>
      </c>
      <c r="AI697">
        <v>6</v>
      </c>
      <c r="AJ697" t="s">
        <v>40</v>
      </c>
    </row>
    <row r="698" spans="1:36" x14ac:dyDescent="0.2">
      <c r="A698" t="s">
        <v>850</v>
      </c>
      <c r="B698" t="s">
        <v>850</v>
      </c>
      <c r="C698" t="s">
        <v>380</v>
      </c>
      <c r="D698" t="s">
        <v>1421</v>
      </c>
      <c r="E698" t="s">
        <v>328</v>
      </c>
      <c r="F698" s="1">
        <v>39645</v>
      </c>
      <c r="G698" t="s">
        <v>40</v>
      </c>
      <c r="H698" s="1">
        <v>40010</v>
      </c>
      <c r="I698">
        <v>2016</v>
      </c>
      <c r="J698">
        <v>12</v>
      </c>
      <c r="K698">
        <v>417</v>
      </c>
      <c r="L698">
        <v>395</v>
      </c>
      <c r="M698">
        <v>65</v>
      </c>
      <c r="N698" t="s">
        <v>40</v>
      </c>
      <c r="O698" t="s">
        <v>40</v>
      </c>
      <c r="P698" t="s">
        <v>40</v>
      </c>
      <c r="Q698" t="s">
        <v>40</v>
      </c>
      <c r="R698" t="s">
        <v>40</v>
      </c>
      <c r="S698" t="s">
        <v>40</v>
      </c>
      <c r="T698" t="s">
        <v>41</v>
      </c>
      <c r="U698">
        <v>25.1</v>
      </c>
      <c r="V698">
        <v>12.2</v>
      </c>
      <c r="W698" t="s">
        <v>40</v>
      </c>
      <c r="X698">
        <v>2016</v>
      </c>
      <c r="Y698" t="s">
        <v>40</v>
      </c>
      <c r="Z698" t="s">
        <v>40</v>
      </c>
      <c r="AA698" t="s">
        <v>40</v>
      </c>
      <c r="AB698">
        <v>0</v>
      </c>
      <c r="AC698">
        <v>0</v>
      </c>
      <c r="AD698">
        <v>0</v>
      </c>
      <c r="AE698">
        <v>0</v>
      </c>
      <c r="AF698">
        <v>0</v>
      </c>
      <c r="AG698">
        <v>10</v>
      </c>
      <c r="AH698">
        <v>2</v>
      </c>
      <c r="AI698">
        <v>6</v>
      </c>
      <c r="AJ698" t="s">
        <v>40</v>
      </c>
    </row>
    <row r="699" spans="1:36" x14ac:dyDescent="0.2">
      <c r="A699" t="s">
        <v>851</v>
      </c>
      <c r="B699" t="s">
        <v>851</v>
      </c>
      <c r="C699" t="s">
        <v>380</v>
      </c>
      <c r="D699" t="s">
        <v>1421</v>
      </c>
      <c r="E699" t="s">
        <v>328</v>
      </c>
      <c r="F699" s="1">
        <v>39645</v>
      </c>
      <c r="G699" t="s">
        <v>40</v>
      </c>
      <c r="H699" s="1">
        <v>40010</v>
      </c>
      <c r="I699">
        <v>2016</v>
      </c>
      <c r="J699">
        <v>78</v>
      </c>
      <c r="K699">
        <v>314</v>
      </c>
      <c r="L699">
        <v>241</v>
      </c>
      <c r="M699">
        <v>17</v>
      </c>
      <c r="N699" t="s">
        <v>40</v>
      </c>
      <c r="O699" t="s">
        <v>40</v>
      </c>
      <c r="P699" t="s">
        <v>40</v>
      </c>
      <c r="Q699" t="s">
        <v>40</v>
      </c>
      <c r="R699" t="s">
        <v>40</v>
      </c>
      <c r="S699" t="s">
        <v>40</v>
      </c>
      <c r="T699" t="s">
        <v>41</v>
      </c>
      <c r="U699">
        <v>41.2</v>
      </c>
      <c r="V699">
        <v>11.5</v>
      </c>
      <c r="W699" t="s">
        <v>40</v>
      </c>
      <c r="X699">
        <v>2016</v>
      </c>
      <c r="Y699" t="s">
        <v>40</v>
      </c>
      <c r="Z699" t="s">
        <v>40</v>
      </c>
      <c r="AA699" t="s">
        <v>40</v>
      </c>
      <c r="AB699">
        <v>0</v>
      </c>
      <c r="AC699">
        <v>0</v>
      </c>
      <c r="AD699">
        <v>0</v>
      </c>
      <c r="AE699">
        <v>0</v>
      </c>
      <c r="AF699">
        <v>0</v>
      </c>
      <c r="AG699">
        <v>10</v>
      </c>
      <c r="AH699">
        <v>1</v>
      </c>
      <c r="AI699">
        <v>6</v>
      </c>
      <c r="AJ699" t="s">
        <v>40</v>
      </c>
    </row>
    <row r="700" spans="1:36" x14ac:dyDescent="0.2">
      <c r="A700" t="s">
        <v>852</v>
      </c>
      <c r="B700" t="s">
        <v>852</v>
      </c>
      <c r="C700" t="s">
        <v>372</v>
      </c>
      <c r="D700" t="s">
        <v>1421</v>
      </c>
      <c r="E700" t="s">
        <v>328</v>
      </c>
      <c r="F700" s="1">
        <v>39645</v>
      </c>
      <c r="G700" t="s">
        <v>40</v>
      </c>
      <c r="H700" s="1">
        <v>40010</v>
      </c>
      <c r="I700">
        <v>2016</v>
      </c>
      <c r="J700">
        <v>4</v>
      </c>
      <c r="K700">
        <v>37</v>
      </c>
      <c r="L700">
        <v>25</v>
      </c>
      <c r="M700">
        <v>4</v>
      </c>
      <c r="N700" t="s">
        <v>40</v>
      </c>
      <c r="O700" t="s">
        <v>40</v>
      </c>
      <c r="P700" t="s">
        <v>40</v>
      </c>
      <c r="Q700" t="s">
        <v>40</v>
      </c>
      <c r="R700" t="s">
        <v>40</v>
      </c>
      <c r="S700" t="s">
        <v>40</v>
      </c>
      <c r="T700" t="s">
        <v>41</v>
      </c>
      <c r="U700">
        <v>13.6</v>
      </c>
      <c r="V700">
        <v>4.7</v>
      </c>
      <c r="W700" t="s">
        <v>40</v>
      </c>
      <c r="X700">
        <v>2016</v>
      </c>
      <c r="Y700" t="s">
        <v>40</v>
      </c>
      <c r="Z700" t="s">
        <v>40</v>
      </c>
      <c r="AA700" t="s">
        <v>40</v>
      </c>
      <c r="AB700">
        <v>0</v>
      </c>
      <c r="AC700">
        <v>0</v>
      </c>
      <c r="AD700">
        <v>0</v>
      </c>
      <c r="AE700">
        <v>0</v>
      </c>
      <c r="AF700">
        <v>0</v>
      </c>
      <c r="AG700">
        <v>10</v>
      </c>
      <c r="AH700">
        <v>5</v>
      </c>
      <c r="AI700">
        <v>1</v>
      </c>
      <c r="AJ700" t="s">
        <v>40</v>
      </c>
    </row>
    <row r="701" spans="1:36" x14ac:dyDescent="0.2">
      <c r="A701" t="s">
        <v>853</v>
      </c>
      <c r="B701" t="s">
        <v>853</v>
      </c>
      <c r="C701" t="s">
        <v>372</v>
      </c>
      <c r="D701" t="s">
        <v>1421</v>
      </c>
      <c r="E701" t="s">
        <v>328</v>
      </c>
      <c r="F701" s="1">
        <v>39645</v>
      </c>
      <c r="G701" t="s">
        <v>40</v>
      </c>
      <c r="H701" s="1">
        <v>40010</v>
      </c>
      <c r="I701">
        <v>2016</v>
      </c>
      <c r="J701">
        <v>7</v>
      </c>
      <c r="K701">
        <v>66</v>
      </c>
      <c r="L701">
        <v>57</v>
      </c>
      <c r="M701">
        <v>20</v>
      </c>
      <c r="N701" t="s">
        <v>40</v>
      </c>
      <c r="O701" t="s">
        <v>40</v>
      </c>
      <c r="P701" t="s">
        <v>40</v>
      </c>
      <c r="Q701" t="s">
        <v>40</v>
      </c>
      <c r="R701" t="s">
        <v>40</v>
      </c>
      <c r="S701" t="s">
        <v>40</v>
      </c>
      <c r="T701" t="s">
        <v>242</v>
      </c>
      <c r="U701">
        <v>17.8</v>
      </c>
      <c r="V701">
        <v>10.3</v>
      </c>
      <c r="W701" t="s">
        <v>40</v>
      </c>
      <c r="X701">
        <v>2016</v>
      </c>
      <c r="Y701" t="s">
        <v>40</v>
      </c>
      <c r="Z701" t="s">
        <v>40</v>
      </c>
      <c r="AA701" t="s">
        <v>40</v>
      </c>
      <c r="AB701">
        <v>0</v>
      </c>
      <c r="AC701">
        <v>0</v>
      </c>
      <c r="AD701">
        <v>0</v>
      </c>
      <c r="AE701">
        <v>0</v>
      </c>
      <c r="AF701">
        <v>0</v>
      </c>
      <c r="AG701">
        <v>15</v>
      </c>
      <c r="AH701">
        <v>1</v>
      </c>
      <c r="AI701">
        <v>6</v>
      </c>
      <c r="AJ701" t="s">
        <v>40</v>
      </c>
    </row>
    <row r="702" spans="1:36" x14ac:dyDescent="0.2">
      <c r="A702" t="s">
        <v>854</v>
      </c>
      <c r="B702" t="s">
        <v>854</v>
      </c>
      <c r="C702" t="s">
        <v>372</v>
      </c>
      <c r="D702" t="s">
        <v>1421</v>
      </c>
      <c r="E702" t="s">
        <v>328</v>
      </c>
      <c r="F702" s="1">
        <v>39645</v>
      </c>
      <c r="G702" s="1">
        <v>39645</v>
      </c>
      <c r="H702" s="1">
        <v>39676</v>
      </c>
      <c r="I702">
        <v>2016</v>
      </c>
      <c r="J702">
        <v>6</v>
      </c>
      <c r="K702">
        <v>62</v>
      </c>
      <c r="L702">
        <v>41</v>
      </c>
      <c r="M702">
        <v>8</v>
      </c>
      <c r="N702" t="s">
        <v>40</v>
      </c>
      <c r="O702" t="s">
        <v>40</v>
      </c>
      <c r="P702" t="s">
        <v>40</v>
      </c>
      <c r="Q702" t="s">
        <v>40</v>
      </c>
      <c r="R702" t="s">
        <v>40</v>
      </c>
      <c r="S702" t="s">
        <v>40</v>
      </c>
      <c r="T702" t="s">
        <v>236</v>
      </c>
      <c r="U702">
        <v>20.100000000000001</v>
      </c>
      <c r="V702">
        <v>7.5</v>
      </c>
      <c r="W702" t="s">
        <v>40</v>
      </c>
      <c r="X702">
        <v>2016</v>
      </c>
      <c r="Y702" t="s">
        <v>40</v>
      </c>
      <c r="Z702" t="s">
        <v>40</v>
      </c>
      <c r="AA702" t="s">
        <v>40</v>
      </c>
      <c r="AB702">
        <v>0</v>
      </c>
      <c r="AC702">
        <v>0</v>
      </c>
      <c r="AD702">
        <v>0</v>
      </c>
      <c r="AE702">
        <v>0</v>
      </c>
      <c r="AF702">
        <v>0</v>
      </c>
      <c r="AG702">
        <v>15</v>
      </c>
      <c r="AH702">
        <v>5</v>
      </c>
      <c r="AI702">
        <v>1</v>
      </c>
      <c r="AJ702" t="s">
        <v>40</v>
      </c>
    </row>
    <row r="703" spans="1:36" x14ac:dyDescent="0.2">
      <c r="A703" t="s">
        <v>855</v>
      </c>
      <c r="B703" t="s">
        <v>855</v>
      </c>
      <c r="C703" t="s">
        <v>372</v>
      </c>
      <c r="D703" t="s">
        <v>1421</v>
      </c>
      <c r="E703" t="s">
        <v>328</v>
      </c>
      <c r="F703" s="1">
        <v>39645</v>
      </c>
      <c r="G703" s="1">
        <v>39645</v>
      </c>
      <c r="H703" s="1">
        <v>39676</v>
      </c>
      <c r="I703">
        <v>2016</v>
      </c>
      <c r="J703">
        <v>7</v>
      </c>
      <c r="K703">
        <v>97</v>
      </c>
      <c r="L703">
        <v>41</v>
      </c>
      <c r="M703">
        <v>15</v>
      </c>
      <c r="N703" t="s">
        <v>40</v>
      </c>
      <c r="O703" t="s">
        <v>40</v>
      </c>
      <c r="P703" t="s">
        <v>40</v>
      </c>
      <c r="Q703" t="s">
        <v>40</v>
      </c>
      <c r="R703" t="s">
        <v>40</v>
      </c>
      <c r="S703" t="s">
        <v>40</v>
      </c>
      <c r="T703" t="s">
        <v>236</v>
      </c>
      <c r="U703">
        <v>19</v>
      </c>
      <c r="V703">
        <v>6.7</v>
      </c>
      <c r="W703" t="s">
        <v>40</v>
      </c>
      <c r="X703">
        <v>2016</v>
      </c>
      <c r="Y703" t="s">
        <v>40</v>
      </c>
      <c r="Z703" t="s">
        <v>40</v>
      </c>
      <c r="AA703" t="s">
        <v>40</v>
      </c>
      <c r="AB703">
        <v>0</v>
      </c>
      <c r="AC703">
        <v>0</v>
      </c>
      <c r="AD703">
        <v>0</v>
      </c>
      <c r="AE703">
        <v>0</v>
      </c>
      <c r="AF703">
        <v>0</v>
      </c>
      <c r="AG703">
        <v>15</v>
      </c>
      <c r="AH703">
        <v>4</v>
      </c>
      <c r="AI703">
        <v>1</v>
      </c>
      <c r="AJ703" t="s">
        <v>40</v>
      </c>
    </row>
    <row r="704" spans="1:36" x14ac:dyDescent="0.2">
      <c r="A704" t="s">
        <v>856</v>
      </c>
      <c r="B704" t="s">
        <v>856</v>
      </c>
      <c r="C704" t="s">
        <v>372</v>
      </c>
      <c r="D704" t="s">
        <v>1421</v>
      </c>
      <c r="E704" t="s">
        <v>328</v>
      </c>
      <c r="F704" s="1">
        <v>39645</v>
      </c>
      <c r="G704" s="1">
        <v>39645</v>
      </c>
      <c r="H704" s="1">
        <v>39676</v>
      </c>
      <c r="I704">
        <v>2016</v>
      </c>
      <c r="J704">
        <v>4.5</v>
      </c>
      <c r="K704">
        <v>50</v>
      </c>
      <c r="L704">
        <v>23</v>
      </c>
      <c r="M704">
        <v>13</v>
      </c>
      <c r="N704" t="s">
        <v>40</v>
      </c>
      <c r="O704" t="s">
        <v>40</v>
      </c>
      <c r="P704" t="s">
        <v>40</v>
      </c>
      <c r="Q704" t="s">
        <v>40</v>
      </c>
      <c r="R704" t="s">
        <v>40</v>
      </c>
      <c r="S704" t="s">
        <v>40</v>
      </c>
      <c r="T704" t="s">
        <v>41</v>
      </c>
      <c r="U704">
        <v>13.1</v>
      </c>
      <c r="V704">
        <v>9.8000000000000007</v>
      </c>
      <c r="W704" t="s">
        <v>40</v>
      </c>
      <c r="X704">
        <v>2016</v>
      </c>
      <c r="Y704" t="s">
        <v>40</v>
      </c>
      <c r="Z704" t="s">
        <v>40</v>
      </c>
      <c r="AA704" t="s">
        <v>40</v>
      </c>
      <c r="AB704">
        <v>0</v>
      </c>
      <c r="AC704">
        <v>0</v>
      </c>
      <c r="AD704">
        <v>0</v>
      </c>
      <c r="AE704">
        <v>0</v>
      </c>
      <c r="AF704">
        <v>0</v>
      </c>
      <c r="AG704">
        <v>15</v>
      </c>
      <c r="AH704">
        <v>3</v>
      </c>
      <c r="AI704">
        <v>1</v>
      </c>
      <c r="AJ704" t="s">
        <v>40</v>
      </c>
    </row>
    <row r="705" spans="1:36" x14ac:dyDescent="0.2">
      <c r="A705" t="s">
        <v>857</v>
      </c>
      <c r="B705" t="s">
        <v>857</v>
      </c>
      <c r="C705" t="s">
        <v>372</v>
      </c>
      <c r="D705" t="s">
        <v>1421</v>
      </c>
      <c r="E705" t="s">
        <v>328</v>
      </c>
      <c r="F705" s="1">
        <v>39645</v>
      </c>
      <c r="G705" s="1">
        <v>39645</v>
      </c>
      <c r="H705" s="1">
        <v>39676</v>
      </c>
      <c r="I705">
        <v>2016</v>
      </c>
      <c r="J705">
        <v>7</v>
      </c>
      <c r="K705">
        <v>41</v>
      </c>
      <c r="L705">
        <v>35</v>
      </c>
      <c r="M705">
        <v>9</v>
      </c>
      <c r="N705" t="s">
        <v>40</v>
      </c>
      <c r="O705" t="s">
        <v>40</v>
      </c>
      <c r="P705" t="s">
        <v>40</v>
      </c>
      <c r="Q705" t="s">
        <v>40</v>
      </c>
      <c r="R705" t="s">
        <v>40</v>
      </c>
      <c r="S705" t="s">
        <v>40</v>
      </c>
      <c r="T705" t="s">
        <v>236</v>
      </c>
      <c r="U705">
        <v>17.2</v>
      </c>
      <c r="V705">
        <v>9.6999999999999993</v>
      </c>
      <c r="W705" t="s">
        <v>40</v>
      </c>
      <c r="X705">
        <v>2016</v>
      </c>
      <c r="Y705" t="s">
        <v>40</v>
      </c>
      <c r="Z705" t="s">
        <v>40</v>
      </c>
      <c r="AA705" t="s">
        <v>40</v>
      </c>
      <c r="AB705">
        <v>0</v>
      </c>
      <c r="AC705">
        <v>0</v>
      </c>
      <c r="AD705">
        <v>0</v>
      </c>
      <c r="AE705">
        <v>0</v>
      </c>
      <c r="AF705">
        <v>0</v>
      </c>
      <c r="AG705">
        <v>15</v>
      </c>
      <c r="AH705">
        <v>2</v>
      </c>
      <c r="AI705">
        <v>1</v>
      </c>
      <c r="AJ705" t="s">
        <v>40</v>
      </c>
    </row>
    <row r="706" spans="1:36" x14ac:dyDescent="0.2">
      <c r="A706" t="s">
        <v>858</v>
      </c>
      <c r="B706" t="s">
        <v>858</v>
      </c>
      <c r="C706" t="s">
        <v>372</v>
      </c>
      <c r="D706" t="s">
        <v>1421</v>
      </c>
      <c r="E706" t="s">
        <v>328</v>
      </c>
      <c r="F706" s="1">
        <v>39645</v>
      </c>
      <c r="G706" s="1">
        <v>39645</v>
      </c>
      <c r="H706" s="1">
        <v>39676</v>
      </c>
      <c r="I706">
        <v>2016</v>
      </c>
      <c r="J706">
        <v>4.5</v>
      </c>
      <c r="K706">
        <v>53</v>
      </c>
      <c r="L706">
        <v>40</v>
      </c>
      <c r="M706">
        <v>8</v>
      </c>
      <c r="N706" t="s">
        <v>40</v>
      </c>
      <c r="O706" t="s">
        <v>40</v>
      </c>
      <c r="P706" t="s">
        <v>40</v>
      </c>
      <c r="Q706" t="s">
        <v>40</v>
      </c>
      <c r="R706" t="s">
        <v>40</v>
      </c>
      <c r="S706" t="s">
        <v>40</v>
      </c>
      <c r="T706" t="s">
        <v>236</v>
      </c>
      <c r="U706">
        <v>16.899999999999999</v>
      </c>
      <c r="V706">
        <v>7.4</v>
      </c>
      <c r="W706" t="s">
        <v>40</v>
      </c>
      <c r="X706">
        <v>2016</v>
      </c>
      <c r="Y706" t="s">
        <v>40</v>
      </c>
      <c r="Z706" t="s">
        <v>40</v>
      </c>
      <c r="AA706" t="s">
        <v>40</v>
      </c>
      <c r="AB706">
        <v>0</v>
      </c>
      <c r="AC706">
        <v>0</v>
      </c>
      <c r="AD706">
        <v>0</v>
      </c>
      <c r="AE706">
        <v>0</v>
      </c>
      <c r="AF706">
        <v>0</v>
      </c>
      <c r="AG706">
        <v>15</v>
      </c>
      <c r="AH706">
        <v>1</v>
      </c>
      <c r="AI706">
        <v>1</v>
      </c>
      <c r="AJ706" t="s">
        <v>40</v>
      </c>
    </row>
    <row r="707" spans="1:36" x14ac:dyDescent="0.2">
      <c r="A707" t="s">
        <v>859</v>
      </c>
      <c r="B707" t="s">
        <v>859</v>
      </c>
      <c r="C707" t="s">
        <v>372</v>
      </c>
      <c r="D707" t="s">
        <v>1421</v>
      </c>
      <c r="E707" t="s">
        <v>328</v>
      </c>
      <c r="F707" s="1">
        <v>39645</v>
      </c>
      <c r="G707" s="1">
        <v>39645</v>
      </c>
      <c r="H707" s="1">
        <v>39676</v>
      </c>
      <c r="I707">
        <v>2016</v>
      </c>
      <c r="J707">
        <v>5</v>
      </c>
      <c r="K707">
        <v>68</v>
      </c>
      <c r="L707">
        <v>25</v>
      </c>
      <c r="M707">
        <v>6</v>
      </c>
      <c r="N707" t="s">
        <v>40</v>
      </c>
      <c r="O707" t="s">
        <v>40</v>
      </c>
      <c r="P707" t="s">
        <v>40</v>
      </c>
      <c r="Q707" t="s">
        <v>40</v>
      </c>
      <c r="R707" t="s">
        <v>40</v>
      </c>
      <c r="S707" t="s">
        <v>40</v>
      </c>
      <c r="T707" t="s">
        <v>242</v>
      </c>
      <c r="U707">
        <v>13</v>
      </c>
      <c r="V707">
        <v>6.9</v>
      </c>
      <c r="W707" t="s">
        <v>40</v>
      </c>
      <c r="X707">
        <v>2016</v>
      </c>
      <c r="Y707" t="s">
        <v>40</v>
      </c>
      <c r="Z707" t="s">
        <v>40</v>
      </c>
      <c r="AA707" t="s">
        <v>40</v>
      </c>
      <c r="AB707">
        <v>0</v>
      </c>
      <c r="AC707">
        <v>0</v>
      </c>
      <c r="AD707">
        <v>0</v>
      </c>
      <c r="AE707">
        <v>0</v>
      </c>
      <c r="AF707">
        <v>0</v>
      </c>
      <c r="AG707">
        <v>15</v>
      </c>
      <c r="AH707">
        <v>5</v>
      </c>
      <c r="AI707">
        <v>5</v>
      </c>
      <c r="AJ707" t="s">
        <v>40</v>
      </c>
    </row>
    <row r="708" spans="1:36" x14ac:dyDescent="0.2">
      <c r="A708" t="s">
        <v>860</v>
      </c>
      <c r="B708" t="s">
        <v>860</v>
      </c>
      <c r="C708" t="s">
        <v>372</v>
      </c>
      <c r="D708" t="s">
        <v>1421</v>
      </c>
      <c r="E708" t="s">
        <v>328</v>
      </c>
      <c r="F708" s="1">
        <v>39645</v>
      </c>
      <c r="G708" s="1">
        <v>39645</v>
      </c>
      <c r="H708" s="1">
        <v>39676</v>
      </c>
      <c r="I708">
        <v>2016</v>
      </c>
      <c r="J708">
        <v>5</v>
      </c>
      <c r="K708">
        <v>80</v>
      </c>
      <c r="L708">
        <v>47</v>
      </c>
      <c r="M708">
        <v>8</v>
      </c>
      <c r="N708" t="s">
        <v>40</v>
      </c>
      <c r="O708" t="s">
        <v>40</v>
      </c>
      <c r="P708" t="s">
        <v>40</v>
      </c>
      <c r="Q708" t="s">
        <v>40</v>
      </c>
      <c r="R708" t="s">
        <v>40</v>
      </c>
      <c r="S708" t="s">
        <v>40</v>
      </c>
      <c r="T708" t="s">
        <v>242</v>
      </c>
      <c r="U708">
        <v>17.2</v>
      </c>
      <c r="V708">
        <v>11.5</v>
      </c>
      <c r="W708" t="s">
        <v>40</v>
      </c>
      <c r="X708">
        <v>2016</v>
      </c>
      <c r="Y708" t="s">
        <v>40</v>
      </c>
      <c r="Z708" t="s">
        <v>40</v>
      </c>
      <c r="AA708" t="s">
        <v>40</v>
      </c>
      <c r="AB708">
        <v>0</v>
      </c>
      <c r="AC708">
        <v>0</v>
      </c>
      <c r="AD708">
        <v>0</v>
      </c>
      <c r="AE708">
        <v>0</v>
      </c>
      <c r="AF708">
        <v>0</v>
      </c>
      <c r="AG708">
        <v>15</v>
      </c>
      <c r="AH708">
        <v>4</v>
      </c>
      <c r="AI708">
        <v>5</v>
      </c>
      <c r="AJ708" t="s">
        <v>40</v>
      </c>
    </row>
    <row r="709" spans="1:36" x14ac:dyDescent="0.2">
      <c r="A709" t="s">
        <v>861</v>
      </c>
      <c r="B709" t="s">
        <v>861</v>
      </c>
      <c r="C709" t="s">
        <v>372</v>
      </c>
      <c r="D709" t="s">
        <v>1421</v>
      </c>
      <c r="E709" t="s">
        <v>328</v>
      </c>
      <c r="F709" s="1">
        <v>39645</v>
      </c>
      <c r="G709" s="1">
        <v>39645</v>
      </c>
      <c r="H709" s="1">
        <v>39676</v>
      </c>
      <c r="I709">
        <v>2016</v>
      </c>
      <c r="J709">
        <v>6</v>
      </c>
      <c r="K709">
        <v>7.2</v>
      </c>
      <c r="L709">
        <v>42</v>
      </c>
      <c r="M709">
        <v>6</v>
      </c>
      <c r="N709" t="s">
        <v>40</v>
      </c>
      <c r="O709" t="s">
        <v>40</v>
      </c>
      <c r="P709" t="s">
        <v>40</v>
      </c>
      <c r="Q709" t="s">
        <v>40</v>
      </c>
      <c r="R709" t="s">
        <v>40</v>
      </c>
      <c r="S709" t="s">
        <v>40</v>
      </c>
      <c r="T709" t="s">
        <v>242</v>
      </c>
      <c r="U709">
        <v>15.4</v>
      </c>
      <c r="V709">
        <v>6.5</v>
      </c>
      <c r="W709" t="s">
        <v>40</v>
      </c>
      <c r="X709">
        <v>2016</v>
      </c>
      <c r="Y709" t="s">
        <v>40</v>
      </c>
      <c r="Z709" t="s">
        <v>40</v>
      </c>
      <c r="AA709" t="s">
        <v>40</v>
      </c>
      <c r="AB709">
        <v>0</v>
      </c>
      <c r="AC709">
        <v>0</v>
      </c>
      <c r="AD709">
        <v>0</v>
      </c>
      <c r="AE709">
        <v>0</v>
      </c>
      <c r="AF709">
        <v>0</v>
      </c>
      <c r="AG709">
        <v>15</v>
      </c>
      <c r="AH709">
        <v>3</v>
      </c>
      <c r="AI709">
        <v>5</v>
      </c>
      <c r="AJ709" t="s">
        <v>40</v>
      </c>
    </row>
    <row r="710" spans="1:36" x14ac:dyDescent="0.2">
      <c r="A710" t="s">
        <v>862</v>
      </c>
      <c r="B710" t="s">
        <v>862</v>
      </c>
      <c r="C710" t="s">
        <v>372</v>
      </c>
      <c r="D710" t="s">
        <v>1421</v>
      </c>
      <c r="E710" t="s">
        <v>328</v>
      </c>
      <c r="F710" s="1">
        <v>39645</v>
      </c>
      <c r="G710" s="1">
        <v>39645</v>
      </c>
      <c r="H710" s="1">
        <v>39676</v>
      </c>
      <c r="I710">
        <v>2016</v>
      </c>
      <c r="J710">
        <v>6</v>
      </c>
      <c r="K710">
        <v>64</v>
      </c>
      <c r="L710">
        <v>53</v>
      </c>
      <c r="M710">
        <v>6</v>
      </c>
      <c r="N710" t="s">
        <v>40</v>
      </c>
      <c r="O710" t="s">
        <v>40</v>
      </c>
      <c r="P710" t="s">
        <v>40</v>
      </c>
      <c r="Q710" t="s">
        <v>40</v>
      </c>
      <c r="R710" t="s">
        <v>40</v>
      </c>
      <c r="S710" t="s">
        <v>40</v>
      </c>
      <c r="T710" t="s">
        <v>236</v>
      </c>
      <c r="U710">
        <v>17.5</v>
      </c>
      <c r="V710">
        <v>6.7</v>
      </c>
      <c r="W710" t="s">
        <v>40</v>
      </c>
      <c r="X710">
        <v>2016</v>
      </c>
      <c r="Y710" t="s">
        <v>40</v>
      </c>
      <c r="Z710" t="s">
        <v>40</v>
      </c>
      <c r="AA710" t="s">
        <v>40</v>
      </c>
      <c r="AB710">
        <v>0</v>
      </c>
      <c r="AC710">
        <v>0</v>
      </c>
      <c r="AD710">
        <v>0</v>
      </c>
      <c r="AE710">
        <v>0</v>
      </c>
      <c r="AF710">
        <v>0</v>
      </c>
      <c r="AG710">
        <v>15</v>
      </c>
      <c r="AH710">
        <v>2</v>
      </c>
      <c r="AI710">
        <v>5</v>
      </c>
      <c r="AJ710" t="s">
        <v>40</v>
      </c>
    </row>
    <row r="711" spans="1:36" x14ac:dyDescent="0.2">
      <c r="A711" t="s">
        <v>863</v>
      </c>
      <c r="B711" t="s">
        <v>863</v>
      </c>
      <c r="C711" t="s">
        <v>372</v>
      </c>
      <c r="D711" t="s">
        <v>1421</v>
      </c>
      <c r="E711" t="s">
        <v>328</v>
      </c>
      <c r="F711" s="1">
        <v>39645</v>
      </c>
      <c r="G711" t="s">
        <v>40</v>
      </c>
      <c r="H711" s="1">
        <v>40010</v>
      </c>
      <c r="I711">
        <v>2016</v>
      </c>
      <c r="J711">
        <v>7</v>
      </c>
      <c r="K711">
        <v>122</v>
      </c>
      <c r="L711">
        <v>68</v>
      </c>
      <c r="M711">
        <v>7</v>
      </c>
      <c r="N711" t="s">
        <v>40</v>
      </c>
      <c r="O711" t="s">
        <v>40</v>
      </c>
      <c r="P711" t="s">
        <v>40</v>
      </c>
      <c r="Q711" t="s">
        <v>40</v>
      </c>
      <c r="R711" t="s">
        <v>40</v>
      </c>
      <c r="S711" t="s">
        <v>40</v>
      </c>
      <c r="T711" t="s">
        <v>236</v>
      </c>
      <c r="U711">
        <v>26.1</v>
      </c>
      <c r="V711">
        <v>9.1</v>
      </c>
      <c r="W711" t="s">
        <v>40</v>
      </c>
      <c r="X711">
        <v>2016</v>
      </c>
      <c r="Y711" t="s">
        <v>40</v>
      </c>
      <c r="Z711" t="s">
        <v>40</v>
      </c>
      <c r="AA711" t="s">
        <v>40</v>
      </c>
      <c r="AB711">
        <v>0</v>
      </c>
      <c r="AC711">
        <v>0</v>
      </c>
      <c r="AD711">
        <v>0</v>
      </c>
      <c r="AE711">
        <v>0</v>
      </c>
      <c r="AF711">
        <v>0</v>
      </c>
      <c r="AG711">
        <v>10</v>
      </c>
      <c r="AH711">
        <v>4</v>
      </c>
      <c r="AI711">
        <v>1</v>
      </c>
      <c r="AJ711" t="s">
        <v>40</v>
      </c>
    </row>
    <row r="712" spans="1:36" x14ac:dyDescent="0.2">
      <c r="A712" t="s">
        <v>864</v>
      </c>
      <c r="B712" t="s">
        <v>864</v>
      </c>
      <c r="C712" t="s">
        <v>372</v>
      </c>
      <c r="D712" t="s">
        <v>1421</v>
      </c>
      <c r="E712" t="s">
        <v>328</v>
      </c>
      <c r="F712" s="1">
        <v>39645</v>
      </c>
      <c r="G712" s="1">
        <v>39645</v>
      </c>
      <c r="H712" s="1">
        <v>39676</v>
      </c>
      <c r="I712">
        <v>2016</v>
      </c>
      <c r="J712">
        <v>6</v>
      </c>
      <c r="K712">
        <v>76</v>
      </c>
      <c r="L712">
        <v>57</v>
      </c>
      <c r="M712">
        <v>4</v>
      </c>
      <c r="N712" t="s">
        <v>40</v>
      </c>
      <c r="O712" t="s">
        <v>40</v>
      </c>
      <c r="P712" t="s">
        <v>40</v>
      </c>
      <c r="Q712" t="s">
        <v>40</v>
      </c>
      <c r="R712" t="s">
        <v>40</v>
      </c>
      <c r="S712" t="s">
        <v>40</v>
      </c>
      <c r="T712" t="s">
        <v>236</v>
      </c>
      <c r="U712">
        <v>20.100000000000001</v>
      </c>
      <c r="V712">
        <v>5</v>
      </c>
      <c r="W712" t="s">
        <v>40</v>
      </c>
      <c r="X712">
        <v>2016</v>
      </c>
      <c r="Y712" t="s">
        <v>40</v>
      </c>
      <c r="Z712" t="s">
        <v>40</v>
      </c>
      <c r="AA712" t="s">
        <v>40</v>
      </c>
      <c r="AB712">
        <v>0</v>
      </c>
      <c r="AC712">
        <v>0</v>
      </c>
      <c r="AD712">
        <v>0</v>
      </c>
      <c r="AE712">
        <v>0</v>
      </c>
      <c r="AF712">
        <v>0</v>
      </c>
      <c r="AG712">
        <v>15</v>
      </c>
      <c r="AH712">
        <v>1</v>
      </c>
      <c r="AI712">
        <v>5</v>
      </c>
      <c r="AJ712" t="s">
        <v>40</v>
      </c>
    </row>
    <row r="713" spans="1:36" x14ac:dyDescent="0.2">
      <c r="A713" t="s">
        <v>865</v>
      </c>
      <c r="B713" t="s">
        <v>865</v>
      </c>
      <c r="C713" t="s">
        <v>372</v>
      </c>
      <c r="D713" t="s">
        <v>1421</v>
      </c>
      <c r="E713" t="s">
        <v>328</v>
      </c>
      <c r="F713" s="1">
        <v>39645</v>
      </c>
      <c r="G713" t="s">
        <v>40</v>
      </c>
      <c r="H713" s="1">
        <v>40010</v>
      </c>
      <c r="I713">
        <v>2016</v>
      </c>
      <c r="J713">
        <v>5</v>
      </c>
      <c r="K713">
        <v>50</v>
      </c>
      <c r="L713">
        <v>43</v>
      </c>
      <c r="M713">
        <v>5</v>
      </c>
      <c r="N713" t="s">
        <v>40</v>
      </c>
      <c r="O713" t="s">
        <v>40</v>
      </c>
      <c r="P713" t="s">
        <v>40</v>
      </c>
      <c r="Q713" t="s">
        <v>40</v>
      </c>
      <c r="R713" t="s">
        <v>40</v>
      </c>
      <c r="S713" t="s">
        <v>40</v>
      </c>
      <c r="T713" t="s">
        <v>236</v>
      </c>
      <c r="U713">
        <v>5.3</v>
      </c>
      <c r="V713">
        <v>7.2</v>
      </c>
      <c r="W713" t="s">
        <v>40</v>
      </c>
      <c r="X713">
        <v>2016</v>
      </c>
      <c r="Y713" t="s">
        <v>40</v>
      </c>
      <c r="Z713" t="s">
        <v>40</v>
      </c>
      <c r="AA713" t="s">
        <v>40</v>
      </c>
      <c r="AB713">
        <v>0</v>
      </c>
      <c r="AC713">
        <v>0</v>
      </c>
      <c r="AD713">
        <v>0</v>
      </c>
      <c r="AE713">
        <v>0</v>
      </c>
      <c r="AF713">
        <v>0</v>
      </c>
      <c r="AG713">
        <v>10</v>
      </c>
      <c r="AH713">
        <v>3</v>
      </c>
      <c r="AI713">
        <v>1</v>
      </c>
      <c r="AJ713" t="s">
        <v>40</v>
      </c>
    </row>
    <row r="714" spans="1:36" x14ac:dyDescent="0.2">
      <c r="A714" t="s">
        <v>866</v>
      </c>
      <c r="B714" t="s">
        <v>866</v>
      </c>
      <c r="C714" t="s">
        <v>372</v>
      </c>
      <c r="D714" t="s">
        <v>1421</v>
      </c>
      <c r="E714" t="s">
        <v>328</v>
      </c>
      <c r="F714" s="1">
        <v>39645</v>
      </c>
      <c r="G714" t="s">
        <v>40</v>
      </c>
      <c r="H714" s="1">
        <v>40010</v>
      </c>
      <c r="I714">
        <v>2016</v>
      </c>
      <c r="J714">
        <v>6.5</v>
      </c>
      <c r="K714">
        <v>54</v>
      </c>
      <c r="L714">
        <v>32</v>
      </c>
      <c r="M714">
        <v>8</v>
      </c>
      <c r="N714" t="s">
        <v>40</v>
      </c>
      <c r="O714" t="s">
        <v>40</v>
      </c>
      <c r="P714" t="s">
        <v>40</v>
      </c>
      <c r="Q714" t="s">
        <v>40</v>
      </c>
      <c r="R714" t="s">
        <v>40</v>
      </c>
      <c r="S714" t="s">
        <v>40</v>
      </c>
      <c r="T714" t="s">
        <v>242</v>
      </c>
      <c r="U714">
        <v>21.4</v>
      </c>
      <c r="V714">
        <v>8</v>
      </c>
      <c r="W714" t="s">
        <v>40</v>
      </c>
      <c r="X714">
        <v>2016</v>
      </c>
      <c r="Y714" t="s">
        <v>40</v>
      </c>
      <c r="Z714" t="s">
        <v>40</v>
      </c>
      <c r="AA714" t="s">
        <v>40</v>
      </c>
      <c r="AB714">
        <v>0</v>
      </c>
      <c r="AC714">
        <v>0</v>
      </c>
      <c r="AD714">
        <v>0</v>
      </c>
      <c r="AE714">
        <v>0</v>
      </c>
      <c r="AF714">
        <v>0</v>
      </c>
      <c r="AG714">
        <v>10</v>
      </c>
      <c r="AH714">
        <v>2</v>
      </c>
      <c r="AI714">
        <v>1</v>
      </c>
      <c r="AJ714" t="s">
        <v>40</v>
      </c>
    </row>
    <row r="715" spans="1:36" x14ac:dyDescent="0.2">
      <c r="A715" t="s">
        <v>867</v>
      </c>
      <c r="B715" t="s">
        <v>867</v>
      </c>
      <c r="C715" t="s">
        <v>372</v>
      </c>
      <c r="D715" t="s">
        <v>1421</v>
      </c>
      <c r="E715" t="s">
        <v>328</v>
      </c>
      <c r="F715" s="1">
        <v>39645</v>
      </c>
      <c r="G715" t="s">
        <v>40</v>
      </c>
      <c r="H715" s="1">
        <v>40010</v>
      </c>
      <c r="I715">
        <v>2016</v>
      </c>
      <c r="J715">
        <v>4</v>
      </c>
      <c r="K715">
        <v>155</v>
      </c>
      <c r="L715">
        <v>32</v>
      </c>
      <c r="M715">
        <v>5</v>
      </c>
      <c r="N715" t="s">
        <v>40</v>
      </c>
      <c r="O715" t="s">
        <v>40</v>
      </c>
      <c r="P715" t="s">
        <v>40</v>
      </c>
      <c r="Q715" t="s">
        <v>40</v>
      </c>
      <c r="R715" t="s">
        <v>40</v>
      </c>
      <c r="S715" t="s">
        <v>40</v>
      </c>
      <c r="T715" t="s">
        <v>236</v>
      </c>
      <c r="U715">
        <v>14.2</v>
      </c>
      <c r="V715">
        <v>4.9000000000000004</v>
      </c>
      <c r="W715" t="s">
        <v>40</v>
      </c>
      <c r="X715">
        <v>2016</v>
      </c>
      <c r="Y715" t="s">
        <v>40</v>
      </c>
      <c r="Z715" t="s">
        <v>40</v>
      </c>
      <c r="AA715" t="s">
        <v>40</v>
      </c>
      <c r="AB715">
        <v>0</v>
      </c>
      <c r="AC715">
        <v>0</v>
      </c>
      <c r="AD715">
        <v>0</v>
      </c>
      <c r="AE715">
        <v>0</v>
      </c>
      <c r="AF715">
        <v>0</v>
      </c>
      <c r="AG715">
        <v>15</v>
      </c>
      <c r="AH715">
        <v>4</v>
      </c>
      <c r="AI715">
        <v>6</v>
      </c>
      <c r="AJ715" t="s">
        <v>40</v>
      </c>
    </row>
    <row r="716" spans="1:36" x14ac:dyDescent="0.2">
      <c r="A716" t="s">
        <v>868</v>
      </c>
      <c r="B716" t="s">
        <v>868</v>
      </c>
      <c r="C716" t="s">
        <v>372</v>
      </c>
      <c r="D716" t="s">
        <v>1421</v>
      </c>
      <c r="E716" t="s">
        <v>328</v>
      </c>
      <c r="F716" s="1">
        <v>39645</v>
      </c>
      <c r="G716" t="s">
        <v>40</v>
      </c>
      <c r="H716" s="1">
        <v>40010</v>
      </c>
      <c r="I716">
        <v>2016</v>
      </c>
      <c r="J716">
        <v>6</v>
      </c>
      <c r="K716">
        <v>57</v>
      </c>
      <c r="L716">
        <v>50</v>
      </c>
      <c r="M716">
        <v>6</v>
      </c>
      <c r="N716" t="s">
        <v>40</v>
      </c>
      <c r="O716" t="s">
        <v>40</v>
      </c>
      <c r="P716" t="s">
        <v>40</v>
      </c>
      <c r="Q716" t="s">
        <v>40</v>
      </c>
      <c r="R716" t="s">
        <v>40</v>
      </c>
      <c r="S716" t="s">
        <v>40</v>
      </c>
      <c r="T716" t="s">
        <v>236</v>
      </c>
      <c r="U716">
        <v>15.9</v>
      </c>
      <c r="V716">
        <v>8.3000000000000007</v>
      </c>
      <c r="W716" t="s">
        <v>40</v>
      </c>
      <c r="X716">
        <v>2016</v>
      </c>
      <c r="Y716" t="s">
        <v>40</v>
      </c>
      <c r="Z716" t="s">
        <v>40</v>
      </c>
      <c r="AA716" t="s">
        <v>40</v>
      </c>
      <c r="AB716">
        <v>0</v>
      </c>
      <c r="AC716">
        <v>0</v>
      </c>
      <c r="AD716">
        <v>0</v>
      </c>
      <c r="AE716">
        <v>0</v>
      </c>
      <c r="AF716">
        <v>0</v>
      </c>
      <c r="AG716">
        <v>15</v>
      </c>
      <c r="AH716">
        <v>3</v>
      </c>
      <c r="AI716">
        <v>6</v>
      </c>
      <c r="AJ716" t="s">
        <v>40</v>
      </c>
    </row>
    <row r="717" spans="1:36" x14ac:dyDescent="0.2">
      <c r="A717" t="s">
        <v>869</v>
      </c>
      <c r="B717" t="s">
        <v>869</v>
      </c>
      <c r="C717" t="s">
        <v>372</v>
      </c>
      <c r="D717" t="s">
        <v>1421</v>
      </c>
      <c r="E717" t="s">
        <v>328</v>
      </c>
      <c r="F717" s="1">
        <v>39645</v>
      </c>
      <c r="G717" t="s">
        <v>40</v>
      </c>
      <c r="H717" s="1">
        <v>40010</v>
      </c>
      <c r="I717">
        <v>2016</v>
      </c>
      <c r="J717">
        <v>5</v>
      </c>
      <c r="K717">
        <v>55</v>
      </c>
      <c r="L717">
        <v>37</v>
      </c>
      <c r="M717">
        <v>10</v>
      </c>
      <c r="N717" t="s">
        <v>40</v>
      </c>
      <c r="O717" t="s">
        <v>40</v>
      </c>
      <c r="P717" t="s">
        <v>40</v>
      </c>
      <c r="Q717" t="s">
        <v>40</v>
      </c>
      <c r="R717" t="s">
        <v>40</v>
      </c>
      <c r="S717" t="s">
        <v>40</v>
      </c>
      <c r="T717" t="s">
        <v>242</v>
      </c>
      <c r="U717">
        <v>19.100000000000001</v>
      </c>
      <c r="V717">
        <v>9.5</v>
      </c>
      <c r="W717" t="s">
        <v>40</v>
      </c>
      <c r="X717">
        <v>2016</v>
      </c>
      <c r="Y717" t="s">
        <v>40</v>
      </c>
      <c r="Z717" t="s">
        <v>40</v>
      </c>
      <c r="AA717" t="s">
        <v>40</v>
      </c>
      <c r="AB717">
        <v>0</v>
      </c>
      <c r="AC717">
        <v>0</v>
      </c>
      <c r="AD717">
        <v>0</v>
      </c>
      <c r="AE717">
        <v>0</v>
      </c>
      <c r="AF717">
        <v>0</v>
      </c>
      <c r="AG717">
        <v>15</v>
      </c>
      <c r="AH717">
        <v>2</v>
      </c>
      <c r="AI717">
        <v>6</v>
      </c>
      <c r="AJ717" t="s">
        <v>40</v>
      </c>
    </row>
    <row r="718" spans="1:36" x14ac:dyDescent="0.2">
      <c r="A718" t="s">
        <v>870</v>
      </c>
      <c r="B718" t="s">
        <v>871</v>
      </c>
      <c r="C718" t="s">
        <v>38</v>
      </c>
      <c r="D718" t="s">
        <v>1421</v>
      </c>
      <c r="E718" t="s">
        <v>328</v>
      </c>
      <c r="F718" s="1">
        <v>38549</v>
      </c>
      <c r="G718" s="1">
        <v>38914</v>
      </c>
      <c r="H718" s="1">
        <v>39676</v>
      </c>
      <c r="I718">
        <v>2016</v>
      </c>
      <c r="J718">
        <v>181</v>
      </c>
      <c r="K718">
        <v>366</v>
      </c>
      <c r="L718">
        <v>405</v>
      </c>
      <c r="M718">
        <v>45.5</v>
      </c>
      <c r="N718" t="s">
        <v>40</v>
      </c>
      <c r="O718" t="s">
        <v>40</v>
      </c>
      <c r="P718" t="s">
        <v>40</v>
      </c>
      <c r="Q718" t="s">
        <v>40</v>
      </c>
      <c r="R718" t="s">
        <v>40</v>
      </c>
      <c r="S718" t="s">
        <v>40</v>
      </c>
      <c r="T718" t="s">
        <v>41</v>
      </c>
      <c r="U718">
        <v>36.1</v>
      </c>
      <c r="V718">
        <v>11.1</v>
      </c>
      <c r="W718" t="s">
        <v>40</v>
      </c>
      <c r="X718">
        <v>2016</v>
      </c>
      <c r="Y718" t="s">
        <v>40</v>
      </c>
      <c r="Z718" t="s">
        <v>40</v>
      </c>
      <c r="AA718" t="s">
        <v>40</v>
      </c>
      <c r="AB718">
        <v>0</v>
      </c>
      <c r="AC718">
        <v>0</v>
      </c>
      <c r="AD718">
        <v>0</v>
      </c>
      <c r="AE718">
        <v>0</v>
      </c>
      <c r="AF718">
        <v>0</v>
      </c>
      <c r="AG718">
        <v>6</v>
      </c>
      <c r="AH718">
        <v>1</v>
      </c>
      <c r="AI718">
        <v>2</v>
      </c>
      <c r="AJ718" t="s">
        <v>40</v>
      </c>
    </row>
    <row r="719" spans="1:36" x14ac:dyDescent="0.2">
      <c r="A719" t="s">
        <v>872</v>
      </c>
      <c r="B719" t="s">
        <v>873</v>
      </c>
      <c r="C719" t="s">
        <v>38</v>
      </c>
      <c r="D719" t="s">
        <v>1421</v>
      </c>
      <c r="E719" t="s">
        <v>328</v>
      </c>
      <c r="F719" s="1">
        <v>38549</v>
      </c>
      <c r="G719" s="1">
        <v>38914</v>
      </c>
      <c r="H719" s="1">
        <v>39676</v>
      </c>
      <c r="I719">
        <v>2016</v>
      </c>
      <c r="J719">
        <v>129</v>
      </c>
      <c r="K719">
        <v>166</v>
      </c>
      <c r="L719">
        <v>178</v>
      </c>
      <c r="M719">
        <v>46.1</v>
      </c>
      <c r="N719" t="s">
        <v>40</v>
      </c>
      <c r="O719" t="s">
        <v>40</v>
      </c>
      <c r="P719" t="s">
        <v>40</v>
      </c>
      <c r="Q719" t="s">
        <v>40</v>
      </c>
      <c r="R719" t="s">
        <v>40</v>
      </c>
      <c r="S719" t="s">
        <v>40</v>
      </c>
      <c r="T719" t="s">
        <v>41</v>
      </c>
      <c r="U719">
        <v>34.200000000000003</v>
      </c>
      <c r="V719">
        <v>9.9</v>
      </c>
      <c r="W719" t="s">
        <v>40</v>
      </c>
      <c r="X719">
        <v>2016</v>
      </c>
      <c r="Y719" t="s">
        <v>40</v>
      </c>
      <c r="Z719" t="s">
        <v>40</v>
      </c>
      <c r="AA719" t="s">
        <v>40</v>
      </c>
      <c r="AB719">
        <v>0</v>
      </c>
      <c r="AC719">
        <v>0</v>
      </c>
      <c r="AD719">
        <v>0</v>
      </c>
      <c r="AE719">
        <v>0</v>
      </c>
      <c r="AF719">
        <v>0</v>
      </c>
      <c r="AG719">
        <v>8</v>
      </c>
      <c r="AH719">
        <v>2</v>
      </c>
      <c r="AI719">
        <v>7</v>
      </c>
      <c r="AJ719" t="s">
        <v>40</v>
      </c>
    </row>
    <row r="720" spans="1:36" x14ac:dyDescent="0.2">
      <c r="A720" t="s">
        <v>874</v>
      </c>
      <c r="B720" t="s">
        <v>875</v>
      </c>
      <c r="C720" t="s">
        <v>38</v>
      </c>
      <c r="D720" t="s">
        <v>1421</v>
      </c>
      <c r="E720" t="s">
        <v>328</v>
      </c>
      <c r="F720" s="1">
        <v>38549</v>
      </c>
      <c r="G720" s="1">
        <v>38914</v>
      </c>
      <c r="H720" s="1">
        <v>39676</v>
      </c>
      <c r="I720">
        <v>2016</v>
      </c>
      <c r="J720">
        <v>209</v>
      </c>
      <c r="K720">
        <v>577</v>
      </c>
      <c r="L720">
        <v>727</v>
      </c>
      <c r="M720">
        <v>92</v>
      </c>
      <c r="N720" t="s">
        <v>40</v>
      </c>
      <c r="O720" t="s">
        <v>40</v>
      </c>
      <c r="P720" t="s">
        <v>40</v>
      </c>
      <c r="Q720" t="s">
        <v>40</v>
      </c>
      <c r="R720" t="s">
        <v>40</v>
      </c>
      <c r="S720" t="s">
        <v>40</v>
      </c>
      <c r="T720" t="s">
        <v>236</v>
      </c>
      <c r="U720">
        <v>34.299999999999997</v>
      </c>
      <c r="V720">
        <v>9.1</v>
      </c>
      <c r="W720" t="s">
        <v>40</v>
      </c>
      <c r="X720">
        <v>2016</v>
      </c>
      <c r="Y720" t="s">
        <v>40</v>
      </c>
      <c r="Z720" t="s">
        <v>40</v>
      </c>
      <c r="AA720" t="s">
        <v>40</v>
      </c>
      <c r="AB720">
        <v>0</v>
      </c>
      <c r="AC720">
        <v>0</v>
      </c>
      <c r="AD720">
        <v>0</v>
      </c>
      <c r="AE720">
        <v>0</v>
      </c>
      <c r="AF720">
        <v>0</v>
      </c>
      <c r="AG720">
        <v>9</v>
      </c>
      <c r="AH720">
        <v>5</v>
      </c>
      <c r="AI720">
        <v>5</v>
      </c>
      <c r="AJ720" t="s">
        <v>40</v>
      </c>
    </row>
    <row r="721" spans="1:36" x14ac:dyDescent="0.2">
      <c r="A721" t="s">
        <v>876</v>
      </c>
      <c r="B721" t="s">
        <v>877</v>
      </c>
      <c r="C721" t="s">
        <v>38</v>
      </c>
      <c r="D721" t="s">
        <v>1421</v>
      </c>
      <c r="E721" t="s">
        <v>328</v>
      </c>
      <c r="F721" s="1">
        <v>38549</v>
      </c>
      <c r="G721" s="1">
        <v>38914</v>
      </c>
      <c r="H721" s="1">
        <v>39676</v>
      </c>
      <c r="I721">
        <v>2016</v>
      </c>
      <c r="J721">
        <v>147</v>
      </c>
      <c r="K721">
        <v>214</v>
      </c>
      <c r="L721">
        <v>206</v>
      </c>
      <c r="M721">
        <v>48.8</v>
      </c>
      <c r="N721" t="s">
        <v>40</v>
      </c>
      <c r="O721" t="s">
        <v>40</v>
      </c>
      <c r="P721" t="s">
        <v>40</v>
      </c>
      <c r="Q721" t="s">
        <v>40</v>
      </c>
      <c r="R721" t="s">
        <v>40</v>
      </c>
      <c r="S721" t="s">
        <v>40</v>
      </c>
      <c r="T721" t="s">
        <v>41</v>
      </c>
      <c r="U721">
        <v>25.8</v>
      </c>
      <c r="V721">
        <v>7.4</v>
      </c>
      <c r="W721" t="s">
        <v>40</v>
      </c>
      <c r="X721">
        <v>2016</v>
      </c>
      <c r="Y721" t="s">
        <v>40</v>
      </c>
      <c r="Z721" t="s">
        <v>40</v>
      </c>
      <c r="AA721" t="s">
        <v>40</v>
      </c>
      <c r="AB721">
        <v>0</v>
      </c>
      <c r="AC721">
        <v>0</v>
      </c>
      <c r="AD721">
        <v>0</v>
      </c>
      <c r="AE721">
        <v>0</v>
      </c>
      <c r="AF721">
        <v>0</v>
      </c>
      <c r="AG721">
        <v>9</v>
      </c>
      <c r="AH721">
        <v>4</v>
      </c>
      <c r="AI721">
        <v>5</v>
      </c>
      <c r="AJ721" t="s">
        <v>40</v>
      </c>
    </row>
    <row r="722" spans="1:36" x14ac:dyDescent="0.2">
      <c r="A722" t="s">
        <v>878</v>
      </c>
      <c r="B722" t="s">
        <v>879</v>
      </c>
      <c r="C722" t="s">
        <v>38</v>
      </c>
      <c r="D722" t="s">
        <v>1421</v>
      </c>
      <c r="E722" t="s">
        <v>328</v>
      </c>
      <c r="F722" s="1">
        <v>38549</v>
      </c>
      <c r="G722" s="1">
        <v>38914</v>
      </c>
      <c r="H722" s="1">
        <v>39676</v>
      </c>
      <c r="I722">
        <v>2016</v>
      </c>
      <c r="J722">
        <v>131</v>
      </c>
      <c r="K722">
        <v>356</v>
      </c>
      <c r="L722">
        <v>367</v>
      </c>
      <c r="M722">
        <v>36.1</v>
      </c>
      <c r="N722" t="s">
        <v>40</v>
      </c>
      <c r="O722" t="s">
        <v>40</v>
      </c>
      <c r="P722" t="s">
        <v>40</v>
      </c>
      <c r="Q722" t="s">
        <v>40</v>
      </c>
      <c r="R722" t="s">
        <v>40</v>
      </c>
      <c r="S722" t="s">
        <v>40</v>
      </c>
      <c r="T722" t="s">
        <v>41</v>
      </c>
      <c r="U722">
        <v>25</v>
      </c>
      <c r="V722">
        <v>9.3000000000000007</v>
      </c>
      <c r="W722" t="s">
        <v>40</v>
      </c>
      <c r="X722">
        <v>2016</v>
      </c>
      <c r="Y722" t="s">
        <v>40</v>
      </c>
      <c r="Z722" t="s">
        <v>40</v>
      </c>
      <c r="AA722" t="s">
        <v>40</v>
      </c>
      <c r="AB722">
        <v>0</v>
      </c>
      <c r="AC722">
        <v>0</v>
      </c>
      <c r="AD722">
        <v>0</v>
      </c>
      <c r="AE722">
        <v>0</v>
      </c>
      <c r="AF722">
        <v>0</v>
      </c>
      <c r="AG722">
        <v>9</v>
      </c>
      <c r="AH722">
        <v>3</v>
      </c>
      <c r="AI722">
        <v>5</v>
      </c>
      <c r="AJ722" t="s">
        <v>40</v>
      </c>
    </row>
    <row r="723" spans="1:36" x14ac:dyDescent="0.2">
      <c r="A723" t="s">
        <v>880</v>
      </c>
      <c r="B723" t="s">
        <v>881</v>
      </c>
      <c r="C723" t="s">
        <v>38</v>
      </c>
      <c r="D723" t="s">
        <v>1421</v>
      </c>
      <c r="E723" t="s">
        <v>328</v>
      </c>
      <c r="F723" s="1">
        <v>38549</v>
      </c>
      <c r="G723" s="1">
        <v>38914</v>
      </c>
      <c r="H723" s="1">
        <v>39676</v>
      </c>
      <c r="I723">
        <v>2016</v>
      </c>
      <c r="J723">
        <v>73</v>
      </c>
      <c r="K723">
        <v>218</v>
      </c>
      <c r="L723">
        <v>238</v>
      </c>
      <c r="M723">
        <v>28.1</v>
      </c>
      <c r="N723" t="s">
        <v>40</v>
      </c>
      <c r="O723" t="s">
        <v>40</v>
      </c>
      <c r="P723" t="s">
        <v>40</v>
      </c>
      <c r="Q723" t="s">
        <v>40</v>
      </c>
      <c r="R723" t="s">
        <v>40</v>
      </c>
      <c r="S723" t="s">
        <v>40</v>
      </c>
      <c r="T723" t="s">
        <v>41</v>
      </c>
      <c r="U723">
        <v>40.1</v>
      </c>
      <c r="V723">
        <v>9.3000000000000007</v>
      </c>
      <c r="W723" t="s">
        <v>40</v>
      </c>
      <c r="X723">
        <v>2016</v>
      </c>
      <c r="Y723" t="s">
        <v>40</v>
      </c>
      <c r="Z723" t="s">
        <v>40</v>
      </c>
      <c r="AA723" t="s">
        <v>40</v>
      </c>
      <c r="AB723">
        <v>0</v>
      </c>
      <c r="AC723">
        <v>0</v>
      </c>
      <c r="AD723">
        <v>0</v>
      </c>
      <c r="AE723">
        <v>0</v>
      </c>
      <c r="AF723">
        <v>0</v>
      </c>
      <c r="AG723">
        <v>9</v>
      </c>
      <c r="AH723">
        <v>2</v>
      </c>
      <c r="AI723">
        <v>5</v>
      </c>
      <c r="AJ723" t="s">
        <v>40</v>
      </c>
    </row>
    <row r="724" spans="1:36" x14ac:dyDescent="0.2">
      <c r="A724" t="s">
        <v>882</v>
      </c>
      <c r="B724" t="s">
        <v>883</v>
      </c>
      <c r="C724" t="s">
        <v>38</v>
      </c>
      <c r="D724" t="s">
        <v>1421</v>
      </c>
      <c r="E724" t="s">
        <v>328</v>
      </c>
      <c r="F724" s="1">
        <v>38549</v>
      </c>
      <c r="G724" s="1">
        <v>38914</v>
      </c>
      <c r="H724" s="1">
        <v>39676</v>
      </c>
      <c r="I724">
        <v>2016</v>
      </c>
      <c r="J724">
        <v>152</v>
      </c>
      <c r="K724">
        <v>390</v>
      </c>
      <c r="L724">
        <v>303</v>
      </c>
      <c r="M724">
        <v>41.8</v>
      </c>
      <c r="N724" t="s">
        <v>40</v>
      </c>
      <c r="O724" t="s">
        <v>40</v>
      </c>
      <c r="P724" t="s">
        <v>40</v>
      </c>
      <c r="Q724" t="s">
        <v>40</v>
      </c>
      <c r="R724" t="s">
        <v>40</v>
      </c>
      <c r="S724" t="s">
        <v>40</v>
      </c>
      <c r="T724" t="s">
        <v>41</v>
      </c>
      <c r="U724">
        <v>43.3</v>
      </c>
      <c r="V724">
        <v>10.1</v>
      </c>
      <c r="W724" t="s">
        <v>40</v>
      </c>
      <c r="X724">
        <v>2016</v>
      </c>
      <c r="Y724" t="s">
        <v>40</v>
      </c>
      <c r="Z724" t="s">
        <v>40</v>
      </c>
      <c r="AA724" t="s">
        <v>40</v>
      </c>
      <c r="AB724">
        <v>0</v>
      </c>
      <c r="AC724">
        <v>0</v>
      </c>
      <c r="AD724">
        <v>0</v>
      </c>
      <c r="AE724">
        <v>0</v>
      </c>
      <c r="AF724">
        <v>0</v>
      </c>
      <c r="AG724">
        <v>9</v>
      </c>
      <c r="AH724">
        <v>1</v>
      </c>
      <c r="AI724">
        <v>5</v>
      </c>
      <c r="AJ724" t="s">
        <v>40</v>
      </c>
    </row>
    <row r="725" spans="1:36" x14ac:dyDescent="0.2">
      <c r="A725" t="s">
        <v>884</v>
      </c>
      <c r="B725" t="s">
        <v>885</v>
      </c>
      <c r="C725" t="s">
        <v>38</v>
      </c>
      <c r="D725" t="s">
        <v>1421</v>
      </c>
      <c r="E725" t="s">
        <v>328</v>
      </c>
      <c r="F725" s="1">
        <v>38549</v>
      </c>
      <c r="G725" s="1">
        <v>38914</v>
      </c>
      <c r="H725" s="1">
        <v>39676</v>
      </c>
      <c r="I725">
        <v>2016</v>
      </c>
      <c r="J725">
        <v>113</v>
      </c>
      <c r="K725">
        <v>269</v>
      </c>
      <c r="L725">
        <v>166</v>
      </c>
      <c r="M725">
        <v>25.1</v>
      </c>
      <c r="N725" t="s">
        <v>40</v>
      </c>
      <c r="O725" t="s">
        <v>40</v>
      </c>
      <c r="P725" t="s">
        <v>40</v>
      </c>
      <c r="Q725" t="s">
        <v>40</v>
      </c>
      <c r="R725" t="s">
        <v>40</v>
      </c>
      <c r="S725" t="s">
        <v>40</v>
      </c>
      <c r="T725" t="s">
        <v>236</v>
      </c>
      <c r="U725">
        <v>35.9</v>
      </c>
      <c r="V725">
        <v>10.5</v>
      </c>
      <c r="W725" t="s">
        <v>40</v>
      </c>
      <c r="X725">
        <v>2016</v>
      </c>
      <c r="Y725" t="s">
        <v>40</v>
      </c>
      <c r="Z725" t="s">
        <v>40</v>
      </c>
      <c r="AA725" t="s">
        <v>40</v>
      </c>
      <c r="AB725">
        <v>0</v>
      </c>
      <c r="AC725">
        <v>0</v>
      </c>
      <c r="AD725">
        <v>0</v>
      </c>
      <c r="AE725">
        <v>0</v>
      </c>
      <c r="AF725">
        <v>0</v>
      </c>
      <c r="AG725">
        <v>14</v>
      </c>
      <c r="AH725">
        <v>5</v>
      </c>
      <c r="AI725">
        <v>5</v>
      </c>
      <c r="AJ725" t="s">
        <v>40</v>
      </c>
    </row>
    <row r="726" spans="1:36" x14ac:dyDescent="0.2">
      <c r="A726" t="s">
        <v>886</v>
      </c>
      <c r="B726" t="s">
        <v>887</v>
      </c>
      <c r="C726" t="s">
        <v>38</v>
      </c>
      <c r="D726" t="s">
        <v>1421</v>
      </c>
      <c r="E726" t="s">
        <v>328</v>
      </c>
      <c r="F726" s="1">
        <v>38549</v>
      </c>
      <c r="G726" s="1">
        <v>38914</v>
      </c>
      <c r="H726" s="1">
        <v>39676</v>
      </c>
      <c r="I726">
        <v>2016</v>
      </c>
      <c r="J726">
        <v>173</v>
      </c>
      <c r="K726">
        <v>257</v>
      </c>
      <c r="L726">
        <v>330</v>
      </c>
      <c r="M726">
        <v>43.7</v>
      </c>
      <c r="N726" t="s">
        <v>40</v>
      </c>
      <c r="O726" t="s">
        <v>40</v>
      </c>
      <c r="P726" t="s">
        <v>40</v>
      </c>
      <c r="Q726" t="s">
        <v>40</v>
      </c>
      <c r="R726" t="s">
        <v>40</v>
      </c>
      <c r="S726" t="s">
        <v>40</v>
      </c>
      <c r="T726" t="s">
        <v>236</v>
      </c>
      <c r="U726">
        <v>36</v>
      </c>
      <c r="V726">
        <v>8.3000000000000007</v>
      </c>
      <c r="W726" t="s">
        <v>40</v>
      </c>
      <c r="X726">
        <v>2016</v>
      </c>
      <c r="Y726" t="s">
        <v>40</v>
      </c>
      <c r="Z726" t="s">
        <v>40</v>
      </c>
      <c r="AA726" t="s">
        <v>40</v>
      </c>
      <c r="AB726">
        <v>0</v>
      </c>
      <c r="AC726">
        <v>0</v>
      </c>
      <c r="AD726">
        <v>0</v>
      </c>
      <c r="AE726">
        <v>0</v>
      </c>
      <c r="AF726">
        <v>0</v>
      </c>
      <c r="AG726">
        <v>14</v>
      </c>
      <c r="AH726">
        <v>4</v>
      </c>
      <c r="AI726">
        <v>5</v>
      </c>
      <c r="AJ726" t="s">
        <v>40</v>
      </c>
    </row>
    <row r="727" spans="1:36" x14ac:dyDescent="0.2">
      <c r="A727" t="s">
        <v>888</v>
      </c>
      <c r="B727" t="s">
        <v>889</v>
      </c>
      <c r="C727" t="s">
        <v>38</v>
      </c>
      <c r="D727" t="s">
        <v>1421</v>
      </c>
      <c r="E727" t="s">
        <v>328</v>
      </c>
      <c r="F727" s="1">
        <v>38549</v>
      </c>
      <c r="G727" s="1">
        <v>38914</v>
      </c>
      <c r="H727" s="1">
        <v>39676</v>
      </c>
      <c r="I727">
        <v>2016</v>
      </c>
      <c r="J727">
        <v>82</v>
      </c>
      <c r="K727">
        <v>195</v>
      </c>
      <c r="L727">
        <v>173</v>
      </c>
      <c r="M727">
        <v>18.3</v>
      </c>
      <c r="N727" t="s">
        <v>40</v>
      </c>
      <c r="O727" t="s">
        <v>40</v>
      </c>
      <c r="P727" t="s">
        <v>40</v>
      </c>
      <c r="Q727" t="s">
        <v>40</v>
      </c>
      <c r="R727" t="s">
        <v>40</v>
      </c>
      <c r="S727" t="s">
        <v>40</v>
      </c>
      <c r="T727" t="s">
        <v>41</v>
      </c>
      <c r="U727">
        <v>32.5</v>
      </c>
      <c r="V727">
        <v>8.9</v>
      </c>
      <c r="W727" t="s">
        <v>40</v>
      </c>
      <c r="X727">
        <v>2016</v>
      </c>
      <c r="Y727" t="s">
        <v>40</v>
      </c>
      <c r="Z727" t="s">
        <v>40</v>
      </c>
      <c r="AA727" t="s">
        <v>40</v>
      </c>
      <c r="AB727">
        <v>0</v>
      </c>
      <c r="AC727">
        <v>0</v>
      </c>
      <c r="AD727">
        <v>0</v>
      </c>
      <c r="AE727">
        <v>0</v>
      </c>
      <c r="AF727">
        <v>0</v>
      </c>
      <c r="AG727">
        <v>14</v>
      </c>
      <c r="AH727">
        <v>3</v>
      </c>
      <c r="AI727">
        <v>5</v>
      </c>
      <c r="AJ727" t="s">
        <v>40</v>
      </c>
    </row>
    <row r="728" spans="1:36" x14ac:dyDescent="0.2">
      <c r="A728" t="s">
        <v>890</v>
      </c>
      <c r="B728" t="s">
        <v>891</v>
      </c>
      <c r="C728" t="s">
        <v>38</v>
      </c>
      <c r="D728" t="s">
        <v>1421</v>
      </c>
      <c r="E728" t="s">
        <v>328</v>
      </c>
      <c r="F728" s="1">
        <v>38549</v>
      </c>
      <c r="G728" s="1">
        <v>38914</v>
      </c>
      <c r="H728" s="1">
        <v>39676</v>
      </c>
      <c r="I728">
        <v>2016</v>
      </c>
      <c r="J728">
        <v>126</v>
      </c>
      <c r="K728">
        <v>232</v>
      </c>
      <c r="L728">
        <v>199</v>
      </c>
      <c r="M728">
        <v>33.5</v>
      </c>
      <c r="N728" t="s">
        <v>40</v>
      </c>
      <c r="O728" t="s">
        <v>40</v>
      </c>
      <c r="P728" t="s">
        <v>40</v>
      </c>
      <c r="Q728" t="s">
        <v>40</v>
      </c>
      <c r="R728" t="s">
        <v>40</v>
      </c>
      <c r="S728" t="s">
        <v>40</v>
      </c>
      <c r="T728" t="s">
        <v>41</v>
      </c>
      <c r="U728">
        <v>33.200000000000003</v>
      </c>
      <c r="V728">
        <v>11.1</v>
      </c>
      <c r="W728" t="s">
        <v>40</v>
      </c>
      <c r="X728">
        <v>2016</v>
      </c>
      <c r="Y728" t="s">
        <v>40</v>
      </c>
      <c r="Z728" t="s">
        <v>40</v>
      </c>
      <c r="AA728" t="s">
        <v>40</v>
      </c>
      <c r="AB728">
        <v>0</v>
      </c>
      <c r="AC728">
        <v>0</v>
      </c>
      <c r="AD728">
        <v>0</v>
      </c>
      <c r="AE728">
        <v>0</v>
      </c>
      <c r="AF728">
        <v>0</v>
      </c>
      <c r="AG728">
        <v>14</v>
      </c>
      <c r="AH728">
        <v>2</v>
      </c>
      <c r="AI728">
        <v>5</v>
      </c>
      <c r="AJ728" t="s">
        <v>40</v>
      </c>
    </row>
    <row r="729" spans="1:36" x14ac:dyDescent="0.2">
      <c r="A729" t="s">
        <v>892</v>
      </c>
      <c r="B729" t="s">
        <v>893</v>
      </c>
      <c r="C729" t="s">
        <v>38</v>
      </c>
      <c r="D729" t="s">
        <v>1421</v>
      </c>
      <c r="E729" t="s">
        <v>328</v>
      </c>
      <c r="F729" s="1">
        <v>38549</v>
      </c>
      <c r="G729" s="1">
        <v>38914</v>
      </c>
      <c r="H729" s="1">
        <v>39676</v>
      </c>
      <c r="I729">
        <v>2016</v>
      </c>
      <c r="J729">
        <v>83</v>
      </c>
      <c r="K729">
        <v>170</v>
      </c>
      <c r="L729">
        <v>115</v>
      </c>
      <c r="M729">
        <v>27.6</v>
      </c>
      <c r="N729" t="s">
        <v>40</v>
      </c>
      <c r="O729" t="s">
        <v>40</v>
      </c>
      <c r="P729" t="s">
        <v>40</v>
      </c>
      <c r="Q729" t="s">
        <v>40</v>
      </c>
      <c r="R729" t="s">
        <v>40</v>
      </c>
      <c r="S729" t="s">
        <v>40</v>
      </c>
      <c r="T729" t="s">
        <v>41</v>
      </c>
      <c r="U729">
        <v>34.299999999999997</v>
      </c>
      <c r="V729">
        <v>11</v>
      </c>
      <c r="W729" t="s">
        <v>40</v>
      </c>
      <c r="X729">
        <v>2016</v>
      </c>
      <c r="Y729" t="s">
        <v>40</v>
      </c>
      <c r="Z729" t="s">
        <v>40</v>
      </c>
      <c r="AA729" t="s">
        <v>40</v>
      </c>
      <c r="AB729">
        <v>0</v>
      </c>
      <c r="AC729">
        <v>0</v>
      </c>
      <c r="AD729">
        <v>0</v>
      </c>
      <c r="AE729">
        <v>0</v>
      </c>
      <c r="AF729">
        <v>0</v>
      </c>
      <c r="AG729">
        <v>6</v>
      </c>
      <c r="AH729">
        <v>1</v>
      </c>
      <c r="AI729">
        <v>3</v>
      </c>
      <c r="AJ729" t="s">
        <v>40</v>
      </c>
    </row>
    <row r="730" spans="1:36" x14ac:dyDescent="0.2">
      <c r="A730" t="s">
        <v>894</v>
      </c>
      <c r="B730" t="s">
        <v>895</v>
      </c>
      <c r="C730" t="s">
        <v>38</v>
      </c>
      <c r="D730" t="s">
        <v>1421</v>
      </c>
      <c r="E730" t="s">
        <v>328</v>
      </c>
      <c r="F730" s="1">
        <v>38549</v>
      </c>
      <c r="G730" s="1">
        <v>38914</v>
      </c>
      <c r="H730" s="1">
        <v>39676</v>
      </c>
      <c r="I730">
        <v>2016</v>
      </c>
      <c r="J730">
        <v>92</v>
      </c>
      <c r="K730">
        <v>245</v>
      </c>
      <c r="L730">
        <v>174</v>
      </c>
      <c r="M730">
        <v>21.1</v>
      </c>
      <c r="N730" t="s">
        <v>40</v>
      </c>
      <c r="O730" t="s">
        <v>40</v>
      </c>
      <c r="P730" t="s">
        <v>40</v>
      </c>
      <c r="Q730" t="s">
        <v>40</v>
      </c>
      <c r="R730" t="s">
        <v>40</v>
      </c>
      <c r="S730" t="s">
        <v>40</v>
      </c>
      <c r="T730" t="s">
        <v>41</v>
      </c>
      <c r="U730">
        <v>35.700000000000003</v>
      </c>
      <c r="V730">
        <v>10.7</v>
      </c>
      <c r="W730" t="s">
        <v>40</v>
      </c>
      <c r="X730">
        <v>2016</v>
      </c>
      <c r="Y730" t="s">
        <v>40</v>
      </c>
      <c r="Z730" t="s">
        <v>40</v>
      </c>
      <c r="AA730" t="s">
        <v>40</v>
      </c>
      <c r="AB730">
        <v>0</v>
      </c>
      <c r="AC730">
        <v>0</v>
      </c>
      <c r="AD730">
        <v>0</v>
      </c>
      <c r="AE730">
        <v>0</v>
      </c>
      <c r="AF730">
        <v>0</v>
      </c>
      <c r="AG730">
        <v>14</v>
      </c>
      <c r="AH730">
        <v>1</v>
      </c>
      <c r="AI730">
        <v>5</v>
      </c>
      <c r="AJ730" t="s">
        <v>40</v>
      </c>
    </row>
    <row r="731" spans="1:36" x14ac:dyDescent="0.2">
      <c r="A731" t="s">
        <v>896</v>
      </c>
      <c r="B731" t="s">
        <v>896</v>
      </c>
      <c r="C731" t="s">
        <v>38</v>
      </c>
      <c r="D731" t="s">
        <v>1421</v>
      </c>
      <c r="E731" t="s">
        <v>328</v>
      </c>
      <c r="F731" s="1">
        <v>38549</v>
      </c>
      <c r="G731" t="s">
        <v>40</v>
      </c>
      <c r="H731" s="1">
        <v>40010</v>
      </c>
      <c r="I731">
        <v>2016</v>
      </c>
      <c r="J731">
        <v>80</v>
      </c>
      <c r="K731">
        <v>172</v>
      </c>
      <c r="L731">
        <v>188</v>
      </c>
      <c r="M731">
        <v>27.6</v>
      </c>
      <c r="N731" t="s">
        <v>40</v>
      </c>
      <c r="O731" t="s">
        <v>40</v>
      </c>
      <c r="P731" t="s">
        <v>40</v>
      </c>
      <c r="Q731" t="s">
        <v>40</v>
      </c>
      <c r="R731" t="s">
        <v>40</v>
      </c>
      <c r="S731" t="s">
        <v>40</v>
      </c>
      <c r="T731" t="s">
        <v>41</v>
      </c>
      <c r="U731">
        <v>40.299999999999997</v>
      </c>
      <c r="V731">
        <v>7.7</v>
      </c>
      <c r="W731" t="s">
        <v>40</v>
      </c>
      <c r="X731">
        <v>2016</v>
      </c>
      <c r="Y731" t="s">
        <v>40</v>
      </c>
      <c r="Z731" t="s">
        <v>40</v>
      </c>
      <c r="AA731" t="s">
        <v>40</v>
      </c>
      <c r="AB731">
        <v>0</v>
      </c>
      <c r="AC731">
        <v>0</v>
      </c>
      <c r="AD731">
        <v>0</v>
      </c>
      <c r="AE731">
        <v>0</v>
      </c>
      <c r="AF731">
        <v>0</v>
      </c>
      <c r="AG731">
        <v>9</v>
      </c>
      <c r="AH731">
        <v>5</v>
      </c>
      <c r="AI731">
        <v>1</v>
      </c>
      <c r="AJ731" t="s">
        <v>40</v>
      </c>
    </row>
    <row r="732" spans="1:36" x14ac:dyDescent="0.2">
      <c r="A732" t="s">
        <v>897</v>
      </c>
      <c r="B732" t="s">
        <v>897</v>
      </c>
      <c r="C732" t="s">
        <v>38</v>
      </c>
      <c r="D732" t="s">
        <v>1421</v>
      </c>
      <c r="E732" t="s">
        <v>328</v>
      </c>
      <c r="F732" s="1">
        <v>38549</v>
      </c>
      <c r="G732" t="s">
        <v>40</v>
      </c>
      <c r="H732" s="1">
        <v>40010</v>
      </c>
      <c r="I732">
        <v>2016</v>
      </c>
      <c r="J732">
        <v>85</v>
      </c>
      <c r="K732">
        <v>178</v>
      </c>
      <c r="L732">
        <v>168</v>
      </c>
      <c r="M732">
        <v>24</v>
      </c>
      <c r="N732" t="s">
        <v>40</v>
      </c>
      <c r="O732" t="s">
        <v>40</v>
      </c>
      <c r="P732" t="s">
        <v>40</v>
      </c>
      <c r="Q732" t="s">
        <v>40</v>
      </c>
      <c r="R732" t="s">
        <v>40</v>
      </c>
      <c r="S732" t="s">
        <v>40</v>
      </c>
      <c r="T732" t="s">
        <v>41</v>
      </c>
      <c r="U732">
        <v>35.200000000000003</v>
      </c>
      <c r="V732">
        <v>9.1999999999999993</v>
      </c>
      <c r="W732" t="s">
        <v>40</v>
      </c>
      <c r="X732">
        <v>2016</v>
      </c>
      <c r="Y732" t="s">
        <v>40</v>
      </c>
      <c r="Z732" t="s">
        <v>40</v>
      </c>
      <c r="AA732" t="s">
        <v>40</v>
      </c>
      <c r="AB732">
        <v>0</v>
      </c>
      <c r="AC732">
        <v>0</v>
      </c>
      <c r="AD732">
        <v>0</v>
      </c>
      <c r="AE732">
        <v>0</v>
      </c>
      <c r="AF732">
        <v>0</v>
      </c>
      <c r="AG732">
        <v>9</v>
      </c>
      <c r="AH732">
        <v>4</v>
      </c>
      <c r="AI732">
        <v>1</v>
      </c>
      <c r="AJ732" t="s">
        <v>40</v>
      </c>
    </row>
    <row r="733" spans="1:36" x14ac:dyDescent="0.2">
      <c r="A733" t="s">
        <v>898</v>
      </c>
      <c r="B733" t="s">
        <v>898</v>
      </c>
      <c r="C733" t="s">
        <v>38</v>
      </c>
      <c r="D733" t="s">
        <v>1421</v>
      </c>
      <c r="E733" t="s">
        <v>328</v>
      </c>
      <c r="F733" s="1">
        <v>38549</v>
      </c>
      <c r="G733" t="s">
        <v>40</v>
      </c>
      <c r="H733" s="1">
        <v>40010</v>
      </c>
      <c r="I733">
        <v>2016</v>
      </c>
      <c r="J733">
        <v>98</v>
      </c>
      <c r="K733">
        <v>261</v>
      </c>
      <c r="L733">
        <v>274</v>
      </c>
      <c r="M733">
        <v>40.4</v>
      </c>
      <c r="N733" t="s">
        <v>40</v>
      </c>
      <c r="O733" t="s">
        <v>40</v>
      </c>
      <c r="P733" t="s">
        <v>40</v>
      </c>
      <c r="Q733" t="s">
        <v>40</v>
      </c>
      <c r="R733" t="s">
        <v>40</v>
      </c>
      <c r="S733" t="s">
        <v>40</v>
      </c>
      <c r="T733" t="s">
        <v>236</v>
      </c>
      <c r="U733">
        <v>34.4</v>
      </c>
      <c r="V733">
        <v>10.5</v>
      </c>
      <c r="W733" t="s">
        <v>40</v>
      </c>
      <c r="X733">
        <v>2016</v>
      </c>
      <c r="Y733" t="s">
        <v>40</v>
      </c>
      <c r="Z733" t="s">
        <v>40</v>
      </c>
      <c r="AA733" t="s">
        <v>40</v>
      </c>
      <c r="AB733">
        <v>0</v>
      </c>
      <c r="AC733">
        <v>0</v>
      </c>
      <c r="AD733">
        <v>0</v>
      </c>
      <c r="AE733">
        <v>0</v>
      </c>
      <c r="AF733">
        <v>0</v>
      </c>
      <c r="AG733">
        <v>9</v>
      </c>
      <c r="AH733">
        <v>3</v>
      </c>
      <c r="AI733">
        <v>1</v>
      </c>
      <c r="AJ733" t="s">
        <v>40</v>
      </c>
    </row>
    <row r="734" spans="1:36" x14ac:dyDescent="0.2">
      <c r="A734" t="s">
        <v>899</v>
      </c>
      <c r="B734" t="s">
        <v>899</v>
      </c>
      <c r="C734" t="s">
        <v>38</v>
      </c>
      <c r="D734" t="s">
        <v>1421</v>
      </c>
      <c r="E734" t="s">
        <v>328</v>
      </c>
      <c r="F734" s="1">
        <v>38549</v>
      </c>
      <c r="G734" t="s">
        <v>40</v>
      </c>
      <c r="H734" s="1">
        <v>40010</v>
      </c>
      <c r="I734">
        <v>2016</v>
      </c>
      <c r="J734">
        <v>98</v>
      </c>
      <c r="K734">
        <v>328</v>
      </c>
      <c r="L734">
        <v>292</v>
      </c>
      <c r="M734">
        <v>78.2</v>
      </c>
      <c r="N734" t="s">
        <v>40</v>
      </c>
      <c r="O734" t="s">
        <v>40</v>
      </c>
      <c r="P734" t="s">
        <v>40</v>
      </c>
      <c r="Q734" t="s">
        <v>40</v>
      </c>
      <c r="R734" t="s">
        <v>40</v>
      </c>
      <c r="S734" t="s">
        <v>40</v>
      </c>
      <c r="T734" t="s">
        <v>236</v>
      </c>
      <c r="U734">
        <v>32.1</v>
      </c>
      <c r="V734">
        <v>11.3</v>
      </c>
      <c r="W734" t="s">
        <v>40</v>
      </c>
      <c r="X734">
        <v>2016</v>
      </c>
      <c r="Y734" t="s">
        <v>40</v>
      </c>
      <c r="Z734" t="s">
        <v>40</v>
      </c>
      <c r="AA734" t="s">
        <v>40</v>
      </c>
      <c r="AB734">
        <v>0</v>
      </c>
      <c r="AC734">
        <v>0</v>
      </c>
      <c r="AD734">
        <v>0</v>
      </c>
      <c r="AE734">
        <v>0</v>
      </c>
      <c r="AF734">
        <v>0</v>
      </c>
      <c r="AG734">
        <v>9</v>
      </c>
      <c r="AH734">
        <v>1</v>
      </c>
      <c r="AI734">
        <v>1</v>
      </c>
      <c r="AJ734" t="s">
        <v>40</v>
      </c>
    </row>
    <row r="735" spans="1:36" x14ac:dyDescent="0.2">
      <c r="A735" t="s">
        <v>900</v>
      </c>
      <c r="B735" t="s">
        <v>900</v>
      </c>
      <c r="C735" t="s">
        <v>38</v>
      </c>
      <c r="D735" t="s">
        <v>1421</v>
      </c>
      <c r="E735" t="s">
        <v>328</v>
      </c>
      <c r="F735" s="1">
        <v>38549</v>
      </c>
      <c r="G735" t="s">
        <v>40</v>
      </c>
      <c r="H735" s="1">
        <v>40010</v>
      </c>
      <c r="I735">
        <v>2016</v>
      </c>
      <c r="J735">
        <v>38</v>
      </c>
      <c r="K735">
        <v>94</v>
      </c>
      <c r="L735">
        <v>38</v>
      </c>
      <c r="M735">
        <v>12.9</v>
      </c>
      <c r="N735" t="s">
        <v>40</v>
      </c>
      <c r="O735" t="s">
        <v>40</v>
      </c>
      <c r="P735" t="s">
        <v>40</v>
      </c>
      <c r="Q735" t="s">
        <v>40</v>
      </c>
      <c r="R735" t="s">
        <v>40</v>
      </c>
      <c r="S735" t="s">
        <v>40</v>
      </c>
      <c r="T735" t="s">
        <v>41</v>
      </c>
      <c r="U735">
        <v>31.2</v>
      </c>
      <c r="V735">
        <v>8.9</v>
      </c>
      <c r="W735" t="s">
        <v>40</v>
      </c>
      <c r="X735">
        <v>2016</v>
      </c>
      <c r="Y735" t="s">
        <v>40</v>
      </c>
      <c r="Z735" t="s">
        <v>40</v>
      </c>
      <c r="AA735" t="s">
        <v>40</v>
      </c>
      <c r="AB735">
        <v>0</v>
      </c>
      <c r="AC735">
        <v>0</v>
      </c>
      <c r="AD735">
        <v>0</v>
      </c>
      <c r="AE735">
        <v>0</v>
      </c>
      <c r="AF735">
        <v>0</v>
      </c>
      <c r="AG735">
        <v>1</v>
      </c>
      <c r="AH735">
        <v>5</v>
      </c>
      <c r="AI735">
        <v>2</v>
      </c>
      <c r="AJ735" t="s">
        <v>40</v>
      </c>
    </row>
    <row r="736" spans="1:36" x14ac:dyDescent="0.2">
      <c r="A736" t="s">
        <v>901</v>
      </c>
      <c r="B736" t="s">
        <v>901</v>
      </c>
      <c r="C736" t="s">
        <v>38</v>
      </c>
      <c r="D736" t="s">
        <v>1421</v>
      </c>
      <c r="E736" t="s">
        <v>328</v>
      </c>
      <c r="F736" s="1">
        <v>38549</v>
      </c>
      <c r="G736" t="s">
        <v>40</v>
      </c>
      <c r="H736" s="1">
        <v>40010</v>
      </c>
      <c r="I736">
        <v>2016</v>
      </c>
      <c r="J736">
        <v>71</v>
      </c>
      <c r="K736">
        <v>166</v>
      </c>
      <c r="L736">
        <v>155</v>
      </c>
      <c r="M736">
        <v>31.9</v>
      </c>
      <c r="N736" t="s">
        <v>40</v>
      </c>
      <c r="O736" t="s">
        <v>40</v>
      </c>
      <c r="P736" t="s">
        <v>40</v>
      </c>
      <c r="Q736" t="s">
        <v>40</v>
      </c>
      <c r="R736" t="s">
        <v>40</v>
      </c>
      <c r="S736" t="s">
        <v>40</v>
      </c>
      <c r="T736" t="s">
        <v>41</v>
      </c>
      <c r="U736">
        <v>22.1</v>
      </c>
      <c r="V736">
        <v>6.3</v>
      </c>
      <c r="W736" t="s">
        <v>40</v>
      </c>
      <c r="X736">
        <v>2016</v>
      </c>
      <c r="Y736" t="s">
        <v>40</v>
      </c>
      <c r="Z736" t="s">
        <v>40</v>
      </c>
      <c r="AA736" t="s">
        <v>40</v>
      </c>
      <c r="AB736">
        <v>0</v>
      </c>
      <c r="AC736">
        <v>0</v>
      </c>
      <c r="AD736">
        <v>0</v>
      </c>
      <c r="AE736">
        <v>0</v>
      </c>
      <c r="AF736">
        <v>0</v>
      </c>
      <c r="AG736">
        <v>1</v>
      </c>
      <c r="AH736">
        <v>5</v>
      </c>
      <c r="AI736">
        <v>3</v>
      </c>
      <c r="AJ736" t="s">
        <v>40</v>
      </c>
    </row>
    <row r="737" spans="1:36" x14ac:dyDescent="0.2">
      <c r="A737" t="s">
        <v>902</v>
      </c>
      <c r="B737" t="s">
        <v>902</v>
      </c>
      <c r="C737" t="s">
        <v>38</v>
      </c>
      <c r="D737" t="s">
        <v>1421</v>
      </c>
      <c r="E737" t="s">
        <v>328</v>
      </c>
      <c r="F737" s="1">
        <v>38549</v>
      </c>
      <c r="G737" t="s">
        <v>40</v>
      </c>
      <c r="H737" s="1">
        <v>40010</v>
      </c>
      <c r="I737">
        <v>2016</v>
      </c>
      <c r="J737">
        <v>72</v>
      </c>
      <c r="K737">
        <v>370</v>
      </c>
      <c r="L737">
        <v>306</v>
      </c>
      <c r="M737">
        <v>30.2</v>
      </c>
      <c r="N737" t="s">
        <v>40</v>
      </c>
      <c r="O737" t="s">
        <v>40</v>
      </c>
      <c r="P737" t="s">
        <v>40</v>
      </c>
      <c r="Q737" t="s">
        <v>40</v>
      </c>
      <c r="R737" t="s">
        <v>40</v>
      </c>
      <c r="S737" t="s">
        <v>40</v>
      </c>
      <c r="T737" t="s">
        <v>41</v>
      </c>
      <c r="U737">
        <v>26.6</v>
      </c>
      <c r="V737">
        <v>9.4</v>
      </c>
      <c r="W737" t="s">
        <v>40</v>
      </c>
      <c r="X737">
        <v>2016</v>
      </c>
      <c r="Y737" t="s">
        <v>40</v>
      </c>
      <c r="Z737" t="s">
        <v>40</v>
      </c>
      <c r="AA737" t="s">
        <v>40</v>
      </c>
      <c r="AB737">
        <v>0</v>
      </c>
      <c r="AC737">
        <v>0</v>
      </c>
      <c r="AD737">
        <v>0</v>
      </c>
      <c r="AE737">
        <v>0</v>
      </c>
      <c r="AF737">
        <v>0</v>
      </c>
      <c r="AG737">
        <v>1</v>
      </c>
      <c r="AH737">
        <v>5</v>
      </c>
      <c r="AI737">
        <v>4</v>
      </c>
      <c r="AJ737" t="s">
        <v>40</v>
      </c>
    </row>
    <row r="738" spans="1:36" x14ac:dyDescent="0.2">
      <c r="A738" t="s">
        <v>903</v>
      </c>
      <c r="B738" t="s">
        <v>903</v>
      </c>
      <c r="C738" t="s">
        <v>38</v>
      </c>
      <c r="D738" t="s">
        <v>1421</v>
      </c>
      <c r="E738" t="s">
        <v>328</v>
      </c>
      <c r="F738" s="1">
        <v>38549</v>
      </c>
      <c r="G738" t="s">
        <v>40</v>
      </c>
      <c r="H738" s="1">
        <v>40010</v>
      </c>
      <c r="I738">
        <v>2016</v>
      </c>
      <c r="J738">
        <v>90</v>
      </c>
      <c r="K738">
        <v>189</v>
      </c>
      <c r="L738">
        <v>79</v>
      </c>
      <c r="M738">
        <v>24.6</v>
      </c>
      <c r="N738" t="s">
        <v>40</v>
      </c>
      <c r="O738" t="s">
        <v>40</v>
      </c>
      <c r="P738" t="s">
        <v>40</v>
      </c>
      <c r="Q738" t="s">
        <v>40</v>
      </c>
      <c r="R738" t="s">
        <v>40</v>
      </c>
      <c r="S738" t="s">
        <v>40</v>
      </c>
      <c r="T738" t="s">
        <v>41</v>
      </c>
      <c r="U738">
        <v>29.5</v>
      </c>
      <c r="V738">
        <v>14.7</v>
      </c>
      <c r="W738" t="s">
        <v>40</v>
      </c>
      <c r="X738">
        <v>2016</v>
      </c>
      <c r="Y738" t="s">
        <v>40</v>
      </c>
      <c r="Z738" t="s">
        <v>40</v>
      </c>
      <c r="AA738" t="s">
        <v>40</v>
      </c>
      <c r="AB738">
        <v>0</v>
      </c>
      <c r="AC738">
        <v>0</v>
      </c>
      <c r="AD738">
        <v>0</v>
      </c>
      <c r="AE738">
        <v>0</v>
      </c>
      <c r="AF738">
        <v>0</v>
      </c>
      <c r="AG738">
        <v>1</v>
      </c>
      <c r="AH738">
        <v>5</v>
      </c>
      <c r="AI738">
        <v>5</v>
      </c>
      <c r="AJ738" t="s">
        <v>40</v>
      </c>
    </row>
    <row r="739" spans="1:36" x14ac:dyDescent="0.2">
      <c r="A739" t="s">
        <v>904</v>
      </c>
      <c r="B739" t="s">
        <v>905</v>
      </c>
      <c r="C739" t="s">
        <v>38</v>
      </c>
      <c r="D739" t="s">
        <v>1421</v>
      </c>
      <c r="E739" t="s">
        <v>328</v>
      </c>
      <c r="F739" s="1">
        <v>38549</v>
      </c>
      <c r="G739" s="1">
        <v>38914</v>
      </c>
      <c r="H739" s="1">
        <v>39676</v>
      </c>
      <c r="I739">
        <v>2016</v>
      </c>
      <c r="J739">
        <v>39</v>
      </c>
      <c r="K739">
        <v>99</v>
      </c>
      <c r="L739">
        <v>54</v>
      </c>
      <c r="M739">
        <v>21.1</v>
      </c>
      <c r="N739" t="s">
        <v>40</v>
      </c>
      <c r="O739" t="s">
        <v>40</v>
      </c>
      <c r="P739" t="s">
        <v>40</v>
      </c>
      <c r="Q739" t="s">
        <v>40</v>
      </c>
      <c r="R739" t="s">
        <v>40</v>
      </c>
      <c r="S739" t="s">
        <v>40</v>
      </c>
      <c r="T739" t="s">
        <v>41</v>
      </c>
      <c r="U739">
        <v>31.5</v>
      </c>
      <c r="V739">
        <v>11.9</v>
      </c>
      <c r="W739" t="s">
        <v>40</v>
      </c>
      <c r="X739">
        <v>2016</v>
      </c>
      <c r="Y739" t="s">
        <v>40</v>
      </c>
      <c r="Z739" t="s">
        <v>40</v>
      </c>
      <c r="AA739" t="s">
        <v>40</v>
      </c>
      <c r="AB739">
        <v>0</v>
      </c>
      <c r="AC739">
        <v>0</v>
      </c>
      <c r="AD739">
        <v>0</v>
      </c>
      <c r="AE739">
        <v>0</v>
      </c>
      <c r="AF739">
        <v>0</v>
      </c>
      <c r="AG739">
        <v>6</v>
      </c>
      <c r="AH739">
        <v>1</v>
      </c>
      <c r="AI739">
        <v>4</v>
      </c>
      <c r="AJ739" t="s">
        <v>40</v>
      </c>
    </row>
    <row r="740" spans="1:36" x14ac:dyDescent="0.2">
      <c r="A740" t="s">
        <v>906</v>
      </c>
      <c r="B740" t="s">
        <v>906</v>
      </c>
      <c r="C740" t="s">
        <v>38</v>
      </c>
      <c r="D740" t="s">
        <v>1421</v>
      </c>
      <c r="E740" t="s">
        <v>328</v>
      </c>
      <c r="F740" s="1">
        <v>38549</v>
      </c>
      <c r="G740" t="s">
        <v>40</v>
      </c>
      <c r="H740" s="1">
        <v>40010</v>
      </c>
      <c r="I740">
        <v>2016</v>
      </c>
      <c r="J740">
        <v>85</v>
      </c>
      <c r="K740">
        <v>84</v>
      </c>
      <c r="L740">
        <v>97</v>
      </c>
      <c r="M740">
        <v>27.4</v>
      </c>
      <c r="N740" t="s">
        <v>40</v>
      </c>
      <c r="O740" t="s">
        <v>40</v>
      </c>
      <c r="P740" t="s">
        <v>40</v>
      </c>
      <c r="Q740" t="s">
        <v>40</v>
      </c>
      <c r="R740" t="s">
        <v>40</v>
      </c>
      <c r="S740" t="s">
        <v>40</v>
      </c>
      <c r="T740" t="s">
        <v>41</v>
      </c>
      <c r="U740">
        <v>37.4</v>
      </c>
      <c r="V740">
        <v>9.6999999999999993</v>
      </c>
      <c r="W740" t="s">
        <v>40</v>
      </c>
      <c r="X740">
        <v>2016</v>
      </c>
      <c r="Y740" t="s">
        <v>40</v>
      </c>
      <c r="Z740" t="s">
        <v>40</v>
      </c>
      <c r="AA740" t="s">
        <v>40</v>
      </c>
      <c r="AB740">
        <v>0</v>
      </c>
      <c r="AC740">
        <v>0</v>
      </c>
      <c r="AD740">
        <v>0</v>
      </c>
      <c r="AE740">
        <v>0</v>
      </c>
      <c r="AF740">
        <v>0</v>
      </c>
      <c r="AG740">
        <v>1</v>
      </c>
      <c r="AH740">
        <v>5</v>
      </c>
      <c r="AI740">
        <v>6</v>
      </c>
      <c r="AJ740" t="s">
        <v>40</v>
      </c>
    </row>
    <row r="741" spans="1:36" x14ac:dyDescent="0.2">
      <c r="A741" t="s">
        <v>907</v>
      </c>
      <c r="B741" t="s">
        <v>907</v>
      </c>
      <c r="C741" t="s">
        <v>38</v>
      </c>
      <c r="D741" t="s">
        <v>1421</v>
      </c>
      <c r="E741" t="s">
        <v>328</v>
      </c>
      <c r="F741" s="1">
        <v>39645</v>
      </c>
      <c r="G741" t="s">
        <v>40</v>
      </c>
      <c r="H741" s="1">
        <v>40010</v>
      </c>
      <c r="I741">
        <v>2016</v>
      </c>
      <c r="J741">
        <v>66</v>
      </c>
      <c r="K741">
        <v>300</v>
      </c>
      <c r="L741">
        <v>246</v>
      </c>
      <c r="M741">
        <v>19</v>
      </c>
      <c r="N741" t="s">
        <v>40</v>
      </c>
      <c r="O741" t="s">
        <v>40</v>
      </c>
      <c r="P741" t="s">
        <v>40</v>
      </c>
      <c r="Q741" t="s">
        <v>40</v>
      </c>
      <c r="R741" t="s">
        <v>40</v>
      </c>
      <c r="S741" t="s">
        <v>40</v>
      </c>
      <c r="T741" t="s">
        <v>242</v>
      </c>
      <c r="U741">
        <v>32.4</v>
      </c>
      <c r="V741">
        <v>12.6</v>
      </c>
      <c r="W741" t="s">
        <v>40</v>
      </c>
      <c r="X741">
        <v>2016</v>
      </c>
      <c r="Y741" t="s">
        <v>40</v>
      </c>
      <c r="Z741" t="s">
        <v>40</v>
      </c>
      <c r="AA741" t="s">
        <v>40</v>
      </c>
      <c r="AB741">
        <v>0</v>
      </c>
      <c r="AC741">
        <v>0</v>
      </c>
      <c r="AD741">
        <v>0</v>
      </c>
      <c r="AE741">
        <v>0</v>
      </c>
      <c r="AF741">
        <v>0</v>
      </c>
      <c r="AG741">
        <v>8</v>
      </c>
      <c r="AH741">
        <v>4</v>
      </c>
      <c r="AI741">
        <v>3</v>
      </c>
      <c r="AJ741" t="s">
        <v>40</v>
      </c>
    </row>
    <row r="742" spans="1:36" x14ac:dyDescent="0.2">
      <c r="A742" t="s">
        <v>908</v>
      </c>
      <c r="B742" t="s">
        <v>908</v>
      </c>
      <c r="C742" t="s">
        <v>38</v>
      </c>
      <c r="D742" t="s">
        <v>1421</v>
      </c>
      <c r="E742" t="s">
        <v>328</v>
      </c>
      <c r="F742" s="1">
        <v>39645</v>
      </c>
      <c r="G742" t="s">
        <v>40</v>
      </c>
      <c r="H742" s="1">
        <v>40010</v>
      </c>
      <c r="I742">
        <v>2016</v>
      </c>
      <c r="J742">
        <v>55</v>
      </c>
      <c r="K742">
        <v>121</v>
      </c>
      <c r="L742">
        <v>146</v>
      </c>
      <c r="M742">
        <v>34</v>
      </c>
      <c r="N742" t="s">
        <v>40</v>
      </c>
      <c r="O742" t="s">
        <v>40</v>
      </c>
      <c r="P742" t="s">
        <v>40</v>
      </c>
      <c r="Q742" t="s">
        <v>40</v>
      </c>
      <c r="R742" t="s">
        <v>40</v>
      </c>
      <c r="S742" t="s">
        <v>40</v>
      </c>
      <c r="T742" t="s">
        <v>236</v>
      </c>
      <c r="U742">
        <v>33.6</v>
      </c>
      <c r="V742">
        <v>24.1</v>
      </c>
      <c r="W742" t="s">
        <v>40</v>
      </c>
      <c r="X742">
        <v>2016</v>
      </c>
      <c r="Y742" t="s">
        <v>40</v>
      </c>
      <c r="Z742" t="s">
        <v>40</v>
      </c>
      <c r="AA742" t="s">
        <v>40</v>
      </c>
      <c r="AB742">
        <v>0</v>
      </c>
      <c r="AC742">
        <v>0</v>
      </c>
      <c r="AD742">
        <v>0</v>
      </c>
      <c r="AE742">
        <v>0</v>
      </c>
      <c r="AF742">
        <v>0</v>
      </c>
      <c r="AG742">
        <v>8</v>
      </c>
      <c r="AH742">
        <v>4</v>
      </c>
      <c r="AI742">
        <v>4</v>
      </c>
      <c r="AJ742" t="s">
        <v>40</v>
      </c>
    </row>
    <row r="743" spans="1:36" x14ac:dyDescent="0.2">
      <c r="A743" t="s">
        <v>909</v>
      </c>
      <c r="B743" t="s">
        <v>909</v>
      </c>
      <c r="C743" t="s">
        <v>38</v>
      </c>
      <c r="D743" t="s">
        <v>1421</v>
      </c>
      <c r="E743" t="s">
        <v>328</v>
      </c>
      <c r="F743" s="1">
        <v>39645</v>
      </c>
      <c r="G743" t="s">
        <v>40</v>
      </c>
      <c r="H743" s="1">
        <v>40010</v>
      </c>
      <c r="I743">
        <v>2016</v>
      </c>
      <c r="J743">
        <v>60</v>
      </c>
      <c r="K743">
        <v>170</v>
      </c>
      <c r="L743">
        <v>182</v>
      </c>
      <c r="M743">
        <v>31</v>
      </c>
      <c r="N743" t="s">
        <v>40</v>
      </c>
      <c r="O743" t="s">
        <v>40</v>
      </c>
      <c r="P743" t="s">
        <v>40</v>
      </c>
      <c r="Q743" t="s">
        <v>40</v>
      </c>
      <c r="R743" t="s">
        <v>40</v>
      </c>
      <c r="S743" t="s">
        <v>40</v>
      </c>
      <c r="T743" t="s">
        <v>236</v>
      </c>
      <c r="U743">
        <v>36.200000000000003</v>
      </c>
      <c r="V743">
        <v>14</v>
      </c>
      <c r="W743" t="s">
        <v>40</v>
      </c>
      <c r="X743">
        <v>2016</v>
      </c>
      <c r="Y743" t="s">
        <v>40</v>
      </c>
      <c r="Z743" t="s">
        <v>40</v>
      </c>
      <c r="AA743" t="s">
        <v>40</v>
      </c>
      <c r="AB743">
        <v>0</v>
      </c>
      <c r="AC743">
        <v>0</v>
      </c>
      <c r="AD743">
        <v>0</v>
      </c>
      <c r="AE743">
        <v>0</v>
      </c>
      <c r="AF743">
        <v>0</v>
      </c>
      <c r="AG743">
        <v>8</v>
      </c>
      <c r="AH743">
        <v>4</v>
      </c>
      <c r="AI743">
        <v>7</v>
      </c>
      <c r="AJ743" t="s">
        <v>40</v>
      </c>
    </row>
    <row r="744" spans="1:36" x14ac:dyDescent="0.2">
      <c r="A744" t="s">
        <v>910</v>
      </c>
      <c r="B744" t="s">
        <v>910</v>
      </c>
      <c r="C744" t="s">
        <v>38</v>
      </c>
      <c r="D744" t="s">
        <v>1421</v>
      </c>
      <c r="E744" t="s">
        <v>328</v>
      </c>
      <c r="F744" s="1">
        <v>39645</v>
      </c>
      <c r="G744" t="s">
        <v>40</v>
      </c>
      <c r="H744" s="1">
        <v>40010</v>
      </c>
      <c r="I744">
        <v>2016</v>
      </c>
      <c r="J744">
        <v>45</v>
      </c>
      <c r="K744">
        <v>95</v>
      </c>
      <c r="L744">
        <v>68</v>
      </c>
      <c r="M744">
        <v>11</v>
      </c>
      <c r="N744" t="s">
        <v>40</v>
      </c>
      <c r="O744" t="s">
        <v>40</v>
      </c>
      <c r="P744" t="s">
        <v>40</v>
      </c>
      <c r="Q744" t="s">
        <v>40</v>
      </c>
      <c r="R744" t="s">
        <v>40</v>
      </c>
      <c r="S744" t="s">
        <v>40</v>
      </c>
      <c r="T744" t="s">
        <v>41</v>
      </c>
      <c r="U744">
        <v>35</v>
      </c>
      <c r="V744">
        <v>9.1</v>
      </c>
      <c r="W744" t="s">
        <v>40</v>
      </c>
      <c r="X744">
        <v>2016</v>
      </c>
      <c r="Y744" t="s">
        <v>40</v>
      </c>
      <c r="Z744" t="s">
        <v>40</v>
      </c>
      <c r="AA744" t="s">
        <v>40</v>
      </c>
      <c r="AB744">
        <v>0</v>
      </c>
      <c r="AC744">
        <v>0</v>
      </c>
      <c r="AD744">
        <v>0</v>
      </c>
      <c r="AE744">
        <v>0</v>
      </c>
      <c r="AF744">
        <v>0</v>
      </c>
      <c r="AG744">
        <v>14</v>
      </c>
      <c r="AH744">
        <v>5</v>
      </c>
      <c r="AI744">
        <v>7</v>
      </c>
      <c r="AJ744" t="s">
        <v>40</v>
      </c>
    </row>
    <row r="745" spans="1:36" x14ac:dyDescent="0.2">
      <c r="A745" t="s">
        <v>911</v>
      </c>
      <c r="B745" t="s">
        <v>911</v>
      </c>
      <c r="C745" t="s">
        <v>38</v>
      </c>
      <c r="D745" t="s">
        <v>1421</v>
      </c>
      <c r="E745" t="s">
        <v>328</v>
      </c>
      <c r="F745" s="1">
        <v>39645</v>
      </c>
      <c r="G745" t="s">
        <v>40</v>
      </c>
      <c r="H745" s="1">
        <v>40010</v>
      </c>
      <c r="I745">
        <v>2016</v>
      </c>
      <c r="J745">
        <v>51</v>
      </c>
      <c r="K745">
        <v>111</v>
      </c>
      <c r="L745">
        <v>102</v>
      </c>
      <c r="M745">
        <v>2.6</v>
      </c>
      <c r="N745" t="s">
        <v>40</v>
      </c>
      <c r="O745" t="s">
        <v>40</v>
      </c>
      <c r="P745" t="s">
        <v>40</v>
      </c>
      <c r="Q745" t="s">
        <v>40</v>
      </c>
      <c r="R745" t="s">
        <v>40</v>
      </c>
      <c r="S745" t="s">
        <v>40</v>
      </c>
      <c r="T745" t="s">
        <v>41</v>
      </c>
      <c r="U745">
        <v>30</v>
      </c>
      <c r="V745">
        <v>13.7</v>
      </c>
      <c r="W745" t="s">
        <v>40</v>
      </c>
      <c r="X745">
        <v>2016</v>
      </c>
      <c r="Y745" t="s">
        <v>40</v>
      </c>
      <c r="Z745" t="s">
        <v>40</v>
      </c>
      <c r="AA745" t="s">
        <v>40</v>
      </c>
      <c r="AB745">
        <v>0</v>
      </c>
      <c r="AC745">
        <v>0</v>
      </c>
      <c r="AD745">
        <v>0</v>
      </c>
      <c r="AE745">
        <v>0</v>
      </c>
      <c r="AF745">
        <v>0</v>
      </c>
      <c r="AG745">
        <v>14</v>
      </c>
      <c r="AH745">
        <v>4</v>
      </c>
      <c r="AI745">
        <v>7</v>
      </c>
      <c r="AJ745" t="s">
        <v>40</v>
      </c>
    </row>
    <row r="746" spans="1:36" x14ac:dyDescent="0.2">
      <c r="A746" t="s">
        <v>912</v>
      </c>
      <c r="B746" t="s">
        <v>912</v>
      </c>
      <c r="C746" t="s">
        <v>38</v>
      </c>
      <c r="D746" t="s">
        <v>1421</v>
      </c>
      <c r="E746" t="s">
        <v>328</v>
      </c>
      <c r="F746" s="1">
        <v>39645</v>
      </c>
      <c r="G746" t="s">
        <v>40</v>
      </c>
      <c r="H746" s="1">
        <v>40010</v>
      </c>
      <c r="I746">
        <v>2016</v>
      </c>
      <c r="J746">
        <v>71</v>
      </c>
      <c r="K746">
        <v>121</v>
      </c>
      <c r="L746">
        <v>110</v>
      </c>
      <c r="M746">
        <v>35</v>
      </c>
      <c r="N746" t="s">
        <v>40</v>
      </c>
      <c r="O746" t="s">
        <v>40</v>
      </c>
      <c r="P746" t="s">
        <v>40</v>
      </c>
      <c r="Q746" t="s">
        <v>40</v>
      </c>
      <c r="R746" t="s">
        <v>40</v>
      </c>
      <c r="S746" t="s">
        <v>40</v>
      </c>
      <c r="T746" t="s">
        <v>236</v>
      </c>
      <c r="U746">
        <v>34.700000000000003</v>
      </c>
      <c r="V746">
        <v>9.6</v>
      </c>
      <c r="W746" t="s">
        <v>40</v>
      </c>
      <c r="X746">
        <v>2016</v>
      </c>
      <c r="Y746" t="s">
        <v>40</v>
      </c>
      <c r="Z746" t="s">
        <v>40</v>
      </c>
      <c r="AA746" t="s">
        <v>40</v>
      </c>
      <c r="AB746">
        <v>0</v>
      </c>
      <c r="AC746">
        <v>0</v>
      </c>
      <c r="AD746">
        <v>0</v>
      </c>
      <c r="AE746">
        <v>0</v>
      </c>
      <c r="AF746">
        <v>0</v>
      </c>
      <c r="AG746">
        <v>14</v>
      </c>
      <c r="AH746">
        <v>3</v>
      </c>
      <c r="AI746">
        <v>7</v>
      </c>
      <c r="AJ746" t="s">
        <v>40</v>
      </c>
    </row>
    <row r="747" spans="1:36" x14ac:dyDescent="0.2">
      <c r="A747" t="s">
        <v>913</v>
      </c>
      <c r="B747" t="s">
        <v>914</v>
      </c>
      <c r="C747" t="s">
        <v>38</v>
      </c>
      <c r="D747" t="s">
        <v>1421</v>
      </c>
      <c r="E747" t="s">
        <v>328</v>
      </c>
      <c r="F747" s="1">
        <v>38549</v>
      </c>
      <c r="G747" s="1">
        <v>38914</v>
      </c>
      <c r="H747" s="1">
        <v>39676</v>
      </c>
      <c r="I747">
        <v>2016</v>
      </c>
      <c r="J747">
        <v>83</v>
      </c>
      <c r="K747">
        <v>97</v>
      </c>
      <c r="L747">
        <v>30</v>
      </c>
      <c r="M747">
        <v>16.600000000000001</v>
      </c>
      <c r="N747" t="s">
        <v>40</v>
      </c>
      <c r="O747" t="s">
        <v>40</v>
      </c>
      <c r="P747" t="s">
        <v>40</v>
      </c>
      <c r="Q747" t="s">
        <v>40</v>
      </c>
      <c r="R747" t="s">
        <v>40</v>
      </c>
      <c r="S747" t="s">
        <v>40</v>
      </c>
      <c r="T747" t="s">
        <v>41</v>
      </c>
      <c r="U747">
        <v>34.4</v>
      </c>
      <c r="V747">
        <v>9.9</v>
      </c>
      <c r="W747" t="s">
        <v>40</v>
      </c>
      <c r="X747">
        <v>2016</v>
      </c>
      <c r="Y747" t="s">
        <v>40</v>
      </c>
      <c r="Z747" t="s">
        <v>40</v>
      </c>
      <c r="AA747" t="s">
        <v>40</v>
      </c>
      <c r="AB747">
        <v>0</v>
      </c>
      <c r="AC747">
        <v>0</v>
      </c>
      <c r="AD747">
        <v>0</v>
      </c>
      <c r="AE747">
        <v>0</v>
      </c>
      <c r="AF747">
        <v>0</v>
      </c>
      <c r="AG747">
        <v>6</v>
      </c>
      <c r="AH747">
        <v>1</v>
      </c>
      <c r="AI747">
        <v>5</v>
      </c>
      <c r="AJ747" t="s">
        <v>40</v>
      </c>
    </row>
    <row r="748" spans="1:36" x14ac:dyDescent="0.2">
      <c r="A748" t="s">
        <v>915</v>
      </c>
      <c r="B748" t="s">
        <v>915</v>
      </c>
      <c r="C748" t="s">
        <v>38</v>
      </c>
      <c r="D748" t="s">
        <v>1421</v>
      </c>
      <c r="E748" t="s">
        <v>328</v>
      </c>
      <c r="F748" s="1">
        <v>39645</v>
      </c>
      <c r="G748" t="s">
        <v>40</v>
      </c>
      <c r="H748" s="1">
        <v>40010</v>
      </c>
      <c r="I748">
        <v>2016</v>
      </c>
      <c r="J748">
        <v>92</v>
      </c>
      <c r="K748">
        <v>367</v>
      </c>
      <c r="L748">
        <v>298</v>
      </c>
      <c r="M748">
        <v>38</v>
      </c>
      <c r="N748" t="s">
        <v>40</v>
      </c>
      <c r="O748" t="s">
        <v>40</v>
      </c>
      <c r="P748" t="s">
        <v>40</v>
      </c>
      <c r="Q748" t="s">
        <v>40</v>
      </c>
      <c r="R748" t="s">
        <v>40</v>
      </c>
      <c r="S748" t="s">
        <v>40</v>
      </c>
      <c r="T748" t="s">
        <v>41</v>
      </c>
      <c r="U748">
        <v>27.8</v>
      </c>
      <c r="V748">
        <v>6.7</v>
      </c>
      <c r="W748" t="s">
        <v>40</v>
      </c>
      <c r="X748">
        <v>2016</v>
      </c>
      <c r="Y748" t="s">
        <v>40</v>
      </c>
      <c r="Z748" t="s">
        <v>40</v>
      </c>
      <c r="AA748" t="s">
        <v>40</v>
      </c>
      <c r="AB748">
        <v>0</v>
      </c>
      <c r="AC748">
        <v>0</v>
      </c>
      <c r="AD748">
        <v>0</v>
      </c>
      <c r="AE748">
        <v>0</v>
      </c>
      <c r="AF748">
        <v>0</v>
      </c>
      <c r="AG748">
        <v>14</v>
      </c>
      <c r="AH748">
        <v>1</v>
      </c>
      <c r="AI748">
        <v>7</v>
      </c>
      <c r="AJ748" t="s">
        <v>40</v>
      </c>
    </row>
    <row r="749" spans="1:36" x14ac:dyDescent="0.2">
      <c r="A749" t="s">
        <v>916</v>
      </c>
      <c r="B749" t="s">
        <v>917</v>
      </c>
      <c r="C749" t="s">
        <v>38</v>
      </c>
      <c r="D749" t="s">
        <v>1421</v>
      </c>
      <c r="E749" t="s">
        <v>328</v>
      </c>
      <c r="F749" s="1">
        <v>39310</v>
      </c>
      <c r="G749" t="s">
        <v>40</v>
      </c>
      <c r="H749" s="1">
        <v>39676</v>
      </c>
      <c r="I749">
        <v>2016</v>
      </c>
      <c r="J749">
        <v>99.5</v>
      </c>
      <c r="K749">
        <v>248</v>
      </c>
      <c r="L749">
        <v>251</v>
      </c>
      <c r="M749">
        <v>25</v>
      </c>
      <c r="N749">
        <v>52</v>
      </c>
      <c r="O749">
        <v>55</v>
      </c>
      <c r="P749" t="s">
        <v>40</v>
      </c>
      <c r="Q749">
        <v>121</v>
      </c>
      <c r="R749">
        <v>140</v>
      </c>
      <c r="S749" t="s">
        <v>40</v>
      </c>
      <c r="T749" t="s">
        <v>41</v>
      </c>
      <c r="U749">
        <v>42</v>
      </c>
      <c r="V749">
        <v>9.8000000000000007</v>
      </c>
      <c r="W749" t="s">
        <v>40</v>
      </c>
      <c r="X749">
        <v>2016</v>
      </c>
      <c r="Y749" t="s">
        <v>40</v>
      </c>
      <c r="Z749" t="s">
        <v>40</v>
      </c>
      <c r="AA749" t="s">
        <v>40</v>
      </c>
      <c r="AB749">
        <v>0</v>
      </c>
      <c r="AC749">
        <v>0</v>
      </c>
      <c r="AD749">
        <v>0</v>
      </c>
      <c r="AE749">
        <v>0</v>
      </c>
      <c r="AF749">
        <v>0</v>
      </c>
      <c r="AG749">
        <v>6</v>
      </c>
      <c r="AH749">
        <v>2</v>
      </c>
      <c r="AI749">
        <v>2</v>
      </c>
      <c r="AJ749" t="s">
        <v>40</v>
      </c>
    </row>
    <row r="750" spans="1:36" x14ac:dyDescent="0.2">
      <c r="A750" t="s">
        <v>918</v>
      </c>
      <c r="B750" t="s">
        <v>919</v>
      </c>
      <c r="C750" t="s">
        <v>38</v>
      </c>
      <c r="D750" t="s">
        <v>1421</v>
      </c>
      <c r="E750" t="s">
        <v>328</v>
      </c>
      <c r="F750" s="1">
        <v>39310</v>
      </c>
      <c r="G750" t="s">
        <v>40</v>
      </c>
      <c r="H750" s="1">
        <v>39676</v>
      </c>
      <c r="I750">
        <v>2016</v>
      </c>
      <c r="J750">
        <v>127</v>
      </c>
      <c r="K750">
        <v>256</v>
      </c>
      <c r="L750">
        <v>191</v>
      </c>
      <c r="M750">
        <v>34</v>
      </c>
      <c r="N750">
        <v>86</v>
      </c>
      <c r="O750">
        <v>87</v>
      </c>
      <c r="P750" t="s">
        <v>40</v>
      </c>
      <c r="Q750">
        <v>65</v>
      </c>
      <c r="R750">
        <v>115</v>
      </c>
      <c r="S750" t="s">
        <v>40</v>
      </c>
      <c r="T750" t="s">
        <v>41</v>
      </c>
      <c r="U750">
        <v>41.9</v>
      </c>
      <c r="V750">
        <v>7.4</v>
      </c>
      <c r="W750" t="s">
        <v>40</v>
      </c>
      <c r="X750">
        <v>2016</v>
      </c>
      <c r="Y750" t="s">
        <v>40</v>
      </c>
      <c r="Z750" t="s">
        <v>40</v>
      </c>
      <c r="AA750" t="s">
        <v>40</v>
      </c>
      <c r="AB750">
        <v>0</v>
      </c>
      <c r="AC750">
        <v>0</v>
      </c>
      <c r="AD750">
        <v>0</v>
      </c>
      <c r="AE750">
        <v>0</v>
      </c>
      <c r="AF750">
        <v>0</v>
      </c>
      <c r="AG750">
        <v>6</v>
      </c>
      <c r="AH750">
        <v>2</v>
      </c>
      <c r="AI750">
        <v>4</v>
      </c>
      <c r="AJ750" t="s">
        <v>40</v>
      </c>
    </row>
    <row r="751" spans="1:36" x14ac:dyDescent="0.2">
      <c r="A751" t="s">
        <v>920</v>
      </c>
      <c r="B751" t="s">
        <v>921</v>
      </c>
      <c r="C751" t="s">
        <v>38</v>
      </c>
      <c r="D751" t="s">
        <v>1421</v>
      </c>
      <c r="E751" t="s">
        <v>328</v>
      </c>
      <c r="F751" s="1">
        <v>39310</v>
      </c>
      <c r="G751" t="s">
        <v>40</v>
      </c>
      <c r="H751" s="1">
        <v>39676</v>
      </c>
      <c r="I751">
        <v>2016</v>
      </c>
      <c r="J751">
        <v>108</v>
      </c>
      <c r="K751">
        <v>279</v>
      </c>
      <c r="L751">
        <v>190</v>
      </c>
      <c r="M751">
        <v>29.1</v>
      </c>
      <c r="N751">
        <v>8.1</v>
      </c>
      <c r="O751">
        <v>7.3</v>
      </c>
      <c r="P751" t="s">
        <v>40</v>
      </c>
      <c r="Q751">
        <v>13.3</v>
      </c>
      <c r="R751">
        <v>13.2</v>
      </c>
      <c r="S751" t="s">
        <v>40</v>
      </c>
      <c r="T751" t="s">
        <v>41</v>
      </c>
      <c r="U751">
        <v>32.5</v>
      </c>
      <c r="V751">
        <v>14.9</v>
      </c>
      <c r="W751" t="s">
        <v>40</v>
      </c>
      <c r="X751">
        <v>2016</v>
      </c>
      <c r="Y751" t="s">
        <v>40</v>
      </c>
      <c r="Z751" t="s">
        <v>40</v>
      </c>
      <c r="AA751" t="s">
        <v>40</v>
      </c>
      <c r="AB751">
        <v>0</v>
      </c>
      <c r="AC751">
        <v>0</v>
      </c>
      <c r="AD751">
        <v>0</v>
      </c>
      <c r="AE751">
        <v>0</v>
      </c>
      <c r="AF751">
        <v>0</v>
      </c>
      <c r="AG751">
        <v>3</v>
      </c>
      <c r="AH751">
        <v>5</v>
      </c>
      <c r="AI751">
        <v>3</v>
      </c>
      <c r="AJ751" t="s">
        <v>40</v>
      </c>
    </row>
    <row r="752" spans="1:36" x14ac:dyDescent="0.2">
      <c r="A752" t="s">
        <v>922</v>
      </c>
      <c r="B752" t="s">
        <v>923</v>
      </c>
      <c r="C752" t="s">
        <v>38</v>
      </c>
      <c r="D752" t="s">
        <v>1421</v>
      </c>
      <c r="E752" t="s">
        <v>328</v>
      </c>
      <c r="F752" s="1">
        <v>39310</v>
      </c>
      <c r="G752" t="s">
        <v>40</v>
      </c>
      <c r="H752" s="1">
        <v>39676</v>
      </c>
      <c r="I752">
        <v>2016</v>
      </c>
      <c r="J752">
        <v>52</v>
      </c>
      <c r="K752">
        <v>118</v>
      </c>
      <c r="L752">
        <v>107</v>
      </c>
      <c r="M752">
        <v>19.5</v>
      </c>
      <c r="N752">
        <v>3.1</v>
      </c>
      <c r="O752">
        <v>4.3</v>
      </c>
      <c r="P752" t="s">
        <v>40</v>
      </c>
      <c r="Q752">
        <v>8</v>
      </c>
      <c r="R752">
        <v>13.7</v>
      </c>
      <c r="S752" t="s">
        <v>40</v>
      </c>
      <c r="T752" t="s">
        <v>41</v>
      </c>
      <c r="U752">
        <v>36.200000000000003</v>
      </c>
      <c r="V752">
        <v>11.6</v>
      </c>
      <c r="W752" t="s">
        <v>40</v>
      </c>
      <c r="X752">
        <v>2016</v>
      </c>
      <c r="Y752" t="s">
        <v>40</v>
      </c>
      <c r="Z752" t="s">
        <v>40</v>
      </c>
      <c r="AA752" t="s">
        <v>40</v>
      </c>
      <c r="AB752">
        <v>0</v>
      </c>
      <c r="AC752">
        <v>0</v>
      </c>
      <c r="AD752">
        <v>0</v>
      </c>
      <c r="AE752">
        <v>0</v>
      </c>
      <c r="AF752">
        <v>0</v>
      </c>
      <c r="AG752">
        <v>3</v>
      </c>
      <c r="AH752">
        <v>2</v>
      </c>
      <c r="AI752">
        <v>4</v>
      </c>
      <c r="AJ752" t="s">
        <v>40</v>
      </c>
    </row>
    <row r="753" spans="1:36" x14ac:dyDescent="0.2">
      <c r="A753" t="s">
        <v>924</v>
      </c>
      <c r="B753" t="s">
        <v>925</v>
      </c>
      <c r="C753" t="s">
        <v>38</v>
      </c>
      <c r="D753" t="s">
        <v>1421</v>
      </c>
      <c r="E753" t="s">
        <v>328</v>
      </c>
      <c r="F753" s="1">
        <v>39310</v>
      </c>
      <c r="G753" t="s">
        <v>40</v>
      </c>
      <c r="H753" s="1">
        <v>39676</v>
      </c>
      <c r="I753">
        <v>2016</v>
      </c>
      <c r="J753">
        <v>101</v>
      </c>
      <c r="K753">
        <v>310</v>
      </c>
      <c r="L753">
        <v>226</v>
      </c>
      <c r="M753">
        <v>43.8</v>
      </c>
      <c r="N753">
        <v>6.3</v>
      </c>
      <c r="O753">
        <v>5.8</v>
      </c>
      <c r="P753" t="s">
        <v>40</v>
      </c>
      <c r="Q753">
        <v>12.3</v>
      </c>
      <c r="R753">
        <v>7.4</v>
      </c>
      <c r="S753" t="s">
        <v>40</v>
      </c>
      <c r="T753" t="s">
        <v>41</v>
      </c>
      <c r="U753">
        <v>36.4</v>
      </c>
      <c r="V753">
        <v>11</v>
      </c>
      <c r="W753" t="s">
        <v>40</v>
      </c>
      <c r="X753">
        <v>2016</v>
      </c>
      <c r="Y753" t="s">
        <v>40</v>
      </c>
      <c r="Z753" t="s">
        <v>40</v>
      </c>
      <c r="AA753" t="s">
        <v>40</v>
      </c>
      <c r="AB753">
        <v>0</v>
      </c>
      <c r="AC753">
        <v>0</v>
      </c>
      <c r="AD753">
        <v>0</v>
      </c>
      <c r="AE753">
        <v>0</v>
      </c>
      <c r="AF753">
        <v>0</v>
      </c>
      <c r="AG753">
        <v>8</v>
      </c>
      <c r="AH753">
        <v>1</v>
      </c>
      <c r="AI753">
        <v>1</v>
      </c>
      <c r="AJ753" t="s">
        <v>40</v>
      </c>
    </row>
    <row r="754" spans="1:36" x14ac:dyDescent="0.2">
      <c r="A754" t="s">
        <v>926</v>
      </c>
      <c r="B754" t="s">
        <v>927</v>
      </c>
      <c r="C754" t="s">
        <v>38</v>
      </c>
      <c r="D754" t="s">
        <v>1421</v>
      </c>
      <c r="E754" t="s">
        <v>328</v>
      </c>
      <c r="F754" s="1">
        <v>38549</v>
      </c>
      <c r="G754" s="1">
        <v>38914</v>
      </c>
      <c r="H754" s="1">
        <v>39676</v>
      </c>
      <c r="I754">
        <v>2016</v>
      </c>
      <c r="J754">
        <v>133</v>
      </c>
      <c r="K754">
        <v>224</v>
      </c>
      <c r="L754">
        <v>192</v>
      </c>
      <c r="M754">
        <v>30.4</v>
      </c>
      <c r="N754" t="s">
        <v>40</v>
      </c>
      <c r="O754" t="s">
        <v>40</v>
      </c>
      <c r="P754" t="s">
        <v>40</v>
      </c>
      <c r="Q754" t="s">
        <v>40</v>
      </c>
      <c r="R754" t="s">
        <v>40</v>
      </c>
      <c r="S754" t="s">
        <v>40</v>
      </c>
      <c r="T754" t="s">
        <v>236</v>
      </c>
      <c r="U754">
        <v>28</v>
      </c>
      <c r="V754">
        <v>7.6</v>
      </c>
      <c r="W754" t="s">
        <v>40</v>
      </c>
      <c r="X754">
        <v>2016</v>
      </c>
      <c r="Y754" t="s">
        <v>40</v>
      </c>
      <c r="Z754" t="s">
        <v>40</v>
      </c>
      <c r="AA754" t="s">
        <v>40</v>
      </c>
      <c r="AB754">
        <v>0</v>
      </c>
      <c r="AC754">
        <v>0</v>
      </c>
      <c r="AD754">
        <v>0</v>
      </c>
      <c r="AE754">
        <v>0</v>
      </c>
      <c r="AF754">
        <v>0</v>
      </c>
      <c r="AG754">
        <v>6</v>
      </c>
      <c r="AH754">
        <v>1</v>
      </c>
      <c r="AI754">
        <v>6</v>
      </c>
      <c r="AJ754" t="s">
        <v>40</v>
      </c>
    </row>
    <row r="755" spans="1:36" x14ac:dyDescent="0.2">
      <c r="A755" t="s">
        <v>928</v>
      </c>
      <c r="B755" t="s">
        <v>929</v>
      </c>
      <c r="C755" t="s">
        <v>38</v>
      </c>
      <c r="D755" t="s">
        <v>1421</v>
      </c>
      <c r="E755" t="s">
        <v>328</v>
      </c>
      <c r="F755" s="1">
        <v>39310</v>
      </c>
      <c r="G755" t="s">
        <v>40</v>
      </c>
      <c r="H755" s="1">
        <v>39676</v>
      </c>
      <c r="I755">
        <v>2016</v>
      </c>
      <c r="J755">
        <v>58</v>
      </c>
      <c r="K755">
        <v>132</v>
      </c>
      <c r="L755">
        <v>212</v>
      </c>
      <c r="M755">
        <v>22.7</v>
      </c>
      <c r="N755">
        <v>6.8</v>
      </c>
      <c r="O755">
        <v>7.1</v>
      </c>
      <c r="P755" t="s">
        <v>40</v>
      </c>
      <c r="Q755">
        <v>16.600000000000001</v>
      </c>
      <c r="R755">
        <v>13.9</v>
      </c>
      <c r="S755" t="s">
        <v>40</v>
      </c>
      <c r="T755" t="s">
        <v>41</v>
      </c>
      <c r="U755">
        <v>41.5</v>
      </c>
      <c r="V755">
        <v>13.4</v>
      </c>
      <c r="W755" t="s">
        <v>40</v>
      </c>
      <c r="X755">
        <v>2016</v>
      </c>
      <c r="Y755" t="s">
        <v>40</v>
      </c>
      <c r="Z755" t="s">
        <v>40</v>
      </c>
      <c r="AA755" t="s">
        <v>40</v>
      </c>
      <c r="AB755">
        <v>0</v>
      </c>
      <c r="AC755">
        <v>0</v>
      </c>
      <c r="AD755">
        <v>0</v>
      </c>
      <c r="AE755">
        <v>0</v>
      </c>
      <c r="AF755">
        <v>0</v>
      </c>
      <c r="AG755">
        <v>8</v>
      </c>
      <c r="AH755">
        <v>1</v>
      </c>
      <c r="AI755">
        <v>2</v>
      </c>
      <c r="AJ755" t="s">
        <v>40</v>
      </c>
    </row>
    <row r="756" spans="1:36" x14ac:dyDescent="0.2">
      <c r="A756" t="s">
        <v>930</v>
      </c>
      <c r="B756" t="s">
        <v>931</v>
      </c>
      <c r="C756" t="s">
        <v>38</v>
      </c>
      <c r="D756" t="s">
        <v>1421</v>
      </c>
      <c r="E756" t="s">
        <v>328</v>
      </c>
      <c r="F756" s="1">
        <v>39310</v>
      </c>
      <c r="G756" t="s">
        <v>40</v>
      </c>
      <c r="H756" s="1">
        <v>40041</v>
      </c>
      <c r="I756">
        <v>2016</v>
      </c>
      <c r="J756">
        <v>112</v>
      </c>
      <c r="K756">
        <v>264</v>
      </c>
      <c r="L756">
        <v>257</v>
      </c>
      <c r="M756">
        <v>39</v>
      </c>
      <c r="N756">
        <v>65</v>
      </c>
      <c r="O756">
        <v>72</v>
      </c>
      <c r="P756" t="s">
        <v>40</v>
      </c>
      <c r="Q756">
        <v>136</v>
      </c>
      <c r="R756">
        <v>148</v>
      </c>
      <c r="S756" t="s">
        <v>40</v>
      </c>
      <c r="T756" t="s">
        <v>236</v>
      </c>
      <c r="U756">
        <v>30.5</v>
      </c>
      <c r="V756">
        <v>7</v>
      </c>
      <c r="W756" t="s">
        <v>40</v>
      </c>
      <c r="X756">
        <v>2016</v>
      </c>
      <c r="Y756" t="s">
        <v>40</v>
      </c>
      <c r="Z756" t="s">
        <v>40</v>
      </c>
      <c r="AA756" t="s">
        <v>40</v>
      </c>
      <c r="AB756">
        <v>0</v>
      </c>
      <c r="AC756">
        <v>0</v>
      </c>
      <c r="AD756">
        <v>0</v>
      </c>
      <c r="AE756">
        <v>0</v>
      </c>
      <c r="AF756">
        <v>0</v>
      </c>
      <c r="AG756">
        <v>6</v>
      </c>
      <c r="AH756">
        <v>3</v>
      </c>
      <c r="AI756">
        <v>1</v>
      </c>
      <c r="AJ756" t="s">
        <v>40</v>
      </c>
    </row>
    <row r="757" spans="1:36" x14ac:dyDescent="0.2">
      <c r="A757" t="s">
        <v>932</v>
      </c>
      <c r="B757" t="s">
        <v>933</v>
      </c>
      <c r="C757" t="s">
        <v>38</v>
      </c>
      <c r="D757" t="s">
        <v>1421</v>
      </c>
      <c r="E757" t="s">
        <v>328</v>
      </c>
      <c r="F757" s="1">
        <v>39310</v>
      </c>
      <c r="G757" t="s">
        <v>40</v>
      </c>
      <c r="H757" s="1">
        <v>40041</v>
      </c>
      <c r="I757">
        <v>2016</v>
      </c>
      <c r="J757">
        <v>29</v>
      </c>
      <c r="K757">
        <v>87</v>
      </c>
      <c r="L757">
        <v>68</v>
      </c>
      <c r="M757">
        <v>17</v>
      </c>
      <c r="N757">
        <v>45</v>
      </c>
      <c r="O757">
        <v>58</v>
      </c>
      <c r="P757" t="s">
        <v>40</v>
      </c>
      <c r="Q757">
        <v>82</v>
      </c>
      <c r="R757">
        <v>120</v>
      </c>
      <c r="S757" t="s">
        <v>40</v>
      </c>
      <c r="T757" t="s">
        <v>41</v>
      </c>
      <c r="U757">
        <v>25.4</v>
      </c>
      <c r="V757">
        <v>6.9</v>
      </c>
      <c r="W757" t="s">
        <v>40</v>
      </c>
      <c r="X757">
        <v>2016</v>
      </c>
      <c r="Y757" t="s">
        <v>40</v>
      </c>
      <c r="Z757" t="s">
        <v>40</v>
      </c>
      <c r="AA757" t="s">
        <v>40</v>
      </c>
      <c r="AB757">
        <v>0</v>
      </c>
      <c r="AC757">
        <v>0</v>
      </c>
      <c r="AD757">
        <v>0</v>
      </c>
      <c r="AE757">
        <v>0</v>
      </c>
      <c r="AF757">
        <v>0</v>
      </c>
      <c r="AG757">
        <v>6</v>
      </c>
      <c r="AH757">
        <v>2</v>
      </c>
      <c r="AI757">
        <v>1</v>
      </c>
      <c r="AJ757" t="s">
        <v>40</v>
      </c>
    </row>
    <row r="758" spans="1:36" x14ac:dyDescent="0.2">
      <c r="A758" t="s">
        <v>934</v>
      </c>
      <c r="B758" t="s">
        <v>935</v>
      </c>
      <c r="C758" t="s">
        <v>38</v>
      </c>
      <c r="D758" t="s">
        <v>1421</v>
      </c>
      <c r="E758" t="s">
        <v>328</v>
      </c>
      <c r="F758" s="1">
        <v>39310</v>
      </c>
      <c r="G758" t="s">
        <v>40</v>
      </c>
      <c r="H758" s="1">
        <v>40041</v>
      </c>
      <c r="I758">
        <v>2016</v>
      </c>
      <c r="J758">
        <v>26</v>
      </c>
      <c r="K758">
        <v>85</v>
      </c>
      <c r="L758">
        <v>63</v>
      </c>
      <c r="M758">
        <v>8.8000000000000007</v>
      </c>
      <c r="N758">
        <v>5.4</v>
      </c>
      <c r="O758">
        <v>4.7</v>
      </c>
      <c r="P758" t="s">
        <v>40</v>
      </c>
      <c r="Q758">
        <v>3.6</v>
      </c>
      <c r="R758">
        <v>4</v>
      </c>
      <c r="S758" t="s">
        <v>40</v>
      </c>
      <c r="T758" t="s">
        <v>41</v>
      </c>
      <c r="U758">
        <v>35.1</v>
      </c>
      <c r="V758">
        <v>9.5</v>
      </c>
      <c r="W758" t="s">
        <v>40</v>
      </c>
      <c r="X758">
        <v>2016</v>
      </c>
      <c r="Y758" t="s">
        <v>40</v>
      </c>
      <c r="Z758" t="s">
        <v>40</v>
      </c>
      <c r="AA758" t="s">
        <v>40</v>
      </c>
      <c r="AB758">
        <v>0</v>
      </c>
      <c r="AC758">
        <v>0</v>
      </c>
      <c r="AD758">
        <v>0</v>
      </c>
      <c r="AE758">
        <v>0</v>
      </c>
      <c r="AF758">
        <v>0</v>
      </c>
      <c r="AG758">
        <v>14</v>
      </c>
      <c r="AH758">
        <v>3</v>
      </c>
      <c r="AI758">
        <v>2</v>
      </c>
      <c r="AJ758" t="s">
        <v>40</v>
      </c>
    </row>
    <row r="759" spans="1:36" x14ac:dyDescent="0.2">
      <c r="A759" t="s">
        <v>936</v>
      </c>
      <c r="B759" t="s">
        <v>937</v>
      </c>
      <c r="C759" t="s">
        <v>38</v>
      </c>
      <c r="D759" t="s">
        <v>1421</v>
      </c>
      <c r="E759" t="s">
        <v>328</v>
      </c>
      <c r="F759" s="1">
        <v>38549</v>
      </c>
      <c r="G759" s="1">
        <v>38914</v>
      </c>
      <c r="H759" s="1">
        <v>39676</v>
      </c>
      <c r="I759">
        <v>2016</v>
      </c>
      <c r="J759">
        <v>37</v>
      </c>
      <c r="K759">
        <v>99</v>
      </c>
      <c r="L759">
        <v>82</v>
      </c>
      <c r="M759">
        <v>16.899999999999999</v>
      </c>
      <c r="N759" t="s">
        <v>40</v>
      </c>
      <c r="O759" t="s">
        <v>40</v>
      </c>
      <c r="P759" t="s">
        <v>40</v>
      </c>
      <c r="Q759" t="s">
        <v>40</v>
      </c>
      <c r="R759" t="s">
        <v>40</v>
      </c>
      <c r="S759" t="s">
        <v>40</v>
      </c>
      <c r="T759" t="s">
        <v>41</v>
      </c>
      <c r="U759">
        <v>28.4</v>
      </c>
      <c r="V759">
        <v>11.2</v>
      </c>
      <c r="W759" t="s">
        <v>40</v>
      </c>
      <c r="X759">
        <v>2016</v>
      </c>
      <c r="Y759" t="s">
        <v>40</v>
      </c>
      <c r="Z759" t="s">
        <v>40</v>
      </c>
      <c r="AA759" t="s">
        <v>40</v>
      </c>
      <c r="AB759">
        <v>0</v>
      </c>
      <c r="AC759">
        <v>0</v>
      </c>
      <c r="AD759">
        <v>0</v>
      </c>
      <c r="AE759">
        <v>0</v>
      </c>
      <c r="AF759">
        <v>0</v>
      </c>
      <c r="AG759">
        <v>8</v>
      </c>
      <c r="AH759">
        <v>2</v>
      </c>
      <c r="AI759">
        <v>3</v>
      </c>
      <c r="AJ759" t="s">
        <v>40</v>
      </c>
    </row>
    <row r="760" spans="1:36" x14ac:dyDescent="0.2">
      <c r="A760" t="s">
        <v>938</v>
      </c>
      <c r="B760" t="s">
        <v>939</v>
      </c>
      <c r="C760" t="s">
        <v>38</v>
      </c>
      <c r="D760" t="s">
        <v>1421</v>
      </c>
      <c r="E760" t="s">
        <v>328</v>
      </c>
      <c r="F760" s="1">
        <v>38549</v>
      </c>
      <c r="G760" s="1">
        <v>38914</v>
      </c>
      <c r="H760" s="1">
        <v>39676</v>
      </c>
      <c r="I760">
        <v>2016</v>
      </c>
      <c r="J760">
        <v>107</v>
      </c>
      <c r="K760">
        <v>266</v>
      </c>
      <c r="L760">
        <v>158</v>
      </c>
      <c r="M760">
        <v>31.8</v>
      </c>
      <c r="N760" t="s">
        <v>40</v>
      </c>
      <c r="O760" t="s">
        <v>40</v>
      </c>
      <c r="P760" t="s">
        <v>40</v>
      </c>
      <c r="Q760" t="s">
        <v>40</v>
      </c>
      <c r="R760" t="s">
        <v>40</v>
      </c>
      <c r="S760" t="s">
        <v>40</v>
      </c>
      <c r="T760" t="s">
        <v>242</v>
      </c>
      <c r="U760">
        <v>33</v>
      </c>
      <c r="V760">
        <v>8.5</v>
      </c>
      <c r="W760" t="s">
        <v>40</v>
      </c>
      <c r="X760">
        <v>2016</v>
      </c>
      <c r="Y760" t="s">
        <v>40</v>
      </c>
      <c r="Z760" t="s">
        <v>40</v>
      </c>
      <c r="AA760" t="s">
        <v>40</v>
      </c>
      <c r="AB760">
        <v>0</v>
      </c>
      <c r="AC760">
        <v>0</v>
      </c>
      <c r="AD760">
        <v>0</v>
      </c>
      <c r="AE760">
        <v>0</v>
      </c>
      <c r="AF760">
        <v>0</v>
      </c>
      <c r="AG760">
        <v>8</v>
      </c>
      <c r="AH760">
        <v>2</v>
      </c>
      <c r="AI760">
        <v>4</v>
      </c>
      <c r="AJ760" t="s">
        <v>40</v>
      </c>
    </row>
    <row r="761" spans="1:36" x14ac:dyDescent="0.2">
      <c r="A761" t="s">
        <v>940</v>
      </c>
      <c r="B761" t="s">
        <v>941</v>
      </c>
      <c r="C761" t="s">
        <v>38</v>
      </c>
      <c r="D761" t="s">
        <v>1421</v>
      </c>
      <c r="E761" t="s">
        <v>328</v>
      </c>
      <c r="F761" s="1">
        <v>38549</v>
      </c>
      <c r="G761" s="1">
        <v>38914</v>
      </c>
      <c r="H761" s="1">
        <v>39676</v>
      </c>
      <c r="I761">
        <v>2016</v>
      </c>
      <c r="J761">
        <v>104</v>
      </c>
      <c r="K761">
        <v>323</v>
      </c>
      <c r="L761">
        <v>144</v>
      </c>
      <c r="M761">
        <v>27</v>
      </c>
      <c r="N761" t="s">
        <v>40</v>
      </c>
      <c r="O761" t="s">
        <v>40</v>
      </c>
      <c r="P761" t="s">
        <v>40</v>
      </c>
      <c r="Q761" t="s">
        <v>40</v>
      </c>
      <c r="R761" t="s">
        <v>40</v>
      </c>
      <c r="S761" t="s">
        <v>40</v>
      </c>
      <c r="T761" t="s">
        <v>41</v>
      </c>
      <c r="U761">
        <v>44.3</v>
      </c>
      <c r="V761">
        <v>9.1</v>
      </c>
      <c r="W761" t="s">
        <v>40</v>
      </c>
      <c r="X761">
        <v>2016</v>
      </c>
      <c r="Y761" t="s">
        <v>40</v>
      </c>
      <c r="Z761" t="s">
        <v>40</v>
      </c>
      <c r="AA761" t="s">
        <v>40</v>
      </c>
      <c r="AB761">
        <v>0</v>
      </c>
      <c r="AC761">
        <v>0</v>
      </c>
      <c r="AD761">
        <v>0</v>
      </c>
      <c r="AE761">
        <v>0</v>
      </c>
      <c r="AF761">
        <v>0</v>
      </c>
      <c r="AG761">
        <v>8</v>
      </c>
      <c r="AH761">
        <v>2</v>
      </c>
      <c r="AI761">
        <v>5</v>
      </c>
      <c r="AJ761" t="s">
        <v>40</v>
      </c>
    </row>
    <row r="762" spans="1:36" x14ac:dyDescent="0.2">
      <c r="A762" t="s">
        <v>942</v>
      </c>
      <c r="B762" t="s">
        <v>943</v>
      </c>
      <c r="C762" t="s">
        <v>38</v>
      </c>
      <c r="D762" t="s">
        <v>1421</v>
      </c>
      <c r="E762" t="s">
        <v>328</v>
      </c>
      <c r="F762" s="1">
        <v>38549</v>
      </c>
      <c r="G762" s="1">
        <v>38914</v>
      </c>
      <c r="H762" s="1">
        <v>39676</v>
      </c>
      <c r="I762">
        <v>2016</v>
      </c>
      <c r="J762">
        <v>55</v>
      </c>
      <c r="K762">
        <v>84</v>
      </c>
      <c r="L762">
        <v>49</v>
      </c>
      <c r="M762">
        <v>10.4</v>
      </c>
      <c r="N762" t="s">
        <v>40</v>
      </c>
      <c r="O762" t="s">
        <v>40</v>
      </c>
      <c r="P762" t="s">
        <v>40</v>
      </c>
      <c r="Q762" t="s">
        <v>40</v>
      </c>
      <c r="R762" t="s">
        <v>40</v>
      </c>
      <c r="S762" t="s">
        <v>40</v>
      </c>
      <c r="T762" t="s">
        <v>41</v>
      </c>
      <c r="U762">
        <v>30.9</v>
      </c>
      <c r="V762">
        <v>8.3000000000000007</v>
      </c>
      <c r="W762" t="s">
        <v>40</v>
      </c>
      <c r="X762">
        <v>2016</v>
      </c>
      <c r="Y762" t="s">
        <v>40</v>
      </c>
      <c r="Z762" t="s">
        <v>40</v>
      </c>
      <c r="AA762" t="s">
        <v>40</v>
      </c>
      <c r="AB762">
        <v>0</v>
      </c>
      <c r="AC762">
        <v>0</v>
      </c>
      <c r="AD762">
        <v>0</v>
      </c>
      <c r="AE762">
        <v>0</v>
      </c>
      <c r="AF762">
        <v>0</v>
      </c>
      <c r="AG762">
        <v>8</v>
      </c>
      <c r="AH762">
        <v>2</v>
      </c>
      <c r="AI762">
        <v>6</v>
      </c>
      <c r="AJ762" t="s">
        <v>40</v>
      </c>
    </row>
    <row r="763" spans="1:36" x14ac:dyDescent="0.2">
      <c r="A763" t="s">
        <v>944</v>
      </c>
      <c r="B763" t="s">
        <v>945</v>
      </c>
      <c r="C763" t="s">
        <v>59</v>
      </c>
      <c r="D763" t="s">
        <v>1421</v>
      </c>
      <c r="E763" t="s">
        <v>328</v>
      </c>
      <c r="F763" s="1">
        <v>38549</v>
      </c>
      <c r="G763" s="1">
        <v>38914</v>
      </c>
      <c r="H763" s="1">
        <v>39676</v>
      </c>
      <c r="I763">
        <v>2016</v>
      </c>
      <c r="J763">
        <v>143</v>
      </c>
      <c r="K763">
        <v>151</v>
      </c>
      <c r="L763">
        <v>139</v>
      </c>
      <c r="M763">
        <v>48.9</v>
      </c>
      <c r="N763" t="s">
        <v>40</v>
      </c>
      <c r="O763" t="s">
        <v>40</v>
      </c>
      <c r="P763" t="s">
        <v>40</v>
      </c>
      <c r="Q763" t="s">
        <v>40</v>
      </c>
      <c r="R763" t="s">
        <v>40</v>
      </c>
      <c r="S763" t="s">
        <v>40</v>
      </c>
      <c r="T763" t="s">
        <v>236</v>
      </c>
      <c r="U763">
        <v>33.4</v>
      </c>
      <c r="V763">
        <v>6.7</v>
      </c>
      <c r="W763" t="s">
        <v>40</v>
      </c>
      <c r="X763">
        <v>2016</v>
      </c>
      <c r="Y763" t="s">
        <v>40</v>
      </c>
      <c r="Z763" t="s">
        <v>40</v>
      </c>
      <c r="AA763" t="s">
        <v>40</v>
      </c>
      <c r="AB763">
        <v>0</v>
      </c>
      <c r="AC763">
        <v>0</v>
      </c>
      <c r="AD763">
        <v>0</v>
      </c>
      <c r="AE763">
        <v>0</v>
      </c>
      <c r="AF763">
        <v>0</v>
      </c>
      <c r="AG763">
        <v>5</v>
      </c>
      <c r="AH763">
        <v>6</v>
      </c>
      <c r="AI763">
        <v>2</v>
      </c>
      <c r="AJ763" t="s">
        <v>40</v>
      </c>
    </row>
    <row r="764" spans="1:36" x14ac:dyDescent="0.2">
      <c r="A764" t="s">
        <v>946</v>
      </c>
      <c r="B764" t="s">
        <v>947</v>
      </c>
      <c r="C764" t="s">
        <v>59</v>
      </c>
      <c r="D764" t="s">
        <v>1421</v>
      </c>
      <c r="E764" t="s">
        <v>328</v>
      </c>
      <c r="F764" s="1">
        <v>38549</v>
      </c>
      <c r="G764" s="1">
        <v>38914</v>
      </c>
      <c r="H764" s="1">
        <v>39676</v>
      </c>
      <c r="I764">
        <v>2016</v>
      </c>
      <c r="J764">
        <v>88</v>
      </c>
      <c r="K764">
        <v>68</v>
      </c>
      <c r="L764">
        <v>72</v>
      </c>
      <c r="M764">
        <v>24.6</v>
      </c>
      <c r="N764" t="s">
        <v>40</v>
      </c>
      <c r="O764" t="s">
        <v>40</v>
      </c>
      <c r="P764" t="s">
        <v>40</v>
      </c>
      <c r="Q764" t="s">
        <v>40</v>
      </c>
      <c r="R764" t="s">
        <v>40</v>
      </c>
      <c r="S764" t="s">
        <v>40</v>
      </c>
      <c r="T764" t="s">
        <v>41</v>
      </c>
      <c r="U764">
        <v>37.200000000000003</v>
      </c>
      <c r="V764">
        <v>10.3</v>
      </c>
      <c r="W764" t="s">
        <v>40</v>
      </c>
      <c r="X764">
        <v>2016</v>
      </c>
      <c r="Y764" t="s">
        <v>40</v>
      </c>
      <c r="Z764" t="s">
        <v>40</v>
      </c>
      <c r="AA764" t="s">
        <v>40</v>
      </c>
      <c r="AB764">
        <v>0</v>
      </c>
      <c r="AC764">
        <v>0</v>
      </c>
      <c r="AD764">
        <v>0</v>
      </c>
      <c r="AE764">
        <v>0</v>
      </c>
      <c r="AF764">
        <v>0</v>
      </c>
      <c r="AG764">
        <v>13</v>
      </c>
      <c r="AH764">
        <v>1</v>
      </c>
      <c r="AI764">
        <v>2</v>
      </c>
      <c r="AJ764" t="s">
        <v>40</v>
      </c>
    </row>
    <row r="765" spans="1:36" x14ac:dyDescent="0.2">
      <c r="A765" t="s">
        <v>948</v>
      </c>
      <c r="B765" t="s">
        <v>949</v>
      </c>
      <c r="C765" t="s">
        <v>59</v>
      </c>
      <c r="D765" t="s">
        <v>1421</v>
      </c>
      <c r="E765" t="s">
        <v>328</v>
      </c>
      <c r="F765" s="1">
        <v>38549</v>
      </c>
      <c r="G765" s="1">
        <v>38914</v>
      </c>
      <c r="H765" s="1">
        <v>39676</v>
      </c>
      <c r="I765">
        <v>2016</v>
      </c>
      <c r="J765">
        <v>90</v>
      </c>
      <c r="K765">
        <v>173</v>
      </c>
      <c r="L765">
        <v>205</v>
      </c>
      <c r="M765">
        <v>35.6</v>
      </c>
      <c r="N765" t="s">
        <v>40</v>
      </c>
      <c r="O765" t="s">
        <v>40</v>
      </c>
      <c r="P765" t="s">
        <v>40</v>
      </c>
      <c r="Q765" t="s">
        <v>40</v>
      </c>
      <c r="R765" t="s">
        <v>40</v>
      </c>
      <c r="S765" t="s">
        <v>40</v>
      </c>
      <c r="T765" t="s">
        <v>242</v>
      </c>
      <c r="U765">
        <v>26</v>
      </c>
      <c r="V765">
        <v>12</v>
      </c>
      <c r="W765" t="s">
        <v>40</v>
      </c>
      <c r="X765">
        <v>2016</v>
      </c>
      <c r="Y765" t="s">
        <v>40</v>
      </c>
      <c r="Z765" t="s">
        <v>40</v>
      </c>
      <c r="AA765" t="s">
        <v>40</v>
      </c>
      <c r="AB765">
        <v>0</v>
      </c>
      <c r="AC765">
        <v>0</v>
      </c>
      <c r="AD765">
        <v>0</v>
      </c>
      <c r="AE765">
        <v>0</v>
      </c>
      <c r="AF765">
        <v>0</v>
      </c>
      <c r="AG765">
        <v>16</v>
      </c>
      <c r="AH765">
        <v>5</v>
      </c>
      <c r="AI765">
        <v>4</v>
      </c>
      <c r="AJ765" t="s">
        <v>40</v>
      </c>
    </row>
    <row r="766" spans="1:36" x14ac:dyDescent="0.2">
      <c r="A766" t="s">
        <v>950</v>
      </c>
      <c r="B766" t="s">
        <v>951</v>
      </c>
      <c r="C766" t="s">
        <v>59</v>
      </c>
      <c r="D766" t="s">
        <v>1421</v>
      </c>
      <c r="E766" t="s">
        <v>328</v>
      </c>
      <c r="F766" s="1">
        <v>38549</v>
      </c>
      <c r="G766" s="1">
        <v>38914</v>
      </c>
      <c r="H766" s="1">
        <v>39676</v>
      </c>
      <c r="I766">
        <v>2016</v>
      </c>
      <c r="J766">
        <v>132</v>
      </c>
      <c r="K766">
        <v>173</v>
      </c>
      <c r="L766">
        <v>201</v>
      </c>
      <c r="M766">
        <v>29.7</v>
      </c>
      <c r="N766" t="s">
        <v>40</v>
      </c>
      <c r="O766" t="s">
        <v>40</v>
      </c>
      <c r="P766" t="s">
        <v>40</v>
      </c>
      <c r="Q766" t="s">
        <v>40</v>
      </c>
      <c r="R766" t="s">
        <v>40</v>
      </c>
      <c r="S766" t="s">
        <v>40</v>
      </c>
      <c r="T766" t="s">
        <v>41</v>
      </c>
      <c r="U766">
        <v>35.700000000000003</v>
      </c>
      <c r="V766">
        <v>8.1</v>
      </c>
      <c r="W766" t="s">
        <v>40</v>
      </c>
      <c r="X766">
        <v>2016</v>
      </c>
      <c r="Y766" t="s">
        <v>40</v>
      </c>
      <c r="Z766" t="s">
        <v>40</v>
      </c>
      <c r="AA766" t="s">
        <v>40</v>
      </c>
      <c r="AB766">
        <v>0</v>
      </c>
      <c r="AC766">
        <v>0</v>
      </c>
      <c r="AD766">
        <v>0</v>
      </c>
      <c r="AE766">
        <v>0</v>
      </c>
      <c r="AF766">
        <v>0</v>
      </c>
      <c r="AG766">
        <v>16</v>
      </c>
      <c r="AH766">
        <v>4</v>
      </c>
      <c r="AI766">
        <v>4</v>
      </c>
      <c r="AJ766" t="s">
        <v>40</v>
      </c>
    </row>
    <row r="767" spans="1:36" x14ac:dyDescent="0.2">
      <c r="A767" t="s">
        <v>952</v>
      </c>
      <c r="B767" t="s">
        <v>953</v>
      </c>
      <c r="C767" t="s">
        <v>59</v>
      </c>
      <c r="D767" t="s">
        <v>1421</v>
      </c>
      <c r="E767" t="s">
        <v>328</v>
      </c>
      <c r="F767" s="1">
        <v>38549</v>
      </c>
      <c r="G767" s="1">
        <v>38914</v>
      </c>
      <c r="H767" s="1">
        <v>39676</v>
      </c>
      <c r="I767">
        <v>2016</v>
      </c>
      <c r="J767">
        <v>106</v>
      </c>
      <c r="K767">
        <v>323</v>
      </c>
      <c r="L767">
        <v>199</v>
      </c>
      <c r="M767">
        <v>35.4</v>
      </c>
      <c r="N767" t="s">
        <v>40</v>
      </c>
      <c r="O767" t="s">
        <v>40</v>
      </c>
      <c r="P767" t="s">
        <v>40</v>
      </c>
      <c r="Q767" t="s">
        <v>40</v>
      </c>
      <c r="R767" t="s">
        <v>40</v>
      </c>
      <c r="S767" t="s">
        <v>40</v>
      </c>
      <c r="T767" t="s">
        <v>242</v>
      </c>
      <c r="U767">
        <v>30.1</v>
      </c>
      <c r="V767">
        <v>12.9</v>
      </c>
      <c r="W767" t="s">
        <v>40</v>
      </c>
      <c r="X767">
        <v>2016</v>
      </c>
      <c r="Y767" t="s">
        <v>40</v>
      </c>
      <c r="Z767" t="s">
        <v>40</v>
      </c>
      <c r="AA767" t="s">
        <v>40</v>
      </c>
      <c r="AB767">
        <v>0</v>
      </c>
      <c r="AC767">
        <v>0</v>
      </c>
      <c r="AD767">
        <v>0</v>
      </c>
      <c r="AE767">
        <v>0</v>
      </c>
      <c r="AF767">
        <v>0</v>
      </c>
      <c r="AG767">
        <v>16</v>
      </c>
      <c r="AH767">
        <v>3</v>
      </c>
      <c r="AI767">
        <v>4</v>
      </c>
      <c r="AJ767" t="s">
        <v>40</v>
      </c>
    </row>
    <row r="768" spans="1:36" x14ac:dyDescent="0.2">
      <c r="A768" t="s">
        <v>954</v>
      </c>
      <c r="B768" t="s">
        <v>955</v>
      </c>
      <c r="C768" t="s">
        <v>59</v>
      </c>
      <c r="D768" t="s">
        <v>1421</v>
      </c>
      <c r="E768" t="s">
        <v>328</v>
      </c>
      <c r="F768" s="1">
        <v>38549</v>
      </c>
      <c r="G768" s="1">
        <v>38914</v>
      </c>
      <c r="H768" s="1">
        <v>39676</v>
      </c>
      <c r="I768">
        <v>2016</v>
      </c>
      <c r="J768">
        <v>130</v>
      </c>
      <c r="K768">
        <v>221</v>
      </c>
      <c r="L768">
        <v>193</v>
      </c>
      <c r="M768">
        <v>41.4</v>
      </c>
      <c r="N768" t="s">
        <v>40</v>
      </c>
      <c r="O768" t="s">
        <v>40</v>
      </c>
      <c r="P768" t="s">
        <v>40</v>
      </c>
      <c r="Q768" t="s">
        <v>40</v>
      </c>
      <c r="R768" t="s">
        <v>40</v>
      </c>
      <c r="S768" t="s">
        <v>40</v>
      </c>
      <c r="T768" t="s">
        <v>41</v>
      </c>
      <c r="U768">
        <v>40.299999999999997</v>
      </c>
      <c r="V768">
        <v>10.3</v>
      </c>
      <c r="W768" t="s">
        <v>40</v>
      </c>
      <c r="X768">
        <v>2016</v>
      </c>
      <c r="Y768" t="s">
        <v>40</v>
      </c>
      <c r="Z768" t="s">
        <v>40</v>
      </c>
      <c r="AA768" t="s">
        <v>40</v>
      </c>
      <c r="AB768">
        <v>0</v>
      </c>
      <c r="AC768">
        <v>0</v>
      </c>
      <c r="AD768">
        <v>0</v>
      </c>
      <c r="AE768">
        <v>0</v>
      </c>
      <c r="AF768">
        <v>0</v>
      </c>
      <c r="AG768">
        <v>16</v>
      </c>
      <c r="AH768">
        <v>2</v>
      </c>
      <c r="AI768">
        <v>4</v>
      </c>
      <c r="AJ768" t="s">
        <v>40</v>
      </c>
    </row>
    <row r="769" spans="1:36" x14ac:dyDescent="0.2">
      <c r="A769" t="s">
        <v>956</v>
      </c>
      <c r="B769" t="s">
        <v>957</v>
      </c>
      <c r="C769" t="s">
        <v>59</v>
      </c>
      <c r="D769" t="s">
        <v>1421</v>
      </c>
      <c r="E769" t="s">
        <v>328</v>
      </c>
      <c r="F769" s="1">
        <v>38549</v>
      </c>
      <c r="G769" s="1">
        <v>38914</v>
      </c>
      <c r="H769" s="1">
        <v>39676</v>
      </c>
      <c r="I769">
        <v>2016</v>
      </c>
      <c r="J769">
        <v>64</v>
      </c>
      <c r="K769">
        <v>100</v>
      </c>
      <c r="L769">
        <v>83</v>
      </c>
      <c r="M769">
        <v>26.2</v>
      </c>
      <c r="N769" t="s">
        <v>40</v>
      </c>
      <c r="O769" t="s">
        <v>40</v>
      </c>
      <c r="P769" t="s">
        <v>40</v>
      </c>
      <c r="Q769" t="s">
        <v>40</v>
      </c>
      <c r="R769" t="s">
        <v>40</v>
      </c>
      <c r="S769" t="s">
        <v>40</v>
      </c>
      <c r="T769" t="s">
        <v>41</v>
      </c>
      <c r="U769">
        <v>32.1</v>
      </c>
      <c r="V769">
        <v>10</v>
      </c>
      <c r="W769" t="s">
        <v>40</v>
      </c>
      <c r="X769">
        <v>2016</v>
      </c>
      <c r="Y769" t="s">
        <v>40</v>
      </c>
      <c r="Z769" t="s">
        <v>40</v>
      </c>
      <c r="AA769" t="s">
        <v>40</v>
      </c>
      <c r="AB769">
        <v>0</v>
      </c>
      <c r="AC769">
        <v>0</v>
      </c>
      <c r="AD769">
        <v>0</v>
      </c>
      <c r="AE769">
        <v>0</v>
      </c>
      <c r="AF769">
        <v>0</v>
      </c>
      <c r="AG769">
        <v>16</v>
      </c>
      <c r="AH769">
        <v>1</v>
      </c>
      <c r="AI769">
        <v>4</v>
      </c>
      <c r="AJ769" t="s">
        <v>40</v>
      </c>
    </row>
    <row r="770" spans="1:36" x14ac:dyDescent="0.2">
      <c r="A770" t="s">
        <v>958</v>
      </c>
      <c r="B770" t="s">
        <v>959</v>
      </c>
      <c r="C770" t="s">
        <v>59</v>
      </c>
      <c r="D770" t="s">
        <v>1421</v>
      </c>
      <c r="E770" t="s">
        <v>328</v>
      </c>
      <c r="F770" s="1">
        <v>38549</v>
      </c>
      <c r="G770" s="1">
        <v>38914</v>
      </c>
      <c r="H770" s="1">
        <v>39676</v>
      </c>
      <c r="I770">
        <v>2016</v>
      </c>
      <c r="J770">
        <v>60</v>
      </c>
      <c r="K770">
        <v>97</v>
      </c>
      <c r="L770">
        <v>67</v>
      </c>
      <c r="M770">
        <v>15.2</v>
      </c>
      <c r="N770" t="s">
        <v>40</v>
      </c>
      <c r="O770" t="s">
        <v>40</v>
      </c>
      <c r="P770" t="s">
        <v>40</v>
      </c>
      <c r="Q770" t="s">
        <v>40</v>
      </c>
      <c r="R770" t="s">
        <v>40</v>
      </c>
      <c r="S770" t="s">
        <v>40</v>
      </c>
      <c r="T770" t="s">
        <v>41</v>
      </c>
      <c r="U770">
        <v>31.7</v>
      </c>
      <c r="V770">
        <v>9.1999999999999993</v>
      </c>
      <c r="W770" t="s">
        <v>40</v>
      </c>
      <c r="X770">
        <v>2016</v>
      </c>
      <c r="Y770" t="s">
        <v>40</v>
      </c>
      <c r="Z770" t="s">
        <v>40</v>
      </c>
      <c r="AA770" t="s">
        <v>40</v>
      </c>
      <c r="AB770">
        <v>0</v>
      </c>
      <c r="AC770">
        <v>0</v>
      </c>
      <c r="AD770">
        <v>0</v>
      </c>
      <c r="AE770">
        <v>0</v>
      </c>
      <c r="AF770">
        <v>0</v>
      </c>
      <c r="AG770">
        <v>16</v>
      </c>
      <c r="AH770">
        <v>5</v>
      </c>
      <c r="AI770">
        <v>7</v>
      </c>
      <c r="AJ770" t="s">
        <v>40</v>
      </c>
    </row>
    <row r="771" spans="1:36" x14ac:dyDescent="0.2">
      <c r="A771" t="s">
        <v>960</v>
      </c>
      <c r="B771" t="s">
        <v>961</v>
      </c>
      <c r="C771" t="s">
        <v>59</v>
      </c>
      <c r="D771" t="s">
        <v>1421</v>
      </c>
      <c r="E771" t="s">
        <v>328</v>
      </c>
      <c r="F771" s="1">
        <v>38549</v>
      </c>
      <c r="G771" s="1">
        <v>38914</v>
      </c>
      <c r="H771" s="1">
        <v>39676</v>
      </c>
      <c r="I771">
        <v>2016</v>
      </c>
      <c r="J771">
        <v>42</v>
      </c>
      <c r="K771">
        <v>62</v>
      </c>
      <c r="L771">
        <v>47</v>
      </c>
      <c r="M771">
        <v>128</v>
      </c>
      <c r="N771" t="s">
        <v>40</v>
      </c>
      <c r="O771" t="s">
        <v>40</v>
      </c>
      <c r="P771" t="s">
        <v>40</v>
      </c>
      <c r="Q771" t="s">
        <v>40</v>
      </c>
      <c r="R771" t="s">
        <v>40</v>
      </c>
      <c r="S771" t="s">
        <v>40</v>
      </c>
      <c r="T771" t="s">
        <v>41</v>
      </c>
      <c r="U771">
        <v>33.700000000000003</v>
      </c>
      <c r="V771">
        <v>9.1999999999999993</v>
      </c>
      <c r="W771" t="s">
        <v>40</v>
      </c>
      <c r="X771">
        <v>2016</v>
      </c>
      <c r="Y771" t="s">
        <v>40</v>
      </c>
      <c r="Z771" t="s">
        <v>40</v>
      </c>
      <c r="AA771" t="s">
        <v>40</v>
      </c>
      <c r="AB771">
        <v>0</v>
      </c>
      <c r="AC771">
        <v>0</v>
      </c>
      <c r="AD771">
        <v>0</v>
      </c>
      <c r="AE771">
        <v>0</v>
      </c>
      <c r="AF771">
        <v>0</v>
      </c>
      <c r="AG771">
        <v>16</v>
      </c>
      <c r="AH771">
        <v>4</v>
      </c>
      <c r="AI771">
        <v>7</v>
      </c>
      <c r="AJ771" t="s">
        <v>40</v>
      </c>
    </row>
    <row r="772" spans="1:36" x14ac:dyDescent="0.2">
      <c r="A772" t="s">
        <v>962</v>
      </c>
      <c r="B772" t="s">
        <v>963</v>
      </c>
      <c r="C772" t="s">
        <v>59</v>
      </c>
      <c r="D772" t="s">
        <v>1421</v>
      </c>
      <c r="E772" t="s">
        <v>328</v>
      </c>
      <c r="F772" s="1">
        <v>38549</v>
      </c>
      <c r="G772" s="1">
        <v>38914</v>
      </c>
      <c r="H772" s="1">
        <v>39676</v>
      </c>
      <c r="I772">
        <v>2016</v>
      </c>
      <c r="J772">
        <v>16</v>
      </c>
      <c r="K772">
        <v>311</v>
      </c>
      <c r="L772">
        <v>262</v>
      </c>
      <c r="M772">
        <v>43.3</v>
      </c>
      <c r="N772" t="s">
        <v>40</v>
      </c>
      <c r="O772" t="s">
        <v>40</v>
      </c>
      <c r="P772" t="s">
        <v>40</v>
      </c>
      <c r="Q772" t="s">
        <v>40</v>
      </c>
      <c r="R772" t="s">
        <v>40</v>
      </c>
      <c r="S772" t="s">
        <v>40</v>
      </c>
      <c r="T772" t="s">
        <v>236</v>
      </c>
      <c r="U772">
        <v>39.200000000000003</v>
      </c>
      <c r="V772">
        <v>9.6999999999999993</v>
      </c>
      <c r="W772" t="s">
        <v>40</v>
      </c>
      <c r="X772">
        <v>2016</v>
      </c>
      <c r="Y772" t="s">
        <v>40</v>
      </c>
      <c r="Z772" t="s">
        <v>40</v>
      </c>
      <c r="AA772" t="s">
        <v>40</v>
      </c>
      <c r="AB772">
        <v>0</v>
      </c>
      <c r="AC772">
        <v>0</v>
      </c>
      <c r="AD772">
        <v>0</v>
      </c>
      <c r="AE772">
        <v>0</v>
      </c>
      <c r="AF772">
        <v>0</v>
      </c>
      <c r="AG772">
        <v>16</v>
      </c>
      <c r="AH772">
        <v>3</v>
      </c>
      <c r="AI772">
        <v>7</v>
      </c>
      <c r="AJ772" t="s">
        <v>40</v>
      </c>
    </row>
    <row r="773" spans="1:36" x14ac:dyDescent="0.2">
      <c r="A773" t="s">
        <v>964</v>
      </c>
      <c r="B773" t="s">
        <v>965</v>
      </c>
      <c r="C773" t="s">
        <v>59</v>
      </c>
      <c r="D773" t="s">
        <v>1421</v>
      </c>
      <c r="E773" t="s">
        <v>328</v>
      </c>
      <c r="F773" s="1">
        <v>38549</v>
      </c>
      <c r="G773" s="1">
        <v>38914</v>
      </c>
      <c r="H773" s="1">
        <v>39676</v>
      </c>
      <c r="I773">
        <v>2016</v>
      </c>
      <c r="J773">
        <v>131</v>
      </c>
      <c r="K773">
        <v>181</v>
      </c>
      <c r="L773">
        <v>230</v>
      </c>
      <c r="M773">
        <v>49.9</v>
      </c>
      <c r="N773" t="s">
        <v>40</v>
      </c>
      <c r="O773" t="s">
        <v>40</v>
      </c>
      <c r="P773" t="s">
        <v>40</v>
      </c>
      <c r="Q773" t="s">
        <v>40</v>
      </c>
      <c r="R773" t="s">
        <v>40</v>
      </c>
      <c r="S773" t="s">
        <v>40</v>
      </c>
      <c r="T773" t="s">
        <v>41</v>
      </c>
      <c r="U773">
        <v>34.5</v>
      </c>
      <c r="V773">
        <v>8.4</v>
      </c>
      <c r="W773" t="s">
        <v>40</v>
      </c>
      <c r="X773">
        <v>2016</v>
      </c>
      <c r="Y773" t="s">
        <v>40</v>
      </c>
      <c r="Z773" t="s">
        <v>40</v>
      </c>
      <c r="AA773" t="s">
        <v>40</v>
      </c>
      <c r="AB773">
        <v>0</v>
      </c>
      <c r="AC773">
        <v>0</v>
      </c>
      <c r="AD773">
        <v>0</v>
      </c>
      <c r="AE773">
        <v>0</v>
      </c>
      <c r="AF773">
        <v>0</v>
      </c>
      <c r="AG773">
        <v>5</v>
      </c>
      <c r="AH773">
        <v>6</v>
      </c>
      <c r="AI773">
        <v>3</v>
      </c>
      <c r="AJ773" t="s">
        <v>40</v>
      </c>
    </row>
    <row r="774" spans="1:36" x14ac:dyDescent="0.2">
      <c r="A774" t="s">
        <v>966</v>
      </c>
      <c r="B774" t="s">
        <v>967</v>
      </c>
      <c r="C774" t="s">
        <v>59</v>
      </c>
      <c r="D774" t="s">
        <v>1421</v>
      </c>
      <c r="E774" t="s">
        <v>328</v>
      </c>
      <c r="F774" s="1">
        <v>38549</v>
      </c>
      <c r="G774" s="1">
        <v>38914</v>
      </c>
      <c r="H774" s="1">
        <v>39676</v>
      </c>
      <c r="I774">
        <v>2016</v>
      </c>
      <c r="J774">
        <v>112</v>
      </c>
      <c r="K774">
        <v>326</v>
      </c>
      <c r="L774">
        <v>295</v>
      </c>
      <c r="M774">
        <v>50</v>
      </c>
      <c r="N774" t="s">
        <v>40</v>
      </c>
      <c r="O774" t="s">
        <v>40</v>
      </c>
      <c r="P774" t="s">
        <v>40</v>
      </c>
      <c r="Q774" t="s">
        <v>40</v>
      </c>
      <c r="R774" t="s">
        <v>40</v>
      </c>
      <c r="S774" t="s">
        <v>40</v>
      </c>
      <c r="T774" t="s">
        <v>242</v>
      </c>
      <c r="U774">
        <v>26.6</v>
      </c>
      <c r="V774">
        <v>9.5</v>
      </c>
      <c r="W774" t="s">
        <v>40</v>
      </c>
      <c r="X774">
        <v>2016</v>
      </c>
      <c r="Y774" t="s">
        <v>40</v>
      </c>
      <c r="Z774" t="s">
        <v>40</v>
      </c>
      <c r="AA774" t="s">
        <v>40</v>
      </c>
      <c r="AB774">
        <v>0</v>
      </c>
      <c r="AC774">
        <v>0</v>
      </c>
      <c r="AD774">
        <v>0</v>
      </c>
      <c r="AE774">
        <v>0</v>
      </c>
      <c r="AF774">
        <v>0</v>
      </c>
      <c r="AG774">
        <v>16</v>
      </c>
      <c r="AH774">
        <v>1</v>
      </c>
      <c r="AI774">
        <v>7</v>
      </c>
      <c r="AJ774" t="s">
        <v>40</v>
      </c>
    </row>
    <row r="775" spans="1:36" x14ac:dyDescent="0.2">
      <c r="A775" t="s">
        <v>968</v>
      </c>
      <c r="B775" t="s">
        <v>968</v>
      </c>
      <c r="C775" t="s">
        <v>59</v>
      </c>
      <c r="D775" t="s">
        <v>1421</v>
      </c>
      <c r="E775" t="s">
        <v>328</v>
      </c>
      <c r="F775" s="1">
        <v>38549</v>
      </c>
      <c r="G775" t="s">
        <v>40</v>
      </c>
      <c r="H775" s="1">
        <v>38914</v>
      </c>
      <c r="I775">
        <v>2016</v>
      </c>
      <c r="J775">
        <v>91</v>
      </c>
      <c r="K775">
        <v>321</v>
      </c>
      <c r="L775">
        <v>307</v>
      </c>
      <c r="M775">
        <v>36.799999999999997</v>
      </c>
      <c r="N775" t="s">
        <v>40</v>
      </c>
      <c r="O775" t="s">
        <v>40</v>
      </c>
      <c r="P775" t="s">
        <v>40</v>
      </c>
      <c r="Q775" t="s">
        <v>40</v>
      </c>
      <c r="R775" t="s">
        <v>40</v>
      </c>
      <c r="S775" t="s">
        <v>40</v>
      </c>
      <c r="T775" t="s">
        <v>236</v>
      </c>
      <c r="U775">
        <v>36.200000000000003</v>
      </c>
      <c r="V775">
        <v>8.5</v>
      </c>
      <c r="W775" t="s">
        <v>40</v>
      </c>
      <c r="X775">
        <v>2016</v>
      </c>
      <c r="Y775" t="s">
        <v>40</v>
      </c>
      <c r="Z775" t="s">
        <v>40</v>
      </c>
      <c r="AA775" t="s">
        <v>40</v>
      </c>
      <c r="AB775">
        <v>0</v>
      </c>
      <c r="AC775">
        <v>0</v>
      </c>
      <c r="AD775">
        <v>0</v>
      </c>
      <c r="AE775">
        <v>0</v>
      </c>
      <c r="AF775">
        <v>0</v>
      </c>
      <c r="AG775">
        <v>5</v>
      </c>
      <c r="AH775">
        <v>2</v>
      </c>
      <c r="AI775">
        <v>1</v>
      </c>
      <c r="AJ775" t="s">
        <v>40</v>
      </c>
    </row>
    <row r="776" spans="1:36" x14ac:dyDescent="0.2">
      <c r="A776" t="s">
        <v>969</v>
      </c>
      <c r="B776" t="s">
        <v>969</v>
      </c>
      <c r="C776" t="s">
        <v>59</v>
      </c>
      <c r="D776" t="s">
        <v>1421</v>
      </c>
      <c r="E776" t="s">
        <v>328</v>
      </c>
      <c r="F776" s="1">
        <v>38549</v>
      </c>
      <c r="G776" t="s">
        <v>40</v>
      </c>
      <c r="H776" s="1">
        <v>38914</v>
      </c>
      <c r="I776">
        <v>2016</v>
      </c>
      <c r="J776">
        <v>94</v>
      </c>
      <c r="K776">
        <v>152</v>
      </c>
      <c r="L776">
        <v>149</v>
      </c>
      <c r="M776">
        <v>31.4</v>
      </c>
      <c r="N776" t="s">
        <v>40</v>
      </c>
      <c r="O776" t="s">
        <v>40</v>
      </c>
      <c r="P776" t="s">
        <v>40</v>
      </c>
      <c r="Q776" t="s">
        <v>40</v>
      </c>
      <c r="R776" t="s">
        <v>40</v>
      </c>
      <c r="S776" t="s">
        <v>40</v>
      </c>
      <c r="T776" t="s">
        <v>41</v>
      </c>
      <c r="U776">
        <v>38.1</v>
      </c>
      <c r="V776">
        <v>12.4</v>
      </c>
      <c r="W776" t="s">
        <v>40</v>
      </c>
      <c r="X776">
        <v>2016</v>
      </c>
      <c r="Y776" t="s">
        <v>40</v>
      </c>
      <c r="Z776" t="s">
        <v>40</v>
      </c>
      <c r="AA776" t="s">
        <v>40</v>
      </c>
      <c r="AB776">
        <v>0</v>
      </c>
      <c r="AC776">
        <v>0</v>
      </c>
      <c r="AD776">
        <v>0</v>
      </c>
      <c r="AE776">
        <v>0</v>
      </c>
      <c r="AF776">
        <v>0</v>
      </c>
      <c r="AG776">
        <v>5</v>
      </c>
      <c r="AH776">
        <v>3</v>
      </c>
      <c r="AI776">
        <v>1</v>
      </c>
      <c r="AJ776" t="s">
        <v>40</v>
      </c>
    </row>
    <row r="777" spans="1:36" x14ac:dyDescent="0.2">
      <c r="A777" t="s">
        <v>970</v>
      </c>
      <c r="B777" t="s">
        <v>970</v>
      </c>
      <c r="C777" t="s">
        <v>59</v>
      </c>
      <c r="D777" t="s">
        <v>1421</v>
      </c>
      <c r="E777" t="s">
        <v>328</v>
      </c>
      <c r="F777" s="1">
        <v>38549</v>
      </c>
      <c r="G777" t="s">
        <v>40</v>
      </c>
      <c r="H777" s="1">
        <v>38914</v>
      </c>
      <c r="I777">
        <v>2016</v>
      </c>
      <c r="J777">
        <v>104</v>
      </c>
      <c r="K777">
        <v>241</v>
      </c>
      <c r="L777">
        <v>248</v>
      </c>
      <c r="M777">
        <v>36.6</v>
      </c>
      <c r="N777" t="s">
        <v>40</v>
      </c>
      <c r="O777" t="s">
        <v>40</v>
      </c>
      <c r="P777" t="s">
        <v>40</v>
      </c>
      <c r="Q777" t="s">
        <v>40</v>
      </c>
      <c r="R777" t="s">
        <v>40</v>
      </c>
      <c r="S777" t="s">
        <v>40</v>
      </c>
      <c r="T777" t="s">
        <v>41</v>
      </c>
      <c r="U777">
        <v>37.200000000000003</v>
      </c>
      <c r="V777">
        <v>10.199999999999999</v>
      </c>
      <c r="W777" t="s">
        <v>40</v>
      </c>
      <c r="X777">
        <v>2016</v>
      </c>
      <c r="Y777" t="s">
        <v>40</v>
      </c>
      <c r="Z777" t="s">
        <v>40</v>
      </c>
      <c r="AA777" t="s">
        <v>40</v>
      </c>
      <c r="AB777">
        <v>0</v>
      </c>
      <c r="AC777">
        <v>0</v>
      </c>
      <c r="AD777">
        <v>0</v>
      </c>
      <c r="AE777">
        <v>0</v>
      </c>
      <c r="AF777">
        <v>0</v>
      </c>
      <c r="AG777">
        <v>5</v>
      </c>
      <c r="AH777">
        <v>4</v>
      </c>
      <c r="AI777">
        <v>1</v>
      </c>
      <c r="AJ777" t="s">
        <v>40</v>
      </c>
    </row>
    <row r="778" spans="1:36" x14ac:dyDescent="0.2">
      <c r="A778" t="s">
        <v>971</v>
      </c>
      <c r="B778" t="s">
        <v>971</v>
      </c>
      <c r="C778" t="s">
        <v>59</v>
      </c>
      <c r="D778" t="s">
        <v>1421</v>
      </c>
      <c r="E778" t="s">
        <v>328</v>
      </c>
      <c r="F778" s="1">
        <v>38549</v>
      </c>
      <c r="G778" t="s">
        <v>40</v>
      </c>
      <c r="H778" s="1">
        <v>38914</v>
      </c>
      <c r="I778">
        <v>2016</v>
      </c>
      <c r="J778">
        <v>98</v>
      </c>
      <c r="K778">
        <v>300</v>
      </c>
      <c r="L778">
        <v>278</v>
      </c>
      <c r="M778">
        <v>48.4</v>
      </c>
      <c r="N778" t="s">
        <v>40</v>
      </c>
      <c r="O778" t="s">
        <v>40</v>
      </c>
      <c r="P778" t="s">
        <v>40</v>
      </c>
      <c r="Q778" t="s">
        <v>40</v>
      </c>
      <c r="R778" t="s">
        <v>40</v>
      </c>
      <c r="S778" t="s">
        <v>40</v>
      </c>
      <c r="T778" t="s">
        <v>236</v>
      </c>
      <c r="U778">
        <v>32.4</v>
      </c>
      <c r="V778">
        <v>10.7</v>
      </c>
      <c r="W778" t="s">
        <v>40</v>
      </c>
      <c r="X778">
        <v>2016</v>
      </c>
      <c r="Y778" t="s">
        <v>40</v>
      </c>
      <c r="Z778" t="s">
        <v>40</v>
      </c>
      <c r="AA778" t="s">
        <v>40</v>
      </c>
      <c r="AB778">
        <v>0</v>
      </c>
      <c r="AC778">
        <v>0</v>
      </c>
      <c r="AD778">
        <v>0</v>
      </c>
      <c r="AE778">
        <v>0</v>
      </c>
      <c r="AF778">
        <v>0</v>
      </c>
      <c r="AG778">
        <v>5</v>
      </c>
      <c r="AH778">
        <v>5</v>
      </c>
      <c r="AI778">
        <v>1</v>
      </c>
      <c r="AJ778" t="s">
        <v>40</v>
      </c>
    </row>
    <row r="779" spans="1:36" x14ac:dyDescent="0.2">
      <c r="A779" t="s">
        <v>972</v>
      </c>
      <c r="B779" t="s">
        <v>972</v>
      </c>
      <c r="C779" t="s">
        <v>59</v>
      </c>
      <c r="D779" t="s">
        <v>1421</v>
      </c>
      <c r="E779" t="s">
        <v>328</v>
      </c>
      <c r="F779" s="1">
        <v>38549</v>
      </c>
      <c r="G779" t="s">
        <v>40</v>
      </c>
      <c r="H779" s="1">
        <v>38914</v>
      </c>
      <c r="I779">
        <v>2016</v>
      </c>
      <c r="J779">
        <v>43</v>
      </c>
      <c r="K779">
        <v>107</v>
      </c>
      <c r="L779">
        <v>101</v>
      </c>
      <c r="M779">
        <v>8</v>
      </c>
      <c r="N779" t="s">
        <v>40</v>
      </c>
      <c r="O779" t="s">
        <v>40</v>
      </c>
      <c r="P779" t="s">
        <v>40</v>
      </c>
      <c r="Q779" t="s">
        <v>40</v>
      </c>
      <c r="R779" t="s">
        <v>40</v>
      </c>
      <c r="S779" t="s">
        <v>40</v>
      </c>
      <c r="T779" t="s">
        <v>41</v>
      </c>
      <c r="U779">
        <v>26.1</v>
      </c>
      <c r="V779">
        <v>10.5</v>
      </c>
      <c r="W779" t="s">
        <v>40</v>
      </c>
      <c r="X779">
        <v>2016</v>
      </c>
      <c r="Y779" t="s">
        <v>40</v>
      </c>
      <c r="Z779" t="s">
        <v>40</v>
      </c>
      <c r="AA779" t="s">
        <v>40</v>
      </c>
      <c r="AB779">
        <v>0</v>
      </c>
      <c r="AC779">
        <v>0</v>
      </c>
      <c r="AD779">
        <v>0</v>
      </c>
      <c r="AE779">
        <v>0</v>
      </c>
      <c r="AF779">
        <v>0</v>
      </c>
      <c r="AG779">
        <v>5</v>
      </c>
      <c r="AH779">
        <v>6</v>
      </c>
      <c r="AI779">
        <v>1</v>
      </c>
      <c r="AJ779" t="s">
        <v>40</v>
      </c>
    </row>
    <row r="780" spans="1:36" x14ac:dyDescent="0.2">
      <c r="A780" t="s">
        <v>973</v>
      </c>
      <c r="B780" t="s">
        <v>973</v>
      </c>
      <c r="C780" t="s">
        <v>59</v>
      </c>
      <c r="D780" t="s">
        <v>1421</v>
      </c>
      <c r="E780" t="s">
        <v>328</v>
      </c>
      <c r="F780" s="1">
        <v>38549</v>
      </c>
      <c r="G780" t="s">
        <v>40</v>
      </c>
      <c r="H780" s="1">
        <v>38914</v>
      </c>
      <c r="I780">
        <v>2016</v>
      </c>
      <c r="J780">
        <v>74</v>
      </c>
      <c r="K780">
        <v>101</v>
      </c>
      <c r="L780">
        <v>93</v>
      </c>
      <c r="M780">
        <v>26</v>
      </c>
      <c r="N780" t="s">
        <v>40</v>
      </c>
      <c r="O780" t="s">
        <v>40</v>
      </c>
      <c r="P780" t="s">
        <v>40</v>
      </c>
      <c r="Q780" t="s">
        <v>40</v>
      </c>
      <c r="R780" t="s">
        <v>40</v>
      </c>
      <c r="S780" t="s">
        <v>40</v>
      </c>
      <c r="T780" t="s">
        <v>41</v>
      </c>
      <c r="U780">
        <v>36.9</v>
      </c>
      <c r="V780">
        <v>15.9</v>
      </c>
      <c r="W780" t="s">
        <v>40</v>
      </c>
      <c r="X780">
        <v>2016</v>
      </c>
      <c r="Y780" t="s">
        <v>40</v>
      </c>
      <c r="Z780" t="s">
        <v>40</v>
      </c>
      <c r="AA780" t="s">
        <v>40</v>
      </c>
      <c r="AB780">
        <v>0</v>
      </c>
      <c r="AC780">
        <v>0</v>
      </c>
      <c r="AD780">
        <v>0</v>
      </c>
      <c r="AE780">
        <v>0</v>
      </c>
      <c r="AF780">
        <v>0</v>
      </c>
      <c r="AG780">
        <v>7</v>
      </c>
      <c r="AH780">
        <v>4</v>
      </c>
      <c r="AI780">
        <v>1</v>
      </c>
      <c r="AJ780" t="s">
        <v>40</v>
      </c>
    </row>
    <row r="781" spans="1:36" x14ac:dyDescent="0.2">
      <c r="A781" t="s">
        <v>974</v>
      </c>
      <c r="B781" t="s">
        <v>974</v>
      </c>
      <c r="C781" t="s">
        <v>59</v>
      </c>
      <c r="D781" t="s">
        <v>1421</v>
      </c>
      <c r="E781" t="s">
        <v>328</v>
      </c>
      <c r="F781" s="1">
        <v>38549</v>
      </c>
      <c r="G781" t="s">
        <v>40</v>
      </c>
      <c r="H781" s="1">
        <v>38914</v>
      </c>
      <c r="I781">
        <v>2016</v>
      </c>
      <c r="J781">
        <v>86</v>
      </c>
      <c r="K781">
        <v>167</v>
      </c>
      <c r="L781">
        <v>137</v>
      </c>
      <c r="M781">
        <v>39</v>
      </c>
      <c r="N781" t="s">
        <v>40</v>
      </c>
      <c r="O781" t="s">
        <v>40</v>
      </c>
      <c r="P781" t="s">
        <v>40</v>
      </c>
      <c r="Q781" t="s">
        <v>40</v>
      </c>
      <c r="R781" t="s">
        <v>40</v>
      </c>
      <c r="S781" t="s">
        <v>40</v>
      </c>
      <c r="T781" t="s">
        <v>41</v>
      </c>
      <c r="U781">
        <v>32.9</v>
      </c>
      <c r="V781">
        <v>14.1</v>
      </c>
      <c r="W781" t="s">
        <v>40</v>
      </c>
      <c r="X781">
        <v>2016</v>
      </c>
      <c r="Y781" t="s">
        <v>40</v>
      </c>
      <c r="Z781" t="s">
        <v>40</v>
      </c>
      <c r="AA781" t="s">
        <v>40</v>
      </c>
      <c r="AB781">
        <v>0</v>
      </c>
      <c r="AC781">
        <v>0</v>
      </c>
      <c r="AD781">
        <v>0</v>
      </c>
      <c r="AE781">
        <v>0</v>
      </c>
      <c r="AF781">
        <v>0</v>
      </c>
      <c r="AG781">
        <v>7</v>
      </c>
      <c r="AH781">
        <v>3</v>
      </c>
      <c r="AI781">
        <v>1</v>
      </c>
      <c r="AJ781" t="s">
        <v>40</v>
      </c>
    </row>
    <row r="782" spans="1:36" x14ac:dyDescent="0.2">
      <c r="A782" t="s">
        <v>975</v>
      </c>
      <c r="B782" t="s">
        <v>976</v>
      </c>
      <c r="C782" t="s">
        <v>59</v>
      </c>
      <c r="D782" t="s">
        <v>1421</v>
      </c>
      <c r="E782" t="s">
        <v>328</v>
      </c>
      <c r="F782" s="1">
        <v>38549</v>
      </c>
      <c r="G782" s="1">
        <v>38914</v>
      </c>
      <c r="H782" s="1">
        <v>39676</v>
      </c>
      <c r="I782">
        <v>2016</v>
      </c>
      <c r="J782">
        <v>80</v>
      </c>
      <c r="K782">
        <v>92</v>
      </c>
      <c r="L782">
        <v>87</v>
      </c>
      <c r="M782">
        <v>27.1</v>
      </c>
      <c r="N782" t="s">
        <v>40</v>
      </c>
      <c r="O782" t="s">
        <v>40</v>
      </c>
      <c r="P782" t="s">
        <v>40</v>
      </c>
      <c r="Q782" t="s">
        <v>40</v>
      </c>
      <c r="R782" t="s">
        <v>40</v>
      </c>
      <c r="S782" t="s">
        <v>40</v>
      </c>
      <c r="T782" t="s">
        <v>41</v>
      </c>
      <c r="U782">
        <v>36.700000000000003</v>
      </c>
      <c r="V782">
        <v>13.6</v>
      </c>
      <c r="W782" t="s">
        <v>40</v>
      </c>
      <c r="X782">
        <v>2016</v>
      </c>
      <c r="Y782" t="s">
        <v>40</v>
      </c>
      <c r="Z782" t="s">
        <v>40</v>
      </c>
      <c r="AA782" t="s">
        <v>40</v>
      </c>
      <c r="AB782">
        <v>0</v>
      </c>
      <c r="AC782">
        <v>0</v>
      </c>
      <c r="AD782">
        <v>0</v>
      </c>
      <c r="AE782">
        <v>0</v>
      </c>
      <c r="AF782">
        <v>0</v>
      </c>
      <c r="AG782">
        <v>5</v>
      </c>
      <c r="AH782">
        <v>6</v>
      </c>
      <c r="AI782">
        <v>4</v>
      </c>
      <c r="AJ782" t="s">
        <v>40</v>
      </c>
    </row>
    <row r="783" spans="1:36" x14ac:dyDescent="0.2">
      <c r="A783" t="s">
        <v>977</v>
      </c>
      <c r="B783" t="s">
        <v>977</v>
      </c>
      <c r="C783" t="s">
        <v>59</v>
      </c>
      <c r="D783" t="s">
        <v>1421</v>
      </c>
      <c r="E783" t="s">
        <v>328</v>
      </c>
      <c r="F783" s="1">
        <v>38549</v>
      </c>
      <c r="G783" t="s">
        <v>40</v>
      </c>
      <c r="H783" s="1">
        <v>38914</v>
      </c>
      <c r="I783">
        <v>2016</v>
      </c>
      <c r="J783">
        <v>95</v>
      </c>
      <c r="K783">
        <v>188</v>
      </c>
      <c r="L783">
        <v>98</v>
      </c>
      <c r="M783">
        <v>39</v>
      </c>
      <c r="N783" t="s">
        <v>40</v>
      </c>
      <c r="O783" t="s">
        <v>40</v>
      </c>
      <c r="P783" t="s">
        <v>40</v>
      </c>
      <c r="Q783" t="s">
        <v>40</v>
      </c>
      <c r="R783" t="s">
        <v>40</v>
      </c>
      <c r="S783" t="s">
        <v>40</v>
      </c>
      <c r="T783" t="s">
        <v>236</v>
      </c>
      <c r="U783">
        <v>36.5</v>
      </c>
      <c r="V783">
        <v>15.7</v>
      </c>
      <c r="W783" t="s">
        <v>40</v>
      </c>
      <c r="X783">
        <v>2016</v>
      </c>
      <c r="Y783" t="s">
        <v>40</v>
      </c>
      <c r="Z783" t="s">
        <v>40</v>
      </c>
      <c r="AA783" t="s">
        <v>40</v>
      </c>
      <c r="AB783">
        <v>0</v>
      </c>
      <c r="AC783">
        <v>0</v>
      </c>
      <c r="AD783">
        <v>0</v>
      </c>
      <c r="AE783">
        <v>0</v>
      </c>
      <c r="AF783">
        <v>0</v>
      </c>
      <c r="AG783">
        <v>7</v>
      </c>
      <c r="AH783">
        <v>2</v>
      </c>
      <c r="AI783">
        <v>1</v>
      </c>
      <c r="AJ783" t="s">
        <v>40</v>
      </c>
    </row>
    <row r="784" spans="1:36" x14ac:dyDescent="0.2">
      <c r="A784" t="s">
        <v>978</v>
      </c>
      <c r="B784" t="s">
        <v>978</v>
      </c>
      <c r="C784" t="s">
        <v>59</v>
      </c>
      <c r="D784" t="s">
        <v>1421</v>
      </c>
      <c r="E784" t="s">
        <v>328</v>
      </c>
      <c r="F784" s="1">
        <v>38549</v>
      </c>
      <c r="G784" t="s">
        <v>40</v>
      </c>
      <c r="H784" s="1">
        <v>38914</v>
      </c>
      <c r="I784">
        <v>2016</v>
      </c>
      <c r="J784">
        <v>106</v>
      </c>
      <c r="K784">
        <v>208</v>
      </c>
      <c r="L784">
        <v>221</v>
      </c>
      <c r="M784">
        <v>35</v>
      </c>
      <c r="N784" t="s">
        <v>40</v>
      </c>
      <c r="O784" t="s">
        <v>40</v>
      </c>
      <c r="P784" t="s">
        <v>40</v>
      </c>
      <c r="Q784" t="s">
        <v>40</v>
      </c>
      <c r="R784" t="s">
        <v>40</v>
      </c>
      <c r="S784" t="s">
        <v>40</v>
      </c>
      <c r="T784" t="s">
        <v>236</v>
      </c>
      <c r="U784">
        <v>37</v>
      </c>
      <c r="V784">
        <v>18.399999999999999</v>
      </c>
      <c r="W784" t="s">
        <v>40</v>
      </c>
      <c r="X784">
        <v>2016</v>
      </c>
      <c r="Y784" t="s">
        <v>40</v>
      </c>
      <c r="Z784" t="s">
        <v>40</v>
      </c>
      <c r="AA784" t="s">
        <v>40</v>
      </c>
      <c r="AB784">
        <v>0</v>
      </c>
      <c r="AC784">
        <v>0</v>
      </c>
      <c r="AD784">
        <v>0</v>
      </c>
      <c r="AE784">
        <v>0</v>
      </c>
      <c r="AF784">
        <v>0</v>
      </c>
      <c r="AG784">
        <v>4</v>
      </c>
      <c r="AH784">
        <v>1</v>
      </c>
      <c r="AI784">
        <v>3</v>
      </c>
      <c r="AJ784" t="s">
        <v>40</v>
      </c>
    </row>
    <row r="785" spans="1:36" x14ac:dyDescent="0.2">
      <c r="A785" t="s">
        <v>979</v>
      </c>
      <c r="B785" t="s">
        <v>979</v>
      </c>
      <c r="C785" t="s">
        <v>59</v>
      </c>
      <c r="D785" t="s">
        <v>1421</v>
      </c>
      <c r="E785" t="s">
        <v>328</v>
      </c>
      <c r="F785" s="1">
        <v>38549</v>
      </c>
      <c r="G785" t="s">
        <v>40</v>
      </c>
      <c r="H785" s="1">
        <v>38914</v>
      </c>
      <c r="I785">
        <v>2016</v>
      </c>
      <c r="J785">
        <v>97</v>
      </c>
      <c r="K785">
        <v>222</v>
      </c>
      <c r="L785">
        <v>247</v>
      </c>
      <c r="M785">
        <v>27</v>
      </c>
      <c r="N785" t="s">
        <v>40</v>
      </c>
      <c r="O785" t="s">
        <v>40</v>
      </c>
      <c r="P785" t="s">
        <v>40</v>
      </c>
      <c r="Q785" t="s">
        <v>40</v>
      </c>
      <c r="R785" t="s">
        <v>40</v>
      </c>
      <c r="S785" t="s">
        <v>40</v>
      </c>
      <c r="T785" t="s">
        <v>236</v>
      </c>
      <c r="U785">
        <v>44.8</v>
      </c>
      <c r="V785">
        <v>21.4</v>
      </c>
      <c r="W785" t="s">
        <v>40</v>
      </c>
      <c r="X785">
        <v>2016</v>
      </c>
      <c r="Y785" t="s">
        <v>40</v>
      </c>
      <c r="Z785" t="s">
        <v>40</v>
      </c>
      <c r="AA785" t="s">
        <v>40</v>
      </c>
      <c r="AB785">
        <v>0</v>
      </c>
      <c r="AC785">
        <v>0</v>
      </c>
      <c r="AD785">
        <v>0</v>
      </c>
      <c r="AE785">
        <v>0</v>
      </c>
      <c r="AF785">
        <v>0</v>
      </c>
      <c r="AG785">
        <v>4</v>
      </c>
      <c r="AH785">
        <v>1</v>
      </c>
      <c r="AI785">
        <v>4</v>
      </c>
      <c r="AJ785" t="s">
        <v>40</v>
      </c>
    </row>
    <row r="786" spans="1:36" x14ac:dyDescent="0.2">
      <c r="A786" t="s">
        <v>980</v>
      </c>
      <c r="B786" t="s">
        <v>980</v>
      </c>
      <c r="C786" t="s">
        <v>59</v>
      </c>
      <c r="D786" t="s">
        <v>1421</v>
      </c>
      <c r="E786" t="s">
        <v>328</v>
      </c>
      <c r="F786" s="1">
        <v>38549</v>
      </c>
      <c r="G786" t="s">
        <v>40</v>
      </c>
      <c r="H786" s="1">
        <v>38914</v>
      </c>
      <c r="I786">
        <v>2016</v>
      </c>
      <c r="J786">
        <v>78</v>
      </c>
      <c r="K786">
        <v>179</v>
      </c>
      <c r="L786">
        <v>152</v>
      </c>
      <c r="M786">
        <v>47</v>
      </c>
      <c r="N786" t="s">
        <v>40</v>
      </c>
      <c r="O786" t="s">
        <v>40</v>
      </c>
      <c r="P786" t="s">
        <v>40</v>
      </c>
      <c r="Q786" t="s">
        <v>40</v>
      </c>
      <c r="R786" t="s">
        <v>40</v>
      </c>
      <c r="S786" t="s">
        <v>40</v>
      </c>
      <c r="T786" t="s">
        <v>236</v>
      </c>
      <c r="U786">
        <v>43.4</v>
      </c>
      <c r="V786">
        <v>20.7</v>
      </c>
      <c r="W786" t="s">
        <v>40</v>
      </c>
      <c r="X786">
        <v>2016</v>
      </c>
      <c r="Y786" t="s">
        <v>40</v>
      </c>
      <c r="Z786" t="s">
        <v>40</v>
      </c>
      <c r="AA786" t="s">
        <v>40</v>
      </c>
      <c r="AB786">
        <v>0</v>
      </c>
      <c r="AC786">
        <v>0</v>
      </c>
      <c r="AD786">
        <v>0</v>
      </c>
      <c r="AE786">
        <v>0</v>
      </c>
      <c r="AF786">
        <v>0</v>
      </c>
      <c r="AG786">
        <v>4</v>
      </c>
      <c r="AH786">
        <v>1</v>
      </c>
      <c r="AI786">
        <v>5</v>
      </c>
      <c r="AJ786" t="s">
        <v>40</v>
      </c>
    </row>
    <row r="787" spans="1:36" x14ac:dyDescent="0.2">
      <c r="A787" t="s">
        <v>981</v>
      </c>
      <c r="B787" t="s">
        <v>981</v>
      </c>
      <c r="C787" t="s">
        <v>59</v>
      </c>
      <c r="D787" t="s">
        <v>1421</v>
      </c>
      <c r="E787" t="s">
        <v>328</v>
      </c>
      <c r="F787" s="1">
        <v>38549</v>
      </c>
      <c r="G787" t="s">
        <v>40</v>
      </c>
      <c r="H787" s="1">
        <v>38914</v>
      </c>
      <c r="I787">
        <v>2016</v>
      </c>
      <c r="J787">
        <v>71</v>
      </c>
      <c r="K787">
        <v>158</v>
      </c>
      <c r="L787">
        <v>122</v>
      </c>
      <c r="M787">
        <v>21</v>
      </c>
      <c r="N787" t="s">
        <v>40</v>
      </c>
      <c r="O787" t="s">
        <v>40</v>
      </c>
      <c r="P787" t="s">
        <v>40</v>
      </c>
      <c r="Q787" t="s">
        <v>40</v>
      </c>
      <c r="R787" t="s">
        <v>40</v>
      </c>
      <c r="S787" t="s">
        <v>40</v>
      </c>
      <c r="T787" t="s">
        <v>41</v>
      </c>
      <c r="U787">
        <v>33.9</v>
      </c>
      <c r="V787">
        <v>15.6</v>
      </c>
      <c r="W787" t="s">
        <v>40</v>
      </c>
      <c r="X787">
        <v>2016</v>
      </c>
      <c r="Y787" t="s">
        <v>40</v>
      </c>
      <c r="Z787" t="s">
        <v>40</v>
      </c>
      <c r="AA787" t="s">
        <v>40</v>
      </c>
      <c r="AB787">
        <v>0</v>
      </c>
      <c r="AC787">
        <v>0</v>
      </c>
      <c r="AD787">
        <v>0</v>
      </c>
      <c r="AE787">
        <v>0</v>
      </c>
      <c r="AF787">
        <v>0</v>
      </c>
      <c r="AG787">
        <v>4</v>
      </c>
      <c r="AH787">
        <v>1</v>
      </c>
      <c r="AI787">
        <v>6</v>
      </c>
      <c r="AJ787" t="s">
        <v>40</v>
      </c>
    </row>
    <row r="788" spans="1:36" x14ac:dyDescent="0.2">
      <c r="A788" t="s">
        <v>982</v>
      </c>
      <c r="B788" t="s">
        <v>982</v>
      </c>
      <c r="C788" t="s">
        <v>59</v>
      </c>
      <c r="D788" t="s">
        <v>1421</v>
      </c>
      <c r="E788" t="s">
        <v>328</v>
      </c>
      <c r="F788" s="1">
        <v>38549</v>
      </c>
      <c r="G788" t="s">
        <v>40</v>
      </c>
      <c r="H788" s="1">
        <v>38914</v>
      </c>
      <c r="I788">
        <v>2016</v>
      </c>
      <c r="J788">
        <v>72</v>
      </c>
      <c r="K788">
        <v>170</v>
      </c>
      <c r="L788">
        <v>160</v>
      </c>
      <c r="M788">
        <v>45</v>
      </c>
      <c r="N788" t="s">
        <v>40</v>
      </c>
      <c r="O788" t="s">
        <v>40</v>
      </c>
      <c r="P788" t="s">
        <v>40</v>
      </c>
      <c r="Q788" t="s">
        <v>40</v>
      </c>
      <c r="R788" t="s">
        <v>40</v>
      </c>
      <c r="S788" t="s">
        <v>40</v>
      </c>
      <c r="T788" t="s">
        <v>236</v>
      </c>
      <c r="U788">
        <v>38</v>
      </c>
      <c r="V788">
        <v>19.600000000000001</v>
      </c>
      <c r="W788" t="s">
        <v>40</v>
      </c>
      <c r="X788">
        <v>2016</v>
      </c>
      <c r="Y788" t="s">
        <v>40</v>
      </c>
      <c r="Z788" t="s">
        <v>40</v>
      </c>
      <c r="AA788" t="s">
        <v>40</v>
      </c>
      <c r="AB788">
        <v>0</v>
      </c>
      <c r="AC788">
        <v>0</v>
      </c>
      <c r="AD788">
        <v>0</v>
      </c>
      <c r="AE788">
        <v>0</v>
      </c>
      <c r="AF788">
        <v>0</v>
      </c>
      <c r="AG788">
        <v>4</v>
      </c>
      <c r="AH788">
        <v>1</v>
      </c>
      <c r="AI788">
        <v>7</v>
      </c>
      <c r="AJ788" t="s">
        <v>40</v>
      </c>
    </row>
    <row r="789" spans="1:36" x14ac:dyDescent="0.2">
      <c r="A789" t="s">
        <v>983</v>
      </c>
      <c r="B789" t="s">
        <v>983</v>
      </c>
      <c r="C789" t="s">
        <v>59</v>
      </c>
      <c r="D789" t="s">
        <v>1421</v>
      </c>
      <c r="E789" t="s">
        <v>328</v>
      </c>
      <c r="F789" s="1">
        <v>38549</v>
      </c>
      <c r="G789" t="s">
        <v>40</v>
      </c>
      <c r="H789" s="1">
        <v>39279</v>
      </c>
      <c r="I789">
        <v>2016</v>
      </c>
      <c r="J789">
        <v>86</v>
      </c>
      <c r="K789">
        <v>191</v>
      </c>
      <c r="L789">
        <v>173</v>
      </c>
      <c r="M789">
        <v>31</v>
      </c>
      <c r="N789" t="s">
        <v>40</v>
      </c>
      <c r="O789" t="s">
        <v>40</v>
      </c>
      <c r="P789" t="s">
        <v>40</v>
      </c>
      <c r="Q789" t="s">
        <v>40</v>
      </c>
      <c r="R789" t="s">
        <v>40</v>
      </c>
      <c r="S789" t="s">
        <v>40</v>
      </c>
      <c r="T789" t="s">
        <v>41</v>
      </c>
      <c r="U789">
        <v>29</v>
      </c>
      <c r="V789">
        <v>17.5</v>
      </c>
      <c r="W789" t="s">
        <v>40</v>
      </c>
      <c r="X789">
        <v>2016</v>
      </c>
      <c r="Y789" t="s">
        <v>40</v>
      </c>
      <c r="Z789" t="s">
        <v>40</v>
      </c>
      <c r="AA789" t="s">
        <v>40</v>
      </c>
      <c r="AB789">
        <v>0</v>
      </c>
      <c r="AC789">
        <v>0</v>
      </c>
      <c r="AD789">
        <v>0</v>
      </c>
      <c r="AE789">
        <v>0</v>
      </c>
      <c r="AF789">
        <v>0</v>
      </c>
      <c r="AG789">
        <v>13</v>
      </c>
      <c r="AH789">
        <v>3</v>
      </c>
      <c r="AI789">
        <v>1</v>
      </c>
      <c r="AJ789" t="s">
        <v>40</v>
      </c>
    </row>
    <row r="790" spans="1:36" x14ac:dyDescent="0.2">
      <c r="A790" t="s">
        <v>984</v>
      </c>
      <c r="B790" t="s">
        <v>984</v>
      </c>
      <c r="C790" t="s">
        <v>59</v>
      </c>
      <c r="D790" t="s">
        <v>1421</v>
      </c>
      <c r="E790" t="s">
        <v>328</v>
      </c>
      <c r="F790" s="1">
        <v>38549</v>
      </c>
      <c r="G790" t="s">
        <v>40</v>
      </c>
      <c r="H790" s="1">
        <v>39279</v>
      </c>
      <c r="I790">
        <v>2016</v>
      </c>
      <c r="J790">
        <v>86</v>
      </c>
      <c r="K790">
        <v>175</v>
      </c>
      <c r="L790">
        <v>119</v>
      </c>
      <c r="M790">
        <v>30</v>
      </c>
      <c r="N790" t="s">
        <v>40</v>
      </c>
      <c r="O790" t="s">
        <v>40</v>
      </c>
      <c r="P790" t="s">
        <v>40</v>
      </c>
      <c r="Q790" t="s">
        <v>40</v>
      </c>
      <c r="R790" t="s">
        <v>40</v>
      </c>
      <c r="S790" t="s">
        <v>40</v>
      </c>
      <c r="T790" t="s">
        <v>236</v>
      </c>
      <c r="U790">
        <v>34.200000000000003</v>
      </c>
      <c r="V790">
        <v>17.600000000000001</v>
      </c>
      <c r="W790" t="s">
        <v>40</v>
      </c>
      <c r="X790">
        <v>2016</v>
      </c>
      <c r="Y790" t="s">
        <v>40</v>
      </c>
      <c r="Z790" t="s">
        <v>40</v>
      </c>
      <c r="AA790" t="s">
        <v>40</v>
      </c>
      <c r="AB790">
        <v>0</v>
      </c>
      <c r="AC790">
        <v>0</v>
      </c>
      <c r="AD790">
        <v>0</v>
      </c>
      <c r="AE790">
        <v>0</v>
      </c>
      <c r="AF790">
        <v>0</v>
      </c>
      <c r="AG790">
        <v>13</v>
      </c>
      <c r="AH790">
        <v>2</v>
      </c>
      <c r="AI790">
        <v>1</v>
      </c>
      <c r="AJ790" t="s">
        <v>40</v>
      </c>
    </row>
    <row r="791" spans="1:36" x14ac:dyDescent="0.2">
      <c r="A791" t="s">
        <v>985</v>
      </c>
      <c r="B791" t="s">
        <v>986</v>
      </c>
      <c r="C791" t="s">
        <v>59</v>
      </c>
      <c r="D791" t="s">
        <v>1421</v>
      </c>
      <c r="E791" t="s">
        <v>328</v>
      </c>
      <c r="F791" s="1">
        <v>38549</v>
      </c>
      <c r="G791" s="1">
        <v>38914</v>
      </c>
      <c r="H791" s="1">
        <v>40041</v>
      </c>
      <c r="I791">
        <v>2016</v>
      </c>
      <c r="J791">
        <v>81</v>
      </c>
      <c r="K791">
        <v>44</v>
      </c>
      <c r="L791">
        <v>52</v>
      </c>
      <c r="M791">
        <v>25.7</v>
      </c>
      <c r="N791" t="s">
        <v>40</v>
      </c>
      <c r="O791" t="s">
        <v>40</v>
      </c>
      <c r="P791" t="s">
        <v>40</v>
      </c>
      <c r="Q791" t="s">
        <v>40</v>
      </c>
      <c r="R791" t="s">
        <v>40</v>
      </c>
      <c r="S791" t="s">
        <v>40</v>
      </c>
      <c r="T791" t="s">
        <v>41</v>
      </c>
      <c r="U791">
        <v>40.6</v>
      </c>
      <c r="V791">
        <v>12.1</v>
      </c>
      <c r="W791" t="s">
        <v>40</v>
      </c>
      <c r="X791">
        <v>2016</v>
      </c>
      <c r="Y791" t="s">
        <v>40</v>
      </c>
      <c r="Z791" t="s">
        <v>40</v>
      </c>
      <c r="AA791" t="s">
        <v>40</v>
      </c>
      <c r="AB791">
        <v>0</v>
      </c>
      <c r="AC791">
        <v>0</v>
      </c>
      <c r="AD791">
        <v>0</v>
      </c>
      <c r="AE791">
        <v>0</v>
      </c>
      <c r="AF791">
        <v>0</v>
      </c>
      <c r="AG791">
        <v>5</v>
      </c>
      <c r="AH791">
        <v>6</v>
      </c>
      <c r="AI791">
        <v>5</v>
      </c>
      <c r="AJ791" t="s">
        <v>40</v>
      </c>
    </row>
    <row r="792" spans="1:36" x14ac:dyDescent="0.2">
      <c r="A792" t="s">
        <v>987</v>
      </c>
      <c r="B792" t="s">
        <v>987</v>
      </c>
      <c r="C792" t="s">
        <v>59</v>
      </c>
      <c r="D792" t="s">
        <v>1421</v>
      </c>
      <c r="E792" t="s">
        <v>328</v>
      </c>
      <c r="F792" s="1">
        <v>38549</v>
      </c>
      <c r="G792" t="s">
        <v>40</v>
      </c>
      <c r="H792" s="1">
        <v>39279</v>
      </c>
      <c r="I792">
        <v>2016</v>
      </c>
      <c r="J792">
        <v>80</v>
      </c>
      <c r="K792">
        <v>81</v>
      </c>
      <c r="L792">
        <v>125</v>
      </c>
      <c r="M792">
        <v>23</v>
      </c>
      <c r="N792" t="s">
        <v>40</v>
      </c>
      <c r="O792" t="s">
        <v>40</v>
      </c>
      <c r="P792" t="s">
        <v>40</v>
      </c>
      <c r="Q792" t="s">
        <v>40</v>
      </c>
      <c r="R792" t="s">
        <v>40</v>
      </c>
      <c r="S792" t="s">
        <v>40</v>
      </c>
      <c r="T792" t="s">
        <v>41</v>
      </c>
      <c r="U792">
        <v>33.799999999999997</v>
      </c>
      <c r="V792">
        <v>9.6</v>
      </c>
      <c r="W792" t="s">
        <v>40</v>
      </c>
      <c r="X792">
        <v>2016</v>
      </c>
      <c r="Y792" t="s">
        <v>40</v>
      </c>
      <c r="Z792" t="s">
        <v>40</v>
      </c>
      <c r="AA792" t="s">
        <v>40</v>
      </c>
      <c r="AB792">
        <v>0</v>
      </c>
      <c r="AC792">
        <v>0</v>
      </c>
      <c r="AD792">
        <v>0</v>
      </c>
      <c r="AE792">
        <v>0</v>
      </c>
      <c r="AF792">
        <v>0</v>
      </c>
      <c r="AG792">
        <v>13</v>
      </c>
      <c r="AH792">
        <v>1</v>
      </c>
      <c r="AI792">
        <v>1</v>
      </c>
      <c r="AJ792" t="s">
        <v>40</v>
      </c>
    </row>
    <row r="793" spans="1:36" x14ac:dyDescent="0.2">
      <c r="A793" t="s">
        <v>988</v>
      </c>
      <c r="B793" t="s">
        <v>989</v>
      </c>
      <c r="C793" t="s">
        <v>59</v>
      </c>
      <c r="D793" t="s">
        <v>1421</v>
      </c>
      <c r="E793" t="s">
        <v>328</v>
      </c>
      <c r="F793" s="1">
        <v>39310</v>
      </c>
      <c r="G793" t="s">
        <v>40</v>
      </c>
      <c r="H793" s="1">
        <v>40041</v>
      </c>
      <c r="I793">
        <v>2016</v>
      </c>
      <c r="J793">
        <v>108</v>
      </c>
      <c r="K793">
        <v>154</v>
      </c>
      <c r="L793">
        <v>186</v>
      </c>
      <c r="M793">
        <v>37</v>
      </c>
      <c r="N793">
        <v>72</v>
      </c>
      <c r="O793">
        <v>75</v>
      </c>
      <c r="P793" t="s">
        <v>40</v>
      </c>
      <c r="Q793">
        <v>119</v>
      </c>
      <c r="R793">
        <v>138</v>
      </c>
      <c r="S793" t="s">
        <v>40</v>
      </c>
      <c r="T793" t="s">
        <v>41</v>
      </c>
      <c r="U793">
        <v>38.5</v>
      </c>
      <c r="V793">
        <v>11.4</v>
      </c>
      <c r="W793" t="s">
        <v>40</v>
      </c>
      <c r="X793">
        <v>2016</v>
      </c>
      <c r="Y793" t="s">
        <v>40</v>
      </c>
      <c r="Z793" t="s">
        <v>40</v>
      </c>
      <c r="AA793" t="s">
        <v>40</v>
      </c>
      <c r="AB793">
        <v>0</v>
      </c>
      <c r="AC793">
        <v>0</v>
      </c>
      <c r="AD793">
        <v>0</v>
      </c>
      <c r="AE793">
        <v>0</v>
      </c>
      <c r="AF793">
        <v>0</v>
      </c>
      <c r="AG793">
        <v>5</v>
      </c>
      <c r="AH793">
        <v>1</v>
      </c>
      <c r="AI793">
        <v>3</v>
      </c>
      <c r="AJ793" t="s">
        <v>40</v>
      </c>
    </row>
    <row r="794" spans="1:36" x14ac:dyDescent="0.2">
      <c r="A794" t="s">
        <v>990</v>
      </c>
      <c r="B794" t="s">
        <v>991</v>
      </c>
      <c r="C794" t="s">
        <v>59</v>
      </c>
      <c r="D794" t="s">
        <v>1421</v>
      </c>
      <c r="E794" t="s">
        <v>328</v>
      </c>
      <c r="F794" s="1">
        <v>39310</v>
      </c>
      <c r="G794" t="s">
        <v>40</v>
      </c>
      <c r="H794" s="1">
        <v>40041</v>
      </c>
      <c r="I794">
        <v>2016</v>
      </c>
      <c r="J794">
        <v>111</v>
      </c>
      <c r="K794">
        <v>272</v>
      </c>
      <c r="L794">
        <v>250</v>
      </c>
      <c r="M794">
        <v>61</v>
      </c>
      <c r="N794">
        <v>71</v>
      </c>
      <c r="O794">
        <v>85</v>
      </c>
      <c r="P794" t="s">
        <v>40</v>
      </c>
      <c r="Q794">
        <v>132</v>
      </c>
      <c r="R794">
        <v>162</v>
      </c>
      <c r="S794" t="s">
        <v>40</v>
      </c>
      <c r="T794" t="s">
        <v>236</v>
      </c>
      <c r="U794">
        <v>51.6</v>
      </c>
      <c r="V794">
        <v>10.3</v>
      </c>
      <c r="W794" t="s">
        <v>40</v>
      </c>
      <c r="X794">
        <v>2016</v>
      </c>
      <c r="Y794" t="s">
        <v>40</v>
      </c>
      <c r="Z794" t="s">
        <v>40</v>
      </c>
      <c r="AA794" t="s">
        <v>40</v>
      </c>
      <c r="AB794">
        <v>0</v>
      </c>
      <c r="AC794">
        <v>0</v>
      </c>
      <c r="AD794">
        <v>0</v>
      </c>
      <c r="AE794">
        <v>0</v>
      </c>
      <c r="AF794">
        <v>0</v>
      </c>
      <c r="AG794">
        <v>5</v>
      </c>
      <c r="AH794">
        <v>1</v>
      </c>
      <c r="AI794">
        <v>4</v>
      </c>
      <c r="AJ794" t="s">
        <v>40</v>
      </c>
    </row>
    <row r="795" spans="1:36" x14ac:dyDescent="0.2">
      <c r="A795" t="s">
        <v>992</v>
      </c>
      <c r="B795" t="s">
        <v>993</v>
      </c>
      <c r="C795" t="s">
        <v>59</v>
      </c>
      <c r="D795" t="s">
        <v>1421</v>
      </c>
      <c r="E795" t="s">
        <v>328</v>
      </c>
      <c r="F795" s="1">
        <v>39310</v>
      </c>
      <c r="G795" t="s">
        <v>40</v>
      </c>
      <c r="H795" s="1">
        <v>40041</v>
      </c>
      <c r="I795">
        <v>2016</v>
      </c>
      <c r="J795">
        <v>66</v>
      </c>
      <c r="K795">
        <v>222</v>
      </c>
      <c r="L795">
        <v>187</v>
      </c>
      <c r="M795">
        <v>34</v>
      </c>
      <c r="N795">
        <v>66</v>
      </c>
      <c r="O795">
        <v>71</v>
      </c>
      <c r="P795" t="s">
        <v>40</v>
      </c>
      <c r="Q795">
        <v>207</v>
      </c>
      <c r="R795">
        <v>109</v>
      </c>
      <c r="S795" t="s">
        <v>40</v>
      </c>
      <c r="T795" t="s">
        <v>41</v>
      </c>
      <c r="U795">
        <v>43.5</v>
      </c>
      <c r="V795">
        <v>12.7</v>
      </c>
      <c r="W795" t="s">
        <v>40</v>
      </c>
      <c r="X795">
        <v>2016</v>
      </c>
      <c r="Y795" t="s">
        <v>40</v>
      </c>
      <c r="Z795" t="s">
        <v>40</v>
      </c>
      <c r="AA795" t="s">
        <v>40</v>
      </c>
      <c r="AB795">
        <v>0</v>
      </c>
      <c r="AC795">
        <v>0</v>
      </c>
      <c r="AD795">
        <v>0</v>
      </c>
      <c r="AE795">
        <v>0</v>
      </c>
      <c r="AF795">
        <v>0</v>
      </c>
      <c r="AG795">
        <v>5</v>
      </c>
      <c r="AH795">
        <v>1</v>
      </c>
      <c r="AI795">
        <v>5</v>
      </c>
      <c r="AJ795" t="s">
        <v>40</v>
      </c>
    </row>
    <row r="796" spans="1:36" x14ac:dyDescent="0.2">
      <c r="A796" t="s">
        <v>994</v>
      </c>
      <c r="B796" t="s">
        <v>995</v>
      </c>
      <c r="C796" t="s">
        <v>59</v>
      </c>
      <c r="D796" t="s">
        <v>1421</v>
      </c>
      <c r="E796" t="s">
        <v>328</v>
      </c>
      <c r="F796" s="1">
        <v>39310</v>
      </c>
      <c r="G796" t="s">
        <v>40</v>
      </c>
      <c r="H796" s="1">
        <v>40041</v>
      </c>
      <c r="I796">
        <v>2016</v>
      </c>
      <c r="J796">
        <v>76</v>
      </c>
      <c r="K796">
        <v>206</v>
      </c>
      <c r="L796">
        <v>207</v>
      </c>
      <c r="M796">
        <v>44</v>
      </c>
      <c r="N796">
        <v>62</v>
      </c>
      <c r="O796">
        <v>59</v>
      </c>
      <c r="P796" t="s">
        <v>40</v>
      </c>
      <c r="Q796">
        <v>96</v>
      </c>
      <c r="R796">
        <v>105</v>
      </c>
      <c r="S796" t="s">
        <v>40</v>
      </c>
      <c r="T796" t="s">
        <v>236</v>
      </c>
      <c r="U796">
        <v>43.4</v>
      </c>
      <c r="V796">
        <v>11.3</v>
      </c>
      <c r="W796" t="s">
        <v>40</v>
      </c>
      <c r="X796">
        <v>2016</v>
      </c>
      <c r="Y796" t="s">
        <v>40</v>
      </c>
      <c r="Z796" t="s">
        <v>40</v>
      </c>
      <c r="AA796" t="s">
        <v>40</v>
      </c>
      <c r="AB796">
        <v>0</v>
      </c>
      <c r="AC796">
        <v>0</v>
      </c>
      <c r="AD796">
        <v>0</v>
      </c>
      <c r="AE796">
        <v>0</v>
      </c>
      <c r="AF796">
        <v>0</v>
      </c>
      <c r="AG796">
        <v>5</v>
      </c>
      <c r="AH796">
        <v>1</v>
      </c>
      <c r="AI796">
        <v>6</v>
      </c>
      <c r="AJ796" t="s">
        <v>40</v>
      </c>
    </row>
    <row r="797" spans="1:36" x14ac:dyDescent="0.2">
      <c r="A797" t="s">
        <v>996</v>
      </c>
      <c r="B797" t="s">
        <v>997</v>
      </c>
      <c r="C797" t="s">
        <v>59</v>
      </c>
      <c r="D797" t="s">
        <v>1421</v>
      </c>
      <c r="E797" t="s">
        <v>328</v>
      </c>
      <c r="F797" s="1">
        <v>39310</v>
      </c>
      <c r="G797" t="s">
        <v>40</v>
      </c>
      <c r="H797" s="1">
        <v>40041</v>
      </c>
      <c r="I797">
        <v>2016</v>
      </c>
      <c r="J797">
        <v>124.5</v>
      </c>
      <c r="K797">
        <v>245</v>
      </c>
      <c r="L797">
        <v>193</v>
      </c>
      <c r="M797">
        <v>64.099999999999994</v>
      </c>
      <c r="N797">
        <v>6.5</v>
      </c>
      <c r="O797">
        <v>6.9</v>
      </c>
      <c r="P797" t="s">
        <v>40</v>
      </c>
      <c r="Q797">
        <v>14.5</v>
      </c>
      <c r="R797">
        <v>14.5</v>
      </c>
      <c r="S797" t="s">
        <v>40</v>
      </c>
      <c r="T797" t="s">
        <v>236</v>
      </c>
      <c r="U797">
        <v>54.8</v>
      </c>
      <c r="V797">
        <v>14.3</v>
      </c>
      <c r="W797" t="s">
        <v>40</v>
      </c>
      <c r="X797">
        <v>2016</v>
      </c>
      <c r="Y797" t="s">
        <v>40</v>
      </c>
      <c r="Z797" t="s">
        <v>40</v>
      </c>
      <c r="AA797" t="s">
        <v>40</v>
      </c>
      <c r="AB797">
        <v>0</v>
      </c>
      <c r="AC797">
        <v>0</v>
      </c>
      <c r="AD797">
        <v>0</v>
      </c>
      <c r="AE797">
        <v>0</v>
      </c>
      <c r="AF797">
        <v>0</v>
      </c>
      <c r="AG797">
        <v>7</v>
      </c>
      <c r="AH797">
        <v>1</v>
      </c>
      <c r="AI797">
        <v>3</v>
      </c>
      <c r="AJ797" t="s">
        <v>40</v>
      </c>
    </row>
    <row r="798" spans="1:36" x14ac:dyDescent="0.2">
      <c r="A798" t="s">
        <v>998</v>
      </c>
      <c r="B798" t="s">
        <v>999</v>
      </c>
      <c r="C798" t="s">
        <v>59</v>
      </c>
      <c r="D798" t="s">
        <v>1421</v>
      </c>
      <c r="E798" t="s">
        <v>328</v>
      </c>
      <c r="F798" s="1">
        <v>39310</v>
      </c>
      <c r="G798" t="s">
        <v>40</v>
      </c>
      <c r="H798" s="1">
        <v>40041</v>
      </c>
      <c r="I798">
        <v>2016</v>
      </c>
      <c r="J798">
        <v>116</v>
      </c>
      <c r="K798">
        <v>193</v>
      </c>
      <c r="L798">
        <v>179</v>
      </c>
      <c r="M798">
        <v>33.5</v>
      </c>
      <c r="N798">
        <v>8.5</v>
      </c>
      <c r="O798">
        <v>9.3000000000000007</v>
      </c>
      <c r="P798" t="s">
        <v>40</v>
      </c>
      <c r="Q798">
        <v>9.4</v>
      </c>
      <c r="R798">
        <v>15.6</v>
      </c>
      <c r="S798" t="s">
        <v>40</v>
      </c>
      <c r="T798" t="s">
        <v>41</v>
      </c>
      <c r="U798">
        <v>35.4</v>
      </c>
      <c r="V798">
        <v>11.2</v>
      </c>
      <c r="W798" t="s">
        <v>40</v>
      </c>
      <c r="X798">
        <v>2016</v>
      </c>
      <c r="Y798" t="s">
        <v>40</v>
      </c>
      <c r="Z798" t="s">
        <v>40</v>
      </c>
      <c r="AA798" t="s">
        <v>40</v>
      </c>
      <c r="AB798">
        <v>0</v>
      </c>
      <c r="AC798">
        <v>0</v>
      </c>
      <c r="AD798">
        <v>0</v>
      </c>
      <c r="AE798">
        <v>0</v>
      </c>
      <c r="AF798">
        <v>0</v>
      </c>
      <c r="AG798">
        <v>7</v>
      </c>
      <c r="AH798">
        <v>1</v>
      </c>
      <c r="AI798">
        <v>4</v>
      </c>
      <c r="AJ798" t="s">
        <v>40</v>
      </c>
    </row>
    <row r="799" spans="1:36" x14ac:dyDescent="0.2">
      <c r="A799" t="s">
        <v>1000</v>
      </c>
      <c r="B799" t="s">
        <v>1001</v>
      </c>
      <c r="C799" t="s">
        <v>59</v>
      </c>
      <c r="D799" t="s">
        <v>1421</v>
      </c>
      <c r="E799" t="s">
        <v>328</v>
      </c>
      <c r="F799" s="1">
        <v>39310</v>
      </c>
      <c r="G799" t="s">
        <v>40</v>
      </c>
      <c r="H799" s="1">
        <v>40041</v>
      </c>
      <c r="I799">
        <v>2016</v>
      </c>
      <c r="J799">
        <v>61</v>
      </c>
      <c r="K799">
        <v>54</v>
      </c>
      <c r="L799">
        <v>37</v>
      </c>
      <c r="M799">
        <v>18.100000000000001</v>
      </c>
      <c r="N799">
        <v>4.2</v>
      </c>
      <c r="O799">
        <v>4.4000000000000004</v>
      </c>
      <c r="P799" t="s">
        <v>40</v>
      </c>
      <c r="Q799">
        <v>8.4</v>
      </c>
      <c r="R799">
        <v>7.2</v>
      </c>
      <c r="S799" t="s">
        <v>40</v>
      </c>
      <c r="T799" t="s">
        <v>41</v>
      </c>
      <c r="U799">
        <v>39.9</v>
      </c>
      <c r="V799">
        <v>6.9</v>
      </c>
      <c r="W799" t="s">
        <v>40</v>
      </c>
      <c r="X799">
        <v>2016</v>
      </c>
      <c r="Y799" t="s">
        <v>40</v>
      </c>
      <c r="Z799" t="s">
        <v>40</v>
      </c>
      <c r="AA799" t="s">
        <v>40</v>
      </c>
      <c r="AB799">
        <v>0</v>
      </c>
      <c r="AC799">
        <v>0</v>
      </c>
      <c r="AD799">
        <v>0</v>
      </c>
      <c r="AE799">
        <v>0</v>
      </c>
      <c r="AF799">
        <v>0</v>
      </c>
      <c r="AG799">
        <v>7</v>
      </c>
      <c r="AH799">
        <v>1</v>
      </c>
      <c r="AI799">
        <v>5</v>
      </c>
      <c r="AJ799" t="s">
        <v>40</v>
      </c>
    </row>
    <row r="800" spans="1:36" x14ac:dyDescent="0.2">
      <c r="A800" t="s">
        <v>1002</v>
      </c>
      <c r="B800" t="s">
        <v>1003</v>
      </c>
      <c r="C800" t="s">
        <v>59</v>
      </c>
      <c r="D800" t="s">
        <v>1421</v>
      </c>
      <c r="E800" t="s">
        <v>328</v>
      </c>
      <c r="F800" s="1">
        <v>39310</v>
      </c>
      <c r="G800" t="s">
        <v>40</v>
      </c>
      <c r="H800" s="1">
        <v>40041</v>
      </c>
      <c r="I800">
        <v>2016</v>
      </c>
      <c r="J800">
        <v>88</v>
      </c>
      <c r="K800">
        <v>213</v>
      </c>
      <c r="L800">
        <v>198</v>
      </c>
      <c r="M800">
        <v>47.6</v>
      </c>
      <c r="N800">
        <v>8.1</v>
      </c>
      <c r="O800">
        <v>7.5</v>
      </c>
      <c r="P800" t="s">
        <v>40</v>
      </c>
      <c r="Q800">
        <v>10.1</v>
      </c>
      <c r="R800">
        <v>10.9</v>
      </c>
      <c r="S800" t="s">
        <v>40</v>
      </c>
      <c r="T800" t="s">
        <v>242</v>
      </c>
      <c r="U800">
        <v>45.5</v>
      </c>
      <c r="V800">
        <v>20.399999999999999</v>
      </c>
      <c r="W800" t="s">
        <v>40</v>
      </c>
      <c r="X800">
        <v>2016</v>
      </c>
      <c r="Y800" t="s">
        <v>40</v>
      </c>
      <c r="Z800" t="s">
        <v>40</v>
      </c>
      <c r="AA800" t="s">
        <v>40</v>
      </c>
      <c r="AB800">
        <v>0</v>
      </c>
      <c r="AC800">
        <v>0</v>
      </c>
      <c r="AD800">
        <v>0</v>
      </c>
      <c r="AE800">
        <v>0</v>
      </c>
      <c r="AF800">
        <v>0</v>
      </c>
      <c r="AG800">
        <v>7</v>
      </c>
      <c r="AH800">
        <v>1</v>
      </c>
      <c r="AI800">
        <v>6</v>
      </c>
      <c r="AJ800" t="s">
        <v>40</v>
      </c>
    </row>
    <row r="801" spans="1:36" x14ac:dyDescent="0.2">
      <c r="A801" t="s">
        <v>1004</v>
      </c>
      <c r="B801" t="s">
        <v>1005</v>
      </c>
      <c r="C801" t="s">
        <v>59</v>
      </c>
      <c r="D801" t="s">
        <v>1421</v>
      </c>
      <c r="E801" t="s">
        <v>328</v>
      </c>
      <c r="F801" s="1">
        <v>38549</v>
      </c>
      <c r="G801" s="1">
        <v>38914</v>
      </c>
      <c r="H801" s="1">
        <v>39676</v>
      </c>
      <c r="I801">
        <v>2016</v>
      </c>
      <c r="J801">
        <v>157</v>
      </c>
      <c r="K801">
        <v>329</v>
      </c>
      <c r="L801">
        <v>323</v>
      </c>
      <c r="M801">
        <v>57.3</v>
      </c>
      <c r="N801" t="s">
        <v>40</v>
      </c>
      <c r="O801" t="s">
        <v>40</v>
      </c>
      <c r="P801" t="s">
        <v>40</v>
      </c>
      <c r="Q801" t="s">
        <v>40</v>
      </c>
      <c r="R801" t="s">
        <v>40</v>
      </c>
      <c r="S801" t="s">
        <v>40</v>
      </c>
      <c r="T801" t="s">
        <v>41</v>
      </c>
      <c r="U801">
        <v>36.4</v>
      </c>
      <c r="V801">
        <v>10.199999999999999</v>
      </c>
      <c r="W801" t="s">
        <v>40</v>
      </c>
      <c r="X801">
        <v>2016</v>
      </c>
      <c r="Y801" t="s">
        <v>40</v>
      </c>
      <c r="Z801" t="s">
        <v>40</v>
      </c>
      <c r="AA801" t="s">
        <v>40</v>
      </c>
      <c r="AB801">
        <v>0</v>
      </c>
      <c r="AC801">
        <v>0</v>
      </c>
      <c r="AD801">
        <v>0</v>
      </c>
      <c r="AE801">
        <v>0</v>
      </c>
      <c r="AF801">
        <v>0</v>
      </c>
      <c r="AG801">
        <v>5</v>
      </c>
      <c r="AH801">
        <v>6</v>
      </c>
      <c r="AI801">
        <v>6</v>
      </c>
      <c r="AJ801" t="s">
        <v>40</v>
      </c>
    </row>
    <row r="802" spans="1:36" x14ac:dyDescent="0.2">
      <c r="A802" t="s">
        <v>1006</v>
      </c>
      <c r="B802" t="s">
        <v>1007</v>
      </c>
      <c r="C802" t="s">
        <v>59</v>
      </c>
      <c r="D802" t="s">
        <v>1421</v>
      </c>
      <c r="E802" t="s">
        <v>328</v>
      </c>
      <c r="F802" s="1">
        <v>39310</v>
      </c>
      <c r="G802" t="s">
        <v>40</v>
      </c>
      <c r="H802" s="1">
        <v>40041</v>
      </c>
      <c r="I802">
        <v>2016</v>
      </c>
      <c r="J802">
        <v>143</v>
      </c>
      <c r="K802">
        <v>165</v>
      </c>
      <c r="L802">
        <v>215</v>
      </c>
      <c r="M802">
        <v>51.8</v>
      </c>
      <c r="N802">
        <v>7.3</v>
      </c>
      <c r="O802">
        <v>6.8</v>
      </c>
      <c r="P802" t="s">
        <v>40</v>
      </c>
      <c r="Q802">
        <v>11.5</v>
      </c>
      <c r="R802">
        <v>13.1</v>
      </c>
      <c r="S802" t="s">
        <v>40</v>
      </c>
      <c r="T802" t="s">
        <v>236</v>
      </c>
      <c r="U802">
        <v>37.5</v>
      </c>
      <c r="V802">
        <v>19.100000000000001</v>
      </c>
      <c r="W802" t="s">
        <v>40</v>
      </c>
      <c r="X802">
        <v>2016</v>
      </c>
      <c r="Y802" t="s">
        <v>40</v>
      </c>
      <c r="Z802" t="s">
        <v>40</v>
      </c>
      <c r="AA802" t="s">
        <v>40</v>
      </c>
      <c r="AB802">
        <v>0</v>
      </c>
      <c r="AC802">
        <v>0</v>
      </c>
      <c r="AD802">
        <v>0</v>
      </c>
      <c r="AE802">
        <v>0</v>
      </c>
      <c r="AF802">
        <v>0</v>
      </c>
      <c r="AG802">
        <v>7</v>
      </c>
      <c r="AH802">
        <v>1</v>
      </c>
      <c r="AI802">
        <v>7</v>
      </c>
      <c r="AJ802" t="s">
        <v>40</v>
      </c>
    </row>
    <row r="803" spans="1:36" x14ac:dyDescent="0.2">
      <c r="A803" t="s">
        <v>1008</v>
      </c>
      <c r="B803" t="s">
        <v>1009</v>
      </c>
      <c r="C803" t="s">
        <v>59</v>
      </c>
      <c r="D803" t="s">
        <v>1421</v>
      </c>
      <c r="E803" t="s">
        <v>328</v>
      </c>
      <c r="F803" s="1">
        <v>39310</v>
      </c>
      <c r="G803" t="s">
        <v>40</v>
      </c>
      <c r="H803" s="1">
        <v>40041</v>
      </c>
      <c r="I803">
        <v>2016</v>
      </c>
      <c r="J803">
        <v>66</v>
      </c>
      <c r="K803">
        <v>123</v>
      </c>
      <c r="L803">
        <v>114</v>
      </c>
      <c r="M803">
        <v>20</v>
      </c>
      <c r="N803">
        <v>70</v>
      </c>
      <c r="O803">
        <v>81</v>
      </c>
      <c r="P803" t="s">
        <v>40</v>
      </c>
      <c r="Q803">
        <v>165</v>
      </c>
      <c r="R803">
        <v>183</v>
      </c>
      <c r="S803" t="s">
        <v>40</v>
      </c>
      <c r="T803" t="s">
        <v>41</v>
      </c>
      <c r="U803">
        <v>28.1</v>
      </c>
      <c r="V803">
        <v>7.7</v>
      </c>
      <c r="W803" t="s">
        <v>40</v>
      </c>
      <c r="X803">
        <v>2016</v>
      </c>
      <c r="Y803" t="s">
        <v>40</v>
      </c>
      <c r="Z803" t="s">
        <v>40</v>
      </c>
      <c r="AA803" t="s">
        <v>40</v>
      </c>
      <c r="AB803">
        <v>0</v>
      </c>
      <c r="AC803">
        <v>0</v>
      </c>
      <c r="AD803">
        <v>0</v>
      </c>
      <c r="AE803">
        <v>0</v>
      </c>
      <c r="AF803">
        <v>0</v>
      </c>
      <c r="AG803">
        <v>13</v>
      </c>
      <c r="AH803">
        <v>2</v>
      </c>
      <c r="AI803">
        <v>7</v>
      </c>
      <c r="AJ803" t="s">
        <v>40</v>
      </c>
    </row>
    <row r="804" spans="1:36" x14ac:dyDescent="0.2">
      <c r="A804" t="s">
        <v>1010</v>
      </c>
      <c r="B804" t="s">
        <v>1011</v>
      </c>
      <c r="C804" t="s">
        <v>59</v>
      </c>
      <c r="D804" t="s">
        <v>1421</v>
      </c>
      <c r="E804" t="s">
        <v>328</v>
      </c>
      <c r="F804" s="1">
        <v>39310</v>
      </c>
      <c r="G804" t="s">
        <v>40</v>
      </c>
      <c r="H804" s="1">
        <v>40041</v>
      </c>
      <c r="I804">
        <v>2016</v>
      </c>
      <c r="J804">
        <v>102</v>
      </c>
      <c r="K804">
        <v>189</v>
      </c>
      <c r="L804">
        <v>197</v>
      </c>
      <c r="M804">
        <v>36.799999999999997</v>
      </c>
      <c r="N804">
        <v>5.3</v>
      </c>
      <c r="O804">
        <v>5.8</v>
      </c>
      <c r="P804" t="s">
        <v>40</v>
      </c>
      <c r="Q804">
        <v>12.2</v>
      </c>
      <c r="R804">
        <v>12.1</v>
      </c>
      <c r="S804" t="s">
        <v>40</v>
      </c>
      <c r="T804" t="s">
        <v>41</v>
      </c>
      <c r="U804">
        <v>46.6</v>
      </c>
      <c r="V804">
        <v>9.6</v>
      </c>
      <c r="W804" t="s">
        <v>40</v>
      </c>
      <c r="X804">
        <v>2016</v>
      </c>
      <c r="Y804" t="s">
        <v>40</v>
      </c>
      <c r="Z804" t="s">
        <v>40</v>
      </c>
      <c r="AA804" t="s">
        <v>40</v>
      </c>
      <c r="AB804">
        <v>0</v>
      </c>
      <c r="AC804">
        <v>0</v>
      </c>
      <c r="AD804">
        <v>0</v>
      </c>
      <c r="AE804">
        <v>0</v>
      </c>
      <c r="AF804">
        <v>0</v>
      </c>
      <c r="AG804">
        <v>16</v>
      </c>
      <c r="AH804">
        <v>5</v>
      </c>
      <c r="AI804">
        <v>2</v>
      </c>
      <c r="AJ804" t="s">
        <v>40</v>
      </c>
    </row>
    <row r="805" spans="1:36" x14ac:dyDescent="0.2">
      <c r="A805" t="s">
        <v>1012</v>
      </c>
      <c r="B805" t="s">
        <v>1013</v>
      </c>
      <c r="C805" t="s">
        <v>59</v>
      </c>
      <c r="D805" t="s">
        <v>1421</v>
      </c>
      <c r="E805" t="s">
        <v>328</v>
      </c>
      <c r="F805" s="1">
        <v>39310</v>
      </c>
      <c r="G805" t="s">
        <v>40</v>
      </c>
      <c r="H805" s="1">
        <v>40041</v>
      </c>
      <c r="I805">
        <v>2016</v>
      </c>
      <c r="J805">
        <v>96</v>
      </c>
      <c r="K805">
        <v>119</v>
      </c>
      <c r="L805">
        <v>66</v>
      </c>
      <c r="M805">
        <v>27.1</v>
      </c>
      <c r="N805">
        <v>5.9</v>
      </c>
      <c r="O805">
        <v>4.3</v>
      </c>
      <c r="P805" t="s">
        <v>40</v>
      </c>
      <c r="Q805">
        <v>4.3</v>
      </c>
      <c r="R805">
        <v>6.1</v>
      </c>
      <c r="S805" t="s">
        <v>40</v>
      </c>
      <c r="T805" t="s">
        <v>41</v>
      </c>
      <c r="U805">
        <v>45.9</v>
      </c>
      <c r="V805">
        <v>15.9</v>
      </c>
      <c r="W805" t="s">
        <v>40</v>
      </c>
      <c r="X805">
        <v>2016</v>
      </c>
      <c r="Y805" t="s">
        <v>40</v>
      </c>
      <c r="Z805" t="s">
        <v>40</v>
      </c>
      <c r="AA805" t="s">
        <v>40</v>
      </c>
      <c r="AB805">
        <v>0</v>
      </c>
      <c r="AC805">
        <v>0</v>
      </c>
      <c r="AD805">
        <v>0</v>
      </c>
      <c r="AE805">
        <v>0</v>
      </c>
      <c r="AF805">
        <v>0</v>
      </c>
      <c r="AG805">
        <v>16</v>
      </c>
      <c r="AH805">
        <v>2</v>
      </c>
      <c r="AI805">
        <v>2</v>
      </c>
      <c r="AJ805" t="s">
        <v>40</v>
      </c>
    </row>
    <row r="806" spans="1:36" x14ac:dyDescent="0.2">
      <c r="A806" t="s">
        <v>1014</v>
      </c>
      <c r="B806" t="s">
        <v>1015</v>
      </c>
      <c r="C806" t="s">
        <v>59</v>
      </c>
      <c r="D806" t="s">
        <v>1421</v>
      </c>
      <c r="E806" t="s">
        <v>328</v>
      </c>
      <c r="F806" s="1">
        <v>38549</v>
      </c>
      <c r="G806" s="1">
        <v>38914</v>
      </c>
      <c r="H806" s="1">
        <v>39676</v>
      </c>
      <c r="I806">
        <v>2016</v>
      </c>
      <c r="J806">
        <v>70</v>
      </c>
      <c r="K806">
        <v>78</v>
      </c>
      <c r="L806">
        <v>92</v>
      </c>
      <c r="M806">
        <v>14.1</v>
      </c>
      <c r="N806" t="s">
        <v>40</v>
      </c>
      <c r="O806" t="s">
        <v>40</v>
      </c>
      <c r="P806" t="s">
        <v>40</v>
      </c>
      <c r="Q806" t="s">
        <v>40</v>
      </c>
      <c r="R806" t="s">
        <v>40</v>
      </c>
      <c r="S806" t="s">
        <v>40</v>
      </c>
      <c r="T806" t="s">
        <v>41</v>
      </c>
      <c r="U806">
        <v>40.1</v>
      </c>
      <c r="V806">
        <v>9.6</v>
      </c>
      <c r="W806" t="s">
        <v>40</v>
      </c>
      <c r="X806">
        <v>2016</v>
      </c>
      <c r="Y806" t="s">
        <v>40</v>
      </c>
      <c r="Z806" t="s">
        <v>40</v>
      </c>
      <c r="AA806" t="s">
        <v>40</v>
      </c>
      <c r="AB806">
        <v>0</v>
      </c>
      <c r="AC806">
        <v>0</v>
      </c>
      <c r="AD806">
        <v>0</v>
      </c>
      <c r="AE806">
        <v>0</v>
      </c>
      <c r="AF806">
        <v>0</v>
      </c>
      <c r="AG806">
        <v>13</v>
      </c>
      <c r="AH806">
        <v>5</v>
      </c>
      <c r="AI806">
        <v>2</v>
      </c>
      <c r="AJ806" t="s">
        <v>40</v>
      </c>
    </row>
    <row r="807" spans="1:36" x14ac:dyDescent="0.2">
      <c r="A807" t="s">
        <v>1016</v>
      </c>
      <c r="B807" t="s">
        <v>1017</v>
      </c>
      <c r="C807" t="s">
        <v>59</v>
      </c>
      <c r="D807" t="s">
        <v>1421</v>
      </c>
      <c r="E807" t="s">
        <v>328</v>
      </c>
      <c r="F807" s="1">
        <v>38549</v>
      </c>
      <c r="G807" s="1">
        <v>38914</v>
      </c>
      <c r="H807" s="1">
        <v>39676</v>
      </c>
      <c r="I807">
        <v>2016</v>
      </c>
      <c r="J807">
        <v>54</v>
      </c>
      <c r="K807">
        <v>102</v>
      </c>
      <c r="L807">
        <v>139</v>
      </c>
      <c r="M807">
        <v>18.100000000000001</v>
      </c>
      <c r="N807" t="s">
        <v>40</v>
      </c>
      <c r="O807" t="s">
        <v>40</v>
      </c>
      <c r="P807" t="s">
        <v>40</v>
      </c>
      <c r="Q807" t="s">
        <v>40</v>
      </c>
      <c r="R807" t="s">
        <v>40</v>
      </c>
      <c r="S807" t="s">
        <v>40</v>
      </c>
      <c r="T807" t="s">
        <v>41</v>
      </c>
      <c r="U807">
        <v>29.9</v>
      </c>
      <c r="V807">
        <v>10.8</v>
      </c>
      <c r="W807" t="s">
        <v>40</v>
      </c>
      <c r="X807">
        <v>2016</v>
      </c>
      <c r="Y807" t="s">
        <v>40</v>
      </c>
      <c r="Z807" t="s">
        <v>40</v>
      </c>
      <c r="AA807" t="s">
        <v>40</v>
      </c>
      <c r="AB807">
        <v>0</v>
      </c>
      <c r="AC807">
        <v>0</v>
      </c>
      <c r="AD807">
        <v>0</v>
      </c>
      <c r="AE807">
        <v>0</v>
      </c>
      <c r="AF807">
        <v>0</v>
      </c>
      <c r="AG807">
        <v>13</v>
      </c>
      <c r="AH807">
        <v>4</v>
      </c>
      <c r="AI807">
        <v>2</v>
      </c>
      <c r="AJ807" t="s">
        <v>40</v>
      </c>
    </row>
    <row r="808" spans="1:36" x14ac:dyDescent="0.2">
      <c r="A808" t="s">
        <v>1018</v>
      </c>
      <c r="B808" t="s">
        <v>1019</v>
      </c>
      <c r="C808" t="s">
        <v>59</v>
      </c>
      <c r="D808" t="s">
        <v>1421</v>
      </c>
      <c r="E808" t="s">
        <v>328</v>
      </c>
      <c r="F808" s="1">
        <v>38549</v>
      </c>
      <c r="G808" s="1">
        <v>38914</v>
      </c>
      <c r="H808" s="1">
        <v>39676</v>
      </c>
      <c r="I808">
        <v>2016</v>
      </c>
      <c r="J808">
        <v>58</v>
      </c>
      <c r="K808">
        <v>131</v>
      </c>
      <c r="L808">
        <v>81</v>
      </c>
      <c r="M808">
        <v>29.4</v>
      </c>
      <c r="N808" t="s">
        <v>40</v>
      </c>
      <c r="O808" t="s">
        <v>40</v>
      </c>
      <c r="P808" t="s">
        <v>40</v>
      </c>
      <c r="Q808" t="s">
        <v>40</v>
      </c>
      <c r="R808" t="s">
        <v>40</v>
      </c>
      <c r="S808" t="s">
        <v>40</v>
      </c>
      <c r="T808" t="s">
        <v>41</v>
      </c>
      <c r="U808">
        <v>35.700000000000003</v>
      </c>
      <c r="V808">
        <v>12.4</v>
      </c>
      <c r="W808" t="s">
        <v>40</v>
      </c>
      <c r="X808">
        <v>2016</v>
      </c>
      <c r="Y808" t="s">
        <v>40</v>
      </c>
      <c r="Z808" t="s">
        <v>40</v>
      </c>
      <c r="AA808" t="s">
        <v>40</v>
      </c>
      <c r="AB808">
        <v>0</v>
      </c>
      <c r="AC808">
        <v>0</v>
      </c>
      <c r="AD808">
        <v>0</v>
      </c>
      <c r="AE808">
        <v>0</v>
      </c>
      <c r="AF808">
        <v>0</v>
      </c>
      <c r="AG808">
        <v>13</v>
      </c>
      <c r="AH808">
        <v>3</v>
      </c>
      <c r="AI808">
        <v>2</v>
      </c>
      <c r="AJ808" t="s">
        <v>40</v>
      </c>
    </row>
    <row r="809" spans="1:36" x14ac:dyDescent="0.2">
      <c r="A809" t="s">
        <v>1020</v>
      </c>
      <c r="B809" t="s">
        <v>1021</v>
      </c>
      <c r="C809" t="s">
        <v>59</v>
      </c>
      <c r="D809" t="s">
        <v>1421</v>
      </c>
      <c r="E809" t="s">
        <v>328</v>
      </c>
      <c r="F809" s="1">
        <v>38549</v>
      </c>
      <c r="G809" s="1">
        <v>38914</v>
      </c>
      <c r="H809" s="1">
        <v>39676</v>
      </c>
      <c r="I809">
        <v>2016</v>
      </c>
      <c r="J809">
        <v>86</v>
      </c>
      <c r="K809">
        <v>104</v>
      </c>
      <c r="L809">
        <v>71</v>
      </c>
      <c r="M809">
        <v>25.6</v>
      </c>
      <c r="N809" t="s">
        <v>40</v>
      </c>
      <c r="O809" t="s">
        <v>40</v>
      </c>
      <c r="P809" t="s">
        <v>40</v>
      </c>
      <c r="Q809" t="s">
        <v>40</v>
      </c>
      <c r="R809" t="s">
        <v>40</v>
      </c>
      <c r="S809" t="s">
        <v>40</v>
      </c>
      <c r="T809" t="s">
        <v>41</v>
      </c>
      <c r="U809">
        <v>33.799999999999997</v>
      </c>
      <c r="V809">
        <v>7.5</v>
      </c>
      <c r="W809" t="s">
        <v>40</v>
      </c>
      <c r="X809">
        <v>2016</v>
      </c>
      <c r="Y809" t="s">
        <v>40</v>
      </c>
      <c r="Z809" t="s">
        <v>40</v>
      </c>
      <c r="AA809" t="s">
        <v>40</v>
      </c>
      <c r="AB809">
        <v>0</v>
      </c>
      <c r="AC809">
        <v>0</v>
      </c>
      <c r="AD809">
        <v>0</v>
      </c>
      <c r="AE809">
        <v>0</v>
      </c>
      <c r="AF809">
        <v>0</v>
      </c>
      <c r="AG809">
        <v>13</v>
      </c>
      <c r="AH809">
        <v>2</v>
      </c>
      <c r="AI809">
        <v>2</v>
      </c>
      <c r="AJ809" t="s">
        <v>40</v>
      </c>
    </row>
    <row r="810" spans="1:36" x14ac:dyDescent="0.2">
      <c r="A810" t="s">
        <v>1022</v>
      </c>
      <c r="B810" t="s">
        <v>1022</v>
      </c>
      <c r="C810" t="s">
        <v>372</v>
      </c>
      <c r="D810" t="s">
        <v>1421</v>
      </c>
      <c r="E810" t="s">
        <v>74</v>
      </c>
      <c r="F810" s="1">
        <v>11125</v>
      </c>
      <c r="G810" t="s">
        <v>40</v>
      </c>
      <c r="H810" s="1">
        <v>37453</v>
      </c>
      <c r="I810">
        <v>2016</v>
      </c>
      <c r="J810">
        <v>5</v>
      </c>
      <c r="K810" t="s">
        <v>40</v>
      </c>
      <c r="L810" t="s">
        <v>40</v>
      </c>
      <c r="M810">
        <v>11.2</v>
      </c>
      <c r="N810" t="s">
        <v>40</v>
      </c>
      <c r="O810" t="s">
        <v>40</v>
      </c>
      <c r="P810" t="s">
        <v>40</v>
      </c>
      <c r="Q810" t="s">
        <v>40</v>
      </c>
      <c r="R810" t="s">
        <v>40</v>
      </c>
      <c r="S810" t="s">
        <v>40</v>
      </c>
      <c r="T810" t="s">
        <v>236</v>
      </c>
      <c r="U810" t="s">
        <v>40</v>
      </c>
      <c r="V810" t="s">
        <v>40</v>
      </c>
      <c r="W810" t="s">
        <v>40</v>
      </c>
      <c r="X810">
        <v>2016</v>
      </c>
      <c r="Y810" t="s">
        <v>40</v>
      </c>
      <c r="Z810" t="s">
        <v>40</v>
      </c>
      <c r="AA810" t="s">
        <v>40</v>
      </c>
      <c r="AB810">
        <v>0</v>
      </c>
      <c r="AC810">
        <v>0</v>
      </c>
      <c r="AD810">
        <v>0</v>
      </c>
      <c r="AE810">
        <v>0</v>
      </c>
      <c r="AF810">
        <v>0</v>
      </c>
      <c r="AG810">
        <v>10</v>
      </c>
      <c r="AH810">
        <v>5</v>
      </c>
      <c r="AI810">
        <v>5</v>
      </c>
      <c r="AJ810" t="s">
        <v>40</v>
      </c>
    </row>
    <row r="811" spans="1:36" x14ac:dyDescent="0.2">
      <c r="A811" t="s">
        <v>1023</v>
      </c>
      <c r="B811" t="s">
        <v>1023</v>
      </c>
      <c r="C811" t="s">
        <v>372</v>
      </c>
      <c r="D811" t="s">
        <v>1421</v>
      </c>
      <c r="E811" t="s">
        <v>74</v>
      </c>
      <c r="F811" s="1">
        <v>11125</v>
      </c>
      <c r="G811" t="s">
        <v>40</v>
      </c>
      <c r="H811" s="1">
        <v>37453</v>
      </c>
      <c r="I811">
        <v>2016</v>
      </c>
      <c r="J811">
        <v>4</v>
      </c>
      <c r="K811">
        <v>96</v>
      </c>
      <c r="L811">
        <v>51</v>
      </c>
      <c r="M811">
        <v>8.6</v>
      </c>
      <c r="N811" t="s">
        <v>40</v>
      </c>
      <c r="O811" t="s">
        <v>40</v>
      </c>
      <c r="P811" t="s">
        <v>40</v>
      </c>
      <c r="Q811" t="s">
        <v>40</v>
      </c>
      <c r="R811" t="s">
        <v>40</v>
      </c>
      <c r="S811" t="s">
        <v>40</v>
      </c>
      <c r="T811" t="s">
        <v>242</v>
      </c>
      <c r="U811" t="s">
        <v>40</v>
      </c>
      <c r="V811" t="s">
        <v>40</v>
      </c>
      <c r="W811" t="s">
        <v>40</v>
      </c>
      <c r="X811">
        <v>2016</v>
      </c>
      <c r="Y811" t="s">
        <v>40</v>
      </c>
      <c r="Z811" t="s">
        <v>40</v>
      </c>
      <c r="AA811" t="s">
        <v>40</v>
      </c>
      <c r="AB811">
        <v>0</v>
      </c>
      <c r="AC811">
        <v>0</v>
      </c>
      <c r="AD811">
        <v>0</v>
      </c>
      <c r="AE811">
        <v>0</v>
      </c>
      <c r="AF811">
        <v>0</v>
      </c>
      <c r="AG811">
        <v>10</v>
      </c>
      <c r="AH811">
        <v>3</v>
      </c>
      <c r="AI811">
        <v>5</v>
      </c>
      <c r="AJ811" t="s">
        <v>40</v>
      </c>
    </row>
    <row r="812" spans="1:36" x14ac:dyDescent="0.2">
      <c r="A812" t="s">
        <v>1024</v>
      </c>
      <c r="B812" t="s">
        <v>1024</v>
      </c>
      <c r="C812" t="s">
        <v>372</v>
      </c>
      <c r="D812" t="s">
        <v>1421</v>
      </c>
      <c r="E812" t="s">
        <v>74</v>
      </c>
      <c r="F812" s="1">
        <v>11125</v>
      </c>
      <c r="G812" t="s">
        <v>40</v>
      </c>
      <c r="H812" s="1">
        <v>37453</v>
      </c>
      <c r="I812">
        <v>2016</v>
      </c>
      <c r="J812">
        <v>4</v>
      </c>
      <c r="K812">
        <v>99</v>
      </c>
      <c r="L812">
        <v>60</v>
      </c>
      <c r="M812">
        <v>2.5</v>
      </c>
      <c r="N812" t="s">
        <v>40</v>
      </c>
      <c r="O812" t="s">
        <v>40</v>
      </c>
      <c r="P812" t="s">
        <v>40</v>
      </c>
      <c r="Q812" t="s">
        <v>40</v>
      </c>
      <c r="R812" t="s">
        <v>40</v>
      </c>
      <c r="S812" t="s">
        <v>40</v>
      </c>
      <c r="T812" t="s">
        <v>236</v>
      </c>
      <c r="U812" t="s">
        <v>40</v>
      </c>
      <c r="V812" t="s">
        <v>40</v>
      </c>
      <c r="W812" t="s">
        <v>40</v>
      </c>
      <c r="X812">
        <v>2016</v>
      </c>
      <c r="Y812" t="s">
        <v>40</v>
      </c>
      <c r="Z812" t="s">
        <v>40</v>
      </c>
      <c r="AA812" t="s">
        <v>40</v>
      </c>
      <c r="AB812">
        <v>0</v>
      </c>
      <c r="AC812">
        <v>0</v>
      </c>
      <c r="AD812">
        <v>0</v>
      </c>
      <c r="AE812">
        <v>0</v>
      </c>
      <c r="AF812">
        <v>0</v>
      </c>
      <c r="AG812">
        <v>10</v>
      </c>
      <c r="AH812">
        <v>2</v>
      </c>
      <c r="AI812">
        <v>5</v>
      </c>
      <c r="AJ812" t="s">
        <v>40</v>
      </c>
    </row>
    <row r="813" spans="1:36" x14ac:dyDescent="0.2">
      <c r="A813" t="s">
        <v>1025</v>
      </c>
      <c r="B813" t="s">
        <v>1025</v>
      </c>
      <c r="C813" t="s">
        <v>372</v>
      </c>
      <c r="D813" t="s">
        <v>1421</v>
      </c>
      <c r="E813" t="s">
        <v>74</v>
      </c>
      <c r="F813" s="1">
        <v>11125</v>
      </c>
      <c r="G813" t="s">
        <v>40</v>
      </c>
      <c r="H813" s="1">
        <v>37453</v>
      </c>
      <c r="I813">
        <v>2016</v>
      </c>
      <c r="J813">
        <v>5</v>
      </c>
      <c r="K813">
        <v>63</v>
      </c>
      <c r="L813">
        <v>54</v>
      </c>
      <c r="M813">
        <v>10</v>
      </c>
      <c r="N813" t="s">
        <v>40</v>
      </c>
      <c r="O813" t="s">
        <v>40</v>
      </c>
      <c r="P813" t="s">
        <v>40</v>
      </c>
      <c r="Q813" t="s">
        <v>40</v>
      </c>
      <c r="R813" t="s">
        <v>40</v>
      </c>
      <c r="S813" t="s">
        <v>40</v>
      </c>
      <c r="T813" t="s">
        <v>236</v>
      </c>
      <c r="U813" t="s">
        <v>40</v>
      </c>
      <c r="V813" t="s">
        <v>40</v>
      </c>
      <c r="W813" t="s">
        <v>40</v>
      </c>
      <c r="X813">
        <v>2016</v>
      </c>
      <c r="Y813" t="s">
        <v>40</v>
      </c>
      <c r="Z813" t="s">
        <v>40</v>
      </c>
      <c r="AA813" t="s">
        <v>40</v>
      </c>
      <c r="AB813">
        <v>0</v>
      </c>
      <c r="AC813">
        <v>0</v>
      </c>
      <c r="AD813">
        <v>0</v>
      </c>
      <c r="AE813">
        <v>0</v>
      </c>
      <c r="AF813">
        <v>0</v>
      </c>
      <c r="AG813">
        <v>10</v>
      </c>
      <c r="AH813">
        <v>1</v>
      </c>
      <c r="AI813">
        <v>5</v>
      </c>
      <c r="AJ813" t="s">
        <v>40</v>
      </c>
    </row>
    <row r="814" spans="1:36" x14ac:dyDescent="0.2">
      <c r="A814" t="s">
        <v>1026</v>
      </c>
      <c r="B814" t="s">
        <v>1026</v>
      </c>
      <c r="C814" t="s">
        <v>38</v>
      </c>
      <c r="D814" t="s">
        <v>1421</v>
      </c>
      <c r="E814" t="s">
        <v>74</v>
      </c>
      <c r="F814" s="1">
        <v>11125</v>
      </c>
      <c r="G814" s="1">
        <v>37453</v>
      </c>
      <c r="H814" s="1">
        <v>39676</v>
      </c>
      <c r="I814">
        <v>2016</v>
      </c>
      <c r="J814">
        <v>68</v>
      </c>
      <c r="K814">
        <v>108</v>
      </c>
      <c r="L814">
        <v>82</v>
      </c>
      <c r="M814">
        <v>20.399999999999999</v>
      </c>
      <c r="N814" t="s">
        <v>40</v>
      </c>
      <c r="O814" t="s">
        <v>40</v>
      </c>
      <c r="P814" t="s">
        <v>40</v>
      </c>
      <c r="Q814" t="s">
        <v>40</v>
      </c>
      <c r="R814" t="s">
        <v>40</v>
      </c>
      <c r="S814" t="s">
        <v>40</v>
      </c>
      <c r="T814" t="s">
        <v>236</v>
      </c>
      <c r="U814">
        <v>34.4</v>
      </c>
      <c r="V814">
        <v>8.6</v>
      </c>
      <c r="W814" t="s">
        <v>40</v>
      </c>
      <c r="X814">
        <v>2016</v>
      </c>
      <c r="Y814" t="s">
        <v>40</v>
      </c>
      <c r="Z814" t="s">
        <v>40</v>
      </c>
      <c r="AA814" t="s">
        <v>40</v>
      </c>
      <c r="AB814">
        <v>0</v>
      </c>
      <c r="AC814">
        <v>0</v>
      </c>
      <c r="AD814">
        <v>0</v>
      </c>
      <c r="AE814">
        <v>0</v>
      </c>
      <c r="AF814">
        <v>0</v>
      </c>
      <c r="AG814">
        <v>1</v>
      </c>
      <c r="AH814">
        <v>5</v>
      </c>
      <c r="AI814">
        <v>7</v>
      </c>
      <c r="AJ814" t="s">
        <v>40</v>
      </c>
    </row>
    <row r="815" spans="1:36" x14ac:dyDescent="0.2">
      <c r="A815" t="s">
        <v>1027</v>
      </c>
      <c r="B815" t="s">
        <v>1027</v>
      </c>
      <c r="C815" t="s">
        <v>38</v>
      </c>
      <c r="D815" t="s">
        <v>1421</v>
      </c>
      <c r="E815" t="s">
        <v>74</v>
      </c>
      <c r="F815" s="1">
        <v>11125</v>
      </c>
      <c r="G815" t="s">
        <v>40</v>
      </c>
      <c r="H815" s="1">
        <v>37453</v>
      </c>
      <c r="I815">
        <v>2016</v>
      </c>
      <c r="J815">
        <v>61</v>
      </c>
      <c r="K815">
        <v>251</v>
      </c>
      <c r="L815">
        <v>209</v>
      </c>
      <c r="M815">
        <v>30</v>
      </c>
      <c r="N815" t="s">
        <v>40</v>
      </c>
      <c r="O815" t="s">
        <v>40</v>
      </c>
      <c r="P815" t="s">
        <v>40</v>
      </c>
      <c r="Q815" t="s">
        <v>40</v>
      </c>
      <c r="R815" t="s">
        <v>40</v>
      </c>
      <c r="S815" t="s">
        <v>40</v>
      </c>
      <c r="T815" t="s">
        <v>236</v>
      </c>
      <c r="U815">
        <v>24.8</v>
      </c>
      <c r="V815">
        <v>8.8000000000000007</v>
      </c>
      <c r="W815" t="s">
        <v>40</v>
      </c>
      <c r="X815">
        <v>2016</v>
      </c>
      <c r="Y815" t="s">
        <v>40</v>
      </c>
      <c r="Z815" t="s">
        <v>40</v>
      </c>
      <c r="AA815" t="s">
        <v>40</v>
      </c>
      <c r="AB815">
        <v>0</v>
      </c>
      <c r="AC815">
        <v>0</v>
      </c>
      <c r="AD815">
        <v>0</v>
      </c>
      <c r="AE815">
        <v>0</v>
      </c>
      <c r="AF815">
        <v>0</v>
      </c>
      <c r="AG815">
        <v>8</v>
      </c>
      <c r="AH815">
        <v>6</v>
      </c>
      <c r="AI815">
        <v>7</v>
      </c>
      <c r="AJ815" t="s">
        <v>40</v>
      </c>
    </row>
    <row r="816" spans="1:36" x14ac:dyDescent="0.2">
      <c r="A816" t="s">
        <v>1028</v>
      </c>
      <c r="B816" t="s">
        <v>1028</v>
      </c>
      <c r="C816" t="s">
        <v>38</v>
      </c>
      <c r="D816" t="s">
        <v>1421</v>
      </c>
      <c r="E816" t="s">
        <v>74</v>
      </c>
      <c r="F816" s="1">
        <v>11125</v>
      </c>
      <c r="G816" s="1">
        <v>37453</v>
      </c>
      <c r="H816" s="1">
        <v>39676</v>
      </c>
      <c r="I816">
        <v>2016</v>
      </c>
      <c r="J816">
        <v>41</v>
      </c>
      <c r="K816">
        <v>130</v>
      </c>
      <c r="L816">
        <v>143</v>
      </c>
      <c r="M816">
        <v>16.3</v>
      </c>
      <c r="N816" t="s">
        <v>40</v>
      </c>
      <c r="O816" t="s">
        <v>40</v>
      </c>
      <c r="P816" t="s">
        <v>40</v>
      </c>
      <c r="Q816" t="s">
        <v>40</v>
      </c>
      <c r="R816" t="s">
        <v>40</v>
      </c>
      <c r="S816" t="s">
        <v>40</v>
      </c>
      <c r="T816" t="s">
        <v>242</v>
      </c>
      <c r="U816">
        <v>35.299999999999997</v>
      </c>
      <c r="V816">
        <v>11.9</v>
      </c>
      <c r="W816" t="s">
        <v>40</v>
      </c>
      <c r="X816">
        <v>2016</v>
      </c>
      <c r="Y816" t="s">
        <v>40</v>
      </c>
      <c r="Z816" t="s">
        <v>40</v>
      </c>
      <c r="AA816" t="s">
        <v>40</v>
      </c>
      <c r="AB816">
        <v>0</v>
      </c>
      <c r="AC816">
        <v>0</v>
      </c>
      <c r="AD816">
        <v>0</v>
      </c>
      <c r="AE816">
        <v>0</v>
      </c>
      <c r="AF816">
        <v>0</v>
      </c>
      <c r="AG816">
        <v>1</v>
      </c>
      <c r="AH816">
        <v>4</v>
      </c>
      <c r="AI816">
        <v>7</v>
      </c>
      <c r="AJ816" t="s">
        <v>40</v>
      </c>
    </row>
    <row r="817" spans="1:36" x14ac:dyDescent="0.2">
      <c r="A817" t="s">
        <v>1029</v>
      </c>
      <c r="B817" t="s">
        <v>1029</v>
      </c>
      <c r="C817" t="s">
        <v>38</v>
      </c>
      <c r="D817" t="s">
        <v>1421</v>
      </c>
      <c r="E817" t="s">
        <v>74</v>
      </c>
      <c r="F817" s="1">
        <v>11125</v>
      </c>
      <c r="G817" s="1">
        <v>37453</v>
      </c>
      <c r="H817" s="1">
        <v>39676</v>
      </c>
      <c r="I817">
        <v>2016</v>
      </c>
      <c r="J817">
        <v>96</v>
      </c>
      <c r="K817">
        <v>329</v>
      </c>
      <c r="L817">
        <v>238</v>
      </c>
      <c r="M817">
        <v>29.9</v>
      </c>
      <c r="N817" t="s">
        <v>40</v>
      </c>
      <c r="O817" t="s">
        <v>40</v>
      </c>
      <c r="P817" t="s">
        <v>40</v>
      </c>
      <c r="Q817" t="s">
        <v>40</v>
      </c>
      <c r="R817" t="s">
        <v>40</v>
      </c>
      <c r="S817" t="s">
        <v>40</v>
      </c>
      <c r="T817" t="s">
        <v>242</v>
      </c>
      <c r="U817">
        <v>34.299999999999997</v>
      </c>
      <c r="V817">
        <v>11.4</v>
      </c>
      <c r="W817" t="s">
        <v>40</v>
      </c>
      <c r="X817">
        <v>2016</v>
      </c>
      <c r="Y817" t="s">
        <v>40</v>
      </c>
      <c r="Z817" t="s">
        <v>40</v>
      </c>
      <c r="AA817" t="s">
        <v>40</v>
      </c>
      <c r="AB817">
        <v>0</v>
      </c>
      <c r="AC817">
        <v>0</v>
      </c>
      <c r="AD817">
        <v>0</v>
      </c>
      <c r="AE817">
        <v>0</v>
      </c>
      <c r="AF817">
        <v>0</v>
      </c>
      <c r="AG817">
        <v>1</v>
      </c>
      <c r="AH817">
        <v>3</v>
      </c>
      <c r="AI817">
        <v>7</v>
      </c>
      <c r="AJ817" t="s">
        <v>40</v>
      </c>
    </row>
    <row r="818" spans="1:36" x14ac:dyDescent="0.2">
      <c r="A818" t="s">
        <v>1030</v>
      </c>
      <c r="B818" t="s">
        <v>1030</v>
      </c>
      <c r="C818" t="s">
        <v>38</v>
      </c>
      <c r="D818" t="s">
        <v>1421</v>
      </c>
      <c r="E818" t="s">
        <v>74</v>
      </c>
      <c r="F818" s="1">
        <v>11125</v>
      </c>
      <c r="G818" s="1">
        <v>37453</v>
      </c>
      <c r="H818" s="1">
        <v>39676</v>
      </c>
      <c r="I818">
        <v>2016</v>
      </c>
      <c r="J818">
        <v>14</v>
      </c>
      <c r="K818">
        <v>75</v>
      </c>
      <c r="L818">
        <v>68</v>
      </c>
      <c r="M818">
        <v>8</v>
      </c>
      <c r="N818" t="s">
        <v>40</v>
      </c>
      <c r="O818" t="s">
        <v>40</v>
      </c>
      <c r="P818" t="s">
        <v>40</v>
      </c>
      <c r="Q818" t="s">
        <v>40</v>
      </c>
      <c r="R818" t="s">
        <v>40</v>
      </c>
      <c r="S818" t="s">
        <v>40</v>
      </c>
      <c r="T818" t="s">
        <v>41</v>
      </c>
      <c r="U818">
        <v>33.5</v>
      </c>
      <c r="V818">
        <v>8.6</v>
      </c>
      <c r="W818" t="s">
        <v>40</v>
      </c>
      <c r="X818">
        <v>2016</v>
      </c>
      <c r="Y818" t="s">
        <v>40</v>
      </c>
      <c r="Z818" t="s">
        <v>40</v>
      </c>
      <c r="AA818" t="s">
        <v>40</v>
      </c>
      <c r="AB818">
        <v>0</v>
      </c>
      <c r="AC818">
        <v>0</v>
      </c>
      <c r="AD818">
        <v>0</v>
      </c>
      <c r="AE818">
        <v>0</v>
      </c>
      <c r="AF818">
        <v>0</v>
      </c>
      <c r="AG818">
        <v>1</v>
      </c>
      <c r="AH818">
        <v>2</v>
      </c>
      <c r="AI818">
        <v>7</v>
      </c>
      <c r="AJ818" t="s">
        <v>40</v>
      </c>
    </row>
    <row r="819" spans="1:36" x14ac:dyDescent="0.2">
      <c r="A819" t="s">
        <v>1031</v>
      </c>
      <c r="B819" t="s">
        <v>1031</v>
      </c>
      <c r="C819" t="s">
        <v>38</v>
      </c>
      <c r="D819" t="s">
        <v>1421</v>
      </c>
      <c r="E819" t="s">
        <v>74</v>
      </c>
      <c r="F819" s="1">
        <v>11125</v>
      </c>
      <c r="G819" s="1">
        <v>37453</v>
      </c>
      <c r="H819" s="1">
        <v>39676</v>
      </c>
      <c r="I819">
        <v>2016</v>
      </c>
      <c r="J819">
        <v>34</v>
      </c>
      <c r="K819">
        <v>128</v>
      </c>
      <c r="L819">
        <v>99</v>
      </c>
      <c r="M819">
        <v>11</v>
      </c>
      <c r="N819" t="s">
        <v>40</v>
      </c>
      <c r="O819" t="s">
        <v>40</v>
      </c>
      <c r="P819" t="s">
        <v>40</v>
      </c>
      <c r="Q819" t="s">
        <v>40</v>
      </c>
      <c r="R819" t="s">
        <v>40</v>
      </c>
      <c r="S819" t="s">
        <v>40</v>
      </c>
      <c r="T819" t="s">
        <v>41</v>
      </c>
      <c r="U819">
        <v>38.299999999999997</v>
      </c>
      <c r="V819">
        <v>11.1</v>
      </c>
      <c r="W819" t="s">
        <v>40</v>
      </c>
      <c r="X819">
        <v>2016</v>
      </c>
      <c r="Y819" t="s">
        <v>40</v>
      </c>
      <c r="Z819" t="s">
        <v>40</v>
      </c>
      <c r="AA819" t="s">
        <v>40</v>
      </c>
      <c r="AB819">
        <v>0</v>
      </c>
      <c r="AC819">
        <v>0</v>
      </c>
      <c r="AD819">
        <v>0</v>
      </c>
      <c r="AE819">
        <v>0</v>
      </c>
      <c r="AF819">
        <v>0</v>
      </c>
      <c r="AG819">
        <v>1</v>
      </c>
      <c r="AH819">
        <v>1</v>
      </c>
      <c r="AI819">
        <v>7</v>
      </c>
      <c r="AJ819" t="s">
        <v>40</v>
      </c>
    </row>
    <row r="820" spans="1:36" x14ac:dyDescent="0.2">
      <c r="A820" t="s">
        <v>1032</v>
      </c>
      <c r="B820" t="s">
        <v>1032</v>
      </c>
      <c r="C820" t="s">
        <v>38</v>
      </c>
      <c r="D820" t="s">
        <v>1421</v>
      </c>
      <c r="E820" t="s">
        <v>74</v>
      </c>
      <c r="F820" s="1">
        <v>11125</v>
      </c>
      <c r="G820" t="s">
        <v>40</v>
      </c>
      <c r="H820" s="1">
        <v>37453</v>
      </c>
      <c r="I820">
        <v>2016</v>
      </c>
      <c r="J820">
        <v>69</v>
      </c>
      <c r="K820">
        <v>145</v>
      </c>
      <c r="L820">
        <v>177</v>
      </c>
      <c r="M820">
        <v>18</v>
      </c>
      <c r="N820" t="s">
        <v>40</v>
      </c>
      <c r="O820" t="s">
        <v>40</v>
      </c>
      <c r="P820" t="s">
        <v>40</v>
      </c>
      <c r="Q820" t="s">
        <v>40</v>
      </c>
      <c r="R820" t="s">
        <v>40</v>
      </c>
      <c r="S820" t="s">
        <v>40</v>
      </c>
      <c r="T820" t="s">
        <v>242</v>
      </c>
      <c r="U820">
        <v>22.6</v>
      </c>
      <c r="V820">
        <v>8.8000000000000007</v>
      </c>
      <c r="W820" t="s">
        <v>40</v>
      </c>
      <c r="X820">
        <v>2016</v>
      </c>
      <c r="Y820" t="s">
        <v>40</v>
      </c>
      <c r="Z820" t="s">
        <v>40</v>
      </c>
      <c r="AA820" t="s">
        <v>40</v>
      </c>
      <c r="AB820">
        <v>0</v>
      </c>
      <c r="AC820">
        <v>0</v>
      </c>
      <c r="AD820">
        <v>0</v>
      </c>
      <c r="AE820">
        <v>0</v>
      </c>
      <c r="AF820">
        <v>0</v>
      </c>
      <c r="AG820">
        <v>8</v>
      </c>
      <c r="AH820">
        <v>6</v>
      </c>
      <c r="AI820">
        <v>3</v>
      </c>
      <c r="AJ820" t="s">
        <v>40</v>
      </c>
    </row>
    <row r="821" spans="1:36" x14ac:dyDescent="0.2">
      <c r="A821" t="s">
        <v>1033</v>
      </c>
      <c r="B821" t="s">
        <v>1033</v>
      </c>
      <c r="C821" t="s">
        <v>38</v>
      </c>
      <c r="D821" t="s">
        <v>1421</v>
      </c>
      <c r="E821" t="s">
        <v>74</v>
      </c>
      <c r="F821" s="1">
        <v>11125</v>
      </c>
      <c r="G821" t="s">
        <v>40</v>
      </c>
      <c r="H821" s="1">
        <v>37453</v>
      </c>
      <c r="I821">
        <v>2016</v>
      </c>
      <c r="J821">
        <v>40</v>
      </c>
      <c r="K821">
        <v>306</v>
      </c>
      <c r="L821">
        <v>217</v>
      </c>
      <c r="M821">
        <v>22</v>
      </c>
      <c r="N821" t="s">
        <v>40</v>
      </c>
      <c r="O821" t="s">
        <v>40</v>
      </c>
      <c r="P821" t="s">
        <v>40</v>
      </c>
      <c r="Q821" t="s">
        <v>40</v>
      </c>
      <c r="R821" t="s">
        <v>40</v>
      </c>
      <c r="S821" t="s">
        <v>40</v>
      </c>
      <c r="T821" t="s">
        <v>236</v>
      </c>
      <c r="U821">
        <v>29.9</v>
      </c>
      <c r="V821">
        <v>9.6999999999999993</v>
      </c>
      <c r="W821" t="s">
        <v>40</v>
      </c>
      <c r="X821">
        <v>2016</v>
      </c>
      <c r="Y821" t="s">
        <v>40</v>
      </c>
      <c r="Z821" t="s">
        <v>40</v>
      </c>
      <c r="AA821" t="s">
        <v>40</v>
      </c>
      <c r="AB821">
        <v>0</v>
      </c>
      <c r="AC821">
        <v>0</v>
      </c>
      <c r="AD821">
        <v>0</v>
      </c>
      <c r="AE821">
        <v>0</v>
      </c>
      <c r="AF821">
        <v>0</v>
      </c>
      <c r="AG821">
        <v>8</v>
      </c>
      <c r="AH821">
        <v>6</v>
      </c>
      <c r="AI821">
        <v>5</v>
      </c>
      <c r="AJ821" t="s">
        <v>40</v>
      </c>
    </row>
    <row r="822" spans="1:36" x14ac:dyDescent="0.2">
      <c r="A822" t="s">
        <v>1034</v>
      </c>
      <c r="B822" t="s">
        <v>1034</v>
      </c>
      <c r="C822" t="s">
        <v>38</v>
      </c>
      <c r="D822" t="s">
        <v>1421</v>
      </c>
      <c r="E822" t="s">
        <v>74</v>
      </c>
      <c r="F822" s="1">
        <v>11125</v>
      </c>
      <c r="G822" t="s">
        <v>40</v>
      </c>
      <c r="H822" s="1">
        <v>37453</v>
      </c>
      <c r="I822">
        <v>2016</v>
      </c>
      <c r="J822">
        <v>38</v>
      </c>
      <c r="K822">
        <v>105</v>
      </c>
      <c r="L822">
        <v>83</v>
      </c>
      <c r="M822">
        <v>12</v>
      </c>
      <c r="N822" t="s">
        <v>40</v>
      </c>
      <c r="O822" t="s">
        <v>40</v>
      </c>
      <c r="P822" t="s">
        <v>40</v>
      </c>
      <c r="Q822" t="s">
        <v>40</v>
      </c>
      <c r="R822" t="s">
        <v>40</v>
      </c>
      <c r="S822" t="s">
        <v>40</v>
      </c>
      <c r="T822" t="s">
        <v>41</v>
      </c>
      <c r="U822">
        <v>25</v>
      </c>
      <c r="V822">
        <v>9.1999999999999993</v>
      </c>
      <c r="W822" t="s">
        <v>40</v>
      </c>
      <c r="X822">
        <v>2016</v>
      </c>
      <c r="Y822" t="s">
        <v>40</v>
      </c>
      <c r="Z822" t="s">
        <v>40</v>
      </c>
      <c r="AA822" t="s">
        <v>40</v>
      </c>
      <c r="AB822">
        <v>0</v>
      </c>
      <c r="AC822">
        <v>0</v>
      </c>
      <c r="AD822">
        <v>0</v>
      </c>
      <c r="AE822">
        <v>0</v>
      </c>
      <c r="AF822">
        <v>0</v>
      </c>
      <c r="AG822">
        <v>8</v>
      </c>
      <c r="AH822">
        <v>6</v>
      </c>
      <c r="AI822">
        <v>6</v>
      </c>
      <c r="AJ822" t="s">
        <v>40</v>
      </c>
    </row>
    <row r="823" spans="1:36" x14ac:dyDescent="0.2">
      <c r="A823" t="s">
        <v>1035</v>
      </c>
      <c r="B823" t="s">
        <v>1035</v>
      </c>
      <c r="C823" t="s">
        <v>59</v>
      </c>
      <c r="D823" t="s">
        <v>1421</v>
      </c>
      <c r="E823" t="s">
        <v>74</v>
      </c>
      <c r="F823" s="1">
        <v>11125</v>
      </c>
      <c r="G823" s="1">
        <v>37453</v>
      </c>
      <c r="H823" s="1">
        <v>39676</v>
      </c>
      <c r="I823">
        <v>2016</v>
      </c>
      <c r="J823">
        <v>75</v>
      </c>
      <c r="K823">
        <v>181</v>
      </c>
      <c r="L823">
        <v>197</v>
      </c>
      <c r="M823">
        <v>20.7</v>
      </c>
      <c r="N823" t="s">
        <v>40</v>
      </c>
      <c r="O823" t="s">
        <v>40</v>
      </c>
      <c r="P823" t="s">
        <v>40</v>
      </c>
      <c r="Q823" t="s">
        <v>40</v>
      </c>
      <c r="R823" t="s">
        <v>40</v>
      </c>
      <c r="S823" t="s">
        <v>40</v>
      </c>
      <c r="T823" t="s">
        <v>236</v>
      </c>
      <c r="U823">
        <v>32.200000000000003</v>
      </c>
      <c r="V823">
        <v>11</v>
      </c>
      <c r="W823" t="s">
        <v>40</v>
      </c>
      <c r="X823">
        <v>2016</v>
      </c>
      <c r="Y823" t="s">
        <v>40</v>
      </c>
      <c r="Z823" t="s">
        <v>40</v>
      </c>
      <c r="AA823" t="s">
        <v>40</v>
      </c>
      <c r="AB823">
        <v>0</v>
      </c>
      <c r="AC823">
        <v>0</v>
      </c>
      <c r="AD823">
        <v>0</v>
      </c>
      <c r="AE823">
        <v>0</v>
      </c>
      <c r="AF823">
        <v>0</v>
      </c>
      <c r="AG823">
        <v>13</v>
      </c>
      <c r="AH823">
        <v>5</v>
      </c>
      <c r="AI823">
        <v>4</v>
      </c>
      <c r="AJ823" t="s">
        <v>40</v>
      </c>
    </row>
    <row r="824" spans="1:36" x14ac:dyDescent="0.2">
      <c r="A824" t="s">
        <v>1036</v>
      </c>
      <c r="B824" t="s">
        <v>1036</v>
      </c>
      <c r="C824" t="s">
        <v>59</v>
      </c>
      <c r="D824" t="s">
        <v>1421</v>
      </c>
      <c r="E824" t="s">
        <v>74</v>
      </c>
      <c r="F824" s="1">
        <v>11125</v>
      </c>
      <c r="G824" t="s">
        <v>40</v>
      </c>
      <c r="H824" s="1">
        <v>37453</v>
      </c>
      <c r="I824">
        <v>2016</v>
      </c>
      <c r="J824">
        <v>46</v>
      </c>
      <c r="K824">
        <v>88</v>
      </c>
      <c r="L824">
        <v>86</v>
      </c>
      <c r="M824">
        <v>33</v>
      </c>
      <c r="N824" t="s">
        <v>40</v>
      </c>
      <c r="O824" t="s">
        <v>40</v>
      </c>
      <c r="P824" t="s">
        <v>40</v>
      </c>
      <c r="Q824" t="s">
        <v>40</v>
      </c>
      <c r="R824" t="s">
        <v>40</v>
      </c>
      <c r="S824" t="s">
        <v>40</v>
      </c>
      <c r="T824" t="s">
        <v>236</v>
      </c>
      <c r="U824">
        <v>28.9</v>
      </c>
      <c r="V824">
        <v>11.2</v>
      </c>
      <c r="W824" t="s">
        <v>40</v>
      </c>
      <c r="X824">
        <v>2016</v>
      </c>
      <c r="Y824" t="s">
        <v>40</v>
      </c>
      <c r="Z824" t="s">
        <v>40</v>
      </c>
      <c r="AA824" t="s">
        <v>40</v>
      </c>
      <c r="AB824">
        <v>0</v>
      </c>
      <c r="AC824">
        <v>0</v>
      </c>
      <c r="AD824">
        <v>0</v>
      </c>
      <c r="AE824">
        <v>0</v>
      </c>
      <c r="AF824">
        <v>0</v>
      </c>
      <c r="AG824">
        <v>7</v>
      </c>
      <c r="AH824">
        <v>2</v>
      </c>
      <c r="AI824">
        <v>2</v>
      </c>
      <c r="AJ824" t="s">
        <v>40</v>
      </c>
    </row>
    <row r="825" spans="1:36" x14ac:dyDescent="0.2">
      <c r="A825" t="s">
        <v>1037</v>
      </c>
      <c r="B825" t="s">
        <v>1037</v>
      </c>
      <c r="C825" t="s">
        <v>59</v>
      </c>
      <c r="D825" t="s">
        <v>1421</v>
      </c>
      <c r="E825" t="s">
        <v>74</v>
      </c>
      <c r="F825" s="1">
        <v>11125</v>
      </c>
      <c r="G825" s="1">
        <v>37453</v>
      </c>
      <c r="H825" s="1">
        <v>39676</v>
      </c>
      <c r="I825">
        <v>2016</v>
      </c>
      <c r="J825">
        <v>67</v>
      </c>
      <c r="K825">
        <v>138</v>
      </c>
      <c r="L825">
        <v>148</v>
      </c>
      <c r="M825">
        <v>22.4</v>
      </c>
      <c r="N825" t="s">
        <v>40</v>
      </c>
      <c r="O825" t="s">
        <v>40</v>
      </c>
      <c r="P825" t="s">
        <v>40</v>
      </c>
      <c r="Q825" t="s">
        <v>40</v>
      </c>
      <c r="R825" t="s">
        <v>40</v>
      </c>
      <c r="S825" t="s">
        <v>40</v>
      </c>
      <c r="T825" t="s">
        <v>41</v>
      </c>
      <c r="U825">
        <v>36.6</v>
      </c>
      <c r="V825">
        <v>10.4</v>
      </c>
      <c r="W825" t="s">
        <v>40</v>
      </c>
      <c r="X825">
        <v>2016</v>
      </c>
      <c r="Y825" t="s">
        <v>40</v>
      </c>
      <c r="Z825" t="s">
        <v>40</v>
      </c>
      <c r="AA825" t="s">
        <v>40</v>
      </c>
      <c r="AB825">
        <v>0</v>
      </c>
      <c r="AC825">
        <v>0</v>
      </c>
      <c r="AD825">
        <v>0</v>
      </c>
      <c r="AE825">
        <v>0</v>
      </c>
      <c r="AF825">
        <v>0</v>
      </c>
      <c r="AG825">
        <v>13</v>
      </c>
      <c r="AH825">
        <v>4</v>
      </c>
      <c r="AI825">
        <v>4</v>
      </c>
      <c r="AJ825" t="s">
        <v>40</v>
      </c>
    </row>
    <row r="826" spans="1:36" x14ac:dyDescent="0.2">
      <c r="A826" t="s">
        <v>1038</v>
      </c>
      <c r="B826" t="s">
        <v>1038</v>
      </c>
      <c r="C826" t="s">
        <v>59</v>
      </c>
      <c r="D826" t="s">
        <v>1421</v>
      </c>
      <c r="E826" t="s">
        <v>74</v>
      </c>
      <c r="F826" s="1">
        <v>11125</v>
      </c>
      <c r="G826" s="1">
        <v>37453</v>
      </c>
      <c r="H826" s="1">
        <v>39676</v>
      </c>
      <c r="I826">
        <v>2016</v>
      </c>
      <c r="J826">
        <v>59</v>
      </c>
      <c r="K826">
        <v>172</v>
      </c>
      <c r="L826">
        <v>178</v>
      </c>
      <c r="M826">
        <v>33.5</v>
      </c>
      <c r="N826" t="s">
        <v>40</v>
      </c>
      <c r="O826" t="s">
        <v>40</v>
      </c>
      <c r="P826" t="s">
        <v>40</v>
      </c>
      <c r="Q826" t="s">
        <v>40</v>
      </c>
      <c r="R826" t="s">
        <v>40</v>
      </c>
      <c r="S826" t="s">
        <v>40</v>
      </c>
      <c r="T826" t="s">
        <v>242</v>
      </c>
      <c r="U826">
        <v>37.9</v>
      </c>
      <c r="V826">
        <v>11.7</v>
      </c>
      <c r="W826" t="s">
        <v>40</v>
      </c>
      <c r="X826">
        <v>2016</v>
      </c>
      <c r="Y826" t="s">
        <v>40</v>
      </c>
      <c r="Z826" t="s">
        <v>40</v>
      </c>
      <c r="AA826" t="s">
        <v>40</v>
      </c>
      <c r="AB826">
        <v>0</v>
      </c>
      <c r="AC826">
        <v>0</v>
      </c>
      <c r="AD826">
        <v>0</v>
      </c>
      <c r="AE826">
        <v>0</v>
      </c>
      <c r="AF826">
        <v>0</v>
      </c>
      <c r="AG826">
        <v>13</v>
      </c>
      <c r="AH826">
        <v>3</v>
      </c>
      <c r="AI826">
        <v>4</v>
      </c>
      <c r="AJ826" t="s">
        <v>40</v>
      </c>
    </row>
    <row r="827" spans="1:36" x14ac:dyDescent="0.2">
      <c r="A827" t="s">
        <v>1039</v>
      </c>
      <c r="B827" t="s">
        <v>1039</v>
      </c>
      <c r="C827" t="s">
        <v>59</v>
      </c>
      <c r="D827" t="s">
        <v>1421</v>
      </c>
      <c r="E827" t="s">
        <v>74</v>
      </c>
      <c r="F827" s="1">
        <v>11125</v>
      </c>
      <c r="G827" s="1">
        <v>37453</v>
      </c>
      <c r="H827" s="1">
        <v>39676</v>
      </c>
      <c r="I827">
        <v>2016</v>
      </c>
      <c r="J827">
        <v>46</v>
      </c>
      <c r="K827">
        <v>114</v>
      </c>
      <c r="L827">
        <v>114</v>
      </c>
      <c r="M827">
        <v>40</v>
      </c>
      <c r="N827" t="s">
        <v>40</v>
      </c>
      <c r="O827" t="s">
        <v>40</v>
      </c>
      <c r="P827" t="s">
        <v>40</v>
      </c>
      <c r="Q827" t="s">
        <v>40</v>
      </c>
      <c r="R827" t="s">
        <v>40</v>
      </c>
      <c r="S827" t="s">
        <v>40</v>
      </c>
      <c r="T827" t="s">
        <v>236</v>
      </c>
      <c r="U827">
        <v>21.5</v>
      </c>
      <c r="V827">
        <v>11.8</v>
      </c>
      <c r="W827" t="s">
        <v>40</v>
      </c>
      <c r="X827">
        <v>2016</v>
      </c>
      <c r="Y827" t="s">
        <v>40</v>
      </c>
      <c r="Z827" t="s">
        <v>40</v>
      </c>
      <c r="AA827" t="s">
        <v>40</v>
      </c>
      <c r="AB827">
        <v>0</v>
      </c>
      <c r="AC827">
        <v>0</v>
      </c>
      <c r="AD827">
        <v>0</v>
      </c>
      <c r="AE827">
        <v>0</v>
      </c>
      <c r="AF827">
        <v>0</v>
      </c>
      <c r="AG827">
        <v>13</v>
      </c>
      <c r="AH827">
        <v>2</v>
      </c>
      <c r="AI827">
        <v>4</v>
      </c>
      <c r="AJ827" t="s">
        <v>40</v>
      </c>
    </row>
    <row r="828" spans="1:36" x14ac:dyDescent="0.2">
      <c r="A828" t="s">
        <v>1040</v>
      </c>
      <c r="B828" t="s">
        <v>1040</v>
      </c>
      <c r="C828" t="s">
        <v>59</v>
      </c>
      <c r="D828" t="s">
        <v>1421</v>
      </c>
      <c r="E828" t="s">
        <v>74</v>
      </c>
      <c r="F828" s="1">
        <v>11125</v>
      </c>
      <c r="G828" s="1">
        <v>37453</v>
      </c>
      <c r="H828" s="1">
        <v>39676</v>
      </c>
      <c r="I828">
        <v>2016</v>
      </c>
      <c r="J828">
        <v>28</v>
      </c>
      <c r="K828">
        <v>28</v>
      </c>
      <c r="L828">
        <v>24</v>
      </c>
      <c r="M828">
        <v>100</v>
      </c>
      <c r="N828" t="s">
        <v>40</v>
      </c>
      <c r="O828" t="s">
        <v>40</v>
      </c>
      <c r="P828" t="s">
        <v>40</v>
      </c>
      <c r="Q828" t="s">
        <v>40</v>
      </c>
      <c r="R828" t="s">
        <v>40</v>
      </c>
      <c r="S828" t="s">
        <v>40</v>
      </c>
      <c r="T828" t="s">
        <v>41</v>
      </c>
      <c r="U828">
        <v>22.2</v>
      </c>
      <c r="V828">
        <v>11.7</v>
      </c>
      <c r="W828" t="s">
        <v>40</v>
      </c>
      <c r="X828">
        <v>2016</v>
      </c>
      <c r="Y828" t="s">
        <v>40</v>
      </c>
      <c r="Z828" t="s">
        <v>40</v>
      </c>
      <c r="AA828" t="s">
        <v>40</v>
      </c>
      <c r="AB828">
        <v>0</v>
      </c>
      <c r="AC828">
        <v>0</v>
      </c>
      <c r="AD828">
        <v>0</v>
      </c>
      <c r="AE828">
        <v>0</v>
      </c>
      <c r="AF828">
        <v>0</v>
      </c>
      <c r="AG828">
        <v>13</v>
      </c>
      <c r="AH828">
        <v>1</v>
      </c>
      <c r="AI828">
        <v>4</v>
      </c>
      <c r="AJ828" t="s">
        <v>40</v>
      </c>
    </row>
    <row r="829" spans="1:36" x14ac:dyDescent="0.2">
      <c r="A829" t="s">
        <v>1041</v>
      </c>
      <c r="B829" t="s">
        <v>1041</v>
      </c>
      <c r="C829" t="s">
        <v>59</v>
      </c>
      <c r="D829" t="s">
        <v>1421</v>
      </c>
      <c r="E829" t="s">
        <v>74</v>
      </c>
      <c r="F829" s="1">
        <v>11125</v>
      </c>
      <c r="G829" t="s">
        <v>40</v>
      </c>
      <c r="H829" s="1">
        <v>37453</v>
      </c>
      <c r="I829">
        <v>2016</v>
      </c>
      <c r="J829">
        <v>42</v>
      </c>
      <c r="K829">
        <v>41</v>
      </c>
      <c r="L829">
        <v>34</v>
      </c>
      <c r="M829">
        <v>11</v>
      </c>
      <c r="N829" t="s">
        <v>40</v>
      </c>
      <c r="O829" t="s">
        <v>40</v>
      </c>
      <c r="P829" t="s">
        <v>40</v>
      </c>
      <c r="Q829" t="s">
        <v>40</v>
      </c>
      <c r="R829" t="s">
        <v>40</v>
      </c>
      <c r="S829" t="s">
        <v>40</v>
      </c>
      <c r="T829" t="s">
        <v>41</v>
      </c>
      <c r="U829">
        <v>29</v>
      </c>
      <c r="V829">
        <v>10.8</v>
      </c>
      <c r="W829" t="s">
        <v>40</v>
      </c>
      <c r="X829">
        <v>2016</v>
      </c>
      <c r="Y829" t="s">
        <v>40</v>
      </c>
      <c r="Z829" t="s">
        <v>40</v>
      </c>
      <c r="AA829" t="s">
        <v>40</v>
      </c>
      <c r="AB829">
        <v>0</v>
      </c>
      <c r="AC829">
        <v>0</v>
      </c>
      <c r="AD829">
        <v>0</v>
      </c>
      <c r="AE829">
        <v>0</v>
      </c>
      <c r="AF829">
        <v>0</v>
      </c>
      <c r="AG829">
        <v>7</v>
      </c>
      <c r="AH829">
        <v>6</v>
      </c>
      <c r="AI829">
        <v>2</v>
      </c>
      <c r="AJ829" t="s">
        <v>40</v>
      </c>
    </row>
    <row r="830" spans="1:36" x14ac:dyDescent="0.2">
      <c r="A830" t="s">
        <v>1042</v>
      </c>
      <c r="B830" t="s">
        <v>1042</v>
      </c>
      <c r="C830" t="s">
        <v>59</v>
      </c>
      <c r="D830" t="s">
        <v>1421</v>
      </c>
      <c r="E830" t="s">
        <v>74</v>
      </c>
      <c r="F830" s="1">
        <v>11125</v>
      </c>
      <c r="G830" t="s">
        <v>40</v>
      </c>
      <c r="H830" s="1">
        <v>37453</v>
      </c>
      <c r="I830">
        <v>2016</v>
      </c>
      <c r="J830">
        <v>32</v>
      </c>
      <c r="K830">
        <v>35</v>
      </c>
      <c r="L830">
        <v>33</v>
      </c>
      <c r="M830">
        <v>8</v>
      </c>
      <c r="N830" t="s">
        <v>40</v>
      </c>
      <c r="O830" t="s">
        <v>40</v>
      </c>
      <c r="P830" t="s">
        <v>40</v>
      </c>
      <c r="Q830" t="s">
        <v>40</v>
      </c>
      <c r="R830" t="s">
        <v>40</v>
      </c>
      <c r="S830" t="s">
        <v>40</v>
      </c>
      <c r="T830" t="s">
        <v>236</v>
      </c>
      <c r="U830">
        <v>19.2</v>
      </c>
      <c r="V830">
        <v>9.9</v>
      </c>
      <c r="W830" t="s">
        <v>40</v>
      </c>
      <c r="X830">
        <v>2016</v>
      </c>
      <c r="Y830" t="s">
        <v>40</v>
      </c>
      <c r="Z830" t="s">
        <v>40</v>
      </c>
      <c r="AA830" t="s">
        <v>40</v>
      </c>
      <c r="AB830">
        <v>0</v>
      </c>
      <c r="AC830">
        <v>0</v>
      </c>
      <c r="AD830">
        <v>0</v>
      </c>
      <c r="AE830">
        <v>0</v>
      </c>
      <c r="AF830">
        <v>0</v>
      </c>
      <c r="AG830">
        <v>7</v>
      </c>
      <c r="AH830">
        <v>5</v>
      </c>
      <c r="AI830">
        <v>2</v>
      </c>
      <c r="AJ830" t="s">
        <v>40</v>
      </c>
    </row>
    <row r="831" spans="1:36" x14ac:dyDescent="0.2">
      <c r="A831" t="s">
        <v>1043</v>
      </c>
      <c r="B831" t="s">
        <v>1043</v>
      </c>
      <c r="C831" t="s">
        <v>59</v>
      </c>
      <c r="D831" t="s">
        <v>1421</v>
      </c>
      <c r="E831" t="s">
        <v>74</v>
      </c>
      <c r="F831" s="1">
        <v>11125</v>
      </c>
      <c r="G831" t="s">
        <v>40</v>
      </c>
      <c r="H831" s="1">
        <v>37453</v>
      </c>
      <c r="I831">
        <v>2016</v>
      </c>
      <c r="J831">
        <v>41</v>
      </c>
      <c r="K831">
        <v>41</v>
      </c>
      <c r="L831">
        <v>20</v>
      </c>
      <c r="M831">
        <v>9</v>
      </c>
      <c r="N831" t="s">
        <v>40</v>
      </c>
      <c r="O831" t="s">
        <v>40</v>
      </c>
      <c r="P831" t="s">
        <v>40</v>
      </c>
      <c r="Q831" t="s">
        <v>40</v>
      </c>
      <c r="R831" t="s">
        <v>40</v>
      </c>
      <c r="S831" t="s">
        <v>40</v>
      </c>
      <c r="T831" t="s">
        <v>41</v>
      </c>
      <c r="U831">
        <v>31.4</v>
      </c>
      <c r="V831">
        <v>5.5</v>
      </c>
      <c r="W831" t="s">
        <v>40</v>
      </c>
      <c r="X831">
        <v>2016</v>
      </c>
      <c r="Y831" t="s">
        <v>40</v>
      </c>
      <c r="Z831" t="s">
        <v>40</v>
      </c>
      <c r="AA831" t="s">
        <v>40</v>
      </c>
      <c r="AB831">
        <v>0</v>
      </c>
      <c r="AC831">
        <v>0</v>
      </c>
      <c r="AD831">
        <v>0</v>
      </c>
      <c r="AE831">
        <v>0</v>
      </c>
      <c r="AF831">
        <v>0</v>
      </c>
      <c r="AG831">
        <v>7</v>
      </c>
      <c r="AH831">
        <v>4</v>
      </c>
      <c r="AI831">
        <v>2</v>
      </c>
      <c r="AJ831" t="s">
        <v>40</v>
      </c>
    </row>
    <row r="832" spans="1:36" x14ac:dyDescent="0.2">
      <c r="A832" t="s">
        <v>1044</v>
      </c>
      <c r="B832" t="s">
        <v>1044</v>
      </c>
      <c r="C832" t="s">
        <v>59</v>
      </c>
      <c r="D832" t="s">
        <v>1421</v>
      </c>
      <c r="E832" t="s">
        <v>74</v>
      </c>
      <c r="F832" s="1">
        <v>11125</v>
      </c>
      <c r="G832" t="s">
        <v>40</v>
      </c>
      <c r="H832" s="1">
        <v>37453</v>
      </c>
      <c r="I832">
        <v>2016</v>
      </c>
      <c r="J832">
        <v>25</v>
      </c>
      <c r="K832">
        <v>70</v>
      </c>
      <c r="L832">
        <v>62</v>
      </c>
      <c r="M832">
        <v>9</v>
      </c>
      <c r="N832" t="s">
        <v>40</v>
      </c>
      <c r="O832" t="s">
        <v>40</v>
      </c>
      <c r="P832" t="s">
        <v>40</v>
      </c>
      <c r="Q832" t="s">
        <v>40</v>
      </c>
      <c r="R832" t="s">
        <v>40</v>
      </c>
      <c r="S832" t="s">
        <v>40</v>
      </c>
      <c r="T832" t="s">
        <v>41</v>
      </c>
      <c r="U832">
        <v>26.6</v>
      </c>
      <c r="V832">
        <v>9.4</v>
      </c>
      <c r="W832" t="s">
        <v>40</v>
      </c>
      <c r="X832">
        <v>2016</v>
      </c>
      <c r="Y832" t="s">
        <v>40</v>
      </c>
      <c r="Z832" t="s">
        <v>40</v>
      </c>
      <c r="AA832" t="s">
        <v>40</v>
      </c>
      <c r="AB832">
        <v>0</v>
      </c>
      <c r="AC832">
        <v>0</v>
      </c>
      <c r="AD832">
        <v>0</v>
      </c>
      <c r="AE832">
        <v>0</v>
      </c>
      <c r="AF832">
        <v>0</v>
      </c>
      <c r="AG832">
        <v>7</v>
      </c>
      <c r="AH832">
        <v>3</v>
      </c>
      <c r="AI832">
        <v>2</v>
      </c>
      <c r="AJ832" t="s">
        <v>40</v>
      </c>
    </row>
    <row r="833" spans="1:36" x14ac:dyDescent="0.2">
      <c r="A833" t="s">
        <v>1045</v>
      </c>
      <c r="B833" t="s">
        <v>1045</v>
      </c>
      <c r="C833" t="s">
        <v>372</v>
      </c>
      <c r="D833" t="s">
        <v>1421</v>
      </c>
      <c r="E833" t="s">
        <v>74</v>
      </c>
      <c r="F833" s="1">
        <v>47285</v>
      </c>
      <c r="G833" s="1">
        <v>37453</v>
      </c>
      <c r="H833" s="1">
        <v>40041</v>
      </c>
      <c r="I833">
        <v>2016</v>
      </c>
      <c r="J833">
        <v>5.6</v>
      </c>
      <c r="K833" t="s">
        <v>40</v>
      </c>
      <c r="L833" t="s">
        <v>40</v>
      </c>
      <c r="M833">
        <v>11</v>
      </c>
      <c r="N833" t="s">
        <v>40</v>
      </c>
      <c r="O833" t="s">
        <v>40</v>
      </c>
      <c r="P833" t="s">
        <v>40</v>
      </c>
      <c r="Q833" t="s">
        <v>40</v>
      </c>
      <c r="R833" t="s">
        <v>40</v>
      </c>
      <c r="S833" t="s">
        <v>40</v>
      </c>
      <c r="T833" t="s">
        <v>41</v>
      </c>
      <c r="U833">
        <v>35.4</v>
      </c>
      <c r="V833">
        <v>5.6</v>
      </c>
      <c r="W833" t="s">
        <v>40</v>
      </c>
      <c r="X833">
        <v>2016</v>
      </c>
      <c r="Y833" t="s">
        <v>40</v>
      </c>
      <c r="Z833" t="s">
        <v>40</v>
      </c>
      <c r="AA833" t="s">
        <v>40</v>
      </c>
      <c r="AB833">
        <v>0</v>
      </c>
      <c r="AC833">
        <v>0</v>
      </c>
      <c r="AD833">
        <v>0</v>
      </c>
      <c r="AE833">
        <v>0</v>
      </c>
      <c r="AF833">
        <v>0</v>
      </c>
      <c r="AG833">
        <v>10</v>
      </c>
      <c r="AH833">
        <v>5</v>
      </c>
      <c r="AI833">
        <v>3</v>
      </c>
      <c r="AJ833" t="s">
        <v>40</v>
      </c>
    </row>
    <row r="834" spans="1:36" x14ac:dyDescent="0.2">
      <c r="A834" t="s">
        <v>1046</v>
      </c>
      <c r="B834" t="s">
        <v>1046</v>
      </c>
      <c r="C834" t="s">
        <v>372</v>
      </c>
      <c r="D834" t="s">
        <v>1421</v>
      </c>
      <c r="E834" t="s">
        <v>74</v>
      </c>
      <c r="F834" s="1">
        <v>47285</v>
      </c>
      <c r="G834" s="1">
        <v>37453</v>
      </c>
      <c r="H834" s="1">
        <v>40041</v>
      </c>
      <c r="I834">
        <v>2016</v>
      </c>
      <c r="J834">
        <v>12</v>
      </c>
      <c r="K834" t="s">
        <v>40</v>
      </c>
      <c r="L834" t="s">
        <v>40</v>
      </c>
      <c r="M834">
        <v>8</v>
      </c>
      <c r="N834" t="s">
        <v>40</v>
      </c>
      <c r="O834" t="s">
        <v>40</v>
      </c>
      <c r="P834" t="s">
        <v>40</v>
      </c>
      <c r="Q834" t="s">
        <v>40</v>
      </c>
      <c r="R834" t="s">
        <v>40</v>
      </c>
      <c r="S834" t="s">
        <v>40</v>
      </c>
      <c r="T834" t="s">
        <v>41</v>
      </c>
      <c r="U834">
        <v>20.9</v>
      </c>
      <c r="V834">
        <v>6.9</v>
      </c>
      <c r="W834" t="s">
        <v>40</v>
      </c>
      <c r="X834">
        <v>2016</v>
      </c>
      <c r="Y834" t="s">
        <v>40</v>
      </c>
      <c r="Z834" t="s">
        <v>40</v>
      </c>
      <c r="AA834" t="s">
        <v>40</v>
      </c>
      <c r="AB834">
        <v>0</v>
      </c>
      <c r="AC834">
        <v>0</v>
      </c>
      <c r="AD834">
        <v>0</v>
      </c>
      <c r="AE834">
        <v>0</v>
      </c>
      <c r="AF834">
        <v>0</v>
      </c>
      <c r="AG834">
        <v>10</v>
      </c>
      <c r="AH834">
        <v>4</v>
      </c>
      <c r="AI834">
        <v>3</v>
      </c>
      <c r="AJ834" t="s">
        <v>40</v>
      </c>
    </row>
    <row r="835" spans="1:36" x14ac:dyDescent="0.2">
      <c r="A835" t="s">
        <v>1047</v>
      </c>
      <c r="B835" t="s">
        <v>1047</v>
      </c>
      <c r="C835" t="s">
        <v>372</v>
      </c>
      <c r="D835" t="s">
        <v>1421</v>
      </c>
      <c r="E835" t="s">
        <v>74</v>
      </c>
      <c r="F835" s="1">
        <v>47285</v>
      </c>
      <c r="G835" s="1">
        <v>37453</v>
      </c>
      <c r="H835" s="1">
        <v>40041</v>
      </c>
      <c r="I835">
        <v>2016</v>
      </c>
      <c r="J835">
        <v>6</v>
      </c>
      <c r="K835" t="s">
        <v>40</v>
      </c>
      <c r="L835" t="s">
        <v>40</v>
      </c>
      <c r="M835">
        <v>5</v>
      </c>
      <c r="N835" t="s">
        <v>40</v>
      </c>
      <c r="O835" t="s">
        <v>40</v>
      </c>
      <c r="P835" t="s">
        <v>40</v>
      </c>
      <c r="Q835" t="s">
        <v>40</v>
      </c>
      <c r="R835" t="s">
        <v>40</v>
      </c>
      <c r="S835" t="s">
        <v>40</v>
      </c>
      <c r="T835" t="s">
        <v>41</v>
      </c>
      <c r="U835">
        <v>19.2</v>
      </c>
      <c r="V835">
        <v>8</v>
      </c>
      <c r="W835" t="s">
        <v>40</v>
      </c>
      <c r="X835">
        <v>2016</v>
      </c>
      <c r="Y835" t="s">
        <v>40</v>
      </c>
      <c r="Z835" t="s">
        <v>40</v>
      </c>
      <c r="AA835" t="s">
        <v>40</v>
      </c>
      <c r="AB835">
        <v>0</v>
      </c>
      <c r="AC835">
        <v>0</v>
      </c>
      <c r="AD835">
        <v>0</v>
      </c>
      <c r="AE835">
        <v>0</v>
      </c>
      <c r="AF835">
        <v>0</v>
      </c>
      <c r="AG835">
        <v>10</v>
      </c>
      <c r="AH835">
        <v>3</v>
      </c>
      <c r="AI835">
        <v>3</v>
      </c>
      <c r="AJ835" t="s">
        <v>40</v>
      </c>
    </row>
    <row r="836" spans="1:36" x14ac:dyDescent="0.2">
      <c r="A836" t="s">
        <v>1048</v>
      </c>
      <c r="B836" t="s">
        <v>1048</v>
      </c>
      <c r="C836" t="s">
        <v>372</v>
      </c>
      <c r="D836" t="s">
        <v>1421</v>
      </c>
      <c r="E836" t="s">
        <v>74</v>
      </c>
      <c r="F836" s="1">
        <v>47285</v>
      </c>
      <c r="G836" s="1">
        <v>37453</v>
      </c>
      <c r="H836" s="1">
        <v>40041</v>
      </c>
      <c r="I836">
        <v>2016</v>
      </c>
      <c r="J836">
        <v>6</v>
      </c>
      <c r="K836" t="s">
        <v>40</v>
      </c>
      <c r="L836" t="s">
        <v>40</v>
      </c>
      <c r="M836">
        <v>10</v>
      </c>
      <c r="N836" t="s">
        <v>40</v>
      </c>
      <c r="O836" t="s">
        <v>40</v>
      </c>
      <c r="P836" t="s">
        <v>40</v>
      </c>
      <c r="Q836" t="s">
        <v>40</v>
      </c>
      <c r="R836" t="s">
        <v>40</v>
      </c>
      <c r="S836" t="s">
        <v>40</v>
      </c>
      <c r="T836" t="s">
        <v>236</v>
      </c>
      <c r="U836">
        <v>14.6</v>
      </c>
      <c r="V836">
        <v>10.6</v>
      </c>
      <c r="W836" t="s">
        <v>40</v>
      </c>
      <c r="X836">
        <v>2016</v>
      </c>
      <c r="Y836" t="s">
        <v>40</v>
      </c>
      <c r="Z836" t="s">
        <v>40</v>
      </c>
      <c r="AA836" t="s">
        <v>40</v>
      </c>
      <c r="AB836">
        <v>0</v>
      </c>
      <c r="AC836">
        <v>0</v>
      </c>
      <c r="AD836">
        <v>0</v>
      </c>
      <c r="AE836">
        <v>0</v>
      </c>
      <c r="AF836">
        <v>0</v>
      </c>
      <c r="AG836">
        <v>10</v>
      </c>
      <c r="AH836">
        <v>2</v>
      </c>
      <c r="AI836">
        <v>3</v>
      </c>
      <c r="AJ836" t="s">
        <v>40</v>
      </c>
    </row>
    <row r="837" spans="1:36" x14ac:dyDescent="0.2">
      <c r="A837" t="s">
        <v>1049</v>
      </c>
      <c r="B837" t="s">
        <v>1049</v>
      </c>
      <c r="C837" t="s">
        <v>372</v>
      </c>
      <c r="D837" t="s">
        <v>1421</v>
      </c>
      <c r="E837" t="s">
        <v>74</v>
      </c>
      <c r="F837" s="1">
        <v>47285</v>
      </c>
      <c r="G837" s="1">
        <v>37453</v>
      </c>
      <c r="H837" s="1">
        <v>40041</v>
      </c>
      <c r="I837">
        <v>2016</v>
      </c>
      <c r="J837">
        <v>9</v>
      </c>
      <c r="K837" t="s">
        <v>40</v>
      </c>
      <c r="L837" t="s">
        <v>40</v>
      </c>
      <c r="M837">
        <v>14</v>
      </c>
      <c r="N837" t="s">
        <v>40</v>
      </c>
      <c r="O837" t="s">
        <v>40</v>
      </c>
      <c r="P837" t="s">
        <v>40</v>
      </c>
      <c r="Q837" t="s">
        <v>40</v>
      </c>
      <c r="R837" t="s">
        <v>40</v>
      </c>
      <c r="S837" t="s">
        <v>40</v>
      </c>
      <c r="T837" t="s">
        <v>41</v>
      </c>
      <c r="U837">
        <v>21.8</v>
      </c>
      <c r="V837">
        <v>12.9</v>
      </c>
      <c r="W837" t="s">
        <v>40</v>
      </c>
      <c r="X837">
        <v>2016</v>
      </c>
      <c r="Y837" t="s">
        <v>40</v>
      </c>
      <c r="Z837" t="s">
        <v>40</v>
      </c>
      <c r="AA837" t="s">
        <v>40</v>
      </c>
      <c r="AB837">
        <v>0</v>
      </c>
      <c r="AC837">
        <v>0</v>
      </c>
      <c r="AD837">
        <v>0</v>
      </c>
      <c r="AE837">
        <v>0</v>
      </c>
      <c r="AF837">
        <v>0</v>
      </c>
      <c r="AG837">
        <v>10</v>
      </c>
      <c r="AH837">
        <v>1</v>
      </c>
      <c r="AI837">
        <v>3</v>
      </c>
      <c r="AJ837" t="s">
        <v>40</v>
      </c>
    </row>
    <row r="838" spans="1:36" x14ac:dyDescent="0.2">
      <c r="A838" t="s">
        <v>1050</v>
      </c>
      <c r="B838" t="s">
        <v>1050</v>
      </c>
      <c r="C838" t="s">
        <v>38</v>
      </c>
      <c r="D838" t="s">
        <v>1421</v>
      </c>
      <c r="E838" t="s">
        <v>74</v>
      </c>
      <c r="F838" s="1">
        <v>47285</v>
      </c>
      <c r="G838" t="s">
        <v>40</v>
      </c>
      <c r="H838" s="1">
        <v>37453</v>
      </c>
      <c r="I838">
        <v>2016</v>
      </c>
      <c r="J838">
        <v>51</v>
      </c>
      <c r="K838">
        <v>124</v>
      </c>
      <c r="L838">
        <v>96</v>
      </c>
      <c r="M838">
        <v>14</v>
      </c>
      <c r="N838" t="s">
        <v>40</v>
      </c>
      <c r="O838" t="s">
        <v>40</v>
      </c>
      <c r="P838" t="s">
        <v>40</v>
      </c>
      <c r="Q838" t="s">
        <v>40</v>
      </c>
      <c r="R838" t="s">
        <v>40</v>
      </c>
      <c r="S838" t="s">
        <v>40</v>
      </c>
      <c r="T838" t="s">
        <v>41</v>
      </c>
      <c r="U838">
        <v>34.4</v>
      </c>
      <c r="V838">
        <v>15.2</v>
      </c>
      <c r="W838" t="s">
        <v>40</v>
      </c>
      <c r="X838">
        <v>2016</v>
      </c>
      <c r="Y838" t="s">
        <v>40</v>
      </c>
      <c r="Z838" t="s">
        <v>40</v>
      </c>
      <c r="AA838" t="s">
        <v>40</v>
      </c>
      <c r="AB838">
        <v>0</v>
      </c>
      <c r="AC838">
        <v>0</v>
      </c>
      <c r="AD838">
        <v>0</v>
      </c>
      <c r="AE838">
        <v>0</v>
      </c>
      <c r="AF838">
        <v>0</v>
      </c>
      <c r="AG838">
        <v>9</v>
      </c>
      <c r="AH838">
        <v>1</v>
      </c>
      <c r="AI838">
        <v>1</v>
      </c>
      <c r="AJ838" t="s">
        <v>40</v>
      </c>
    </row>
    <row r="839" spans="1:36" x14ac:dyDescent="0.2">
      <c r="A839" t="s">
        <v>1051</v>
      </c>
      <c r="B839" t="s">
        <v>1051</v>
      </c>
      <c r="C839" t="s">
        <v>38</v>
      </c>
      <c r="D839" t="s">
        <v>1421</v>
      </c>
      <c r="E839" t="s">
        <v>74</v>
      </c>
      <c r="F839" s="1">
        <v>47285</v>
      </c>
      <c r="G839" s="1">
        <v>37453</v>
      </c>
      <c r="H839" s="1">
        <v>39676</v>
      </c>
      <c r="I839">
        <v>2016</v>
      </c>
      <c r="J839">
        <v>83</v>
      </c>
      <c r="K839">
        <v>213</v>
      </c>
      <c r="L839">
        <v>256</v>
      </c>
      <c r="M839">
        <v>25.4</v>
      </c>
      <c r="N839" t="s">
        <v>40</v>
      </c>
      <c r="O839" t="s">
        <v>40</v>
      </c>
      <c r="P839" t="s">
        <v>40</v>
      </c>
      <c r="Q839" t="s">
        <v>40</v>
      </c>
      <c r="R839" t="s">
        <v>40</v>
      </c>
      <c r="S839" t="s">
        <v>40</v>
      </c>
      <c r="T839" t="s">
        <v>41</v>
      </c>
      <c r="U839">
        <v>421.7</v>
      </c>
      <c r="V839">
        <v>9.1999999999999993</v>
      </c>
      <c r="W839" t="s">
        <v>40</v>
      </c>
      <c r="X839">
        <v>2016</v>
      </c>
      <c r="Y839" t="s">
        <v>40</v>
      </c>
      <c r="Z839" t="s">
        <v>40</v>
      </c>
      <c r="AA839" t="s">
        <v>40</v>
      </c>
      <c r="AB839">
        <v>0</v>
      </c>
      <c r="AC839">
        <v>0</v>
      </c>
      <c r="AD839">
        <v>0</v>
      </c>
      <c r="AE839">
        <v>0</v>
      </c>
      <c r="AF839">
        <v>0</v>
      </c>
      <c r="AG839">
        <v>9</v>
      </c>
      <c r="AH839">
        <v>4</v>
      </c>
      <c r="AI839">
        <v>4</v>
      </c>
      <c r="AJ839" t="s">
        <v>40</v>
      </c>
    </row>
    <row r="840" spans="1:36" x14ac:dyDescent="0.2">
      <c r="A840" t="s">
        <v>1052</v>
      </c>
      <c r="B840" t="s">
        <v>1052</v>
      </c>
      <c r="C840" t="s">
        <v>38</v>
      </c>
      <c r="D840" t="s">
        <v>1421</v>
      </c>
      <c r="E840" t="s">
        <v>74</v>
      </c>
      <c r="F840" s="1">
        <v>47285</v>
      </c>
      <c r="G840" s="1">
        <v>37453</v>
      </c>
      <c r="H840" s="1">
        <v>39676</v>
      </c>
      <c r="I840">
        <v>2016</v>
      </c>
      <c r="J840">
        <v>56</v>
      </c>
      <c r="K840">
        <v>183</v>
      </c>
      <c r="L840">
        <v>171</v>
      </c>
      <c r="M840">
        <v>35.5</v>
      </c>
      <c r="N840" t="s">
        <v>40</v>
      </c>
      <c r="O840" t="s">
        <v>40</v>
      </c>
      <c r="P840" t="s">
        <v>40</v>
      </c>
      <c r="Q840" t="s">
        <v>40</v>
      </c>
      <c r="R840" t="s">
        <v>40</v>
      </c>
      <c r="S840" t="s">
        <v>40</v>
      </c>
      <c r="T840" t="s">
        <v>41</v>
      </c>
      <c r="U840">
        <v>32.700000000000003</v>
      </c>
      <c r="V840">
        <v>8.4</v>
      </c>
      <c r="W840" t="s">
        <v>40</v>
      </c>
      <c r="X840">
        <v>2016</v>
      </c>
      <c r="Y840" t="s">
        <v>40</v>
      </c>
      <c r="Z840" t="s">
        <v>40</v>
      </c>
      <c r="AA840" t="s">
        <v>40</v>
      </c>
      <c r="AB840">
        <v>0</v>
      </c>
      <c r="AC840">
        <v>0</v>
      </c>
      <c r="AD840">
        <v>0</v>
      </c>
      <c r="AE840">
        <v>0</v>
      </c>
      <c r="AF840">
        <v>0</v>
      </c>
      <c r="AG840">
        <v>9</v>
      </c>
      <c r="AH840">
        <v>3</v>
      </c>
      <c r="AI840">
        <v>4</v>
      </c>
      <c r="AJ840" t="s">
        <v>40</v>
      </c>
    </row>
    <row r="841" spans="1:36" x14ac:dyDescent="0.2">
      <c r="A841" t="s">
        <v>1053</v>
      </c>
      <c r="B841" t="s">
        <v>1053</v>
      </c>
      <c r="C841" t="s">
        <v>38</v>
      </c>
      <c r="D841" t="s">
        <v>1421</v>
      </c>
      <c r="E841" t="s">
        <v>74</v>
      </c>
      <c r="F841" s="1">
        <v>47285</v>
      </c>
      <c r="G841" s="1">
        <v>37453</v>
      </c>
      <c r="H841" s="1">
        <v>39676</v>
      </c>
      <c r="I841">
        <v>2016</v>
      </c>
      <c r="J841">
        <v>67</v>
      </c>
      <c r="K841">
        <v>242</v>
      </c>
      <c r="L841">
        <v>205</v>
      </c>
      <c r="M841">
        <v>19</v>
      </c>
      <c r="N841" t="s">
        <v>40</v>
      </c>
      <c r="O841" t="s">
        <v>40</v>
      </c>
      <c r="P841" t="s">
        <v>40</v>
      </c>
      <c r="Q841" t="s">
        <v>40</v>
      </c>
      <c r="R841" t="s">
        <v>40</v>
      </c>
      <c r="S841" t="s">
        <v>40</v>
      </c>
      <c r="T841" t="s">
        <v>41</v>
      </c>
      <c r="U841">
        <v>36.299999999999997</v>
      </c>
      <c r="V841">
        <v>7.4</v>
      </c>
      <c r="W841" t="s">
        <v>40</v>
      </c>
      <c r="X841">
        <v>2016</v>
      </c>
      <c r="Y841" t="s">
        <v>40</v>
      </c>
      <c r="Z841" t="s">
        <v>40</v>
      </c>
      <c r="AA841" t="s">
        <v>40</v>
      </c>
      <c r="AB841">
        <v>0</v>
      </c>
      <c r="AC841">
        <v>0</v>
      </c>
      <c r="AD841">
        <v>0</v>
      </c>
      <c r="AE841">
        <v>0</v>
      </c>
      <c r="AF841">
        <v>0</v>
      </c>
      <c r="AG841">
        <v>9</v>
      </c>
      <c r="AH841">
        <v>2</v>
      </c>
      <c r="AI841">
        <v>4</v>
      </c>
      <c r="AJ841" t="s">
        <v>40</v>
      </c>
    </row>
    <row r="842" spans="1:36" x14ac:dyDescent="0.2">
      <c r="A842" t="s">
        <v>1054</v>
      </c>
      <c r="B842" t="s">
        <v>1054</v>
      </c>
      <c r="C842" t="s">
        <v>38</v>
      </c>
      <c r="D842" t="s">
        <v>1421</v>
      </c>
      <c r="E842" t="s">
        <v>74</v>
      </c>
      <c r="F842" s="1">
        <v>47285</v>
      </c>
      <c r="G842" s="1">
        <v>37453</v>
      </c>
      <c r="H842" s="1">
        <v>39676</v>
      </c>
      <c r="I842">
        <v>2016</v>
      </c>
      <c r="J842">
        <v>41</v>
      </c>
      <c r="K842">
        <v>80</v>
      </c>
      <c r="L842">
        <v>40</v>
      </c>
      <c r="M842">
        <v>22.5</v>
      </c>
      <c r="N842" t="s">
        <v>40</v>
      </c>
      <c r="O842" t="s">
        <v>40</v>
      </c>
      <c r="P842" t="s">
        <v>40</v>
      </c>
      <c r="Q842" t="s">
        <v>40</v>
      </c>
      <c r="R842" t="s">
        <v>40</v>
      </c>
      <c r="S842" t="s">
        <v>40</v>
      </c>
      <c r="T842" t="s">
        <v>41</v>
      </c>
      <c r="U842">
        <v>21.7</v>
      </c>
      <c r="V842">
        <v>7.6</v>
      </c>
      <c r="W842" t="s">
        <v>40</v>
      </c>
      <c r="X842">
        <v>2016</v>
      </c>
      <c r="Y842" t="s">
        <v>40</v>
      </c>
      <c r="Z842" t="s">
        <v>40</v>
      </c>
      <c r="AA842" t="s">
        <v>40</v>
      </c>
      <c r="AB842">
        <v>0</v>
      </c>
      <c r="AC842">
        <v>0</v>
      </c>
      <c r="AD842">
        <v>0</v>
      </c>
      <c r="AE842">
        <v>0</v>
      </c>
      <c r="AF842">
        <v>0</v>
      </c>
      <c r="AG842">
        <v>9</v>
      </c>
      <c r="AH842">
        <v>1</v>
      </c>
      <c r="AI842">
        <v>4</v>
      </c>
      <c r="AJ842" t="s">
        <v>40</v>
      </c>
    </row>
    <row r="843" spans="1:36" x14ac:dyDescent="0.2">
      <c r="A843" t="s">
        <v>1055</v>
      </c>
      <c r="B843" t="s">
        <v>1055</v>
      </c>
      <c r="C843" t="s">
        <v>38</v>
      </c>
      <c r="D843" t="s">
        <v>1421</v>
      </c>
      <c r="E843" t="s">
        <v>74</v>
      </c>
      <c r="F843" s="1">
        <v>47285</v>
      </c>
      <c r="G843" t="s">
        <v>40</v>
      </c>
      <c r="H843" s="1">
        <v>37453</v>
      </c>
      <c r="I843">
        <v>2016</v>
      </c>
      <c r="J843">
        <v>56</v>
      </c>
      <c r="K843">
        <v>72</v>
      </c>
      <c r="L843">
        <v>63</v>
      </c>
      <c r="M843">
        <v>16</v>
      </c>
      <c r="N843" t="s">
        <v>40</v>
      </c>
      <c r="O843" t="s">
        <v>40</v>
      </c>
      <c r="P843" t="s">
        <v>40</v>
      </c>
      <c r="Q843" t="s">
        <v>40</v>
      </c>
      <c r="R843" t="s">
        <v>40</v>
      </c>
      <c r="S843" t="s">
        <v>40</v>
      </c>
      <c r="T843" t="s">
        <v>242</v>
      </c>
      <c r="U843">
        <v>27.1</v>
      </c>
      <c r="V843">
        <v>12.7</v>
      </c>
      <c r="W843" t="s">
        <v>40</v>
      </c>
      <c r="X843">
        <v>2016</v>
      </c>
      <c r="Y843" t="s">
        <v>40</v>
      </c>
      <c r="Z843" t="s">
        <v>40</v>
      </c>
      <c r="AA843" t="s">
        <v>40</v>
      </c>
      <c r="AB843">
        <v>0</v>
      </c>
      <c r="AC843">
        <v>0</v>
      </c>
      <c r="AD843">
        <v>0</v>
      </c>
      <c r="AE843">
        <v>0</v>
      </c>
      <c r="AF843">
        <v>0</v>
      </c>
      <c r="AG843">
        <v>9</v>
      </c>
      <c r="AH843">
        <v>3</v>
      </c>
      <c r="AI843">
        <v>1</v>
      </c>
      <c r="AJ843" t="s">
        <v>40</v>
      </c>
    </row>
    <row r="844" spans="1:36" x14ac:dyDescent="0.2">
      <c r="A844" t="s">
        <v>1056</v>
      </c>
      <c r="B844" t="s">
        <v>1056</v>
      </c>
      <c r="C844" t="s">
        <v>59</v>
      </c>
      <c r="D844" t="s">
        <v>1421</v>
      </c>
      <c r="E844" t="s">
        <v>74</v>
      </c>
      <c r="F844" s="1">
        <v>47285</v>
      </c>
      <c r="G844" s="1">
        <v>37453</v>
      </c>
      <c r="H844" s="1">
        <v>39676</v>
      </c>
      <c r="I844">
        <v>2016</v>
      </c>
      <c r="J844">
        <v>111</v>
      </c>
      <c r="K844">
        <v>330</v>
      </c>
      <c r="L844">
        <v>328</v>
      </c>
      <c r="M844">
        <v>64.8</v>
      </c>
      <c r="N844" t="s">
        <v>40</v>
      </c>
      <c r="O844" t="s">
        <v>40</v>
      </c>
      <c r="P844" t="s">
        <v>40</v>
      </c>
      <c r="Q844" t="s">
        <v>40</v>
      </c>
      <c r="R844" t="s">
        <v>40</v>
      </c>
      <c r="S844" t="s">
        <v>40</v>
      </c>
      <c r="T844" t="s">
        <v>242</v>
      </c>
      <c r="U844">
        <v>35.4</v>
      </c>
      <c r="V844">
        <v>9.4</v>
      </c>
      <c r="W844" t="s">
        <v>40</v>
      </c>
      <c r="X844">
        <v>2016</v>
      </c>
      <c r="Y844" t="s">
        <v>40</v>
      </c>
      <c r="Z844" t="s">
        <v>40</v>
      </c>
      <c r="AA844" t="s">
        <v>40</v>
      </c>
      <c r="AB844">
        <v>0</v>
      </c>
      <c r="AC844">
        <v>0</v>
      </c>
      <c r="AD844">
        <v>0</v>
      </c>
      <c r="AE844">
        <v>0</v>
      </c>
      <c r="AF844">
        <v>0</v>
      </c>
      <c r="AG844">
        <v>16</v>
      </c>
      <c r="AH844">
        <v>5</v>
      </c>
      <c r="AI844">
        <v>3</v>
      </c>
      <c r="AJ844" t="s">
        <v>40</v>
      </c>
    </row>
    <row r="845" spans="1:36" x14ac:dyDescent="0.2">
      <c r="A845" t="s">
        <v>1057</v>
      </c>
      <c r="B845" t="s">
        <v>1057</v>
      </c>
      <c r="C845" t="s">
        <v>59</v>
      </c>
      <c r="D845" t="s">
        <v>1421</v>
      </c>
      <c r="E845" t="s">
        <v>74</v>
      </c>
      <c r="F845" s="1">
        <v>47285</v>
      </c>
      <c r="G845" t="s">
        <v>40</v>
      </c>
      <c r="H845" s="1">
        <v>37453</v>
      </c>
      <c r="I845">
        <v>2016</v>
      </c>
      <c r="J845">
        <v>78</v>
      </c>
      <c r="K845">
        <v>80</v>
      </c>
      <c r="L845">
        <v>84</v>
      </c>
      <c r="M845">
        <v>21</v>
      </c>
      <c r="N845" t="s">
        <v>40</v>
      </c>
      <c r="O845" t="s">
        <v>40</v>
      </c>
      <c r="P845" t="s">
        <v>40</v>
      </c>
      <c r="Q845" t="s">
        <v>40</v>
      </c>
      <c r="R845" t="s">
        <v>40</v>
      </c>
      <c r="S845" t="s">
        <v>40</v>
      </c>
      <c r="T845" t="s">
        <v>41</v>
      </c>
      <c r="U845">
        <v>28.1</v>
      </c>
      <c r="V845">
        <v>10.199999999999999</v>
      </c>
      <c r="W845" t="s">
        <v>40</v>
      </c>
      <c r="X845">
        <v>2016</v>
      </c>
      <c r="Y845" t="s">
        <v>40</v>
      </c>
      <c r="Z845" t="s">
        <v>40</v>
      </c>
      <c r="AA845" t="s">
        <v>40</v>
      </c>
      <c r="AB845">
        <v>0</v>
      </c>
      <c r="AC845">
        <v>0</v>
      </c>
      <c r="AD845">
        <v>0</v>
      </c>
      <c r="AE845">
        <v>0</v>
      </c>
      <c r="AF845">
        <v>0</v>
      </c>
      <c r="AG845">
        <v>4</v>
      </c>
      <c r="AH845">
        <v>5</v>
      </c>
      <c r="AI845">
        <v>7</v>
      </c>
      <c r="AJ845" t="s">
        <v>40</v>
      </c>
    </row>
    <row r="846" spans="1:36" x14ac:dyDescent="0.2">
      <c r="A846" t="s">
        <v>1058</v>
      </c>
      <c r="B846" t="s">
        <v>1058</v>
      </c>
      <c r="C846" t="s">
        <v>59</v>
      </c>
      <c r="D846" t="s">
        <v>1421</v>
      </c>
      <c r="E846" t="s">
        <v>74</v>
      </c>
      <c r="F846" s="1">
        <v>47285</v>
      </c>
      <c r="G846" s="1">
        <v>37453</v>
      </c>
      <c r="H846" s="1">
        <v>39676</v>
      </c>
      <c r="I846">
        <v>2016</v>
      </c>
      <c r="J846">
        <v>96</v>
      </c>
      <c r="K846">
        <v>160</v>
      </c>
      <c r="L846">
        <v>131</v>
      </c>
      <c r="M846">
        <v>22.9</v>
      </c>
      <c r="N846" t="s">
        <v>40</v>
      </c>
      <c r="O846" t="s">
        <v>40</v>
      </c>
      <c r="P846" t="s">
        <v>40</v>
      </c>
      <c r="Q846" t="s">
        <v>40</v>
      </c>
      <c r="R846" t="s">
        <v>40</v>
      </c>
      <c r="S846" t="s">
        <v>40</v>
      </c>
      <c r="T846" t="s">
        <v>236</v>
      </c>
      <c r="U846">
        <v>34.200000000000003</v>
      </c>
      <c r="V846">
        <v>11.3</v>
      </c>
      <c r="W846" t="s">
        <v>40</v>
      </c>
      <c r="X846">
        <v>2016</v>
      </c>
      <c r="Y846" t="s">
        <v>40</v>
      </c>
      <c r="Z846" t="s">
        <v>40</v>
      </c>
      <c r="AA846" t="s">
        <v>40</v>
      </c>
      <c r="AB846">
        <v>0</v>
      </c>
      <c r="AC846">
        <v>0</v>
      </c>
      <c r="AD846">
        <v>0</v>
      </c>
      <c r="AE846">
        <v>0</v>
      </c>
      <c r="AF846">
        <v>0</v>
      </c>
      <c r="AG846">
        <v>16</v>
      </c>
      <c r="AH846">
        <v>4</v>
      </c>
      <c r="AI846">
        <v>3</v>
      </c>
      <c r="AJ846" t="s">
        <v>40</v>
      </c>
    </row>
    <row r="847" spans="1:36" x14ac:dyDescent="0.2">
      <c r="A847" t="s">
        <v>1059</v>
      </c>
      <c r="B847" t="s">
        <v>1059</v>
      </c>
      <c r="C847" t="s">
        <v>59</v>
      </c>
      <c r="D847" t="s">
        <v>1421</v>
      </c>
      <c r="E847" t="s">
        <v>74</v>
      </c>
      <c r="F847" s="1">
        <v>47285</v>
      </c>
      <c r="G847" s="1">
        <v>37453</v>
      </c>
      <c r="H847" s="1">
        <v>39676</v>
      </c>
      <c r="I847">
        <v>2016</v>
      </c>
      <c r="J847">
        <v>83</v>
      </c>
      <c r="K847">
        <v>174</v>
      </c>
      <c r="L847">
        <v>112</v>
      </c>
      <c r="M847">
        <v>25.6</v>
      </c>
      <c r="N847" t="s">
        <v>40</v>
      </c>
      <c r="O847" t="s">
        <v>40</v>
      </c>
      <c r="P847" t="s">
        <v>40</v>
      </c>
      <c r="Q847" t="s">
        <v>40</v>
      </c>
      <c r="R847" t="s">
        <v>40</v>
      </c>
      <c r="S847" t="s">
        <v>40</v>
      </c>
      <c r="T847" t="s">
        <v>242</v>
      </c>
      <c r="U847">
        <v>31.4</v>
      </c>
      <c r="V847">
        <v>10.4</v>
      </c>
      <c r="W847" t="s">
        <v>40</v>
      </c>
      <c r="X847">
        <v>2016</v>
      </c>
      <c r="Y847" t="s">
        <v>40</v>
      </c>
      <c r="Z847" t="s">
        <v>40</v>
      </c>
      <c r="AA847" t="s">
        <v>40</v>
      </c>
      <c r="AB847">
        <v>0</v>
      </c>
      <c r="AC847">
        <v>0</v>
      </c>
      <c r="AD847">
        <v>0</v>
      </c>
      <c r="AE847">
        <v>0</v>
      </c>
      <c r="AF847">
        <v>0</v>
      </c>
      <c r="AG847">
        <v>16</v>
      </c>
      <c r="AH847">
        <v>3</v>
      </c>
      <c r="AI847">
        <v>3</v>
      </c>
      <c r="AJ847" t="s">
        <v>40</v>
      </c>
    </row>
    <row r="848" spans="1:36" x14ac:dyDescent="0.2">
      <c r="A848" t="s">
        <v>1060</v>
      </c>
      <c r="B848" t="s">
        <v>1060</v>
      </c>
      <c r="C848" t="s">
        <v>59</v>
      </c>
      <c r="D848" t="s">
        <v>1421</v>
      </c>
      <c r="E848" t="s">
        <v>74</v>
      </c>
      <c r="F848" s="1">
        <v>47285</v>
      </c>
      <c r="G848" s="1">
        <v>37453</v>
      </c>
      <c r="H848" s="1">
        <v>39676</v>
      </c>
      <c r="I848">
        <v>2016</v>
      </c>
      <c r="J848">
        <v>47</v>
      </c>
      <c r="K848">
        <v>32</v>
      </c>
      <c r="L848">
        <v>36</v>
      </c>
      <c r="M848">
        <v>8.1999999999999993</v>
      </c>
      <c r="N848" t="s">
        <v>40</v>
      </c>
      <c r="O848" t="s">
        <v>40</v>
      </c>
      <c r="P848" t="s">
        <v>40</v>
      </c>
      <c r="Q848" t="s">
        <v>40</v>
      </c>
      <c r="R848" t="s">
        <v>40</v>
      </c>
      <c r="S848" t="s">
        <v>40</v>
      </c>
      <c r="T848" t="s">
        <v>41</v>
      </c>
      <c r="U848">
        <v>29.6</v>
      </c>
      <c r="V848">
        <v>8.3000000000000007</v>
      </c>
      <c r="W848" t="s">
        <v>40</v>
      </c>
      <c r="X848">
        <v>2016</v>
      </c>
      <c r="Y848" t="s">
        <v>40</v>
      </c>
      <c r="Z848" t="s">
        <v>40</v>
      </c>
      <c r="AA848" t="s">
        <v>40</v>
      </c>
      <c r="AB848">
        <v>0</v>
      </c>
      <c r="AC848">
        <v>0</v>
      </c>
      <c r="AD848">
        <v>0</v>
      </c>
      <c r="AE848">
        <v>0</v>
      </c>
      <c r="AF848">
        <v>0</v>
      </c>
      <c r="AG848">
        <v>16</v>
      </c>
      <c r="AH848">
        <v>2</v>
      </c>
      <c r="AI848">
        <v>3</v>
      </c>
      <c r="AJ848" t="s">
        <v>40</v>
      </c>
    </row>
    <row r="849" spans="1:36" x14ac:dyDescent="0.2">
      <c r="A849" t="s">
        <v>1061</v>
      </c>
      <c r="B849" t="s">
        <v>1061</v>
      </c>
      <c r="C849" t="s">
        <v>59</v>
      </c>
      <c r="D849" t="s">
        <v>1421</v>
      </c>
      <c r="E849" t="s">
        <v>74</v>
      </c>
      <c r="F849" s="1">
        <v>47285</v>
      </c>
      <c r="G849" s="1">
        <v>37453</v>
      </c>
      <c r="H849" s="1">
        <v>39676</v>
      </c>
      <c r="I849">
        <v>2016</v>
      </c>
      <c r="J849">
        <v>38</v>
      </c>
      <c r="K849">
        <v>102</v>
      </c>
      <c r="L849">
        <v>58</v>
      </c>
      <c r="M849">
        <v>13.5</v>
      </c>
      <c r="N849" t="s">
        <v>40</v>
      </c>
      <c r="O849" t="s">
        <v>40</v>
      </c>
      <c r="P849" t="s">
        <v>40</v>
      </c>
      <c r="Q849" t="s">
        <v>40</v>
      </c>
      <c r="R849" t="s">
        <v>40</v>
      </c>
      <c r="S849" t="s">
        <v>40</v>
      </c>
      <c r="T849" t="s">
        <v>41</v>
      </c>
      <c r="U849">
        <v>33.1</v>
      </c>
      <c r="V849">
        <v>8.5</v>
      </c>
      <c r="W849" t="s">
        <v>40</v>
      </c>
      <c r="X849">
        <v>2016</v>
      </c>
      <c r="Y849" t="s">
        <v>40</v>
      </c>
      <c r="Z849" t="s">
        <v>40</v>
      </c>
      <c r="AA849" t="s">
        <v>40</v>
      </c>
      <c r="AB849">
        <v>0</v>
      </c>
      <c r="AC849">
        <v>0</v>
      </c>
      <c r="AD849">
        <v>0</v>
      </c>
      <c r="AE849">
        <v>0</v>
      </c>
      <c r="AF849">
        <v>0</v>
      </c>
      <c r="AG849">
        <v>16</v>
      </c>
      <c r="AH849">
        <v>1</v>
      </c>
      <c r="AI849">
        <v>3</v>
      </c>
      <c r="AJ849" t="s">
        <v>40</v>
      </c>
    </row>
    <row r="850" spans="1:36" x14ac:dyDescent="0.2">
      <c r="A850" t="s">
        <v>1062</v>
      </c>
      <c r="B850" t="s">
        <v>1062</v>
      </c>
      <c r="C850" t="s">
        <v>59</v>
      </c>
      <c r="D850" t="s">
        <v>1421</v>
      </c>
      <c r="E850" t="s">
        <v>74</v>
      </c>
      <c r="F850" s="1">
        <v>47285</v>
      </c>
      <c r="G850" t="s">
        <v>40</v>
      </c>
      <c r="H850" s="1">
        <v>37453</v>
      </c>
      <c r="I850">
        <v>2016</v>
      </c>
      <c r="J850">
        <v>50</v>
      </c>
      <c r="K850">
        <v>91</v>
      </c>
      <c r="L850">
        <v>99</v>
      </c>
      <c r="M850">
        <v>19.100000000000001</v>
      </c>
      <c r="N850" t="s">
        <v>40</v>
      </c>
      <c r="O850" t="s">
        <v>40</v>
      </c>
      <c r="P850" t="s">
        <v>40</v>
      </c>
      <c r="Q850" t="s">
        <v>40</v>
      </c>
      <c r="R850" t="s">
        <v>40</v>
      </c>
      <c r="S850" t="s">
        <v>40</v>
      </c>
      <c r="T850" t="s">
        <v>41</v>
      </c>
      <c r="U850">
        <v>25.6</v>
      </c>
      <c r="V850">
        <v>9.5</v>
      </c>
      <c r="W850" t="s">
        <v>40</v>
      </c>
      <c r="X850">
        <v>2016</v>
      </c>
      <c r="Y850" t="s">
        <v>40</v>
      </c>
      <c r="Z850" t="s">
        <v>40</v>
      </c>
      <c r="AA850" t="s">
        <v>40</v>
      </c>
      <c r="AB850">
        <v>0</v>
      </c>
      <c r="AC850">
        <v>0</v>
      </c>
      <c r="AD850">
        <v>0</v>
      </c>
      <c r="AE850">
        <v>0</v>
      </c>
      <c r="AF850">
        <v>0</v>
      </c>
      <c r="AG850">
        <v>4</v>
      </c>
      <c r="AH850">
        <v>5</v>
      </c>
      <c r="AI850">
        <v>3</v>
      </c>
      <c r="AJ850" t="s">
        <v>40</v>
      </c>
    </row>
    <row r="851" spans="1:36" x14ac:dyDescent="0.2">
      <c r="A851" t="s">
        <v>1063</v>
      </c>
      <c r="B851" t="s">
        <v>1063</v>
      </c>
      <c r="C851" t="s">
        <v>59</v>
      </c>
      <c r="D851" t="s">
        <v>1421</v>
      </c>
      <c r="E851" t="s">
        <v>74</v>
      </c>
      <c r="F851" s="1">
        <v>47285</v>
      </c>
      <c r="G851" t="s">
        <v>40</v>
      </c>
      <c r="H851" s="1">
        <v>37453</v>
      </c>
      <c r="I851">
        <v>2016</v>
      </c>
      <c r="J851">
        <v>64</v>
      </c>
      <c r="K851">
        <v>111</v>
      </c>
      <c r="L851">
        <v>68</v>
      </c>
      <c r="M851">
        <v>19</v>
      </c>
      <c r="N851" t="s">
        <v>40</v>
      </c>
      <c r="O851" t="s">
        <v>40</v>
      </c>
      <c r="P851" t="s">
        <v>40</v>
      </c>
      <c r="Q851" t="s">
        <v>40</v>
      </c>
      <c r="R851" t="s">
        <v>40</v>
      </c>
      <c r="S851" t="s">
        <v>40</v>
      </c>
      <c r="T851" t="s">
        <v>41</v>
      </c>
      <c r="U851">
        <v>36.1</v>
      </c>
      <c r="V851">
        <v>10.7</v>
      </c>
      <c r="W851" t="s">
        <v>40</v>
      </c>
      <c r="X851">
        <v>2016</v>
      </c>
      <c r="Y851" t="s">
        <v>40</v>
      </c>
      <c r="Z851" t="s">
        <v>40</v>
      </c>
      <c r="AA851" t="s">
        <v>40</v>
      </c>
      <c r="AB851">
        <v>0</v>
      </c>
      <c r="AC851">
        <v>0</v>
      </c>
      <c r="AD851">
        <v>0</v>
      </c>
      <c r="AE851">
        <v>0</v>
      </c>
      <c r="AF851">
        <v>0</v>
      </c>
      <c r="AG851">
        <v>4</v>
      </c>
      <c r="AH851">
        <v>5</v>
      </c>
      <c r="AI851">
        <v>4</v>
      </c>
      <c r="AJ851" t="s">
        <v>40</v>
      </c>
    </row>
    <row r="852" spans="1:36" x14ac:dyDescent="0.2">
      <c r="A852" t="s">
        <v>1064</v>
      </c>
      <c r="B852" t="s">
        <v>1064</v>
      </c>
      <c r="C852" t="s">
        <v>59</v>
      </c>
      <c r="D852" t="s">
        <v>1421</v>
      </c>
      <c r="E852" t="s">
        <v>74</v>
      </c>
      <c r="F852" s="1">
        <v>47285</v>
      </c>
      <c r="G852" t="s">
        <v>40</v>
      </c>
      <c r="H852" s="1">
        <v>37453</v>
      </c>
      <c r="I852">
        <v>2016</v>
      </c>
      <c r="J852">
        <v>52</v>
      </c>
      <c r="K852">
        <v>41</v>
      </c>
      <c r="L852">
        <v>32</v>
      </c>
      <c r="M852">
        <v>17</v>
      </c>
      <c r="N852" t="s">
        <v>40</v>
      </c>
      <c r="O852" t="s">
        <v>40</v>
      </c>
      <c r="P852" t="s">
        <v>40</v>
      </c>
      <c r="Q852" t="s">
        <v>40</v>
      </c>
      <c r="R852" t="s">
        <v>40</v>
      </c>
      <c r="S852" t="s">
        <v>40</v>
      </c>
      <c r="T852" t="s">
        <v>41</v>
      </c>
      <c r="U852">
        <v>16.2</v>
      </c>
      <c r="V852">
        <v>7.8</v>
      </c>
      <c r="W852" t="s">
        <v>40</v>
      </c>
      <c r="X852">
        <v>2016</v>
      </c>
      <c r="Y852" t="s">
        <v>40</v>
      </c>
      <c r="Z852" t="s">
        <v>40</v>
      </c>
      <c r="AA852" t="s">
        <v>40</v>
      </c>
      <c r="AB852">
        <v>0</v>
      </c>
      <c r="AC852">
        <v>0</v>
      </c>
      <c r="AD852">
        <v>0</v>
      </c>
      <c r="AE852">
        <v>0</v>
      </c>
      <c r="AF852">
        <v>0</v>
      </c>
      <c r="AG852">
        <v>4</v>
      </c>
      <c r="AH852">
        <v>5</v>
      </c>
      <c r="AI852">
        <v>5</v>
      </c>
      <c r="AJ852" t="s">
        <v>40</v>
      </c>
    </row>
    <row r="853" spans="1:36" x14ac:dyDescent="0.2">
      <c r="A853" t="s">
        <v>1065</v>
      </c>
      <c r="B853" t="s">
        <v>1065</v>
      </c>
      <c r="C853" t="s">
        <v>59</v>
      </c>
      <c r="D853" t="s">
        <v>1421</v>
      </c>
      <c r="E853" t="s">
        <v>74</v>
      </c>
      <c r="F853" s="1">
        <v>47285</v>
      </c>
      <c r="G853" t="s">
        <v>40</v>
      </c>
      <c r="H853" s="1">
        <v>37453</v>
      </c>
      <c r="I853">
        <v>2016</v>
      </c>
      <c r="J853">
        <v>76</v>
      </c>
      <c r="K853">
        <v>78</v>
      </c>
      <c r="L853">
        <v>59</v>
      </c>
      <c r="M853">
        <v>18</v>
      </c>
      <c r="N853" t="s">
        <v>40</v>
      </c>
      <c r="O853" t="s">
        <v>40</v>
      </c>
      <c r="P853" t="s">
        <v>40</v>
      </c>
      <c r="Q853" t="s">
        <v>40</v>
      </c>
      <c r="R853" t="s">
        <v>40</v>
      </c>
      <c r="S853" t="s">
        <v>40</v>
      </c>
      <c r="T853" t="s">
        <v>41</v>
      </c>
      <c r="U853">
        <v>32.700000000000003</v>
      </c>
      <c r="V853">
        <v>12.2</v>
      </c>
      <c r="W853" t="s">
        <v>40</v>
      </c>
      <c r="X853">
        <v>2016</v>
      </c>
      <c r="Y853" t="s">
        <v>40</v>
      </c>
      <c r="Z853" t="s">
        <v>40</v>
      </c>
      <c r="AA853" t="s">
        <v>40</v>
      </c>
      <c r="AB853">
        <v>0</v>
      </c>
      <c r="AC853">
        <v>0</v>
      </c>
      <c r="AD853">
        <v>0</v>
      </c>
      <c r="AE853">
        <v>0</v>
      </c>
      <c r="AF853">
        <v>0</v>
      </c>
      <c r="AG853">
        <v>4</v>
      </c>
      <c r="AH853">
        <v>5</v>
      </c>
      <c r="AI853">
        <v>6</v>
      </c>
      <c r="AJ853" t="s">
        <v>40</v>
      </c>
    </row>
    <row r="854" spans="1:36" x14ac:dyDescent="0.2">
      <c r="A854" t="s">
        <v>1066</v>
      </c>
      <c r="B854" t="s">
        <v>1066</v>
      </c>
      <c r="C854" t="s">
        <v>372</v>
      </c>
      <c r="D854" t="s">
        <v>1421</v>
      </c>
      <c r="E854" t="s">
        <v>74</v>
      </c>
      <c r="F854" s="1">
        <v>47285</v>
      </c>
      <c r="G854" s="1">
        <v>37453</v>
      </c>
      <c r="H854" s="1">
        <v>40041</v>
      </c>
      <c r="I854">
        <v>2016</v>
      </c>
      <c r="J854">
        <v>12</v>
      </c>
      <c r="K854">
        <v>45</v>
      </c>
      <c r="L854">
        <v>18</v>
      </c>
      <c r="M854">
        <v>11.1</v>
      </c>
      <c r="N854" t="s">
        <v>40</v>
      </c>
      <c r="O854" t="s">
        <v>40</v>
      </c>
      <c r="P854" t="s">
        <v>40</v>
      </c>
      <c r="Q854" t="s">
        <v>40</v>
      </c>
      <c r="R854" t="s">
        <v>40</v>
      </c>
      <c r="S854" t="s">
        <v>40</v>
      </c>
      <c r="T854" t="s">
        <v>41</v>
      </c>
      <c r="U854">
        <v>21.9</v>
      </c>
      <c r="V854">
        <v>9.3000000000000007</v>
      </c>
      <c r="W854" t="s">
        <v>40</v>
      </c>
      <c r="X854">
        <v>2016</v>
      </c>
      <c r="Y854" t="s">
        <v>40</v>
      </c>
      <c r="Z854" t="s">
        <v>40</v>
      </c>
      <c r="AA854" t="s">
        <v>40</v>
      </c>
      <c r="AB854">
        <v>0</v>
      </c>
      <c r="AC854">
        <v>0</v>
      </c>
      <c r="AD854">
        <v>0</v>
      </c>
      <c r="AE854">
        <v>0</v>
      </c>
      <c r="AF854">
        <v>0</v>
      </c>
      <c r="AG854">
        <v>15</v>
      </c>
      <c r="AH854">
        <v>5</v>
      </c>
      <c r="AI854">
        <v>3</v>
      </c>
      <c r="AJ854" t="s">
        <v>40</v>
      </c>
    </row>
    <row r="855" spans="1:36" x14ac:dyDescent="0.2">
      <c r="A855" t="s">
        <v>1067</v>
      </c>
      <c r="B855" t="s">
        <v>1067</v>
      </c>
      <c r="C855" t="s">
        <v>372</v>
      </c>
      <c r="D855" t="s">
        <v>1421</v>
      </c>
      <c r="E855" t="s">
        <v>74</v>
      </c>
      <c r="F855" s="1">
        <v>47285</v>
      </c>
      <c r="G855" s="1">
        <v>37453</v>
      </c>
      <c r="H855" s="1">
        <v>40041</v>
      </c>
      <c r="I855">
        <v>2016</v>
      </c>
      <c r="J855">
        <v>12</v>
      </c>
      <c r="K855">
        <v>60</v>
      </c>
      <c r="L855">
        <v>60</v>
      </c>
      <c r="M855">
        <v>8.6999999999999993</v>
      </c>
      <c r="N855" t="s">
        <v>40</v>
      </c>
      <c r="O855" t="s">
        <v>40</v>
      </c>
      <c r="P855" t="s">
        <v>40</v>
      </c>
      <c r="Q855" t="s">
        <v>40</v>
      </c>
      <c r="R855" t="s">
        <v>40</v>
      </c>
      <c r="S855" t="s">
        <v>40</v>
      </c>
      <c r="T855" t="s">
        <v>242</v>
      </c>
      <c r="U855">
        <v>20.3</v>
      </c>
      <c r="V855">
        <v>9.1999999999999993</v>
      </c>
      <c r="W855" t="s">
        <v>40</v>
      </c>
      <c r="X855">
        <v>2016</v>
      </c>
      <c r="Y855" t="s">
        <v>40</v>
      </c>
      <c r="Z855" t="s">
        <v>40</v>
      </c>
      <c r="AA855" t="s">
        <v>40</v>
      </c>
      <c r="AB855">
        <v>0</v>
      </c>
      <c r="AC855">
        <v>0</v>
      </c>
      <c r="AD855">
        <v>0</v>
      </c>
      <c r="AE855">
        <v>0</v>
      </c>
      <c r="AF855">
        <v>0</v>
      </c>
      <c r="AG855">
        <v>15</v>
      </c>
      <c r="AH855">
        <v>4</v>
      </c>
      <c r="AI855">
        <v>3</v>
      </c>
      <c r="AJ855" t="s">
        <v>40</v>
      </c>
    </row>
    <row r="856" spans="1:36" x14ac:dyDescent="0.2">
      <c r="A856" t="s">
        <v>1068</v>
      </c>
      <c r="B856" t="s">
        <v>1068</v>
      </c>
      <c r="C856" t="s">
        <v>372</v>
      </c>
      <c r="D856" t="s">
        <v>1421</v>
      </c>
      <c r="E856" t="s">
        <v>74</v>
      </c>
      <c r="F856" s="1">
        <v>47285</v>
      </c>
      <c r="G856" s="1">
        <v>37453</v>
      </c>
      <c r="H856" s="1">
        <v>40041</v>
      </c>
      <c r="I856">
        <v>2016</v>
      </c>
      <c r="J856">
        <v>12</v>
      </c>
      <c r="K856">
        <v>60</v>
      </c>
      <c r="L856">
        <v>60</v>
      </c>
      <c r="M856">
        <v>8.6999999999999993</v>
      </c>
      <c r="N856" t="s">
        <v>40</v>
      </c>
      <c r="O856" t="s">
        <v>40</v>
      </c>
      <c r="P856" t="s">
        <v>40</v>
      </c>
      <c r="Q856" t="s">
        <v>40</v>
      </c>
      <c r="R856" t="s">
        <v>40</v>
      </c>
      <c r="S856" t="s">
        <v>40</v>
      </c>
      <c r="T856" t="s">
        <v>242</v>
      </c>
      <c r="U856">
        <v>15.6</v>
      </c>
      <c r="V856">
        <v>5.3</v>
      </c>
      <c r="W856" t="s">
        <v>40</v>
      </c>
      <c r="X856">
        <v>2016</v>
      </c>
      <c r="Y856" t="s">
        <v>40</v>
      </c>
      <c r="Z856" t="s">
        <v>40</v>
      </c>
      <c r="AA856" t="s">
        <v>40</v>
      </c>
      <c r="AB856">
        <v>0</v>
      </c>
      <c r="AC856">
        <v>0</v>
      </c>
      <c r="AD856">
        <v>0</v>
      </c>
      <c r="AE856">
        <v>0</v>
      </c>
      <c r="AF856">
        <v>0</v>
      </c>
      <c r="AG856">
        <v>15</v>
      </c>
      <c r="AH856">
        <v>3</v>
      </c>
      <c r="AI856">
        <v>3</v>
      </c>
      <c r="AJ856" t="s">
        <v>40</v>
      </c>
    </row>
    <row r="857" spans="1:36" x14ac:dyDescent="0.2">
      <c r="A857" t="s">
        <v>1069</v>
      </c>
      <c r="B857" t="s">
        <v>1069</v>
      </c>
      <c r="C857" t="s">
        <v>372</v>
      </c>
      <c r="D857" t="s">
        <v>1421</v>
      </c>
      <c r="E857" t="s">
        <v>74</v>
      </c>
      <c r="F857" s="1">
        <v>47285</v>
      </c>
      <c r="G857" s="1">
        <v>37453</v>
      </c>
      <c r="H857" s="1">
        <v>40041</v>
      </c>
      <c r="I857">
        <v>2016</v>
      </c>
      <c r="J857">
        <v>21</v>
      </c>
      <c r="K857">
        <v>197</v>
      </c>
      <c r="L857">
        <v>281</v>
      </c>
      <c r="M857">
        <v>16.5</v>
      </c>
      <c r="N857" t="s">
        <v>40</v>
      </c>
      <c r="O857" t="s">
        <v>40</v>
      </c>
      <c r="P857" t="s">
        <v>40</v>
      </c>
      <c r="Q857" t="s">
        <v>40</v>
      </c>
      <c r="R857" t="s">
        <v>40</v>
      </c>
      <c r="S857" t="s">
        <v>40</v>
      </c>
      <c r="T857" t="s">
        <v>236</v>
      </c>
      <c r="U857">
        <v>19.8</v>
      </c>
      <c r="V857">
        <v>9.4</v>
      </c>
      <c r="W857" t="s">
        <v>40</v>
      </c>
      <c r="X857">
        <v>2016</v>
      </c>
      <c r="Y857" t="s">
        <v>40</v>
      </c>
      <c r="Z857" t="s">
        <v>40</v>
      </c>
      <c r="AA857" t="s">
        <v>40</v>
      </c>
      <c r="AB857">
        <v>0</v>
      </c>
      <c r="AC857">
        <v>0</v>
      </c>
      <c r="AD857">
        <v>0</v>
      </c>
      <c r="AE857">
        <v>0</v>
      </c>
      <c r="AF857">
        <v>0</v>
      </c>
      <c r="AG857">
        <v>15</v>
      </c>
      <c r="AH857">
        <v>2</v>
      </c>
      <c r="AI857">
        <v>3</v>
      </c>
      <c r="AJ857" t="s">
        <v>40</v>
      </c>
    </row>
    <row r="858" spans="1:36" x14ac:dyDescent="0.2">
      <c r="A858" t="s">
        <v>1070</v>
      </c>
      <c r="B858" t="s">
        <v>1070</v>
      </c>
      <c r="C858" t="s">
        <v>372</v>
      </c>
      <c r="D858" t="s">
        <v>1421</v>
      </c>
      <c r="E858" t="s">
        <v>74</v>
      </c>
      <c r="F858" s="1">
        <v>47285</v>
      </c>
      <c r="G858" s="1">
        <v>37453</v>
      </c>
      <c r="H858" s="1">
        <v>40041</v>
      </c>
      <c r="I858">
        <v>2016</v>
      </c>
      <c r="J858">
        <v>20</v>
      </c>
      <c r="K858">
        <v>95</v>
      </c>
      <c r="L858">
        <v>57</v>
      </c>
      <c r="M858">
        <v>11.8</v>
      </c>
      <c r="N858" t="s">
        <v>40</v>
      </c>
      <c r="O858" t="s">
        <v>40</v>
      </c>
      <c r="P858" t="s">
        <v>40</v>
      </c>
      <c r="Q858" t="s">
        <v>40</v>
      </c>
      <c r="R858" t="s">
        <v>40</v>
      </c>
      <c r="S858" t="s">
        <v>40</v>
      </c>
      <c r="T858" t="s">
        <v>236</v>
      </c>
      <c r="U858">
        <v>23.4</v>
      </c>
      <c r="V858">
        <v>11.2</v>
      </c>
      <c r="W858" t="s">
        <v>40</v>
      </c>
      <c r="X858">
        <v>2016</v>
      </c>
      <c r="Y858" t="s">
        <v>40</v>
      </c>
      <c r="Z858" t="s">
        <v>40</v>
      </c>
      <c r="AA858" t="s">
        <v>40</v>
      </c>
      <c r="AB858">
        <v>0</v>
      </c>
      <c r="AC858">
        <v>0</v>
      </c>
      <c r="AD858">
        <v>0</v>
      </c>
      <c r="AE858">
        <v>0</v>
      </c>
      <c r="AF858">
        <v>0</v>
      </c>
      <c r="AG858">
        <v>15</v>
      </c>
      <c r="AH858">
        <v>1</v>
      </c>
      <c r="AI858">
        <v>3</v>
      </c>
      <c r="AJ858" t="s">
        <v>40</v>
      </c>
    </row>
    <row r="859" spans="1:36" x14ac:dyDescent="0.2">
      <c r="A859" t="s">
        <v>1071</v>
      </c>
      <c r="B859" t="s">
        <v>1071</v>
      </c>
      <c r="C859" t="s">
        <v>38</v>
      </c>
      <c r="D859" t="s">
        <v>1421</v>
      </c>
      <c r="E859" t="s">
        <v>74</v>
      </c>
      <c r="F859" s="1">
        <v>47285</v>
      </c>
      <c r="G859" s="1">
        <v>37453</v>
      </c>
      <c r="H859" s="1">
        <v>39676</v>
      </c>
      <c r="I859">
        <v>2016</v>
      </c>
      <c r="J859">
        <v>143</v>
      </c>
      <c r="K859">
        <v>68</v>
      </c>
      <c r="L859">
        <v>163</v>
      </c>
      <c r="M859">
        <v>38.6</v>
      </c>
      <c r="N859" t="s">
        <v>40</v>
      </c>
      <c r="O859" t="s">
        <v>40</v>
      </c>
      <c r="P859" t="s">
        <v>40</v>
      </c>
      <c r="Q859" t="s">
        <v>40</v>
      </c>
      <c r="R859" t="s">
        <v>40</v>
      </c>
      <c r="S859" t="s">
        <v>40</v>
      </c>
      <c r="T859" t="s">
        <v>242</v>
      </c>
      <c r="U859">
        <v>35.4</v>
      </c>
      <c r="V859">
        <v>11.4</v>
      </c>
      <c r="W859" t="s">
        <v>40</v>
      </c>
      <c r="X859">
        <v>2016</v>
      </c>
      <c r="Y859" t="s">
        <v>40</v>
      </c>
      <c r="Z859" t="s">
        <v>40</v>
      </c>
      <c r="AA859" t="s">
        <v>40</v>
      </c>
      <c r="AB859">
        <v>0</v>
      </c>
      <c r="AC859">
        <v>0</v>
      </c>
      <c r="AD859">
        <v>0</v>
      </c>
      <c r="AE859">
        <v>0</v>
      </c>
      <c r="AF859">
        <v>0</v>
      </c>
      <c r="AG859">
        <v>14</v>
      </c>
      <c r="AH859">
        <v>5</v>
      </c>
      <c r="AI859">
        <v>3</v>
      </c>
      <c r="AJ859" t="s">
        <v>40</v>
      </c>
    </row>
    <row r="860" spans="1:36" x14ac:dyDescent="0.2">
      <c r="A860" t="s">
        <v>1072</v>
      </c>
      <c r="B860" t="s">
        <v>1072</v>
      </c>
      <c r="C860" t="s">
        <v>38</v>
      </c>
      <c r="D860" t="s">
        <v>1421</v>
      </c>
      <c r="E860" t="s">
        <v>74</v>
      </c>
      <c r="F860" s="1">
        <v>47285</v>
      </c>
      <c r="G860" t="s">
        <v>40</v>
      </c>
      <c r="H860" s="1">
        <v>37453</v>
      </c>
      <c r="I860">
        <v>2016</v>
      </c>
      <c r="J860">
        <v>51</v>
      </c>
      <c r="K860">
        <v>116</v>
      </c>
      <c r="L860">
        <v>72</v>
      </c>
      <c r="M860">
        <v>18.600000000000001</v>
      </c>
      <c r="N860" t="s">
        <v>40</v>
      </c>
      <c r="O860" t="s">
        <v>40</v>
      </c>
      <c r="P860" t="s">
        <v>40</v>
      </c>
      <c r="Q860" t="s">
        <v>40</v>
      </c>
      <c r="R860" t="s">
        <v>40</v>
      </c>
      <c r="S860" t="s">
        <v>40</v>
      </c>
      <c r="T860" t="s">
        <v>41</v>
      </c>
      <c r="U860">
        <v>29</v>
      </c>
      <c r="V860">
        <v>8.9</v>
      </c>
      <c r="W860" t="s">
        <v>40</v>
      </c>
      <c r="X860">
        <v>2016</v>
      </c>
      <c r="Y860" t="s">
        <v>40</v>
      </c>
      <c r="Z860" t="s">
        <v>40</v>
      </c>
      <c r="AA860" t="s">
        <v>40</v>
      </c>
      <c r="AB860">
        <v>0</v>
      </c>
      <c r="AC860">
        <v>0</v>
      </c>
      <c r="AD860">
        <v>0</v>
      </c>
      <c r="AE860">
        <v>0</v>
      </c>
      <c r="AF860">
        <v>0</v>
      </c>
      <c r="AG860">
        <v>9</v>
      </c>
      <c r="AH860">
        <v>1</v>
      </c>
      <c r="AI860">
        <v>6</v>
      </c>
      <c r="AJ860" t="s">
        <v>40</v>
      </c>
    </row>
    <row r="861" spans="1:36" x14ac:dyDescent="0.2">
      <c r="A861" t="s">
        <v>1073</v>
      </c>
      <c r="B861" t="s">
        <v>1073</v>
      </c>
      <c r="C861" t="s">
        <v>38</v>
      </c>
      <c r="D861" t="s">
        <v>1421</v>
      </c>
      <c r="E861" t="s">
        <v>74</v>
      </c>
      <c r="F861" s="1">
        <v>47285</v>
      </c>
      <c r="G861" s="1">
        <v>37453</v>
      </c>
      <c r="H861" s="1">
        <v>39676</v>
      </c>
      <c r="I861">
        <v>2016</v>
      </c>
      <c r="J861">
        <v>87</v>
      </c>
      <c r="K861">
        <v>174</v>
      </c>
      <c r="L861">
        <v>185</v>
      </c>
      <c r="M861">
        <v>24.4</v>
      </c>
      <c r="N861" t="s">
        <v>40</v>
      </c>
      <c r="O861" t="s">
        <v>40</v>
      </c>
      <c r="P861" t="s">
        <v>40</v>
      </c>
      <c r="Q861" t="s">
        <v>40</v>
      </c>
      <c r="R861" t="s">
        <v>40</v>
      </c>
      <c r="S861" t="s">
        <v>40</v>
      </c>
      <c r="T861" t="s">
        <v>41</v>
      </c>
      <c r="U861">
        <v>17</v>
      </c>
      <c r="V861">
        <v>9.1999999999999993</v>
      </c>
      <c r="W861" t="s">
        <v>40</v>
      </c>
      <c r="X861">
        <v>2016</v>
      </c>
      <c r="Y861" t="s">
        <v>40</v>
      </c>
      <c r="Z861" t="s">
        <v>40</v>
      </c>
      <c r="AA861" t="s">
        <v>40</v>
      </c>
      <c r="AB861">
        <v>0</v>
      </c>
      <c r="AC861">
        <v>0</v>
      </c>
      <c r="AD861">
        <v>0</v>
      </c>
      <c r="AE861">
        <v>0</v>
      </c>
      <c r="AF861">
        <v>0</v>
      </c>
      <c r="AG861">
        <v>14</v>
      </c>
      <c r="AH861">
        <v>4</v>
      </c>
      <c r="AI861">
        <v>3</v>
      </c>
      <c r="AJ861" t="s">
        <v>40</v>
      </c>
    </row>
    <row r="862" spans="1:36" x14ac:dyDescent="0.2">
      <c r="A862" t="s">
        <v>1074</v>
      </c>
      <c r="B862" t="s">
        <v>1074</v>
      </c>
      <c r="C862" t="s">
        <v>38</v>
      </c>
      <c r="D862" t="s">
        <v>1421</v>
      </c>
      <c r="E862" t="s">
        <v>74</v>
      </c>
      <c r="F862" s="1">
        <v>47285</v>
      </c>
      <c r="G862" s="1">
        <v>37453</v>
      </c>
      <c r="H862" s="1">
        <v>39676</v>
      </c>
      <c r="I862">
        <v>2016</v>
      </c>
      <c r="J862">
        <v>109</v>
      </c>
      <c r="K862">
        <v>44</v>
      </c>
      <c r="L862">
        <v>153</v>
      </c>
      <c r="M862">
        <v>17</v>
      </c>
      <c r="N862" t="s">
        <v>40</v>
      </c>
      <c r="O862" t="s">
        <v>40</v>
      </c>
      <c r="P862" t="s">
        <v>40</v>
      </c>
      <c r="Q862" t="s">
        <v>40</v>
      </c>
      <c r="R862" t="s">
        <v>40</v>
      </c>
      <c r="S862" t="s">
        <v>40</v>
      </c>
      <c r="T862" t="s">
        <v>242</v>
      </c>
      <c r="U862">
        <v>23.4</v>
      </c>
      <c r="V862">
        <v>11.5</v>
      </c>
      <c r="W862" t="s">
        <v>40</v>
      </c>
      <c r="X862">
        <v>2016</v>
      </c>
      <c r="Y862" t="s">
        <v>40</v>
      </c>
      <c r="Z862" t="s">
        <v>40</v>
      </c>
      <c r="AA862" t="s">
        <v>40</v>
      </c>
      <c r="AB862">
        <v>0</v>
      </c>
      <c r="AC862">
        <v>0</v>
      </c>
      <c r="AD862">
        <v>0</v>
      </c>
      <c r="AE862">
        <v>0</v>
      </c>
      <c r="AF862">
        <v>0</v>
      </c>
      <c r="AG862">
        <v>14</v>
      </c>
      <c r="AH862">
        <v>3</v>
      </c>
      <c r="AI862">
        <v>3</v>
      </c>
      <c r="AJ862" t="s">
        <v>40</v>
      </c>
    </row>
    <row r="863" spans="1:36" x14ac:dyDescent="0.2">
      <c r="A863" t="s">
        <v>1075</v>
      </c>
      <c r="B863" t="s">
        <v>1075</v>
      </c>
      <c r="C863" t="s">
        <v>38</v>
      </c>
      <c r="D863" t="s">
        <v>1421</v>
      </c>
      <c r="E863" t="s">
        <v>74</v>
      </c>
      <c r="F863" s="1">
        <v>47285</v>
      </c>
      <c r="G863" s="1">
        <v>37453</v>
      </c>
      <c r="H863" s="1">
        <v>39676</v>
      </c>
      <c r="I863">
        <v>2016</v>
      </c>
      <c r="J863">
        <v>40</v>
      </c>
      <c r="K863">
        <v>389</v>
      </c>
      <c r="L863">
        <v>152</v>
      </c>
      <c r="M863">
        <v>21.2</v>
      </c>
      <c r="N863" t="s">
        <v>40</v>
      </c>
      <c r="O863" t="s">
        <v>40</v>
      </c>
      <c r="P863" t="s">
        <v>40</v>
      </c>
      <c r="Q863" t="s">
        <v>40</v>
      </c>
      <c r="R863" t="s">
        <v>40</v>
      </c>
      <c r="S863" t="s">
        <v>40</v>
      </c>
      <c r="T863" t="s">
        <v>41</v>
      </c>
      <c r="U863">
        <v>35.200000000000003</v>
      </c>
      <c r="V863">
        <v>11.8</v>
      </c>
      <c r="W863" t="s">
        <v>40</v>
      </c>
      <c r="X863">
        <v>2016</v>
      </c>
      <c r="Y863" t="s">
        <v>40</v>
      </c>
      <c r="Z863" t="s">
        <v>40</v>
      </c>
      <c r="AA863" t="s">
        <v>40</v>
      </c>
      <c r="AB863">
        <v>0</v>
      </c>
      <c r="AC863">
        <v>0</v>
      </c>
      <c r="AD863">
        <v>0</v>
      </c>
      <c r="AE863">
        <v>0</v>
      </c>
      <c r="AF863">
        <v>0</v>
      </c>
      <c r="AG863">
        <v>14</v>
      </c>
      <c r="AH863">
        <v>2</v>
      </c>
      <c r="AI863">
        <v>3</v>
      </c>
      <c r="AJ863" t="s">
        <v>40</v>
      </c>
    </row>
    <row r="864" spans="1:36" x14ac:dyDescent="0.2">
      <c r="A864" t="s">
        <v>1076</v>
      </c>
      <c r="B864" t="s">
        <v>1076</v>
      </c>
      <c r="C864" t="s">
        <v>38</v>
      </c>
      <c r="D864" t="s">
        <v>1421</v>
      </c>
      <c r="E864" t="s">
        <v>74</v>
      </c>
      <c r="F864" s="1">
        <v>47285</v>
      </c>
      <c r="G864" s="1">
        <v>37453</v>
      </c>
      <c r="H864" s="1">
        <v>39676</v>
      </c>
      <c r="I864">
        <v>2016</v>
      </c>
      <c r="J864">
        <v>86</v>
      </c>
      <c r="K864">
        <v>214</v>
      </c>
      <c r="L864">
        <v>236</v>
      </c>
      <c r="M864">
        <v>97.2</v>
      </c>
      <c r="N864" t="s">
        <v>40</v>
      </c>
      <c r="O864" t="s">
        <v>40</v>
      </c>
      <c r="P864" t="s">
        <v>40</v>
      </c>
      <c r="Q864" t="s">
        <v>40</v>
      </c>
      <c r="R864" t="s">
        <v>40</v>
      </c>
      <c r="S864" t="s">
        <v>40</v>
      </c>
      <c r="T864" t="s">
        <v>242</v>
      </c>
      <c r="U864">
        <v>36</v>
      </c>
      <c r="V864">
        <v>9.6</v>
      </c>
      <c r="W864" t="s">
        <v>40</v>
      </c>
      <c r="X864">
        <v>2016</v>
      </c>
      <c r="Y864" t="s">
        <v>40</v>
      </c>
      <c r="Z864" t="s">
        <v>40</v>
      </c>
      <c r="AA864" t="s">
        <v>40</v>
      </c>
      <c r="AB864">
        <v>0</v>
      </c>
      <c r="AC864">
        <v>0</v>
      </c>
      <c r="AD864">
        <v>0</v>
      </c>
      <c r="AE864">
        <v>0</v>
      </c>
      <c r="AF864">
        <v>0</v>
      </c>
      <c r="AG864">
        <v>14</v>
      </c>
      <c r="AH864">
        <v>1</v>
      </c>
      <c r="AI864">
        <v>3</v>
      </c>
      <c r="AJ864" t="s">
        <v>40</v>
      </c>
    </row>
    <row r="865" spans="1:36" x14ac:dyDescent="0.2">
      <c r="A865" t="s">
        <v>1077</v>
      </c>
      <c r="B865" t="s">
        <v>1077</v>
      </c>
      <c r="C865" t="s">
        <v>38</v>
      </c>
      <c r="D865" t="s">
        <v>1421</v>
      </c>
      <c r="E865" t="s">
        <v>74</v>
      </c>
      <c r="F865" s="1">
        <v>47285</v>
      </c>
      <c r="G865" t="s">
        <v>40</v>
      </c>
      <c r="H865" s="1">
        <v>37453</v>
      </c>
      <c r="I865">
        <v>2016</v>
      </c>
      <c r="J865">
        <v>78</v>
      </c>
      <c r="K865">
        <v>209</v>
      </c>
      <c r="L865">
        <v>223</v>
      </c>
      <c r="M865">
        <v>45.1</v>
      </c>
      <c r="N865" t="s">
        <v>40</v>
      </c>
      <c r="O865" t="s">
        <v>40</v>
      </c>
      <c r="P865" t="s">
        <v>40</v>
      </c>
      <c r="Q865" t="s">
        <v>40</v>
      </c>
      <c r="R865" t="s">
        <v>40</v>
      </c>
      <c r="S865" t="s">
        <v>40</v>
      </c>
      <c r="T865" t="s">
        <v>41</v>
      </c>
      <c r="U865">
        <v>37.200000000000003</v>
      </c>
      <c r="V865">
        <v>8.1999999999999993</v>
      </c>
      <c r="W865" t="s">
        <v>40</v>
      </c>
      <c r="X865">
        <v>2016</v>
      </c>
      <c r="Y865" t="s">
        <v>40</v>
      </c>
      <c r="Z865" t="s">
        <v>40</v>
      </c>
      <c r="AA865" t="s">
        <v>40</v>
      </c>
      <c r="AB865">
        <v>0</v>
      </c>
      <c r="AC865">
        <v>0</v>
      </c>
      <c r="AD865">
        <v>0</v>
      </c>
      <c r="AE865">
        <v>0</v>
      </c>
      <c r="AF865">
        <v>0</v>
      </c>
      <c r="AG865">
        <v>9</v>
      </c>
      <c r="AH865">
        <v>5</v>
      </c>
      <c r="AI865">
        <v>6</v>
      </c>
      <c r="AJ865" t="s">
        <v>40</v>
      </c>
    </row>
    <row r="866" spans="1:36" x14ac:dyDescent="0.2">
      <c r="A866" t="s">
        <v>1078</v>
      </c>
      <c r="B866" t="s">
        <v>1078</v>
      </c>
      <c r="C866" t="s">
        <v>38</v>
      </c>
      <c r="D866" t="s">
        <v>1421</v>
      </c>
      <c r="E866" t="s">
        <v>74</v>
      </c>
      <c r="F866" s="1">
        <v>47285</v>
      </c>
      <c r="G866" t="s">
        <v>40</v>
      </c>
      <c r="H866" s="1">
        <v>37453</v>
      </c>
      <c r="I866">
        <v>2016</v>
      </c>
      <c r="J866">
        <v>67</v>
      </c>
      <c r="K866">
        <v>168</v>
      </c>
      <c r="L866">
        <v>152</v>
      </c>
      <c r="M866">
        <v>19.399999999999999</v>
      </c>
      <c r="N866" t="s">
        <v>40</v>
      </c>
      <c r="O866" t="s">
        <v>40</v>
      </c>
      <c r="P866" t="s">
        <v>40</v>
      </c>
      <c r="Q866" t="s">
        <v>40</v>
      </c>
      <c r="R866" t="s">
        <v>40</v>
      </c>
      <c r="S866" t="s">
        <v>40</v>
      </c>
      <c r="T866" t="s">
        <v>236</v>
      </c>
      <c r="U866">
        <v>40.9</v>
      </c>
      <c r="V866">
        <v>11.4</v>
      </c>
      <c r="W866" t="s">
        <v>40</v>
      </c>
      <c r="X866">
        <v>2016</v>
      </c>
      <c r="Y866" t="s">
        <v>40</v>
      </c>
      <c r="Z866" t="s">
        <v>40</v>
      </c>
      <c r="AA866" t="s">
        <v>40</v>
      </c>
      <c r="AB866">
        <v>0</v>
      </c>
      <c r="AC866">
        <v>0</v>
      </c>
      <c r="AD866">
        <v>0</v>
      </c>
      <c r="AE866">
        <v>0</v>
      </c>
      <c r="AF866">
        <v>0</v>
      </c>
      <c r="AG866">
        <v>9</v>
      </c>
      <c r="AH866">
        <v>4</v>
      </c>
      <c r="AI866">
        <v>6</v>
      </c>
      <c r="AJ866" t="s">
        <v>40</v>
      </c>
    </row>
    <row r="867" spans="1:36" x14ac:dyDescent="0.2">
      <c r="A867" t="s">
        <v>1079</v>
      </c>
      <c r="B867" t="s">
        <v>1079</v>
      </c>
      <c r="C867" t="s">
        <v>38</v>
      </c>
      <c r="D867" t="s">
        <v>1421</v>
      </c>
      <c r="E867" t="s">
        <v>74</v>
      </c>
      <c r="F867" s="1">
        <v>47285</v>
      </c>
      <c r="G867" t="s">
        <v>40</v>
      </c>
      <c r="H867" s="1">
        <v>37453</v>
      </c>
      <c r="I867">
        <v>2016</v>
      </c>
      <c r="J867">
        <v>94</v>
      </c>
      <c r="K867">
        <v>123</v>
      </c>
      <c r="L867">
        <v>143</v>
      </c>
      <c r="M867">
        <v>16.399999999999999</v>
      </c>
      <c r="N867" t="s">
        <v>40</v>
      </c>
      <c r="O867" t="s">
        <v>40</v>
      </c>
      <c r="P867" t="s">
        <v>40</v>
      </c>
      <c r="Q867" t="s">
        <v>40</v>
      </c>
      <c r="R867" t="s">
        <v>40</v>
      </c>
      <c r="S867" t="s">
        <v>40</v>
      </c>
      <c r="T867" t="s">
        <v>41</v>
      </c>
      <c r="U867">
        <v>36.5</v>
      </c>
      <c r="V867">
        <v>8</v>
      </c>
      <c r="W867" t="s">
        <v>40</v>
      </c>
      <c r="X867">
        <v>2016</v>
      </c>
      <c r="Y867" t="s">
        <v>40</v>
      </c>
      <c r="Z867" t="s">
        <v>40</v>
      </c>
      <c r="AA867" t="s">
        <v>40</v>
      </c>
      <c r="AB867">
        <v>0</v>
      </c>
      <c r="AC867">
        <v>0</v>
      </c>
      <c r="AD867">
        <v>0</v>
      </c>
      <c r="AE867">
        <v>0</v>
      </c>
      <c r="AF867">
        <v>0</v>
      </c>
      <c r="AG867">
        <v>9</v>
      </c>
      <c r="AH867">
        <v>2</v>
      </c>
      <c r="AI867">
        <v>6</v>
      </c>
      <c r="AJ867" t="s">
        <v>40</v>
      </c>
    </row>
    <row r="868" spans="1:36" x14ac:dyDescent="0.2">
      <c r="A868" t="s">
        <v>1080</v>
      </c>
      <c r="B868" t="s">
        <v>1080</v>
      </c>
      <c r="C868" t="s">
        <v>59</v>
      </c>
      <c r="D868" t="s">
        <v>1421</v>
      </c>
      <c r="E868" t="s">
        <v>74</v>
      </c>
      <c r="F868" s="1">
        <v>47285</v>
      </c>
      <c r="G868" s="1">
        <v>37453</v>
      </c>
      <c r="H868" s="1">
        <v>39676</v>
      </c>
      <c r="I868">
        <v>2016</v>
      </c>
      <c r="J868">
        <v>148</v>
      </c>
      <c r="K868">
        <v>147</v>
      </c>
      <c r="L868">
        <v>103</v>
      </c>
      <c r="M868">
        <v>34.1</v>
      </c>
      <c r="N868" t="s">
        <v>40</v>
      </c>
      <c r="O868" t="s">
        <v>40</v>
      </c>
      <c r="P868" t="s">
        <v>40</v>
      </c>
      <c r="Q868" t="s">
        <v>40</v>
      </c>
      <c r="R868" t="s">
        <v>40</v>
      </c>
      <c r="S868" t="s">
        <v>40</v>
      </c>
      <c r="T868" t="s">
        <v>236</v>
      </c>
      <c r="U868">
        <v>29.9</v>
      </c>
      <c r="V868">
        <v>10.3</v>
      </c>
      <c r="W868" t="s">
        <v>40</v>
      </c>
      <c r="X868">
        <v>2016</v>
      </c>
      <c r="Y868" t="s">
        <v>40</v>
      </c>
      <c r="Z868" t="s">
        <v>40</v>
      </c>
      <c r="AA868" t="s">
        <v>40</v>
      </c>
      <c r="AB868">
        <v>0</v>
      </c>
      <c r="AC868">
        <v>0</v>
      </c>
      <c r="AD868">
        <v>0</v>
      </c>
      <c r="AE868">
        <v>0</v>
      </c>
      <c r="AF868">
        <v>0</v>
      </c>
      <c r="AG868">
        <v>16</v>
      </c>
      <c r="AH868">
        <v>5</v>
      </c>
      <c r="AI868">
        <v>1</v>
      </c>
      <c r="AJ868" t="s">
        <v>40</v>
      </c>
    </row>
    <row r="869" spans="1:36" x14ac:dyDescent="0.2">
      <c r="A869" t="s">
        <v>1081</v>
      </c>
      <c r="B869" t="s">
        <v>1081</v>
      </c>
      <c r="C869" t="s">
        <v>59</v>
      </c>
      <c r="D869" t="s">
        <v>1421</v>
      </c>
      <c r="E869" t="s">
        <v>74</v>
      </c>
      <c r="F869" s="1">
        <v>47285</v>
      </c>
      <c r="G869" t="s">
        <v>40</v>
      </c>
      <c r="H869" s="1">
        <v>37453</v>
      </c>
      <c r="I869">
        <v>2016</v>
      </c>
      <c r="J869">
        <v>107</v>
      </c>
      <c r="K869">
        <v>83</v>
      </c>
      <c r="L869">
        <v>61</v>
      </c>
      <c r="M869">
        <v>19</v>
      </c>
      <c r="N869" t="s">
        <v>40</v>
      </c>
      <c r="O869" t="s">
        <v>40</v>
      </c>
      <c r="P869" t="s">
        <v>40</v>
      </c>
      <c r="Q869" t="s">
        <v>40</v>
      </c>
      <c r="R869" t="s">
        <v>40</v>
      </c>
      <c r="S869" t="s">
        <v>40</v>
      </c>
      <c r="T869" t="s">
        <v>41</v>
      </c>
      <c r="U869">
        <v>35.799999999999997</v>
      </c>
      <c r="V869">
        <v>9.8000000000000007</v>
      </c>
      <c r="W869" t="s">
        <v>40</v>
      </c>
      <c r="X869">
        <v>2016</v>
      </c>
      <c r="Y869" t="s">
        <v>40</v>
      </c>
      <c r="Z869" t="s">
        <v>40</v>
      </c>
      <c r="AA869" t="s">
        <v>40</v>
      </c>
      <c r="AB869">
        <v>0</v>
      </c>
      <c r="AC869">
        <v>0</v>
      </c>
      <c r="AD869">
        <v>0</v>
      </c>
      <c r="AE869">
        <v>0</v>
      </c>
      <c r="AF869">
        <v>0</v>
      </c>
      <c r="AG869">
        <v>2</v>
      </c>
      <c r="AH869">
        <v>1</v>
      </c>
      <c r="AI869">
        <v>1</v>
      </c>
      <c r="AJ869" t="s">
        <v>40</v>
      </c>
    </row>
    <row r="870" spans="1:36" x14ac:dyDescent="0.2">
      <c r="A870" t="s">
        <v>1082</v>
      </c>
      <c r="B870" t="s">
        <v>1082</v>
      </c>
      <c r="C870" t="s">
        <v>59</v>
      </c>
      <c r="D870" t="s">
        <v>1421</v>
      </c>
      <c r="E870" t="s">
        <v>74</v>
      </c>
      <c r="F870" s="1">
        <v>47285</v>
      </c>
      <c r="G870" s="1">
        <v>37453</v>
      </c>
      <c r="H870" s="1">
        <v>39676</v>
      </c>
      <c r="I870">
        <v>2016</v>
      </c>
      <c r="J870">
        <v>124</v>
      </c>
      <c r="K870">
        <v>154</v>
      </c>
      <c r="L870">
        <v>117</v>
      </c>
      <c r="M870">
        <v>50.3</v>
      </c>
      <c r="N870" t="s">
        <v>40</v>
      </c>
      <c r="O870" t="s">
        <v>40</v>
      </c>
      <c r="P870" t="s">
        <v>40</v>
      </c>
      <c r="Q870" t="s">
        <v>40</v>
      </c>
      <c r="R870" t="s">
        <v>40</v>
      </c>
      <c r="S870" t="s">
        <v>40</v>
      </c>
      <c r="T870" t="s">
        <v>242</v>
      </c>
      <c r="U870">
        <v>40.4</v>
      </c>
      <c r="V870">
        <v>10.8</v>
      </c>
      <c r="W870" t="s">
        <v>40</v>
      </c>
      <c r="X870">
        <v>2016</v>
      </c>
      <c r="Y870" t="s">
        <v>40</v>
      </c>
      <c r="Z870" t="s">
        <v>40</v>
      </c>
      <c r="AA870" t="s">
        <v>40</v>
      </c>
      <c r="AB870">
        <v>0</v>
      </c>
      <c r="AC870">
        <v>0</v>
      </c>
      <c r="AD870">
        <v>0</v>
      </c>
      <c r="AE870">
        <v>0</v>
      </c>
      <c r="AF870">
        <v>0</v>
      </c>
      <c r="AG870">
        <v>16</v>
      </c>
      <c r="AH870">
        <v>4</v>
      </c>
      <c r="AI870">
        <v>1</v>
      </c>
      <c r="AJ870" t="s">
        <v>40</v>
      </c>
    </row>
    <row r="871" spans="1:36" x14ac:dyDescent="0.2">
      <c r="A871" t="s">
        <v>1083</v>
      </c>
      <c r="B871" t="s">
        <v>1083</v>
      </c>
      <c r="C871" t="s">
        <v>59</v>
      </c>
      <c r="D871" t="s">
        <v>1421</v>
      </c>
      <c r="E871" t="s">
        <v>74</v>
      </c>
      <c r="F871" s="1">
        <v>47285</v>
      </c>
      <c r="G871" s="1">
        <v>37453</v>
      </c>
      <c r="H871" s="1">
        <v>39676</v>
      </c>
      <c r="I871">
        <v>2016</v>
      </c>
      <c r="J871">
        <v>22</v>
      </c>
      <c r="K871">
        <v>46</v>
      </c>
      <c r="L871">
        <v>62</v>
      </c>
      <c r="M871">
        <v>10.4</v>
      </c>
      <c r="N871" t="s">
        <v>40</v>
      </c>
      <c r="O871" t="s">
        <v>40</v>
      </c>
      <c r="P871" t="s">
        <v>40</v>
      </c>
      <c r="Q871" t="s">
        <v>40</v>
      </c>
      <c r="R871" t="s">
        <v>40</v>
      </c>
      <c r="S871" t="s">
        <v>40</v>
      </c>
      <c r="T871" t="s">
        <v>41</v>
      </c>
      <c r="U871">
        <v>30.5</v>
      </c>
      <c r="V871">
        <v>7.5</v>
      </c>
      <c r="W871" t="s">
        <v>40</v>
      </c>
      <c r="X871">
        <v>2016</v>
      </c>
      <c r="Y871" t="s">
        <v>40</v>
      </c>
      <c r="Z871" t="s">
        <v>40</v>
      </c>
      <c r="AA871" t="s">
        <v>40</v>
      </c>
      <c r="AB871">
        <v>0</v>
      </c>
      <c r="AC871">
        <v>0</v>
      </c>
      <c r="AD871">
        <v>0</v>
      </c>
      <c r="AE871">
        <v>0</v>
      </c>
      <c r="AF871">
        <v>0</v>
      </c>
      <c r="AG871">
        <v>16</v>
      </c>
      <c r="AH871">
        <v>3</v>
      </c>
      <c r="AI871">
        <v>1</v>
      </c>
      <c r="AJ871" t="s">
        <v>40</v>
      </c>
    </row>
    <row r="872" spans="1:36" x14ac:dyDescent="0.2">
      <c r="A872" t="s">
        <v>1084</v>
      </c>
      <c r="B872" t="s">
        <v>1084</v>
      </c>
      <c r="C872" t="s">
        <v>59</v>
      </c>
      <c r="D872" t="s">
        <v>1421</v>
      </c>
      <c r="E872" t="s">
        <v>74</v>
      </c>
      <c r="F872" s="1">
        <v>47285</v>
      </c>
      <c r="G872" s="1">
        <v>37453</v>
      </c>
      <c r="H872" s="1">
        <v>39676</v>
      </c>
      <c r="I872">
        <v>2016</v>
      </c>
      <c r="J872">
        <v>174</v>
      </c>
      <c r="K872">
        <v>183</v>
      </c>
      <c r="L872">
        <v>226</v>
      </c>
      <c r="M872">
        <v>69.599999999999994</v>
      </c>
      <c r="N872" t="s">
        <v>40</v>
      </c>
      <c r="O872" t="s">
        <v>40</v>
      </c>
      <c r="P872" t="s">
        <v>40</v>
      </c>
      <c r="Q872" t="s">
        <v>40</v>
      </c>
      <c r="R872" t="s">
        <v>40</v>
      </c>
      <c r="S872" t="s">
        <v>40</v>
      </c>
      <c r="T872" t="s">
        <v>242</v>
      </c>
      <c r="U872">
        <v>28.5</v>
      </c>
      <c r="V872">
        <v>9.4</v>
      </c>
      <c r="W872" t="s">
        <v>40</v>
      </c>
      <c r="X872">
        <v>2016</v>
      </c>
      <c r="Y872" t="s">
        <v>40</v>
      </c>
      <c r="Z872" t="s">
        <v>40</v>
      </c>
      <c r="AA872" t="s">
        <v>40</v>
      </c>
      <c r="AB872">
        <v>0</v>
      </c>
      <c r="AC872">
        <v>0</v>
      </c>
      <c r="AD872">
        <v>0</v>
      </c>
      <c r="AE872">
        <v>0</v>
      </c>
      <c r="AF872">
        <v>0</v>
      </c>
      <c r="AG872">
        <v>16</v>
      </c>
      <c r="AH872">
        <v>2</v>
      </c>
      <c r="AI872">
        <v>1</v>
      </c>
      <c r="AJ872" t="s">
        <v>40</v>
      </c>
    </row>
    <row r="873" spans="1:36" x14ac:dyDescent="0.2">
      <c r="A873" t="s">
        <v>1085</v>
      </c>
      <c r="B873" t="s">
        <v>1085</v>
      </c>
      <c r="C873" t="s">
        <v>59</v>
      </c>
      <c r="D873" t="s">
        <v>1421</v>
      </c>
      <c r="E873" t="s">
        <v>74</v>
      </c>
      <c r="F873" s="1">
        <v>47285</v>
      </c>
      <c r="G873" s="1">
        <v>37453</v>
      </c>
      <c r="H873" s="1">
        <v>39676</v>
      </c>
      <c r="I873">
        <v>2016</v>
      </c>
      <c r="J873">
        <v>100</v>
      </c>
      <c r="K873">
        <v>224</v>
      </c>
      <c r="L873">
        <v>137</v>
      </c>
      <c r="M873">
        <v>47</v>
      </c>
      <c r="N873" t="s">
        <v>40</v>
      </c>
      <c r="O873" t="s">
        <v>40</v>
      </c>
      <c r="P873" t="s">
        <v>40</v>
      </c>
      <c r="Q873" t="s">
        <v>40</v>
      </c>
      <c r="R873" t="s">
        <v>40</v>
      </c>
      <c r="S873" t="s">
        <v>40</v>
      </c>
      <c r="T873" t="s">
        <v>236</v>
      </c>
      <c r="U873">
        <v>43.5</v>
      </c>
      <c r="V873">
        <v>10.6</v>
      </c>
      <c r="W873" t="s">
        <v>40</v>
      </c>
      <c r="X873">
        <v>2016</v>
      </c>
      <c r="Y873" t="s">
        <v>40</v>
      </c>
      <c r="Z873" t="s">
        <v>40</v>
      </c>
      <c r="AA873" t="s">
        <v>40</v>
      </c>
      <c r="AB873">
        <v>0</v>
      </c>
      <c r="AC873">
        <v>0</v>
      </c>
      <c r="AD873">
        <v>0</v>
      </c>
      <c r="AE873">
        <v>0</v>
      </c>
      <c r="AF873">
        <v>0</v>
      </c>
      <c r="AG873">
        <v>16</v>
      </c>
      <c r="AH873">
        <v>1</v>
      </c>
      <c r="AI873">
        <v>1</v>
      </c>
      <c r="AJ873" t="s">
        <v>40</v>
      </c>
    </row>
    <row r="874" spans="1:36" x14ac:dyDescent="0.2">
      <c r="A874" t="s">
        <v>1086</v>
      </c>
      <c r="B874" t="s">
        <v>1086</v>
      </c>
      <c r="C874" t="s">
        <v>59</v>
      </c>
      <c r="D874" t="s">
        <v>1421</v>
      </c>
      <c r="E874" t="s">
        <v>74</v>
      </c>
      <c r="F874" s="1">
        <v>47285</v>
      </c>
      <c r="G874" t="s">
        <v>40</v>
      </c>
      <c r="H874" s="1">
        <v>37453</v>
      </c>
      <c r="I874">
        <v>2016</v>
      </c>
      <c r="J874">
        <v>108</v>
      </c>
      <c r="K874">
        <v>215</v>
      </c>
      <c r="L874">
        <v>152</v>
      </c>
      <c r="M874">
        <v>38.700000000000003</v>
      </c>
      <c r="N874" t="s">
        <v>40</v>
      </c>
      <c r="O874" t="s">
        <v>40</v>
      </c>
      <c r="P874" t="s">
        <v>40</v>
      </c>
      <c r="Q874" t="s">
        <v>40</v>
      </c>
      <c r="R874" t="s">
        <v>40</v>
      </c>
      <c r="S874" t="s">
        <v>40</v>
      </c>
      <c r="T874" t="s">
        <v>236</v>
      </c>
      <c r="U874">
        <v>34.799999999999997</v>
      </c>
      <c r="V874">
        <v>10.6</v>
      </c>
      <c r="W874" t="s">
        <v>40</v>
      </c>
      <c r="X874">
        <v>2016</v>
      </c>
      <c r="Y874" t="s">
        <v>40</v>
      </c>
      <c r="Z874" t="s">
        <v>40</v>
      </c>
      <c r="AA874" t="s">
        <v>40</v>
      </c>
      <c r="AB874">
        <v>0</v>
      </c>
      <c r="AC874">
        <v>0</v>
      </c>
      <c r="AD874">
        <v>0</v>
      </c>
      <c r="AE874">
        <v>0</v>
      </c>
      <c r="AF874">
        <v>0</v>
      </c>
      <c r="AG874">
        <v>2</v>
      </c>
      <c r="AH874">
        <v>5</v>
      </c>
      <c r="AI874">
        <v>1</v>
      </c>
      <c r="AJ874" t="s">
        <v>40</v>
      </c>
    </row>
    <row r="875" spans="1:36" x14ac:dyDescent="0.2">
      <c r="A875" t="s">
        <v>1087</v>
      </c>
      <c r="B875" t="s">
        <v>1087</v>
      </c>
      <c r="C875" t="s">
        <v>59</v>
      </c>
      <c r="D875" t="s">
        <v>1421</v>
      </c>
      <c r="E875" t="s">
        <v>74</v>
      </c>
      <c r="F875" s="1">
        <v>47285</v>
      </c>
      <c r="G875" t="s">
        <v>40</v>
      </c>
      <c r="H875" s="1">
        <v>37453</v>
      </c>
      <c r="I875">
        <v>2016</v>
      </c>
      <c r="J875">
        <v>81</v>
      </c>
      <c r="K875">
        <v>222</v>
      </c>
      <c r="L875">
        <v>108</v>
      </c>
      <c r="M875">
        <v>33.299999999999997</v>
      </c>
      <c r="N875" t="s">
        <v>40</v>
      </c>
      <c r="O875" t="s">
        <v>40</v>
      </c>
      <c r="P875" t="s">
        <v>40</v>
      </c>
      <c r="Q875" t="s">
        <v>40</v>
      </c>
      <c r="R875" t="s">
        <v>40</v>
      </c>
      <c r="S875" t="s">
        <v>40</v>
      </c>
      <c r="T875" t="s">
        <v>242</v>
      </c>
      <c r="U875">
        <v>33.5</v>
      </c>
      <c r="V875">
        <v>11.6</v>
      </c>
      <c r="W875" t="s">
        <v>40</v>
      </c>
      <c r="X875">
        <v>2016</v>
      </c>
      <c r="Y875" t="s">
        <v>40</v>
      </c>
      <c r="Z875" t="s">
        <v>40</v>
      </c>
      <c r="AA875" t="s">
        <v>40</v>
      </c>
      <c r="AB875">
        <v>0</v>
      </c>
      <c r="AC875">
        <v>0</v>
      </c>
      <c r="AD875">
        <v>0</v>
      </c>
      <c r="AE875">
        <v>0</v>
      </c>
      <c r="AF875">
        <v>0</v>
      </c>
      <c r="AG875">
        <v>2</v>
      </c>
      <c r="AH875">
        <v>4</v>
      </c>
      <c r="AI875">
        <v>1</v>
      </c>
      <c r="AJ875" t="s">
        <v>40</v>
      </c>
    </row>
    <row r="876" spans="1:36" x14ac:dyDescent="0.2">
      <c r="A876" t="s">
        <v>1088</v>
      </c>
      <c r="B876" t="s">
        <v>1088</v>
      </c>
      <c r="C876" t="s">
        <v>59</v>
      </c>
      <c r="D876" t="s">
        <v>1421</v>
      </c>
      <c r="E876" t="s">
        <v>74</v>
      </c>
      <c r="F876" s="1">
        <v>47285</v>
      </c>
      <c r="G876" t="s">
        <v>40</v>
      </c>
      <c r="H876" s="1">
        <v>37453</v>
      </c>
      <c r="I876">
        <v>2016</v>
      </c>
      <c r="J876">
        <v>76</v>
      </c>
      <c r="K876">
        <v>235</v>
      </c>
      <c r="L876">
        <v>154</v>
      </c>
      <c r="M876">
        <v>24.7</v>
      </c>
      <c r="N876" t="s">
        <v>40</v>
      </c>
      <c r="O876" t="s">
        <v>40</v>
      </c>
      <c r="P876" t="s">
        <v>40</v>
      </c>
      <c r="Q876" t="s">
        <v>40</v>
      </c>
      <c r="R876" t="s">
        <v>40</v>
      </c>
      <c r="S876" t="s">
        <v>40</v>
      </c>
      <c r="T876" t="s">
        <v>236</v>
      </c>
      <c r="U876">
        <v>39.5</v>
      </c>
      <c r="V876">
        <v>8.4</v>
      </c>
      <c r="W876" t="s">
        <v>40</v>
      </c>
      <c r="X876">
        <v>2016</v>
      </c>
      <c r="Y876" t="s">
        <v>40</v>
      </c>
      <c r="Z876" t="s">
        <v>40</v>
      </c>
      <c r="AA876" t="s">
        <v>40</v>
      </c>
      <c r="AB876">
        <v>0</v>
      </c>
      <c r="AC876">
        <v>0</v>
      </c>
      <c r="AD876">
        <v>0</v>
      </c>
      <c r="AE876">
        <v>0</v>
      </c>
      <c r="AF876">
        <v>0</v>
      </c>
      <c r="AG876">
        <v>2</v>
      </c>
      <c r="AH876">
        <v>3</v>
      </c>
      <c r="AI876">
        <v>1</v>
      </c>
      <c r="AJ876" t="s">
        <v>40</v>
      </c>
    </row>
    <row r="877" spans="1:36" x14ac:dyDescent="0.2">
      <c r="A877" t="s">
        <v>1089</v>
      </c>
      <c r="B877" t="s">
        <v>1089</v>
      </c>
      <c r="C877" t="s">
        <v>59</v>
      </c>
      <c r="D877" t="s">
        <v>1421</v>
      </c>
      <c r="E877" t="s">
        <v>74</v>
      </c>
      <c r="F877" s="1">
        <v>47285</v>
      </c>
      <c r="G877" t="s">
        <v>40</v>
      </c>
      <c r="H877" s="1">
        <v>37453</v>
      </c>
      <c r="I877">
        <v>2016</v>
      </c>
      <c r="J877">
        <v>69</v>
      </c>
      <c r="K877">
        <v>86</v>
      </c>
      <c r="L877">
        <v>46</v>
      </c>
      <c r="M877">
        <v>17.899999999999999</v>
      </c>
      <c r="N877" t="s">
        <v>40</v>
      </c>
      <c r="O877" t="s">
        <v>40</v>
      </c>
      <c r="P877" t="s">
        <v>40</v>
      </c>
      <c r="Q877" t="s">
        <v>40</v>
      </c>
      <c r="R877" t="s">
        <v>40</v>
      </c>
      <c r="S877" t="s">
        <v>40</v>
      </c>
      <c r="T877" t="s">
        <v>242</v>
      </c>
      <c r="U877">
        <v>40.299999999999997</v>
      </c>
      <c r="V877">
        <v>10.9</v>
      </c>
      <c r="W877" t="s">
        <v>40</v>
      </c>
      <c r="X877">
        <v>2016</v>
      </c>
      <c r="Y877" t="s">
        <v>40</v>
      </c>
      <c r="Z877" t="s">
        <v>40</v>
      </c>
      <c r="AA877" t="s">
        <v>40</v>
      </c>
      <c r="AB877">
        <v>0</v>
      </c>
      <c r="AC877">
        <v>0</v>
      </c>
      <c r="AD877">
        <v>0</v>
      </c>
      <c r="AE877">
        <v>0</v>
      </c>
      <c r="AF877">
        <v>0</v>
      </c>
      <c r="AG877">
        <v>2</v>
      </c>
      <c r="AH877">
        <v>2</v>
      </c>
      <c r="AI877">
        <v>1</v>
      </c>
      <c r="AJ877" t="s">
        <v>40</v>
      </c>
    </row>
    <row r="878" spans="1:36" x14ac:dyDescent="0.2">
      <c r="A878" t="s">
        <v>1090</v>
      </c>
      <c r="B878" t="s">
        <v>1090</v>
      </c>
      <c r="C878" t="s">
        <v>372</v>
      </c>
      <c r="D878" t="s">
        <v>1421</v>
      </c>
      <c r="E878" t="s">
        <v>689</v>
      </c>
      <c r="F878" s="1">
        <v>37088</v>
      </c>
      <c r="G878" t="s">
        <v>40</v>
      </c>
      <c r="H878" s="1">
        <v>37453</v>
      </c>
      <c r="I878">
        <v>2016</v>
      </c>
      <c r="J878">
        <v>7</v>
      </c>
      <c r="K878" t="s">
        <v>40</v>
      </c>
      <c r="L878" t="s">
        <v>40</v>
      </c>
      <c r="M878">
        <v>6</v>
      </c>
      <c r="N878" t="s">
        <v>40</v>
      </c>
      <c r="O878" t="s">
        <v>40</v>
      </c>
      <c r="P878" t="s">
        <v>40</v>
      </c>
      <c r="Q878" t="s">
        <v>40</v>
      </c>
      <c r="R878" t="s">
        <v>40</v>
      </c>
      <c r="S878" t="s">
        <v>40</v>
      </c>
      <c r="T878" t="s">
        <v>41</v>
      </c>
      <c r="U878">
        <v>8.8000000000000007</v>
      </c>
      <c r="V878">
        <v>6.8</v>
      </c>
      <c r="W878" t="s">
        <v>40</v>
      </c>
      <c r="X878">
        <v>2016</v>
      </c>
      <c r="Y878" t="s">
        <v>40</v>
      </c>
      <c r="Z878" t="s">
        <v>40</v>
      </c>
      <c r="AA878" t="s">
        <v>40</v>
      </c>
      <c r="AB878">
        <v>0</v>
      </c>
      <c r="AC878">
        <v>0</v>
      </c>
      <c r="AD878">
        <v>0</v>
      </c>
      <c r="AE878">
        <v>0</v>
      </c>
      <c r="AF878">
        <v>0</v>
      </c>
      <c r="AG878">
        <v>10</v>
      </c>
      <c r="AH878">
        <v>4</v>
      </c>
      <c r="AI878">
        <v>2</v>
      </c>
      <c r="AJ878" t="s">
        <v>40</v>
      </c>
    </row>
    <row r="879" spans="1:36" x14ac:dyDescent="0.2">
      <c r="A879" t="s">
        <v>1091</v>
      </c>
      <c r="B879" t="s">
        <v>1091</v>
      </c>
      <c r="C879" t="s">
        <v>372</v>
      </c>
      <c r="D879" t="s">
        <v>1421</v>
      </c>
      <c r="E879" t="s">
        <v>689</v>
      </c>
      <c r="F879" s="1">
        <v>37088</v>
      </c>
      <c r="G879" t="s">
        <v>40</v>
      </c>
      <c r="H879" s="1">
        <v>37453</v>
      </c>
      <c r="I879">
        <v>2016</v>
      </c>
      <c r="J879">
        <v>7</v>
      </c>
      <c r="K879" t="s">
        <v>40</v>
      </c>
      <c r="L879" t="s">
        <v>40</v>
      </c>
      <c r="M879">
        <v>8</v>
      </c>
      <c r="N879" t="s">
        <v>40</v>
      </c>
      <c r="O879" t="s">
        <v>40</v>
      </c>
      <c r="P879" t="s">
        <v>40</v>
      </c>
      <c r="Q879" t="s">
        <v>40</v>
      </c>
      <c r="R879" t="s">
        <v>40</v>
      </c>
      <c r="S879" t="s">
        <v>40</v>
      </c>
      <c r="T879" t="s">
        <v>236</v>
      </c>
      <c r="U879">
        <v>5.3</v>
      </c>
      <c r="V879">
        <v>7.9</v>
      </c>
      <c r="W879" t="s">
        <v>40</v>
      </c>
      <c r="X879">
        <v>2016</v>
      </c>
      <c r="Y879" t="s">
        <v>40</v>
      </c>
      <c r="Z879" t="s">
        <v>40</v>
      </c>
      <c r="AA879" t="s">
        <v>40</v>
      </c>
      <c r="AB879">
        <v>0</v>
      </c>
      <c r="AC879">
        <v>0</v>
      </c>
      <c r="AD879">
        <v>0</v>
      </c>
      <c r="AE879">
        <v>0</v>
      </c>
      <c r="AF879">
        <v>0</v>
      </c>
      <c r="AG879">
        <v>10</v>
      </c>
      <c r="AH879">
        <v>3</v>
      </c>
      <c r="AI879">
        <v>2</v>
      </c>
      <c r="AJ879" t="s">
        <v>40</v>
      </c>
    </row>
    <row r="880" spans="1:36" x14ac:dyDescent="0.2">
      <c r="A880" t="s">
        <v>1092</v>
      </c>
      <c r="B880" t="s">
        <v>1092</v>
      </c>
      <c r="C880" t="s">
        <v>372</v>
      </c>
      <c r="D880" t="s">
        <v>1421</v>
      </c>
      <c r="E880" t="s">
        <v>689</v>
      </c>
      <c r="F880" s="1">
        <v>37088</v>
      </c>
      <c r="G880" t="s">
        <v>40</v>
      </c>
      <c r="H880" s="1">
        <v>37453</v>
      </c>
      <c r="I880">
        <v>2016</v>
      </c>
      <c r="J880">
        <v>8</v>
      </c>
      <c r="K880" t="s">
        <v>40</v>
      </c>
      <c r="L880" t="s">
        <v>40</v>
      </c>
      <c r="M880">
        <v>4</v>
      </c>
      <c r="N880" t="s">
        <v>40</v>
      </c>
      <c r="O880" t="s">
        <v>40</v>
      </c>
      <c r="P880" t="s">
        <v>40</v>
      </c>
      <c r="Q880" t="s">
        <v>40</v>
      </c>
      <c r="R880" t="s">
        <v>40</v>
      </c>
      <c r="S880" t="s">
        <v>40</v>
      </c>
      <c r="T880" t="s">
        <v>41</v>
      </c>
      <c r="U880">
        <v>20.6</v>
      </c>
      <c r="V880">
        <v>5.0999999999999996</v>
      </c>
      <c r="W880" t="s">
        <v>40</v>
      </c>
      <c r="X880">
        <v>2016</v>
      </c>
      <c r="Y880" t="s">
        <v>40</v>
      </c>
      <c r="Z880" t="s">
        <v>40</v>
      </c>
      <c r="AA880" t="s">
        <v>40</v>
      </c>
      <c r="AB880">
        <v>0</v>
      </c>
      <c r="AC880">
        <v>0</v>
      </c>
      <c r="AD880">
        <v>0</v>
      </c>
      <c r="AE880">
        <v>0</v>
      </c>
      <c r="AF880">
        <v>0</v>
      </c>
      <c r="AG880">
        <v>10</v>
      </c>
      <c r="AH880">
        <v>2</v>
      </c>
      <c r="AI880">
        <v>2</v>
      </c>
      <c r="AJ880" t="s">
        <v>40</v>
      </c>
    </row>
    <row r="881" spans="1:36" x14ac:dyDescent="0.2">
      <c r="A881" t="s">
        <v>1093</v>
      </c>
      <c r="B881" t="s">
        <v>1094</v>
      </c>
      <c r="C881" t="s">
        <v>38</v>
      </c>
      <c r="D881" t="s">
        <v>1421</v>
      </c>
      <c r="E881" t="s">
        <v>689</v>
      </c>
      <c r="F881" s="1">
        <v>37088</v>
      </c>
      <c r="G881" s="1">
        <v>37453</v>
      </c>
      <c r="H881" s="1">
        <v>39676</v>
      </c>
      <c r="I881">
        <v>2016</v>
      </c>
      <c r="J881">
        <v>48</v>
      </c>
      <c r="K881">
        <v>162</v>
      </c>
      <c r="L881">
        <v>151</v>
      </c>
      <c r="M881">
        <v>17</v>
      </c>
      <c r="N881" t="s">
        <v>40</v>
      </c>
      <c r="O881" t="s">
        <v>40</v>
      </c>
      <c r="P881" t="s">
        <v>40</v>
      </c>
      <c r="Q881" t="s">
        <v>40</v>
      </c>
      <c r="R881" t="s">
        <v>40</v>
      </c>
      <c r="S881" t="s">
        <v>40</v>
      </c>
      <c r="T881" t="s">
        <v>41</v>
      </c>
      <c r="U881">
        <v>32.1</v>
      </c>
      <c r="V881">
        <v>9.6999999999999993</v>
      </c>
      <c r="W881" t="s">
        <v>40</v>
      </c>
      <c r="X881">
        <v>2016</v>
      </c>
      <c r="Y881" t="s">
        <v>40</v>
      </c>
      <c r="Z881" t="s">
        <v>40</v>
      </c>
      <c r="AA881" t="s">
        <v>40</v>
      </c>
      <c r="AB881">
        <v>0</v>
      </c>
      <c r="AC881">
        <v>0</v>
      </c>
      <c r="AD881">
        <v>0</v>
      </c>
      <c r="AE881">
        <v>0</v>
      </c>
      <c r="AF881">
        <v>0</v>
      </c>
      <c r="AG881">
        <v>8</v>
      </c>
      <c r="AH881">
        <v>6</v>
      </c>
      <c r="AI881">
        <v>1</v>
      </c>
      <c r="AJ881" t="s">
        <v>40</v>
      </c>
    </row>
    <row r="882" spans="1:36" x14ac:dyDescent="0.2">
      <c r="A882" t="s">
        <v>1095</v>
      </c>
      <c r="B882" t="s">
        <v>1095</v>
      </c>
      <c r="C882" t="s">
        <v>38</v>
      </c>
      <c r="D882" t="s">
        <v>1421</v>
      </c>
      <c r="E882" t="s">
        <v>689</v>
      </c>
      <c r="F882" s="1">
        <v>37088</v>
      </c>
      <c r="G882" t="s">
        <v>40</v>
      </c>
      <c r="H882" s="1">
        <v>37453</v>
      </c>
      <c r="I882">
        <v>2016</v>
      </c>
      <c r="J882">
        <v>64</v>
      </c>
      <c r="K882">
        <v>104</v>
      </c>
      <c r="L882">
        <v>62</v>
      </c>
      <c r="M882">
        <v>18</v>
      </c>
      <c r="N882" t="s">
        <v>40</v>
      </c>
      <c r="O882" t="s">
        <v>40</v>
      </c>
      <c r="P882" t="s">
        <v>40</v>
      </c>
      <c r="Q882" t="s">
        <v>40</v>
      </c>
      <c r="R882" t="s">
        <v>40</v>
      </c>
      <c r="S882" t="s">
        <v>40</v>
      </c>
      <c r="T882" t="s">
        <v>41</v>
      </c>
      <c r="U882" t="s">
        <v>40</v>
      </c>
      <c r="V882" t="s">
        <v>40</v>
      </c>
      <c r="W882" t="s">
        <v>40</v>
      </c>
      <c r="X882">
        <v>2016</v>
      </c>
      <c r="Y882" t="s">
        <v>40</v>
      </c>
      <c r="Z882" t="s">
        <v>40</v>
      </c>
      <c r="AA882" t="s">
        <v>40</v>
      </c>
      <c r="AB882">
        <v>0</v>
      </c>
      <c r="AC882">
        <v>0</v>
      </c>
      <c r="AD882">
        <v>0</v>
      </c>
      <c r="AE882">
        <v>0</v>
      </c>
      <c r="AF882">
        <v>0</v>
      </c>
      <c r="AG882">
        <v>3</v>
      </c>
      <c r="AH882">
        <v>1</v>
      </c>
      <c r="AI882">
        <v>1</v>
      </c>
      <c r="AJ882" t="s">
        <v>40</v>
      </c>
    </row>
    <row r="883" spans="1:36" x14ac:dyDescent="0.2">
      <c r="A883" t="s">
        <v>1096</v>
      </c>
      <c r="B883" t="s">
        <v>1097</v>
      </c>
      <c r="C883" t="s">
        <v>38</v>
      </c>
      <c r="D883" t="s">
        <v>1421</v>
      </c>
      <c r="E883" t="s">
        <v>689</v>
      </c>
      <c r="F883" s="1">
        <v>37088</v>
      </c>
      <c r="G883" s="1">
        <v>37453</v>
      </c>
      <c r="H883" s="1">
        <v>39676</v>
      </c>
      <c r="I883">
        <v>2016</v>
      </c>
      <c r="J883">
        <v>44</v>
      </c>
      <c r="K883">
        <v>84</v>
      </c>
      <c r="L883">
        <v>108</v>
      </c>
      <c r="M883">
        <v>13</v>
      </c>
      <c r="N883" t="s">
        <v>40</v>
      </c>
      <c r="O883" t="s">
        <v>40</v>
      </c>
      <c r="P883" t="s">
        <v>40</v>
      </c>
      <c r="Q883" t="s">
        <v>40</v>
      </c>
      <c r="R883" t="s">
        <v>40</v>
      </c>
      <c r="S883" t="s">
        <v>40</v>
      </c>
      <c r="T883" t="s">
        <v>41</v>
      </c>
      <c r="U883">
        <v>30.3</v>
      </c>
      <c r="V883">
        <v>8.9</v>
      </c>
      <c r="W883" t="s">
        <v>40</v>
      </c>
      <c r="X883">
        <v>2016</v>
      </c>
      <c r="Y883" t="s">
        <v>40</v>
      </c>
      <c r="Z883" t="s">
        <v>40</v>
      </c>
      <c r="AA883" t="s">
        <v>40</v>
      </c>
      <c r="AB883">
        <v>0</v>
      </c>
      <c r="AC883">
        <v>0</v>
      </c>
      <c r="AD883">
        <v>0</v>
      </c>
      <c r="AE883">
        <v>0</v>
      </c>
      <c r="AF883">
        <v>0</v>
      </c>
      <c r="AG883">
        <v>8</v>
      </c>
      <c r="AH883">
        <v>5</v>
      </c>
      <c r="AI883">
        <v>1</v>
      </c>
      <c r="AJ883" t="s">
        <v>40</v>
      </c>
    </row>
    <row r="884" spans="1:36" x14ac:dyDescent="0.2">
      <c r="A884" t="s">
        <v>1098</v>
      </c>
      <c r="B884" t="s">
        <v>1099</v>
      </c>
      <c r="C884" t="s">
        <v>38</v>
      </c>
      <c r="D884" t="s">
        <v>1421</v>
      </c>
      <c r="E884" t="s">
        <v>689</v>
      </c>
      <c r="F884" s="1">
        <v>37088</v>
      </c>
      <c r="G884" s="1">
        <v>37453</v>
      </c>
      <c r="H884" s="1">
        <v>39676</v>
      </c>
      <c r="I884">
        <v>2016</v>
      </c>
      <c r="J884">
        <v>27</v>
      </c>
      <c r="K884">
        <v>168</v>
      </c>
      <c r="L884">
        <v>89</v>
      </c>
      <c r="M884">
        <v>12</v>
      </c>
      <c r="N884" t="s">
        <v>40</v>
      </c>
      <c r="O884" t="s">
        <v>40</v>
      </c>
      <c r="P884" t="s">
        <v>40</v>
      </c>
      <c r="Q884" t="s">
        <v>40</v>
      </c>
      <c r="R884" t="s">
        <v>40</v>
      </c>
      <c r="S884" t="s">
        <v>40</v>
      </c>
      <c r="T884" t="s">
        <v>41</v>
      </c>
      <c r="U884">
        <v>28.1</v>
      </c>
      <c r="V884">
        <v>8.8000000000000007</v>
      </c>
      <c r="W884" t="s">
        <v>40</v>
      </c>
      <c r="X884">
        <v>2016</v>
      </c>
      <c r="Y884" t="s">
        <v>40</v>
      </c>
      <c r="Z884" t="s">
        <v>40</v>
      </c>
      <c r="AA884" t="s">
        <v>40</v>
      </c>
      <c r="AB884">
        <v>0</v>
      </c>
      <c r="AC884">
        <v>0</v>
      </c>
      <c r="AD884">
        <v>0</v>
      </c>
      <c r="AE884">
        <v>0</v>
      </c>
      <c r="AF884">
        <v>0</v>
      </c>
      <c r="AG884">
        <v>8</v>
      </c>
      <c r="AH884">
        <v>4</v>
      </c>
      <c r="AI884">
        <v>1</v>
      </c>
      <c r="AJ884" t="s">
        <v>40</v>
      </c>
    </row>
    <row r="885" spans="1:36" x14ac:dyDescent="0.2">
      <c r="A885" t="s">
        <v>1100</v>
      </c>
      <c r="B885" t="s">
        <v>1101</v>
      </c>
      <c r="C885" t="s">
        <v>38</v>
      </c>
      <c r="D885" t="s">
        <v>1421</v>
      </c>
      <c r="E885" t="s">
        <v>689</v>
      </c>
      <c r="F885" s="1">
        <v>37088</v>
      </c>
      <c r="G885" s="1">
        <v>37453</v>
      </c>
      <c r="H885" s="1">
        <v>39676</v>
      </c>
      <c r="I885">
        <v>2016</v>
      </c>
      <c r="J885">
        <v>23</v>
      </c>
      <c r="K885">
        <v>77</v>
      </c>
      <c r="L885">
        <v>43</v>
      </c>
      <c r="M885">
        <v>10</v>
      </c>
      <c r="N885" t="s">
        <v>40</v>
      </c>
      <c r="O885" t="s">
        <v>40</v>
      </c>
      <c r="P885" t="s">
        <v>40</v>
      </c>
      <c r="Q885" t="s">
        <v>40</v>
      </c>
      <c r="R885" t="s">
        <v>40</v>
      </c>
      <c r="S885" t="s">
        <v>40</v>
      </c>
      <c r="T885" t="s">
        <v>41</v>
      </c>
      <c r="U885">
        <v>32</v>
      </c>
      <c r="V885">
        <v>10.1</v>
      </c>
      <c r="W885" t="s">
        <v>40</v>
      </c>
      <c r="X885">
        <v>2016</v>
      </c>
      <c r="Y885" t="s">
        <v>40</v>
      </c>
      <c r="Z885" t="s">
        <v>40</v>
      </c>
      <c r="AA885" t="s">
        <v>40</v>
      </c>
      <c r="AB885">
        <v>0</v>
      </c>
      <c r="AC885">
        <v>0</v>
      </c>
      <c r="AD885">
        <v>0</v>
      </c>
      <c r="AE885">
        <v>0</v>
      </c>
      <c r="AF885">
        <v>0</v>
      </c>
      <c r="AG885">
        <v>8</v>
      </c>
      <c r="AH885">
        <v>3</v>
      </c>
      <c r="AI885">
        <v>1</v>
      </c>
      <c r="AJ885" t="s">
        <v>40</v>
      </c>
    </row>
    <row r="886" spans="1:36" x14ac:dyDescent="0.2">
      <c r="A886" t="s">
        <v>1102</v>
      </c>
      <c r="B886" t="s">
        <v>1103</v>
      </c>
      <c r="C886" t="s">
        <v>38</v>
      </c>
      <c r="D886" t="s">
        <v>1421</v>
      </c>
      <c r="E886" t="s">
        <v>689</v>
      </c>
      <c r="F886" s="1">
        <v>37088</v>
      </c>
      <c r="G886" s="1">
        <v>37453</v>
      </c>
      <c r="H886" s="1">
        <v>39676</v>
      </c>
      <c r="I886">
        <v>2016</v>
      </c>
      <c r="J886">
        <v>22</v>
      </c>
      <c r="K886">
        <v>91</v>
      </c>
      <c r="L886">
        <v>20</v>
      </c>
      <c r="M886">
        <v>6</v>
      </c>
      <c r="N886" t="s">
        <v>40</v>
      </c>
      <c r="O886" t="s">
        <v>40</v>
      </c>
      <c r="P886" t="s">
        <v>40</v>
      </c>
      <c r="Q886" t="s">
        <v>40</v>
      </c>
      <c r="R886" t="s">
        <v>40</v>
      </c>
      <c r="S886" t="s">
        <v>40</v>
      </c>
      <c r="T886" t="s">
        <v>41</v>
      </c>
      <c r="U886">
        <v>22.7</v>
      </c>
      <c r="V886">
        <v>6.7</v>
      </c>
      <c r="W886" t="s">
        <v>40</v>
      </c>
      <c r="X886">
        <v>2016</v>
      </c>
      <c r="Y886" t="s">
        <v>40</v>
      </c>
      <c r="Z886" t="s">
        <v>40</v>
      </c>
      <c r="AA886" t="s">
        <v>40</v>
      </c>
      <c r="AB886">
        <v>0</v>
      </c>
      <c r="AC886">
        <v>0</v>
      </c>
      <c r="AD886">
        <v>0</v>
      </c>
      <c r="AE886">
        <v>0</v>
      </c>
      <c r="AF886">
        <v>0</v>
      </c>
      <c r="AG886">
        <v>8</v>
      </c>
      <c r="AH886">
        <v>2</v>
      </c>
      <c r="AI886">
        <v>1</v>
      </c>
      <c r="AJ886" t="s">
        <v>40</v>
      </c>
    </row>
    <row r="887" spans="1:36" x14ac:dyDescent="0.2">
      <c r="A887" t="s">
        <v>1104</v>
      </c>
      <c r="B887" t="s">
        <v>1104</v>
      </c>
      <c r="C887" t="s">
        <v>38</v>
      </c>
      <c r="D887" t="s">
        <v>1421</v>
      </c>
      <c r="E887" t="s">
        <v>689</v>
      </c>
      <c r="F887" s="1">
        <v>37088</v>
      </c>
      <c r="G887" t="s">
        <v>40</v>
      </c>
      <c r="H887" s="1">
        <v>37453</v>
      </c>
      <c r="I887">
        <v>2016</v>
      </c>
      <c r="J887">
        <v>45</v>
      </c>
      <c r="K887">
        <v>131</v>
      </c>
      <c r="L887">
        <v>59</v>
      </c>
      <c r="M887">
        <v>10</v>
      </c>
      <c r="N887" t="s">
        <v>40</v>
      </c>
      <c r="O887" t="s">
        <v>40</v>
      </c>
      <c r="P887" t="s">
        <v>40</v>
      </c>
      <c r="Q887" t="s">
        <v>40</v>
      </c>
      <c r="R887" t="s">
        <v>40</v>
      </c>
      <c r="S887" t="s">
        <v>40</v>
      </c>
      <c r="T887" t="s">
        <v>41</v>
      </c>
      <c r="U887" t="s">
        <v>40</v>
      </c>
      <c r="V887" t="s">
        <v>40</v>
      </c>
      <c r="W887" t="s">
        <v>40</v>
      </c>
      <c r="X887">
        <v>2016</v>
      </c>
      <c r="Y887" t="s">
        <v>40</v>
      </c>
      <c r="Z887" t="s">
        <v>40</v>
      </c>
      <c r="AA887" t="s">
        <v>40</v>
      </c>
      <c r="AB887">
        <v>0</v>
      </c>
      <c r="AC887">
        <v>0</v>
      </c>
      <c r="AD887">
        <v>0</v>
      </c>
      <c r="AE887">
        <v>0</v>
      </c>
      <c r="AF887">
        <v>0</v>
      </c>
      <c r="AG887">
        <v>3</v>
      </c>
      <c r="AH887">
        <v>5</v>
      </c>
      <c r="AI887">
        <v>1</v>
      </c>
      <c r="AJ887" t="s">
        <v>40</v>
      </c>
    </row>
    <row r="888" spans="1:36" x14ac:dyDescent="0.2">
      <c r="A888" t="s">
        <v>1105</v>
      </c>
      <c r="B888" t="s">
        <v>1105</v>
      </c>
      <c r="C888" t="s">
        <v>38</v>
      </c>
      <c r="D888" t="s">
        <v>1421</v>
      </c>
      <c r="E888" t="s">
        <v>689</v>
      </c>
      <c r="F888" s="1">
        <v>37088</v>
      </c>
      <c r="G888" t="s">
        <v>40</v>
      </c>
      <c r="H888" s="1">
        <v>37453</v>
      </c>
      <c r="I888">
        <v>2016</v>
      </c>
      <c r="J888">
        <v>58</v>
      </c>
      <c r="K888">
        <v>141</v>
      </c>
      <c r="L888">
        <v>103</v>
      </c>
      <c r="M888">
        <v>29</v>
      </c>
      <c r="N888" t="s">
        <v>40</v>
      </c>
      <c r="O888" t="s">
        <v>40</v>
      </c>
      <c r="P888" t="s">
        <v>40</v>
      </c>
      <c r="Q888" t="s">
        <v>40</v>
      </c>
      <c r="R888" t="s">
        <v>40</v>
      </c>
      <c r="S888" t="s">
        <v>40</v>
      </c>
      <c r="T888" t="s">
        <v>41</v>
      </c>
      <c r="U888" t="s">
        <v>40</v>
      </c>
      <c r="V888" t="s">
        <v>40</v>
      </c>
      <c r="W888" t="s">
        <v>40</v>
      </c>
      <c r="X888">
        <v>2016</v>
      </c>
      <c r="Y888" t="s">
        <v>40</v>
      </c>
      <c r="Z888" t="s">
        <v>40</v>
      </c>
      <c r="AA888" t="s">
        <v>40</v>
      </c>
      <c r="AB888">
        <v>0</v>
      </c>
      <c r="AC888">
        <v>0</v>
      </c>
      <c r="AD888">
        <v>0</v>
      </c>
      <c r="AE888">
        <v>0</v>
      </c>
      <c r="AF888">
        <v>0</v>
      </c>
      <c r="AG888">
        <v>3</v>
      </c>
      <c r="AH888">
        <v>3</v>
      </c>
      <c r="AI888">
        <v>1</v>
      </c>
      <c r="AJ888" t="s">
        <v>40</v>
      </c>
    </row>
    <row r="889" spans="1:36" x14ac:dyDescent="0.2">
      <c r="A889" t="s">
        <v>1106</v>
      </c>
      <c r="B889" t="s">
        <v>1106</v>
      </c>
      <c r="C889" t="s">
        <v>38</v>
      </c>
      <c r="D889" t="s">
        <v>1421</v>
      </c>
      <c r="E889" t="s">
        <v>689</v>
      </c>
      <c r="F889" s="1">
        <v>37088</v>
      </c>
      <c r="G889" t="s">
        <v>40</v>
      </c>
      <c r="H889" s="1">
        <v>37453</v>
      </c>
      <c r="I889">
        <v>2016</v>
      </c>
      <c r="J889">
        <v>33</v>
      </c>
      <c r="K889">
        <v>226</v>
      </c>
      <c r="L889">
        <v>141</v>
      </c>
      <c r="M889">
        <v>22</v>
      </c>
      <c r="N889" t="s">
        <v>40</v>
      </c>
      <c r="O889" t="s">
        <v>40</v>
      </c>
      <c r="P889" t="s">
        <v>40</v>
      </c>
      <c r="Q889" t="s">
        <v>40</v>
      </c>
      <c r="R889" t="s">
        <v>40</v>
      </c>
      <c r="S889" t="s">
        <v>40</v>
      </c>
      <c r="T889" t="s">
        <v>41</v>
      </c>
      <c r="U889" t="s">
        <v>40</v>
      </c>
      <c r="V889" t="s">
        <v>40</v>
      </c>
      <c r="W889" t="s">
        <v>40</v>
      </c>
      <c r="X889">
        <v>2016</v>
      </c>
      <c r="Y889" t="s">
        <v>40</v>
      </c>
      <c r="Z889" t="s">
        <v>40</v>
      </c>
      <c r="AA889" t="s">
        <v>40</v>
      </c>
      <c r="AB889">
        <v>0</v>
      </c>
      <c r="AC889">
        <v>0</v>
      </c>
      <c r="AD889">
        <v>0</v>
      </c>
      <c r="AE889">
        <v>0</v>
      </c>
      <c r="AF889">
        <v>0</v>
      </c>
      <c r="AG889">
        <v>3</v>
      </c>
      <c r="AH889">
        <v>2</v>
      </c>
      <c r="AI889">
        <v>1</v>
      </c>
      <c r="AJ889" t="s">
        <v>40</v>
      </c>
    </row>
    <row r="890" spans="1:36" x14ac:dyDescent="0.2">
      <c r="A890" t="s">
        <v>1107</v>
      </c>
      <c r="B890" t="s">
        <v>1108</v>
      </c>
      <c r="C890" t="s">
        <v>59</v>
      </c>
      <c r="D890" t="s">
        <v>1421</v>
      </c>
      <c r="E890" t="s">
        <v>689</v>
      </c>
      <c r="F890" s="1">
        <v>37088</v>
      </c>
      <c r="G890" s="1">
        <v>37453</v>
      </c>
      <c r="H890" s="1">
        <v>39676</v>
      </c>
      <c r="I890">
        <v>2016</v>
      </c>
      <c r="J890">
        <v>29</v>
      </c>
      <c r="K890">
        <v>88</v>
      </c>
      <c r="L890">
        <v>32</v>
      </c>
      <c r="M890">
        <v>7</v>
      </c>
      <c r="N890" t="s">
        <v>40</v>
      </c>
      <c r="O890" t="s">
        <v>40</v>
      </c>
      <c r="P890" t="s">
        <v>40</v>
      </c>
      <c r="Q890" t="s">
        <v>40</v>
      </c>
      <c r="R890" t="s">
        <v>40</v>
      </c>
      <c r="S890" t="s">
        <v>40</v>
      </c>
      <c r="T890" t="s">
        <v>41</v>
      </c>
      <c r="U890">
        <v>29.7</v>
      </c>
      <c r="V890">
        <v>8.6999999999999993</v>
      </c>
      <c r="W890" t="s">
        <v>40</v>
      </c>
      <c r="X890">
        <v>2016</v>
      </c>
      <c r="Y890" t="s">
        <v>40</v>
      </c>
      <c r="Z890" t="s">
        <v>40</v>
      </c>
      <c r="AA890" t="s">
        <v>40</v>
      </c>
      <c r="AB890">
        <v>0</v>
      </c>
      <c r="AC890">
        <v>0</v>
      </c>
      <c r="AD890">
        <v>0</v>
      </c>
      <c r="AE890">
        <v>0</v>
      </c>
      <c r="AF890">
        <v>0</v>
      </c>
      <c r="AG890">
        <v>13</v>
      </c>
      <c r="AH890">
        <v>5</v>
      </c>
      <c r="AI890">
        <v>6</v>
      </c>
      <c r="AJ890" t="s">
        <v>40</v>
      </c>
    </row>
    <row r="891" spans="1:36" x14ac:dyDescent="0.2">
      <c r="A891" t="s">
        <v>1109</v>
      </c>
      <c r="B891" t="s">
        <v>1109</v>
      </c>
      <c r="C891" t="s">
        <v>59</v>
      </c>
      <c r="D891" t="s">
        <v>1421</v>
      </c>
      <c r="E891" t="s">
        <v>689</v>
      </c>
      <c r="F891" s="1">
        <v>37088</v>
      </c>
      <c r="G891" t="s">
        <v>40</v>
      </c>
      <c r="H891" s="1">
        <v>37453</v>
      </c>
      <c r="I891">
        <v>2016</v>
      </c>
      <c r="J891">
        <v>36</v>
      </c>
      <c r="K891">
        <v>65</v>
      </c>
      <c r="L891">
        <v>32</v>
      </c>
      <c r="M891">
        <v>19</v>
      </c>
      <c r="N891" t="s">
        <v>40</v>
      </c>
      <c r="O891" t="s">
        <v>40</v>
      </c>
      <c r="P891" t="s">
        <v>40</v>
      </c>
      <c r="Q891" t="s">
        <v>40</v>
      </c>
      <c r="R891" t="s">
        <v>40</v>
      </c>
      <c r="S891" t="s">
        <v>40</v>
      </c>
      <c r="T891" t="s">
        <v>41</v>
      </c>
      <c r="U891">
        <v>33.700000000000003</v>
      </c>
      <c r="V891">
        <v>12.4</v>
      </c>
      <c r="W891" t="s">
        <v>40</v>
      </c>
      <c r="X891">
        <v>2016</v>
      </c>
      <c r="Y891" t="s">
        <v>40</v>
      </c>
      <c r="Z891" t="s">
        <v>40</v>
      </c>
      <c r="AA891" t="s">
        <v>40</v>
      </c>
      <c r="AB891">
        <v>0</v>
      </c>
      <c r="AC891">
        <v>0</v>
      </c>
      <c r="AD891">
        <v>0</v>
      </c>
      <c r="AE891">
        <v>0</v>
      </c>
      <c r="AF891">
        <v>0</v>
      </c>
      <c r="AG891">
        <v>4</v>
      </c>
      <c r="AH891">
        <v>1</v>
      </c>
      <c r="AI891">
        <v>1</v>
      </c>
      <c r="AJ891" t="s">
        <v>40</v>
      </c>
    </row>
    <row r="892" spans="1:36" x14ac:dyDescent="0.2">
      <c r="A892" t="s">
        <v>1110</v>
      </c>
      <c r="B892" t="s">
        <v>1111</v>
      </c>
      <c r="C892" t="s">
        <v>59</v>
      </c>
      <c r="D892" t="s">
        <v>1421</v>
      </c>
      <c r="E892" t="s">
        <v>689</v>
      </c>
      <c r="F892" s="1">
        <v>37088</v>
      </c>
      <c r="G892" s="1">
        <v>37453</v>
      </c>
      <c r="H892" s="1">
        <v>39676</v>
      </c>
      <c r="I892">
        <v>2016</v>
      </c>
      <c r="J892">
        <v>27</v>
      </c>
      <c r="K892">
        <v>54</v>
      </c>
      <c r="L892">
        <v>49</v>
      </c>
      <c r="M892">
        <v>12</v>
      </c>
      <c r="N892" t="s">
        <v>40</v>
      </c>
      <c r="O892" t="s">
        <v>40</v>
      </c>
      <c r="P892" t="s">
        <v>40</v>
      </c>
      <c r="Q892" t="s">
        <v>40</v>
      </c>
      <c r="R892" t="s">
        <v>40</v>
      </c>
      <c r="S892" t="s">
        <v>40</v>
      </c>
      <c r="T892" t="s">
        <v>41</v>
      </c>
      <c r="U892">
        <v>27.5</v>
      </c>
      <c r="V892">
        <v>6.2</v>
      </c>
      <c r="W892" t="s">
        <v>40</v>
      </c>
      <c r="X892">
        <v>2016</v>
      </c>
      <c r="Y892" t="s">
        <v>40</v>
      </c>
      <c r="Z892" t="s">
        <v>40</v>
      </c>
      <c r="AA892" t="s">
        <v>40</v>
      </c>
      <c r="AB892">
        <v>0</v>
      </c>
      <c r="AC892">
        <v>0</v>
      </c>
      <c r="AD892">
        <v>0</v>
      </c>
      <c r="AE892">
        <v>0</v>
      </c>
      <c r="AF892">
        <v>0</v>
      </c>
      <c r="AG892">
        <v>13</v>
      </c>
      <c r="AH892">
        <v>4</v>
      </c>
      <c r="AI892">
        <v>6</v>
      </c>
      <c r="AJ892" t="s">
        <v>40</v>
      </c>
    </row>
    <row r="893" spans="1:36" x14ac:dyDescent="0.2">
      <c r="A893" t="s">
        <v>1112</v>
      </c>
      <c r="B893" t="s">
        <v>1113</v>
      </c>
      <c r="C893" t="s">
        <v>59</v>
      </c>
      <c r="D893" t="s">
        <v>1421</v>
      </c>
      <c r="E893" t="s">
        <v>689</v>
      </c>
      <c r="F893" s="1">
        <v>37088</v>
      </c>
      <c r="G893" s="1">
        <v>37453</v>
      </c>
      <c r="H893" s="1">
        <v>39676</v>
      </c>
      <c r="I893">
        <v>2016</v>
      </c>
      <c r="J893">
        <v>29</v>
      </c>
      <c r="K893">
        <v>49</v>
      </c>
      <c r="L893">
        <v>30</v>
      </c>
      <c r="M893">
        <v>8</v>
      </c>
      <c r="N893" t="s">
        <v>40</v>
      </c>
      <c r="O893" t="s">
        <v>40</v>
      </c>
      <c r="P893" t="s">
        <v>40</v>
      </c>
      <c r="Q893" t="s">
        <v>40</v>
      </c>
      <c r="R893" t="s">
        <v>40</v>
      </c>
      <c r="S893" t="s">
        <v>40</v>
      </c>
      <c r="T893" t="s">
        <v>41</v>
      </c>
      <c r="U893">
        <v>26.4</v>
      </c>
      <c r="V893">
        <v>12.6</v>
      </c>
      <c r="W893" t="s">
        <v>40</v>
      </c>
      <c r="X893">
        <v>2016</v>
      </c>
      <c r="Y893" t="s">
        <v>40</v>
      </c>
      <c r="Z893" t="s">
        <v>40</v>
      </c>
      <c r="AA893" t="s">
        <v>40</v>
      </c>
      <c r="AB893">
        <v>0</v>
      </c>
      <c r="AC893">
        <v>0</v>
      </c>
      <c r="AD893">
        <v>0</v>
      </c>
      <c r="AE893">
        <v>0</v>
      </c>
      <c r="AF893">
        <v>0</v>
      </c>
      <c r="AG893">
        <v>13</v>
      </c>
      <c r="AH893">
        <v>3</v>
      </c>
      <c r="AI893">
        <v>6</v>
      </c>
      <c r="AJ893" t="s">
        <v>40</v>
      </c>
    </row>
    <row r="894" spans="1:36" x14ac:dyDescent="0.2">
      <c r="A894" t="s">
        <v>1114</v>
      </c>
      <c r="B894" t="s">
        <v>1115</v>
      </c>
      <c r="C894" t="s">
        <v>59</v>
      </c>
      <c r="D894" t="s">
        <v>1421</v>
      </c>
      <c r="E894" t="s">
        <v>689</v>
      </c>
      <c r="F894" s="1">
        <v>37088</v>
      </c>
      <c r="G894" s="1">
        <v>37453</v>
      </c>
      <c r="H894" s="1">
        <v>39676</v>
      </c>
      <c r="I894">
        <v>2016</v>
      </c>
      <c r="J894">
        <v>14</v>
      </c>
      <c r="K894">
        <v>56</v>
      </c>
      <c r="L894">
        <v>35</v>
      </c>
      <c r="M894">
        <v>21</v>
      </c>
      <c r="N894" t="s">
        <v>40</v>
      </c>
      <c r="O894" t="s">
        <v>40</v>
      </c>
      <c r="P894" t="s">
        <v>40</v>
      </c>
      <c r="Q894" t="s">
        <v>40</v>
      </c>
      <c r="R894" t="s">
        <v>40</v>
      </c>
      <c r="S894" t="s">
        <v>40</v>
      </c>
      <c r="T894" t="s">
        <v>41</v>
      </c>
      <c r="U894">
        <v>29.5</v>
      </c>
      <c r="V894">
        <v>9.4</v>
      </c>
      <c r="W894" t="s">
        <v>40</v>
      </c>
      <c r="X894">
        <v>2016</v>
      </c>
      <c r="Y894" t="s">
        <v>40</v>
      </c>
      <c r="Z894" t="s">
        <v>40</v>
      </c>
      <c r="AA894" t="s">
        <v>40</v>
      </c>
      <c r="AB894">
        <v>0</v>
      </c>
      <c r="AC894">
        <v>0</v>
      </c>
      <c r="AD894">
        <v>0</v>
      </c>
      <c r="AE894">
        <v>0</v>
      </c>
      <c r="AF894">
        <v>0</v>
      </c>
      <c r="AG894">
        <v>13</v>
      </c>
      <c r="AH894">
        <v>2</v>
      </c>
      <c r="AI894">
        <v>6</v>
      </c>
      <c r="AJ894" t="s">
        <v>40</v>
      </c>
    </row>
    <row r="895" spans="1:36" x14ac:dyDescent="0.2">
      <c r="A895" t="s">
        <v>1116</v>
      </c>
      <c r="B895" t="s">
        <v>1117</v>
      </c>
      <c r="C895" t="s">
        <v>59</v>
      </c>
      <c r="D895" t="s">
        <v>1421</v>
      </c>
      <c r="E895" t="s">
        <v>689</v>
      </c>
      <c r="F895" s="1">
        <v>37088</v>
      </c>
      <c r="G895" s="1">
        <v>37453</v>
      </c>
      <c r="H895" s="1">
        <v>39676</v>
      </c>
      <c r="I895">
        <v>2016</v>
      </c>
      <c r="J895">
        <v>42</v>
      </c>
      <c r="K895">
        <v>89</v>
      </c>
      <c r="L895">
        <v>32</v>
      </c>
      <c r="M895">
        <v>11</v>
      </c>
      <c r="N895" t="s">
        <v>40</v>
      </c>
      <c r="O895" t="s">
        <v>40</v>
      </c>
      <c r="P895" t="s">
        <v>40</v>
      </c>
      <c r="Q895" t="s">
        <v>40</v>
      </c>
      <c r="R895" t="s">
        <v>40</v>
      </c>
      <c r="S895" t="s">
        <v>40</v>
      </c>
      <c r="T895" t="s">
        <v>41</v>
      </c>
      <c r="U895">
        <v>30.9</v>
      </c>
      <c r="V895">
        <v>10</v>
      </c>
      <c r="W895" t="s">
        <v>40</v>
      </c>
      <c r="X895">
        <v>2016</v>
      </c>
      <c r="Y895" t="s">
        <v>40</v>
      </c>
      <c r="Z895" t="s">
        <v>40</v>
      </c>
      <c r="AA895" t="s">
        <v>40</v>
      </c>
      <c r="AB895">
        <v>0</v>
      </c>
      <c r="AC895">
        <v>0</v>
      </c>
      <c r="AD895">
        <v>0</v>
      </c>
      <c r="AE895">
        <v>0</v>
      </c>
      <c r="AF895">
        <v>0</v>
      </c>
      <c r="AG895">
        <v>13</v>
      </c>
      <c r="AH895">
        <v>1</v>
      </c>
      <c r="AI895">
        <v>6</v>
      </c>
      <c r="AJ895" t="s">
        <v>40</v>
      </c>
    </row>
    <row r="896" spans="1:36" x14ac:dyDescent="0.2">
      <c r="A896" t="s">
        <v>1118</v>
      </c>
      <c r="B896" t="s">
        <v>1118</v>
      </c>
      <c r="C896" t="s">
        <v>59</v>
      </c>
      <c r="D896" t="s">
        <v>1421</v>
      </c>
      <c r="E896" t="s">
        <v>689</v>
      </c>
      <c r="F896" s="1">
        <v>37088</v>
      </c>
      <c r="G896" t="s">
        <v>40</v>
      </c>
      <c r="H896" s="1">
        <v>37453</v>
      </c>
      <c r="I896">
        <v>2016</v>
      </c>
      <c r="J896">
        <v>55</v>
      </c>
      <c r="K896">
        <v>86</v>
      </c>
      <c r="L896">
        <v>50</v>
      </c>
      <c r="M896">
        <v>24</v>
      </c>
      <c r="N896" t="s">
        <v>40</v>
      </c>
      <c r="O896" t="s">
        <v>40</v>
      </c>
      <c r="P896" t="s">
        <v>40</v>
      </c>
      <c r="Q896" t="s">
        <v>40</v>
      </c>
      <c r="R896" t="s">
        <v>40</v>
      </c>
      <c r="S896" t="s">
        <v>40</v>
      </c>
      <c r="T896" t="s">
        <v>41</v>
      </c>
      <c r="U896">
        <v>33.200000000000003</v>
      </c>
      <c r="V896">
        <v>17.2</v>
      </c>
      <c r="W896" t="s">
        <v>40</v>
      </c>
      <c r="X896">
        <v>2016</v>
      </c>
      <c r="Y896" t="s">
        <v>40</v>
      </c>
      <c r="Z896" t="s">
        <v>40</v>
      </c>
      <c r="AA896" t="s">
        <v>40</v>
      </c>
      <c r="AB896">
        <v>0</v>
      </c>
      <c r="AC896">
        <v>0</v>
      </c>
      <c r="AD896">
        <v>0</v>
      </c>
      <c r="AE896">
        <v>0</v>
      </c>
      <c r="AF896">
        <v>0</v>
      </c>
      <c r="AG896">
        <v>4</v>
      </c>
      <c r="AH896">
        <v>5</v>
      </c>
      <c r="AI896">
        <v>1</v>
      </c>
      <c r="AJ896" t="s">
        <v>40</v>
      </c>
    </row>
    <row r="897" spans="1:36" x14ac:dyDescent="0.2">
      <c r="A897" t="s">
        <v>1119</v>
      </c>
      <c r="B897" t="s">
        <v>1119</v>
      </c>
      <c r="C897" t="s">
        <v>59</v>
      </c>
      <c r="D897" t="s">
        <v>1421</v>
      </c>
      <c r="E897" t="s">
        <v>689</v>
      </c>
      <c r="F897" s="1">
        <v>37088</v>
      </c>
      <c r="G897" t="s">
        <v>40</v>
      </c>
      <c r="H897" s="1">
        <v>37453</v>
      </c>
      <c r="I897">
        <v>2016</v>
      </c>
      <c r="J897">
        <v>31</v>
      </c>
      <c r="K897">
        <v>79</v>
      </c>
      <c r="L897">
        <v>66</v>
      </c>
      <c r="M897">
        <v>18</v>
      </c>
      <c r="N897" t="s">
        <v>40</v>
      </c>
      <c r="O897" t="s">
        <v>40</v>
      </c>
      <c r="P897" t="s">
        <v>40</v>
      </c>
      <c r="Q897" t="s">
        <v>40</v>
      </c>
      <c r="R897" t="s">
        <v>40</v>
      </c>
      <c r="S897" t="s">
        <v>40</v>
      </c>
      <c r="T897" t="s">
        <v>41</v>
      </c>
      <c r="U897">
        <v>30.5</v>
      </c>
      <c r="V897">
        <v>13.7</v>
      </c>
      <c r="W897" t="s">
        <v>40</v>
      </c>
      <c r="X897">
        <v>2016</v>
      </c>
      <c r="Y897" t="s">
        <v>40</v>
      </c>
      <c r="Z897" t="s">
        <v>40</v>
      </c>
      <c r="AA897" t="s">
        <v>40</v>
      </c>
      <c r="AB897">
        <v>0</v>
      </c>
      <c r="AC897">
        <v>0</v>
      </c>
      <c r="AD897">
        <v>0</v>
      </c>
      <c r="AE897">
        <v>0</v>
      </c>
      <c r="AF897">
        <v>0</v>
      </c>
      <c r="AG897">
        <v>4</v>
      </c>
      <c r="AH897">
        <v>4</v>
      </c>
      <c r="AI897">
        <v>1</v>
      </c>
      <c r="AJ897" t="s">
        <v>40</v>
      </c>
    </row>
    <row r="898" spans="1:36" x14ac:dyDescent="0.2">
      <c r="A898" t="s">
        <v>1120</v>
      </c>
      <c r="B898" t="s">
        <v>1120</v>
      </c>
      <c r="C898" t="s">
        <v>59</v>
      </c>
      <c r="D898" t="s">
        <v>1421</v>
      </c>
      <c r="E898" t="s">
        <v>689</v>
      </c>
      <c r="F898" s="1">
        <v>37088</v>
      </c>
      <c r="G898" t="s">
        <v>40</v>
      </c>
      <c r="H898" s="1">
        <v>37453</v>
      </c>
      <c r="I898">
        <v>2016</v>
      </c>
      <c r="J898">
        <v>35</v>
      </c>
      <c r="K898">
        <v>94</v>
      </c>
      <c r="L898">
        <v>89</v>
      </c>
      <c r="M898">
        <v>17</v>
      </c>
      <c r="N898" t="s">
        <v>40</v>
      </c>
      <c r="O898" t="s">
        <v>40</v>
      </c>
      <c r="P898" t="s">
        <v>40</v>
      </c>
      <c r="Q898" t="s">
        <v>40</v>
      </c>
      <c r="R898" t="s">
        <v>40</v>
      </c>
      <c r="S898" t="s">
        <v>40</v>
      </c>
      <c r="T898" t="s">
        <v>41</v>
      </c>
      <c r="U898">
        <v>32.200000000000003</v>
      </c>
      <c r="V898">
        <v>11.6</v>
      </c>
      <c r="W898" t="s">
        <v>40</v>
      </c>
      <c r="X898">
        <v>2016</v>
      </c>
      <c r="Y898" t="s">
        <v>40</v>
      </c>
      <c r="Z898" t="s">
        <v>40</v>
      </c>
      <c r="AA898" t="s">
        <v>40</v>
      </c>
      <c r="AB898">
        <v>0</v>
      </c>
      <c r="AC898">
        <v>0</v>
      </c>
      <c r="AD898">
        <v>0</v>
      </c>
      <c r="AE898">
        <v>0</v>
      </c>
      <c r="AF898">
        <v>0</v>
      </c>
      <c r="AG898">
        <v>4</v>
      </c>
      <c r="AH898">
        <v>3</v>
      </c>
      <c r="AI898">
        <v>1</v>
      </c>
      <c r="AJ898" t="s">
        <v>40</v>
      </c>
    </row>
    <row r="899" spans="1:36" x14ac:dyDescent="0.2">
      <c r="A899" t="s">
        <v>1121</v>
      </c>
      <c r="B899" t="s">
        <v>1121</v>
      </c>
      <c r="C899" t="s">
        <v>59</v>
      </c>
      <c r="D899" t="s">
        <v>1421</v>
      </c>
      <c r="E899" t="s">
        <v>689</v>
      </c>
      <c r="F899" s="1">
        <v>37088</v>
      </c>
      <c r="G899" t="s">
        <v>40</v>
      </c>
      <c r="H899" s="1">
        <v>37453</v>
      </c>
      <c r="I899">
        <v>2016</v>
      </c>
      <c r="J899">
        <v>41</v>
      </c>
      <c r="K899">
        <v>80</v>
      </c>
      <c r="L899">
        <v>56</v>
      </c>
      <c r="M899">
        <v>18</v>
      </c>
      <c r="N899" t="s">
        <v>40</v>
      </c>
      <c r="O899" t="s">
        <v>40</v>
      </c>
      <c r="P899" t="s">
        <v>40</v>
      </c>
      <c r="Q899" t="s">
        <v>40</v>
      </c>
      <c r="R899" t="s">
        <v>40</v>
      </c>
      <c r="S899" t="s">
        <v>40</v>
      </c>
      <c r="T899" t="s">
        <v>41</v>
      </c>
      <c r="U899">
        <v>27.9</v>
      </c>
      <c r="V899">
        <v>12.4</v>
      </c>
      <c r="W899" t="s">
        <v>40</v>
      </c>
      <c r="X899">
        <v>2016</v>
      </c>
      <c r="Y899" t="s">
        <v>40</v>
      </c>
      <c r="Z899" t="s">
        <v>40</v>
      </c>
      <c r="AA899" t="s">
        <v>40</v>
      </c>
      <c r="AB899">
        <v>0</v>
      </c>
      <c r="AC899">
        <v>0</v>
      </c>
      <c r="AD899">
        <v>0</v>
      </c>
      <c r="AE899">
        <v>0</v>
      </c>
      <c r="AF899">
        <v>0</v>
      </c>
      <c r="AG899">
        <v>4</v>
      </c>
      <c r="AH899">
        <v>2</v>
      </c>
      <c r="AI899">
        <v>1</v>
      </c>
      <c r="AJ899" t="s">
        <v>40</v>
      </c>
    </row>
    <row r="900" spans="1:36" x14ac:dyDescent="0.2">
      <c r="A900" t="s">
        <v>1204</v>
      </c>
      <c r="B900" t="e">
        <v>#N/A</v>
      </c>
      <c r="C900" t="s">
        <v>372</v>
      </c>
      <c r="D900" t="s">
        <v>633</v>
      </c>
      <c r="E900" t="s">
        <v>633</v>
      </c>
      <c r="F900" s="1">
        <v>41868</v>
      </c>
      <c r="G900" t="s">
        <v>40</v>
      </c>
      <c r="H900" s="1">
        <v>43694</v>
      </c>
      <c r="I900">
        <v>2017</v>
      </c>
      <c r="J900">
        <v>6.5</v>
      </c>
      <c r="K900" t="s">
        <v>40</v>
      </c>
      <c r="L900" t="s">
        <v>40</v>
      </c>
      <c r="M900" t="s">
        <v>40</v>
      </c>
      <c r="N900">
        <v>43.1</v>
      </c>
      <c r="O900">
        <v>28.5</v>
      </c>
      <c r="P900">
        <v>41.7</v>
      </c>
      <c r="Q900">
        <v>11.5</v>
      </c>
      <c r="R900">
        <v>27.9</v>
      </c>
      <c r="S900">
        <v>10.4</v>
      </c>
      <c r="T900" t="s">
        <v>41</v>
      </c>
      <c r="U900">
        <v>33.700000000000003</v>
      </c>
      <c r="V900">
        <v>7.9</v>
      </c>
      <c r="W900">
        <v>7</v>
      </c>
      <c r="X900">
        <v>2020</v>
      </c>
      <c r="Y900" t="s">
        <v>40</v>
      </c>
      <c r="Z900" t="s">
        <v>40</v>
      </c>
      <c r="AA900" t="s">
        <v>40</v>
      </c>
      <c r="AB900" t="s">
        <v>40</v>
      </c>
      <c r="AC900">
        <v>1</v>
      </c>
      <c r="AD900">
        <v>1</v>
      </c>
      <c r="AE900">
        <v>1</v>
      </c>
      <c r="AF900">
        <v>0</v>
      </c>
      <c r="AG900">
        <v>15</v>
      </c>
      <c r="AH900">
        <v>4</v>
      </c>
      <c r="AI900">
        <v>4</v>
      </c>
      <c r="AJ900" t="s">
        <v>40</v>
      </c>
    </row>
    <row r="901" spans="1:36" x14ac:dyDescent="0.2">
      <c r="A901" t="s">
        <v>1205</v>
      </c>
      <c r="B901" t="e">
        <v>#N/A</v>
      </c>
      <c r="C901" t="s">
        <v>372</v>
      </c>
      <c r="D901" t="s">
        <v>633</v>
      </c>
      <c r="E901" t="s">
        <v>633</v>
      </c>
      <c r="F901" s="1">
        <v>41503</v>
      </c>
      <c r="G901" t="s">
        <v>40</v>
      </c>
      <c r="H901" s="1">
        <v>43694</v>
      </c>
      <c r="I901">
        <v>2017</v>
      </c>
      <c r="J901">
        <v>7.5</v>
      </c>
      <c r="K901" t="s">
        <v>40</v>
      </c>
      <c r="L901" t="s">
        <v>40</v>
      </c>
      <c r="M901" t="s">
        <v>40</v>
      </c>
      <c r="N901">
        <v>54.9</v>
      </c>
      <c r="O901">
        <v>54.96</v>
      </c>
      <c r="P901">
        <v>52.33</v>
      </c>
      <c r="Q901">
        <v>75.86</v>
      </c>
      <c r="R901">
        <v>63.13</v>
      </c>
      <c r="S901">
        <v>48.85</v>
      </c>
      <c r="T901" t="s">
        <v>41</v>
      </c>
      <c r="U901">
        <v>34.1</v>
      </c>
      <c r="V901">
        <v>7.09</v>
      </c>
      <c r="W901">
        <v>8</v>
      </c>
      <c r="X901">
        <v>2020</v>
      </c>
      <c r="Y901" t="s">
        <v>40</v>
      </c>
      <c r="Z901" t="s">
        <v>40</v>
      </c>
      <c r="AA901" t="s">
        <v>40</v>
      </c>
      <c r="AB901" t="s">
        <v>40</v>
      </c>
      <c r="AC901">
        <v>1</v>
      </c>
      <c r="AD901">
        <v>1</v>
      </c>
      <c r="AE901">
        <v>1</v>
      </c>
      <c r="AF901">
        <v>0</v>
      </c>
      <c r="AG901">
        <v>10</v>
      </c>
      <c r="AH901">
        <v>2</v>
      </c>
      <c r="AI901">
        <v>1</v>
      </c>
      <c r="AJ901" t="s">
        <v>40</v>
      </c>
    </row>
    <row r="902" spans="1:36" x14ac:dyDescent="0.2">
      <c r="A902" t="s">
        <v>1206</v>
      </c>
      <c r="B902" t="e">
        <v>#N/A</v>
      </c>
      <c r="C902" t="s">
        <v>59</v>
      </c>
      <c r="D902" t="s">
        <v>633</v>
      </c>
      <c r="E902" t="s">
        <v>633</v>
      </c>
      <c r="F902" s="1">
        <v>41503</v>
      </c>
      <c r="G902" t="s">
        <v>40</v>
      </c>
      <c r="H902" s="1">
        <v>44060</v>
      </c>
      <c r="I902">
        <v>2017</v>
      </c>
      <c r="J902">
        <v>27</v>
      </c>
      <c r="K902">
        <v>152</v>
      </c>
      <c r="L902">
        <v>132</v>
      </c>
      <c r="M902">
        <v>9</v>
      </c>
      <c r="N902">
        <v>40</v>
      </c>
      <c r="O902">
        <v>42</v>
      </c>
      <c r="P902">
        <v>42</v>
      </c>
      <c r="Q902">
        <v>38</v>
      </c>
      <c r="R902">
        <v>32</v>
      </c>
      <c r="S902">
        <v>15</v>
      </c>
      <c r="T902" t="s">
        <v>41</v>
      </c>
      <c r="U902">
        <v>32.700000000000003</v>
      </c>
      <c r="V902">
        <v>10.7</v>
      </c>
      <c r="W902">
        <v>20</v>
      </c>
      <c r="X902">
        <v>2020</v>
      </c>
      <c r="Y902" t="s">
        <v>40</v>
      </c>
      <c r="Z902" t="s">
        <v>40</v>
      </c>
      <c r="AA902" t="s">
        <v>40</v>
      </c>
      <c r="AB902" t="s">
        <v>40</v>
      </c>
      <c r="AC902">
        <v>1</v>
      </c>
      <c r="AD902">
        <v>1</v>
      </c>
      <c r="AE902">
        <v>1</v>
      </c>
      <c r="AF902">
        <v>0</v>
      </c>
      <c r="AG902">
        <v>5</v>
      </c>
      <c r="AH902">
        <v>1</v>
      </c>
      <c r="AI902">
        <v>2</v>
      </c>
      <c r="AJ902" t="s">
        <v>40</v>
      </c>
    </row>
    <row r="903" spans="1:36" x14ac:dyDescent="0.2">
      <c r="A903" t="s">
        <v>1207</v>
      </c>
      <c r="B903" t="e">
        <v>#N/A</v>
      </c>
      <c r="C903" t="s">
        <v>372</v>
      </c>
      <c r="D903" t="s">
        <v>1421</v>
      </c>
      <c r="E903" t="s">
        <v>328</v>
      </c>
      <c r="F903" s="1">
        <v>40042</v>
      </c>
      <c r="G903" t="s">
        <v>40</v>
      </c>
      <c r="H903" s="1">
        <v>40407</v>
      </c>
      <c r="I903">
        <v>2017</v>
      </c>
      <c r="J903">
        <v>4.8</v>
      </c>
      <c r="K903">
        <v>16</v>
      </c>
      <c r="L903">
        <v>16</v>
      </c>
      <c r="M903">
        <v>4</v>
      </c>
      <c r="N903" t="s">
        <v>40</v>
      </c>
      <c r="O903" t="s">
        <v>40</v>
      </c>
      <c r="P903" t="s">
        <v>40</v>
      </c>
      <c r="Q903" t="s">
        <v>40</v>
      </c>
      <c r="R903" t="s">
        <v>40</v>
      </c>
      <c r="S903" t="s">
        <v>40</v>
      </c>
      <c r="T903" t="s">
        <v>41</v>
      </c>
      <c r="U903">
        <v>19</v>
      </c>
      <c r="V903">
        <v>7.67</v>
      </c>
      <c r="W903" t="s">
        <v>40</v>
      </c>
      <c r="X903">
        <v>2020</v>
      </c>
      <c r="Y903" t="s">
        <v>40</v>
      </c>
      <c r="Z903" t="s">
        <v>40</v>
      </c>
      <c r="AA903" t="s">
        <v>40</v>
      </c>
      <c r="AB903" t="s">
        <v>40</v>
      </c>
      <c r="AC903">
        <v>1</v>
      </c>
      <c r="AD903">
        <v>1</v>
      </c>
      <c r="AE903">
        <v>1</v>
      </c>
      <c r="AF903">
        <v>0</v>
      </c>
      <c r="AG903">
        <v>10</v>
      </c>
      <c r="AH903">
        <v>5</v>
      </c>
      <c r="AI903">
        <v>7</v>
      </c>
      <c r="AJ903" t="s">
        <v>40</v>
      </c>
    </row>
    <row r="904" spans="1:36" x14ac:dyDescent="0.2">
      <c r="A904" t="s">
        <v>1208</v>
      </c>
      <c r="B904" t="e">
        <v>#N/A</v>
      </c>
      <c r="C904" t="s">
        <v>372</v>
      </c>
      <c r="D904" t="s">
        <v>1421</v>
      </c>
      <c r="E904" t="s">
        <v>328</v>
      </c>
      <c r="F904" s="1">
        <v>40042</v>
      </c>
      <c r="G904" t="s">
        <v>40</v>
      </c>
      <c r="H904" s="1">
        <v>40407</v>
      </c>
      <c r="I904">
        <v>2017</v>
      </c>
      <c r="J904">
        <v>5</v>
      </c>
      <c r="K904">
        <v>44</v>
      </c>
      <c r="L904">
        <v>47</v>
      </c>
      <c r="M904">
        <v>10</v>
      </c>
      <c r="N904" t="s">
        <v>40</v>
      </c>
      <c r="O904" t="s">
        <v>40</v>
      </c>
      <c r="P904" t="s">
        <v>40</v>
      </c>
      <c r="Q904" t="s">
        <v>40</v>
      </c>
      <c r="R904" t="s">
        <v>40</v>
      </c>
      <c r="S904" t="s">
        <v>40</v>
      </c>
      <c r="T904" t="s">
        <v>41</v>
      </c>
      <c r="U904">
        <v>12.7</v>
      </c>
      <c r="V904">
        <v>9.9</v>
      </c>
      <c r="W904" t="s">
        <v>40</v>
      </c>
      <c r="X904">
        <v>2020</v>
      </c>
      <c r="Y904" t="s">
        <v>40</v>
      </c>
      <c r="Z904" t="s">
        <v>40</v>
      </c>
      <c r="AA904" t="s">
        <v>40</v>
      </c>
      <c r="AB904" t="s">
        <v>40</v>
      </c>
      <c r="AC904">
        <v>1</v>
      </c>
      <c r="AD904">
        <v>1</v>
      </c>
      <c r="AE904">
        <v>1</v>
      </c>
      <c r="AF904">
        <v>0</v>
      </c>
      <c r="AG904">
        <v>12</v>
      </c>
      <c r="AH904">
        <v>2</v>
      </c>
      <c r="AI904">
        <v>6</v>
      </c>
      <c r="AJ904" t="s">
        <v>40</v>
      </c>
    </row>
    <row r="905" spans="1:36" x14ac:dyDescent="0.2">
      <c r="A905" t="s">
        <v>1209</v>
      </c>
      <c r="B905" t="e">
        <v>#N/A</v>
      </c>
      <c r="C905" t="s">
        <v>38</v>
      </c>
      <c r="D905" t="s">
        <v>1421</v>
      </c>
      <c r="E905" t="s">
        <v>328</v>
      </c>
      <c r="F905" s="1">
        <v>43694</v>
      </c>
      <c r="G905" t="s">
        <v>40</v>
      </c>
      <c r="H905" s="1">
        <v>43694</v>
      </c>
      <c r="I905">
        <v>2017</v>
      </c>
      <c r="J905">
        <v>48</v>
      </c>
      <c r="K905">
        <v>85</v>
      </c>
      <c r="L905">
        <v>78</v>
      </c>
      <c r="M905">
        <v>15.2</v>
      </c>
      <c r="N905">
        <v>63</v>
      </c>
      <c r="O905">
        <v>57</v>
      </c>
      <c r="P905">
        <v>57</v>
      </c>
      <c r="Q905">
        <v>48</v>
      </c>
      <c r="R905">
        <v>54</v>
      </c>
      <c r="S905">
        <v>55</v>
      </c>
      <c r="T905" t="s">
        <v>41</v>
      </c>
      <c r="U905">
        <v>33.200000000000003</v>
      </c>
      <c r="V905">
        <v>10</v>
      </c>
      <c r="W905" t="s">
        <v>40</v>
      </c>
      <c r="X905">
        <v>2020</v>
      </c>
      <c r="Y905" t="s">
        <v>40</v>
      </c>
      <c r="Z905" t="s">
        <v>40</v>
      </c>
      <c r="AA905" t="s">
        <v>40</v>
      </c>
      <c r="AB905" t="s">
        <v>40</v>
      </c>
      <c r="AC905">
        <v>1</v>
      </c>
      <c r="AD905">
        <v>1</v>
      </c>
      <c r="AE905">
        <v>1</v>
      </c>
      <c r="AF905">
        <v>0</v>
      </c>
      <c r="AG905">
        <v>8</v>
      </c>
      <c r="AH905">
        <v>2</v>
      </c>
      <c r="AI905">
        <v>3</v>
      </c>
      <c r="AJ905" t="s">
        <v>40</v>
      </c>
    </row>
    <row r="906" spans="1:36" x14ac:dyDescent="0.2">
      <c r="A906" t="s">
        <v>1210</v>
      </c>
      <c r="B906" t="e">
        <v>#N/A</v>
      </c>
      <c r="C906" t="s">
        <v>38</v>
      </c>
      <c r="D906" t="s">
        <v>1421</v>
      </c>
      <c r="E906" t="s">
        <v>74</v>
      </c>
      <c r="F906" s="1">
        <v>41503</v>
      </c>
      <c r="G906" t="s">
        <v>40</v>
      </c>
      <c r="H906" s="1">
        <v>42599</v>
      </c>
      <c r="I906">
        <v>2017</v>
      </c>
      <c r="J906">
        <v>81</v>
      </c>
      <c r="K906">
        <v>256</v>
      </c>
      <c r="L906">
        <v>191</v>
      </c>
      <c r="M906">
        <v>49.2</v>
      </c>
      <c r="N906">
        <v>54</v>
      </c>
      <c r="O906">
        <v>61</v>
      </c>
      <c r="P906">
        <v>49</v>
      </c>
      <c r="Q906">
        <v>62</v>
      </c>
      <c r="R906">
        <v>75</v>
      </c>
      <c r="S906">
        <v>107</v>
      </c>
      <c r="T906" t="s">
        <v>242</v>
      </c>
      <c r="U906">
        <v>33.6</v>
      </c>
      <c r="V906">
        <v>16.100000000000001</v>
      </c>
      <c r="W906" t="s">
        <v>40</v>
      </c>
      <c r="X906">
        <v>2020</v>
      </c>
      <c r="Y906" t="s">
        <v>40</v>
      </c>
      <c r="Z906" t="s">
        <v>40</v>
      </c>
      <c r="AA906" t="s">
        <v>40</v>
      </c>
      <c r="AB906" t="s">
        <v>40</v>
      </c>
      <c r="AC906">
        <v>1</v>
      </c>
      <c r="AD906">
        <v>1</v>
      </c>
      <c r="AE906">
        <v>1</v>
      </c>
      <c r="AF906">
        <v>0</v>
      </c>
      <c r="AG906">
        <v>12</v>
      </c>
      <c r="AH906">
        <v>1</v>
      </c>
      <c r="AI906">
        <v>6</v>
      </c>
      <c r="AJ906" t="s">
        <v>40</v>
      </c>
    </row>
    <row r="907" spans="1:36" x14ac:dyDescent="0.2">
      <c r="A907" t="s">
        <v>1211</v>
      </c>
      <c r="B907" t="e">
        <v>#N/A</v>
      </c>
      <c r="C907" t="s">
        <v>38</v>
      </c>
      <c r="D907" t="s">
        <v>1421</v>
      </c>
      <c r="E907" t="s">
        <v>74</v>
      </c>
      <c r="F907" s="1">
        <v>41503</v>
      </c>
      <c r="G907" t="s">
        <v>40</v>
      </c>
      <c r="H907" s="1">
        <v>42599</v>
      </c>
      <c r="I907">
        <v>2017</v>
      </c>
      <c r="J907">
        <v>28</v>
      </c>
      <c r="K907">
        <v>226</v>
      </c>
      <c r="L907">
        <v>191</v>
      </c>
      <c r="M907">
        <v>14.5</v>
      </c>
      <c r="N907">
        <v>45</v>
      </c>
      <c r="O907">
        <v>44</v>
      </c>
      <c r="P907">
        <v>39</v>
      </c>
      <c r="Q907">
        <v>26</v>
      </c>
      <c r="R907">
        <v>26</v>
      </c>
      <c r="S907">
        <v>24</v>
      </c>
      <c r="T907" t="s">
        <v>242</v>
      </c>
      <c r="U907">
        <v>26.9</v>
      </c>
      <c r="V907">
        <v>10.4</v>
      </c>
      <c r="W907" t="s">
        <v>40</v>
      </c>
      <c r="X907">
        <v>2019</v>
      </c>
      <c r="Y907" t="s">
        <v>40</v>
      </c>
      <c r="Z907" t="s">
        <v>40</v>
      </c>
      <c r="AA907" t="s">
        <v>40</v>
      </c>
      <c r="AB907" t="s">
        <v>40</v>
      </c>
      <c r="AC907">
        <v>1</v>
      </c>
      <c r="AD907">
        <v>1</v>
      </c>
      <c r="AE907">
        <v>0</v>
      </c>
      <c r="AF907">
        <v>0</v>
      </c>
      <c r="AG907">
        <v>12</v>
      </c>
      <c r="AH907">
        <v>1</v>
      </c>
      <c r="AI907">
        <v>4</v>
      </c>
      <c r="AJ907" t="s">
        <v>40</v>
      </c>
    </row>
    <row r="908" spans="1:36" x14ac:dyDescent="0.2">
      <c r="A908" t="s">
        <v>1212</v>
      </c>
      <c r="B908" t="e">
        <v>#N/A</v>
      </c>
      <c r="C908" t="s">
        <v>59</v>
      </c>
      <c r="D908" t="s">
        <v>1421</v>
      </c>
      <c r="E908" t="s">
        <v>74</v>
      </c>
      <c r="F908" s="1">
        <v>41868</v>
      </c>
      <c r="G908" t="s">
        <v>40</v>
      </c>
      <c r="H908" s="1">
        <v>42599</v>
      </c>
      <c r="I908">
        <v>2017</v>
      </c>
      <c r="J908">
        <v>109</v>
      </c>
      <c r="K908">
        <v>242</v>
      </c>
      <c r="L908">
        <v>224</v>
      </c>
      <c r="M908">
        <v>74.400000000000006</v>
      </c>
      <c r="N908">
        <v>61</v>
      </c>
      <c r="O908">
        <v>65</v>
      </c>
      <c r="P908">
        <v>56</v>
      </c>
      <c r="Q908">
        <v>84</v>
      </c>
      <c r="R908">
        <v>57</v>
      </c>
      <c r="S908">
        <v>66</v>
      </c>
      <c r="T908" t="s">
        <v>236</v>
      </c>
      <c r="U908">
        <v>36.200000000000003</v>
      </c>
      <c r="V908">
        <v>14.8</v>
      </c>
      <c r="W908" t="s">
        <v>40</v>
      </c>
      <c r="X908">
        <v>2019</v>
      </c>
      <c r="Y908" t="s">
        <v>40</v>
      </c>
      <c r="Z908" t="s">
        <v>40</v>
      </c>
      <c r="AA908" t="s">
        <v>40</v>
      </c>
      <c r="AB908" t="s">
        <v>40</v>
      </c>
      <c r="AC908">
        <v>1</v>
      </c>
      <c r="AD908">
        <v>1</v>
      </c>
      <c r="AE908">
        <v>0</v>
      </c>
      <c r="AF908">
        <v>0</v>
      </c>
      <c r="AG908">
        <v>4</v>
      </c>
      <c r="AH908">
        <v>2</v>
      </c>
      <c r="AI908">
        <v>6</v>
      </c>
      <c r="AJ908" t="s">
        <v>40</v>
      </c>
    </row>
    <row r="909" spans="1:36" x14ac:dyDescent="0.2">
      <c r="A909" t="s">
        <v>1213</v>
      </c>
      <c r="B909" t="e">
        <v>#N/A</v>
      </c>
      <c r="C909" t="s">
        <v>372</v>
      </c>
      <c r="D909" t="s">
        <v>633</v>
      </c>
      <c r="E909" t="s">
        <v>633</v>
      </c>
      <c r="F909" s="1">
        <v>41503</v>
      </c>
      <c r="G909" t="s">
        <v>40</v>
      </c>
      <c r="H909" s="1">
        <v>43694</v>
      </c>
      <c r="I909">
        <v>2017</v>
      </c>
      <c r="J909">
        <v>4.5</v>
      </c>
      <c r="K909" t="s">
        <v>40</v>
      </c>
      <c r="L909" t="s">
        <v>40</v>
      </c>
      <c r="M909" t="s">
        <v>40</v>
      </c>
      <c r="N909">
        <v>39.549999999999997</v>
      </c>
      <c r="O909">
        <v>36.43</v>
      </c>
      <c r="P909">
        <v>39.68</v>
      </c>
      <c r="Q909">
        <v>44.17</v>
      </c>
      <c r="R909">
        <v>38.299999999999997</v>
      </c>
      <c r="S909" t="s">
        <v>1214</v>
      </c>
      <c r="T909" t="s">
        <v>236</v>
      </c>
      <c r="U909">
        <v>35</v>
      </c>
      <c r="V909">
        <v>2.06</v>
      </c>
      <c r="W909">
        <v>5</v>
      </c>
      <c r="X909">
        <v>2018</v>
      </c>
      <c r="Y909" t="s">
        <v>40</v>
      </c>
      <c r="Z909" t="s">
        <v>40</v>
      </c>
      <c r="AA909" t="s">
        <v>40</v>
      </c>
      <c r="AB909" t="s">
        <v>40</v>
      </c>
      <c r="AC909">
        <v>1</v>
      </c>
      <c r="AD909">
        <v>0</v>
      </c>
      <c r="AE909">
        <v>0</v>
      </c>
      <c r="AF909">
        <v>0</v>
      </c>
      <c r="AG909">
        <v>10</v>
      </c>
      <c r="AH909">
        <v>4</v>
      </c>
      <c r="AI909">
        <v>1</v>
      </c>
      <c r="AJ909" t="s">
        <v>40</v>
      </c>
    </row>
    <row r="910" spans="1:36" x14ac:dyDescent="0.2">
      <c r="A910" t="s">
        <v>1215</v>
      </c>
      <c r="B910" t="e">
        <v>#N/A</v>
      </c>
      <c r="C910" t="s">
        <v>372</v>
      </c>
      <c r="D910" t="s">
        <v>633</v>
      </c>
      <c r="E910" t="s">
        <v>633</v>
      </c>
      <c r="F910" s="1">
        <v>41868</v>
      </c>
      <c r="G910" t="s">
        <v>40</v>
      </c>
      <c r="H910" s="1">
        <v>43694</v>
      </c>
      <c r="I910">
        <v>2017</v>
      </c>
      <c r="J910">
        <v>8.5</v>
      </c>
      <c r="K910" t="s">
        <v>40</v>
      </c>
      <c r="L910" t="s">
        <v>40</v>
      </c>
      <c r="M910" t="s">
        <v>40</v>
      </c>
      <c r="N910">
        <v>41.8</v>
      </c>
      <c r="O910">
        <v>58.3</v>
      </c>
      <c r="P910">
        <v>62.9</v>
      </c>
      <c r="Q910">
        <v>22.8</v>
      </c>
      <c r="R910">
        <v>38.9</v>
      </c>
      <c r="S910">
        <v>46</v>
      </c>
      <c r="T910" t="s">
        <v>236</v>
      </c>
      <c r="U910">
        <v>32.1</v>
      </c>
      <c r="V910">
        <v>12.4</v>
      </c>
      <c r="W910">
        <v>13</v>
      </c>
      <c r="X910">
        <v>2018</v>
      </c>
      <c r="Y910" t="s">
        <v>40</v>
      </c>
      <c r="Z910" t="s">
        <v>40</v>
      </c>
      <c r="AA910" t="s">
        <v>40</v>
      </c>
      <c r="AB910" t="s">
        <v>40</v>
      </c>
      <c r="AC910">
        <v>1</v>
      </c>
      <c r="AD910">
        <v>0</v>
      </c>
      <c r="AE910">
        <v>0</v>
      </c>
      <c r="AF910">
        <v>0</v>
      </c>
      <c r="AG910">
        <v>12</v>
      </c>
      <c r="AH910">
        <v>1</v>
      </c>
      <c r="AI910">
        <v>2</v>
      </c>
      <c r="AJ910" t="s">
        <v>40</v>
      </c>
    </row>
    <row r="911" spans="1:36" x14ac:dyDescent="0.2">
      <c r="A911" t="s">
        <v>1216</v>
      </c>
      <c r="B911" t="e">
        <v>#N/A</v>
      </c>
      <c r="C911" t="s">
        <v>372</v>
      </c>
      <c r="D911" t="s">
        <v>633</v>
      </c>
      <c r="E911" t="s">
        <v>633</v>
      </c>
      <c r="F911" s="1">
        <v>41503</v>
      </c>
      <c r="G911" t="s">
        <v>40</v>
      </c>
      <c r="H911" s="1">
        <v>43694</v>
      </c>
      <c r="I911">
        <v>2017</v>
      </c>
      <c r="J911">
        <v>11</v>
      </c>
      <c r="K911" t="s">
        <v>40</v>
      </c>
      <c r="L911" t="s">
        <v>40</v>
      </c>
      <c r="M911" t="s">
        <v>40</v>
      </c>
      <c r="N911">
        <v>62.56</v>
      </c>
      <c r="O911">
        <v>67.05</v>
      </c>
      <c r="P911">
        <v>58.38</v>
      </c>
      <c r="Q911">
        <v>78.02</v>
      </c>
      <c r="R911">
        <v>12.3</v>
      </c>
      <c r="S911">
        <v>43.19</v>
      </c>
      <c r="T911" t="s">
        <v>236</v>
      </c>
      <c r="U911">
        <v>49.4</v>
      </c>
      <c r="V911">
        <v>9</v>
      </c>
      <c r="W911">
        <v>13</v>
      </c>
      <c r="X911">
        <v>2018</v>
      </c>
      <c r="Y911" t="s">
        <v>40</v>
      </c>
      <c r="Z911" t="s">
        <v>40</v>
      </c>
      <c r="AA911" t="s">
        <v>40</v>
      </c>
      <c r="AB911" t="s">
        <v>40</v>
      </c>
      <c r="AC911">
        <v>1</v>
      </c>
      <c r="AD911">
        <v>0</v>
      </c>
      <c r="AE911">
        <v>0</v>
      </c>
      <c r="AF911">
        <v>0</v>
      </c>
      <c r="AG911">
        <v>10</v>
      </c>
      <c r="AH911">
        <v>1</v>
      </c>
      <c r="AI911">
        <v>4</v>
      </c>
      <c r="AJ911" t="s">
        <v>40</v>
      </c>
    </row>
    <row r="912" spans="1:36" x14ac:dyDescent="0.2">
      <c r="A912" t="s">
        <v>1217</v>
      </c>
      <c r="B912" t="e">
        <v>#N/A</v>
      </c>
      <c r="C912" t="s">
        <v>38</v>
      </c>
      <c r="D912" t="s">
        <v>633</v>
      </c>
      <c r="E912" t="s">
        <v>633</v>
      </c>
      <c r="F912" s="1">
        <v>41503</v>
      </c>
      <c r="G912" t="s">
        <v>40</v>
      </c>
      <c r="H912" s="1">
        <v>44060</v>
      </c>
      <c r="I912">
        <v>2017</v>
      </c>
      <c r="J912">
        <v>24</v>
      </c>
      <c r="K912">
        <v>197</v>
      </c>
      <c r="L912">
        <v>144</v>
      </c>
      <c r="M912">
        <v>8</v>
      </c>
      <c r="N912">
        <v>44</v>
      </c>
      <c r="O912">
        <v>45</v>
      </c>
      <c r="P912">
        <v>38</v>
      </c>
      <c r="Q912">
        <v>26</v>
      </c>
      <c r="R912">
        <v>19</v>
      </c>
      <c r="S912">
        <v>33</v>
      </c>
      <c r="T912" t="s">
        <v>41</v>
      </c>
      <c r="U912">
        <v>36.799999999999997</v>
      </c>
      <c r="V912">
        <v>12.2</v>
      </c>
      <c r="W912">
        <v>9</v>
      </c>
      <c r="X912">
        <v>2018</v>
      </c>
      <c r="Y912" t="s">
        <v>40</v>
      </c>
      <c r="Z912" t="s">
        <v>40</v>
      </c>
      <c r="AA912" t="s">
        <v>40</v>
      </c>
      <c r="AB912" t="s">
        <v>40</v>
      </c>
      <c r="AC912">
        <v>1</v>
      </c>
      <c r="AD912">
        <v>0</v>
      </c>
      <c r="AE912">
        <v>0</v>
      </c>
      <c r="AF912">
        <v>0</v>
      </c>
      <c r="AG912">
        <v>8</v>
      </c>
      <c r="AH912">
        <v>3</v>
      </c>
      <c r="AI912">
        <v>4</v>
      </c>
      <c r="AJ912" t="s">
        <v>40</v>
      </c>
    </row>
    <row r="913" spans="1:38" x14ac:dyDescent="0.2">
      <c r="A913" t="s">
        <v>715</v>
      </c>
      <c r="B913" t="e">
        <v>#N/A</v>
      </c>
      <c r="C913" t="s">
        <v>38</v>
      </c>
      <c r="D913" t="s">
        <v>633</v>
      </c>
      <c r="E913" t="s">
        <v>633</v>
      </c>
      <c r="F913" s="1">
        <v>41503</v>
      </c>
      <c r="G913" t="s">
        <v>40</v>
      </c>
      <c r="H913" s="1">
        <v>44060</v>
      </c>
      <c r="I913">
        <v>2017</v>
      </c>
      <c r="J913">
        <v>28</v>
      </c>
      <c r="K913">
        <v>52</v>
      </c>
      <c r="L913">
        <v>93</v>
      </c>
      <c r="M913">
        <v>8</v>
      </c>
      <c r="N913">
        <v>37</v>
      </c>
      <c r="O913">
        <v>37</v>
      </c>
      <c r="P913">
        <v>33</v>
      </c>
      <c r="Q913">
        <v>40</v>
      </c>
      <c r="R913">
        <v>22</v>
      </c>
      <c r="S913">
        <v>37</v>
      </c>
      <c r="T913" t="s">
        <v>236</v>
      </c>
      <c r="U913">
        <v>35.9</v>
      </c>
      <c r="V913">
        <v>9</v>
      </c>
      <c r="W913">
        <v>8</v>
      </c>
      <c r="X913">
        <v>2018</v>
      </c>
      <c r="Y913" t="s">
        <v>40</v>
      </c>
      <c r="Z913" t="s">
        <v>40</v>
      </c>
      <c r="AA913" t="s">
        <v>40</v>
      </c>
      <c r="AB913" t="s">
        <v>40</v>
      </c>
      <c r="AC913">
        <v>1</v>
      </c>
      <c r="AD913">
        <v>0</v>
      </c>
      <c r="AE913">
        <v>0</v>
      </c>
      <c r="AF913">
        <v>0</v>
      </c>
      <c r="AG913">
        <v>8</v>
      </c>
      <c r="AH913">
        <v>6</v>
      </c>
      <c r="AI913">
        <v>6</v>
      </c>
      <c r="AJ913" t="s">
        <v>40</v>
      </c>
    </row>
    <row r="914" spans="1:38" x14ac:dyDescent="0.2">
      <c r="A914" t="s">
        <v>1218</v>
      </c>
      <c r="B914" t="e">
        <v>#N/A</v>
      </c>
      <c r="C914" t="s">
        <v>38</v>
      </c>
      <c r="D914" t="s">
        <v>633</v>
      </c>
      <c r="E914" t="s">
        <v>633</v>
      </c>
      <c r="F914" s="1">
        <v>41503</v>
      </c>
      <c r="G914" t="s">
        <v>40</v>
      </c>
      <c r="H914" s="1">
        <v>44060</v>
      </c>
      <c r="I914">
        <v>2017</v>
      </c>
      <c r="J914">
        <v>26.5</v>
      </c>
      <c r="K914">
        <v>131</v>
      </c>
      <c r="L914">
        <v>164</v>
      </c>
      <c r="M914">
        <v>5</v>
      </c>
      <c r="N914">
        <v>38</v>
      </c>
      <c r="O914">
        <v>44</v>
      </c>
      <c r="P914">
        <v>38</v>
      </c>
      <c r="Q914">
        <v>38</v>
      </c>
      <c r="R914">
        <v>19</v>
      </c>
      <c r="S914">
        <v>16</v>
      </c>
      <c r="T914" t="s">
        <v>41</v>
      </c>
      <c r="U914">
        <v>26.7</v>
      </c>
      <c r="V914">
        <v>6.3</v>
      </c>
      <c r="W914">
        <v>8</v>
      </c>
      <c r="X914">
        <v>2018</v>
      </c>
      <c r="Y914" t="s">
        <v>40</v>
      </c>
      <c r="Z914" t="s">
        <v>40</v>
      </c>
      <c r="AA914" t="s">
        <v>40</v>
      </c>
      <c r="AB914" t="s">
        <v>40</v>
      </c>
      <c r="AC914">
        <v>1</v>
      </c>
      <c r="AD914">
        <v>0</v>
      </c>
      <c r="AE914">
        <v>0</v>
      </c>
      <c r="AF914">
        <v>0</v>
      </c>
      <c r="AG914">
        <v>1</v>
      </c>
      <c r="AH914">
        <v>6</v>
      </c>
      <c r="AI914">
        <v>2</v>
      </c>
      <c r="AJ914" t="s">
        <v>40</v>
      </c>
    </row>
    <row r="915" spans="1:38" x14ac:dyDescent="0.2">
      <c r="A915" t="s">
        <v>1219</v>
      </c>
      <c r="B915" t="e">
        <v>#N/A</v>
      </c>
      <c r="C915" t="s">
        <v>38</v>
      </c>
      <c r="D915" t="s">
        <v>633</v>
      </c>
      <c r="E915" t="s">
        <v>633</v>
      </c>
      <c r="F915" s="1">
        <v>41503</v>
      </c>
      <c r="G915" t="s">
        <v>40</v>
      </c>
      <c r="H915" s="1">
        <v>44060</v>
      </c>
      <c r="I915">
        <v>2017</v>
      </c>
      <c r="J915">
        <v>29</v>
      </c>
      <c r="K915">
        <v>195</v>
      </c>
      <c r="L915">
        <v>122</v>
      </c>
      <c r="M915">
        <v>12</v>
      </c>
      <c r="N915">
        <v>37</v>
      </c>
      <c r="O915">
        <v>29</v>
      </c>
      <c r="P915">
        <v>38</v>
      </c>
      <c r="Q915">
        <v>22</v>
      </c>
      <c r="R915">
        <v>17</v>
      </c>
      <c r="S915">
        <v>20</v>
      </c>
      <c r="T915" t="s">
        <v>41</v>
      </c>
      <c r="U915">
        <v>30</v>
      </c>
      <c r="V915">
        <v>9</v>
      </c>
      <c r="W915">
        <v>13</v>
      </c>
      <c r="X915">
        <v>2018</v>
      </c>
      <c r="Y915" t="s">
        <v>40</v>
      </c>
      <c r="Z915" t="s">
        <v>40</v>
      </c>
      <c r="AA915" t="s">
        <v>40</v>
      </c>
      <c r="AB915" t="s">
        <v>40</v>
      </c>
      <c r="AC915">
        <v>1</v>
      </c>
      <c r="AD915">
        <v>0</v>
      </c>
      <c r="AE915">
        <v>0</v>
      </c>
      <c r="AF915">
        <v>0</v>
      </c>
      <c r="AG915">
        <v>8</v>
      </c>
      <c r="AH915">
        <v>1</v>
      </c>
      <c r="AI915">
        <v>7</v>
      </c>
      <c r="AJ915" t="s">
        <v>40</v>
      </c>
      <c r="AL915" t="s">
        <v>1220</v>
      </c>
    </row>
    <row r="916" spans="1:38" x14ac:dyDescent="0.2">
      <c r="A916" t="s">
        <v>1221</v>
      </c>
      <c r="B916" t="e">
        <v>#N/A</v>
      </c>
      <c r="C916" t="s">
        <v>38</v>
      </c>
      <c r="D916" t="s">
        <v>633</v>
      </c>
      <c r="E916" t="s">
        <v>633</v>
      </c>
      <c r="F916" s="1">
        <v>41503</v>
      </c>
      <c r="G916" t="s">
        <v>40</v>
      </c>
      <c r="H916" s="1">
        <v>44060</v>
      </c>
      <c r="I916">
        <v>2017</v>
      </c>
      <c r="J916">
        <v>30.4</v>
      </c>
      <c r="K916">
        <v>204</v>
      </c>
      <c r="L916">
        <v>118</v>
      </c>
      <c r="M916">
        <v>9</v>
      </c>
      <c r="N916">
        <v>46</v>
      </c>
      <c r="O916">
        <v>51</v>
      </c>
      <c r="P916">
        <v>52</v>
      </c>
      <c r="Q916">
        <v>50</v>
      </c>
      <c r="R916">
        <v>38</v>
      </c>
      <c r="S916">
        <v>35</v>
      </c>
      <c r="T916" t="s">
        <v>41</v>
      </c>
      <c r="U916">
        <v>29.8</v>
      </c>
      <c r="V916">
        <v>10</v>
      </c>
      <c r="W916">
        <v>10</v>
      </c>
      <c r="X916">
        <v>2018</v>
      </c>
      <c r="Y916" t="s">
        <v>40</v>
      </c>
      <c r="Z916" t="s">
        <v>40</v>
      </c>
      <c r="AA916" t="s">
        <v>40</v>
      </c>
      <c r="AB916" t="s">
        <v>40</v>
      </c>
      <c r="AC916">
        <v>1</v>
      </c>
      <c r="AD916">
        <v>0</v>
      </c>
      <c r="AE916">
        <v>0</v>
      </c>
      <c r="AF916">
        <v>0</v>
      </c>
      <c r="AG916">
        <v>1</v>
      </c>
      <c r="AH916">
        <v>6</v>
      </c>
      <c r="AI916">
        <v>4</v>
      </c>
      <c r="AJ916" t="s">
        <v>40</v>
      </c>
    </row>
    <row r="917" spans="1:38" x14ac:dyDescent="0.2">
      <c r="A917" t="s">
        <v>1222</v>
      </c>
      <c r="B917" t="e">
        <v>#N/A</v>
      </c>
      <c r="C917" t="s">
        <v>38</v>
      </c>
      <c r="D917" t="s">
        <v>633</v>
      </c>
      <c r="E917" t="s">
        <v>633</v>
      </c>
      <c r="F917" s="1">
        <v>41503</v>
      </c>
      <c r="G917" t="s">
        <v>40</v>
      </c>
      <c r="H917" s="1">
        <v>44060</v>
      </c>
      <c r="I917">
        <v>2017</v>
      </c>
      <c r="J917">
        <v>28.5</v>
      </c>
      <c r="K917">
        <v>92</v>
      </c>
      <c r="L917">
        <v>42</v>
      </c>
      <c r="M917">
        <v>6</v>
      </c>
      <c r="N917">
        <v>36</v>
      </c>
      <c r="O917">
        <v>31</v>
      </c>
      <c r="P917">
        <v>34</v>
      </c>
      <c r="Q917">
        <v>11</v>
      </c>
      <c r="R917">
        <v>10</v>
      </c>
      <c r="S917">
        <v>13</v>
      </c>
      <c r="T917" t="s">
        <v>41</v>
      </c>
      <c r="U917">
        <v>30</v>
      </c>
      <c r="V917">
        <v>6.5</v>
      </c>
      <c r="W917">
        <v>8</v>
      </c>
      <c r="X917">
        <v>2018</v>
      </c>
      <c r="Y917" t="s">
        <v>40</v>
      </c>
      <c r="Z917" t="s">
        <v>40</v>
      </c>
      <c r="AA917" t="s">
        <v>40</v>
      </c>
      <c r="AB917" t="s">
        <v>40</v>
      </c>
      <c r="AC917">
        <v>1</v>
      </c>
      <c r="AD917">
        <v>0</v>
      </c>
      <c r="AE917">
        <v>0</v>
      </c>
      <c r="AF917">
        <v>0</v>
      </c>
      <c r="AG917">
        <v>1</v>
      </c>
      <c r="AH917">
        <v>6</v>
      </c>
      <c r="AI917">
        <v>5</v>
      </c>
      <c r="AJ917" t="s">
        <v>40</v>
      </c>
    </row>
    <row r="918" spans="1:38" x14ac:dyDescent="0.2">
      <c r="A918" t="s">
        <v>1223</v>
      </c>
      <c r="B918" t="e">
        <v>#N/A</v>
      </c>
      <c r="C918" t="s">
        <v>38</v>
      </c>
      <c r="D918" t="s">
        <v>633</v>
      </c>
      <c r="E918" t="s">
        <v>633</v>
      </c>
      <c r="F918" s="1">
        <v>41503</v>
      </c>
      <c r="G918" t="s">
        <v>40</v>
      </c>
      <c r="H918" s="1">
        <v>44060</v>
      </c>
      <c r="I918">
        <v>2017</v>
      </c>
      <c r="J918">
        <v>36</v>
      </c>
      <c r="K918">
        <v>262</v>
      </c>
      <c r="L918">
        <v>190</v>
      </c>
      <c r="M918">
        <v>12</v>
      </c>
      <c r="N918">
        <v>45</v>
      </c>
      <c r="O918">
        <v>40</v>
      </c>
      <c r="P918">
        <v>36</v>
      </c>
      <c r="Q918">
        <v>35</v>
      </c>
      <c r="R918">
        <v>38</v>
      </c>
      <c r="S918">
        <v>29</v>
      </c>
      <c r="T918" t="s">
        <v>41</v>
      </c>
      <c r="U918">
        <v>41.9</v>
      </c>
      <c r="V918">
        <v>11.9</v>
      </c>
      <c r="W918">
        <v>14</v>
      </c>
      <c r="X918">
        <v>2018</v>
      </c>
      <c r="Y918" t="s">
        <v>40</v>
      </c>
      <c r="Z918" t="s">
        <v>40</v>
      </c>
      <c r="AA918" t="s">
        <v>40</v>
      </c>
      <c r="AB918" t="s">
        <v>40</v>
      </c>
      <c r="AC918">
        <v>1</v>
      </c>
      <c r="AD918">
        <v>0</v>
      </c>
      <c r="AE918">
        <v>0</v>
      </c>
      <c r="AF918">
        <v>0</v>
      </c>
      <c r="AG918">
        <v>9</v>
      </c>
      <c r="AH918">
        <v>2</v>
      </c>
      <c r="AI918">
        <v>3</v>
      </c>
      <c r="AJ918" t="s">
        <v>40</v>
      </c>
      <c r="AL918" t="s">
        <v>1224</v>
      </c>
    </row>
    <row r="919" spans="1:38" x14ac:dyDescent="0.2">
      <c r="A919" t="s">
        <v>1225</v>
      </c>
      <c r="B919" t="e">
        <v>#N/A</v>
      </c>
      <c r="C919" t="s">
        <v>59</v>
      </c>
      <c r="D919" t="s">
        <v>633</v>
      </c>
      <c r="E919" t="s">
        <v>633</v>
      </c>
      <c r="F919" s="1">
        <v>41503</v>
      </c>
      <c r="G919" t="s">
        <v>40</v>
      </c>
      <c r="H919" s="1">
        <v>44060</v>
      </c>
      <c r="I919">
        <v>2017</v>
      </c>
      <c r="J919">
        <v>55</v>
      </c>
      <c r="K919">
        <v>212</v>
      </c>
      <c r="L919">
        <v>196</v>
      </c>
      <c r="M919">
        <v>21</v>
      </c>
      <c r="N919">
        <v>47</v>
      </c>
      <c r="O919">
        <v>47</v>
      </c>
      <c r="P919">
        <v>40</v>
      </c>
      <c r="Q919">
        <v>22</v>
      </c>
      <c r="R919">
        <v>31</v>
      </c>
      <c r="S919">
        <v>29</v>
      </c>
      <c r="T919" t="s">
        <v>236</v>
      </c>
      <c r="U919">
        <v>37.799999999999997</v>
      </c>
      <c r="V919">
        <v>10.1</v>
      </c>
      <c r="W919">
        <v>10</v>
      </c>
      <c r="X919">
        <v>2018</v>
      </c>
      <c r="Y919" t="s">
        <v>40</v>
      </c>
      <c r="Z919" t="s">
        <v>40</v>
      </c>
      <c r="AA919" t="s">
        <v>40</v>
      </c>
      <c r="AB919" t="s">
        <v>40</v>
      </c>
      <c r="AC919">
        <v>1</v>
      </c>
      <c r="AD919">
        <v>0</v>
      </c>
      <c r="AE919">
        <v>0</v>
      </c>
      <c r="AF919">
        <v>0</v>
      </c>
      <c r="AG919">
        <v>4</v>
      </c>
      <c r="AH919">
        <v>6</v>
      </c>
      <c r="AI919">
        <v>1</v>
      </c>
      <c r="AJ919" t="s">
        <v>40</v>
      </c>
    </row>
    <row r="920" spans="1:38" x14ac:dyDescent="0.2">
      <c r="A920" t="s">
        <v>1226</v>
      </c>
      <c r="B920" t="e">
        <v>#N/A</v>
      </c>
      <c r="C920" t="s">
        <v>59</v>
      </c>
      <c r="D920" t="s">
        <v>633</v>
      </c>
      <c r="E920" t="s">
        <v>633</v>
      </c>
      <c r="F920" s="1">
        <v>41868</v>
      </c>
      <c r="G920" t="s">
        <v>40</v>
      </c>
      <c r="H920" s="1">
        <v>44060</v>
      </c>
      <c r="I920">
        <v>2017</v>
      </c>
      <c r="J920">
        <v>48</v>
      </c>
      <c r="K920">
        <v>321</v>
      </c>
      <c r="L920">
        <v>307</v>
      </c>
      <c r="M920">
        <v>24</v>
      </c>
      <c r="N920">
        <v>41</v>
      </c>
      <c r="O920">
        <v>41</v>
      </c>
      <c r="P920">
        <v>38</v>
      </c>
      <c r="Q920">
        <v>21</v>
      </c>
      <c r="R920">
        <v>20</v>
      </c>
      <c r="S920">
        <v>26</v>
      </c>
      <c r="T920" t="s">
        <v>236</v>
      </c>
      <c r="U920">
        <v>35.299999999999997</v>
      </c>
      <c r="V920">
        <v>9.4</v>
      </c>
      <c r="W920">
        <v>9</v>
      </c>
      <c r="X920">
        <v>2018</v>
      </c>
      <c r="Y920" t="s">
        <v>40</v>
      </c>
      <c r="Z920" t="s">
        <v>40</v>
      </c>
      <c r="AA920" t="s">
        <v>40</v>
      </c>
      <c r="AB920" t="s">
        <v>40</v>
      </c>
      <c r="AC920">
        <v>1</v>
      </c>
      <c r="AD920">
        <v>0</v>
      </c>
      <c r="AE920">
        <v>0</v>
      </c>
      <c r="AF920">
        <v>0</v>
      </c>
      <c r="AG920">
        <v>4</v>
      </c>
      <c r="AH920">
        <v>6</v>
      </c>
      <c r="AI920">
        <v>3</v>
      </c>
      <c r="AJ920" t="s">
        <v>40</v>
      </c>
    </row>
    <row r="921" spans="1:38" x14ac:dyDescent="0.2">
      <c r="A921" t="s">
        <v>1227</v>
      </c>
      <c r="B921" t="e">
        <v>#N/A</v>
      </c>
      <c r="C921" t="s">
        <v>59</v>
      </c>
      <c r="D921" t="s">
        <v>633</v>
      </c>
      <c r="E921" t="s">
        <v>633</v>
      </c>
      <c r="F921" s="1">
        <v>41868</v>
      </c>
      <c r="G921" t="s">
        <v>40</v>
      </c>
      <c r="H921" s="1">
        <v>44060</v>
      </c>
      <c r="I921">
        <v>2017</v>
      </c>
      <c r="J921">
        <v>54.5</v>
      </c>
      <c r="K921" t="s">
        <v>40</v>
      </c>
      <c r="L921" t="s">
        <v>40</v>
      </c>
      <c r="M921" t="s">
        <v>40</v>
      </c>
      <c r="N921">
        <v>41</v>
      </c>
      <c r="O921">
        <v>40</v>
      </c>
      <c r="P921">
        <v>42</v>
      </c>
      <c r="Q921">
        <v>44</v>
      </c>
      <c r="R921">
        <v>53</v>
      </c>
      <c r="S921">
        <v>25</v>
      </c>
      <c r="T921" t="s">
        <v>236</v>
      </c>
      <c r="U921">
        <v>39.1</v>
      </c>
      <c r="V921">
        <v>8</v>
      </c>
      <c r="W921">
        <v>9</v>
      </c>
      <c r="X921">
        <v>2018</v>
      </c>
      <c r="Y921" t="s">
        <v>40</v>
      </c>
      <c r="Z921" t="s">
        <v>40</v>
      </c>
      <c r="AA921" t="s">
        <v>40</v>
      </c>
      <c r="AB921" t="s">
        <v>40</v>
      </c>
      <c r="AC921">
        <v>1</v>
      </c>
      <c r="AD921">
        <v>0</v>
      </c>
      <c r="AE921">
        <v>0</v>
      </c>
      <c r="AF921">
        <v>0</v>
      </c>
      <c r="AG921">
        <v>4</v>
      </c>
      <c r="AH921">
        <v>6</v>
      </c>
      <c r="AI921">
        <v>4</v>
      </c>
      <c r="AJ921" t="s">
        <v>40</v>
      </c>
    </row>
    <row r="922" spans="1:38" x14ac:dyDescent="0.2">
      <c r="A922" t="s">
        <v>1228</v>
      </c>
      <c r="B922" t="e">
        <v>#N/A</v>
      </c>
      <c r="C922" t="s">
        <v>59</v>
      </c>
      <c r="D922" t="s">
        <v>633</v>
      </c>
      <c r="E922" t="s">
        <v>633</v>
      </c>
      <c r="F922" s="1">
        <v>41868</v>
      </c>
      <c r="G922" t="s">
        <v>40</v>
      </c>
      <c r="H922" s="1">
        <v>44060</v>
      </c>
      <c r="I922">
        <v>2017</v>
      </c>
      <c r="J922">
        <v>77</v>
      </c>
      <c r="K922" t="s">
        <v>40</v>
      </c>
      <c r="L922" t="s">
        <v>40</v>
      </c>
      <c r="M922" t="s">
        <v>40</v>
      </c>
      <c r="N922">
        <v>42</v>
      </c>
      <c r="O922">
        <v>55</v>
      </c>
      <c r="P922">
        <v>49</v>
      </c>
      <c r="Q922">
        <v>78</v>
      </c>
      <c r="R922">
        <v>74</v>
      </c>
      <c r="S922">
        <v>49</v>
      </c>
      <c r="T922" t="s">
        <v>242</v>
      </c>
      <c r="U922">
        <v>39.700000000000003</v>
      </c>
      <c r="V922">
        <v>10.9</v>
      </c>
      <c r="W922">
        <v>14</v>
      </c>
      <c r="X922">
        <v>2018</v>
      </c>
      <c r="Y922" t="s">
        <v>40</v>
      </c>
      <c r="Z922" t="s">
        <v>40</v>
      </c>
      <c r="AA922" t="s">
        <v>40</v>
      </c>
      <c r="AB922" t="s">
        <v>40</v>
      </c>
      <c r="AC922">
        <v>1</v>
      </c>
      <c r="AD922">
        <v>0</v>
      </c>
      <c r="AE922">
        <v>0</v>
      </c>
      <c r="AF922">
        <v>0</v>
      </c>
      <c r="AG922">
        <v>4</v>
      </c>
      <c r="AH922">
        <v>3</v>
      </c>
      <c r="AI922">
        <v>5</v>
      </c>
      <c r="AJ922" t="s">
        <v>40</v>
      </c>
    </row>
    <row r="923" spans="1:38" x14ac:dyDescent="0.2">
      <c r="A923" t="s">
        <v>1229</v>
      </c>
      <c r="B923" t="e">
        <v>#N/A</v>
      </c>
      <c r="C923" t="s">
        <v>59</v>
      </c>
      <c r="D923" t="s">
        <v>633</v>
      </c>
      <c r="E923" t="s">
        <v>633</v>
      </c>
      <c r="F923" s="1">
        <v>41868</v>
      </c>
      <c r="G923" t="s">
        <v>40</v>
      </c>
      <c r="H923" s="1">
        <v>44060</v>
      </c>
      <c r="I923">
        <v>2017</v>
      </c>
      <c r="J923">
        <v>34</v>
      </c>
      <c r="K923" t="s">
        <v>40</v>
      </c>
      <c r="L923" t="s">
        <v>40</v>
      </c>
      <c r="M923" t="s">
        <v>40</v>
      </c>
      <c r="N923">
        <v>41</v>
      </c>
      <c r="O923">
        <v>38</v>
      </c>
      <c r="P923">
        <v>38</v>
      </c>
      <c r="Q923">
        <v>22</v>
      </c>
      <c r="R923">
        <v>25</v>
      </c>
      <c r="S923">
        <v>21</v>
      </c>
      <c r="T923" t="s">
        <v>41</v>
      </c>
      <c r="U923">
        <v>42.6</v>
      </c>
      <c r="V923">
        <v>11.7</v>
      </c>
      <c r="W923">
        <v>11</v>
      </c>
      <c r="X923">
        <v>2018</v>
      </c>
      <c r="Y923" t="s">
        <v>40</v>
      </c>
      <c r="Z923" t="s">
        <v>40</v>
      </c>
      <c r="AA923" t="s">
        <v>40</v>
      </c>
      <c r="AB923" t="s">
        <v>40</v>
      </c>
      <c r="AC923">
        <v>1</v>
      </c>
      <c r="AD923">
        <v>0</v>
      </c>
      <c r="AE923">
        <v>0</v>
      </c>
      <c r="AF923">
        <v>0</v>
      </c>
      <c r="AG923">
        <v>16</v>
      </c>
      <c r="AH923">
        <v>3</v>
      </c>
      <c r="AI923">
        <v>1</v>
      </c>
      <c r="AJ923" t="s">
        <v>40</v>
      </c>
      <c r="AL923" t="s">
        <v>1220</v>
      </c>
    </row>
    <row r="924" spans="1:38" x14ac:dyDescent="0.2">
      <c r="A924" t="s">
        <v>1230</v>
      </c>
      <c r="B924" t="e">
        <v>#N/A</v>
      </c>
      <c r="C924" t="s">
        <v>59</v>
      </c>
      <c r="D924" t="s">
        <v>633</v>
      </c>
      <c r="E924" t="s">
        <v>633</v>
      </c>
      <c r="F924" s="1">
        <v>41868</v>
      </c>
      <c r="G924" t="s">
        <v>40</v>
      </c>
      <c r="H924" s="1">
        <v>44060</v>
      </c>
      <c r="I924">
        <v>2017</v>
      </c>
      <c r="J924">
        <v>38</v>
      </c>
      <c r="K924" t="s">
        <v>40</v>
      </c>
      <c r="L924" t="s">
        <v>40</v>
      </c>
      <c r="M924" t="s">
        <v>40</v>
      </c>
      <c r="N924">
        <v>47</v>
      </c>
      <c r="O924">
        <v>43</v>
      </c>
      <c r="P924">
        <v>34</v>
      </c>
      <c r="Q924">
        <v>38</v>
      </c>
      <c r="R924">
        <v>28</v>
      </c>
      <c r="S924">
        <v>29</v>
      </c>
      <c r="T924" t="s">
        <v>242</v>
      </c>
      <c r="U924">
        <v>31.5</v>
      </c>
      <c r="V924">
        <v>9.8000000000000007</v>
      </c>
      <c r="W924">
        <v>12</v>
      </c>
      <c r="X924">
        <v>2018</v>
      </c>
      <c r="Y924" t="s">
        <v>40</v>
      </c>
      <c r="Z924" t="s">
        <v>40</v>
      </c>
      <c r="AA924" t="s">
        <v>40</v>
      </c>
      <c r="AB924" t="s">
        <v>40</v>
      </c>
      <c r="AC924">
        <v>1</v>
      </c>
      <c r="AD924">
        <v>0</v>
      </c>
      <c r="AE924">
        <v>0</v>
      </c>
      <c r="AF924">
        <v>0</v>
      </c>
      <c r="AG924">
        <v>16</v>
      </c>
      <c r="AH924">
        <v>2</v>
      </c>
      <c r="AI924">
        <v>1</v>
      </c>
      <c r="AJ924" t="s">
        <v>40</v>
      </c>
      <c r="AL924" t="s">
        <v>1231</v>
      </c>
    </row>
    <row r="925" spans="1:38" x14ac:dyDescent="0.2">
      <c r="A925" t="s">
        <v>1232</v>
      </c>
      <c r="B925" t="e">
        <v>#N/A</v>
      </c>
      <c r="C925" t="s">
        <v>59</v>
      </c>
      <c r="D925" t="s">
        <v>633</v>
      </c>
      <c r="E925" t="s">
        <v>633</v>
      </c>
      <c r="F925" s="1">
        <v>41868</v>
      </c>
      <c r="G925" t="s">
        <v>40</v>
      </c>
      <c r="H925" s="1">
        <v>44060</v>
      </c>
      <c r="I925">
        <v>2017</v>
      </c>
      <c r="J925">
        <v>44</v>
      </c>
      <c r="K925" t="s">
        <v>40</v>
      </c>
      <c r="L925" t="s">
        <v>40</v>
      </c>
      <c r="M925" t="s">
        <v>40</v>
      </c>
      <c r="N925">
        <v>38</v>
      </c>
      <c r="O925">
        <v>34</v>
      </c>
      <c r="P925">
        <v>32</v>
      </c>
      <c r="Q925">
        <v>30</v>
      </c>
      <c r="R925">
        <v>36</v>
      </c>
      <c r="S925">
        <v>37</v>
      </c>
      <c r="T925" t="s">
        <v>41</v>
      </c>
      <c r="U925">
        <v>36.200000000000003</v>
      </c>
      <c r="V925">
        <v>11.1</v>
      </c>
      <c r="W925">
        <v>13</v>
      </c>
      <c r="X925">
        <v>2018</v>
      </c>
      <c r="Y925" t="s">
        <v>40</v>
      </c>
      <c r="Z925" t="s">
        <v>40</v>
      </c>
      <c r="AA925" t="s">
        <v>40</v>
      </c>
      <c r="AB925" t="s">
        <v>40</v>
      </c>
      <c r="AC925">
        <v>1</v>
      </c>
      <c r="AD925">
        <v>0</v>
      </c>
      <c r="AE925">
        <v>0</v>
      </c>
      <c r="AF925">
        <v>0</v>
      </c>
      <c r="AG925">
        <v>16</v>
      </c>
      <c r="AH925">
        <v>2</v>
      </c>
      <c r="AI925">
        <v>4</v>
      </c>
      <c r="AJ925" t="s">
        <v>40</v>
      </c>
      <c r="AL925" t="s">
        <v>1233</v>
      </c>
    </row>
    <row r="926" spans="1:38" x14ac:dyDescent="0.2">
      <c r="A926" t="s">
        <v>1234</v>
      </c>
      <c r="B926" t="e">
        <v>#N/A</v>
      </c>
      <c r="C926" t="s">
        <v>59</v>
      </c>
      <c r="D926" t="s">
        <v>633</v>
      </c>
      <c r="E926" t="s">
        <v>633</v>
      </c>
      <c r="F926" s="1">
        <v>41868</v>
      </c>
      <c r="G926" t="s">
        <v>40</v>
      </c>
      <c r="H926" s="1">
        <v>44060</v>
      </c>
      <c r="I926">
        <v>2017</v>
      </c>
      <c r="J926">
        <v>36</v>
      </c>
      <c r="K926">
        <v>128</v>
      </c>
      <c r="L926">
        <v>123</v>
      </c>
      <c r="M926">
        <v>11</v>
      </c>
      <c r="N926">
        <v>44</v>
      </c>
      <c r="O926">
        <v>41</v>
      </c>
      <c r="P926">
        <v>43</v>
      </c>
      <c r="Q926">
        <v>48</v>
      </c>
      <c r="R926">
        <v>30</v>
      </c>
      <c r="S926">
        <v>44</v>
      </c>
      <c r="T926" t="s">
        <v>41</v>
      </c>
      <c r="U926">
        <v>35.9</v>
      </c>
      <c r="V926">
        <v>13.6</v>
      </c>
      <c r="W926">
        <v>13</v>
      </c>
      <c r="X926">
        <v>2018</v>
      </c>
      <c r="Y926" t="s">
        <v>40</v>
      </c>
      <c r="Z926" t="s">
        <v>40</v>
      </c>
      <c r="AA926" t="s">
        <v>40</v>
      </c>
      <c r="AB926" t="s">
        <v>40</v>
      </c>
      <c r="AC926">
        <v>1</v>
      </c>
      <c r="AD926">
        <v>0</v>
      </c>
      <c r="AE926">
        <v>0</v>
      </c>
      <c r="AF926">
        <v>0</v>
      </c>
      <c r="AG926">
        <v>16</v>
      </c>
      <c r="AH926">
        <v>2</v>
      </c>
      <c r="AI926">
        <v>6</v>
      </c>
      <c r="AJ926" t="s">
        <v>40</v>
      </c>
      <c r="AL926" t="s">
        <v>1220</v>
      </c>
    </row>
    <row r="927" spans="1:38" x14ac:dyDescent="0.2">
      <c r="A927" t="s">
        <v>1235</v>
      </c>
      <c r="B927" t="e">
        <v>#N/A</v>
      </c>
      <c r="C927" t="s">
        <v>59</v>
      </c>
      <c r="D927" t="s">
        <v>633</v>
      </c>
      <c r="E927" t="s">
        <v>633</v>
      </c>
      <c r="F927" s="1">
        <v>41868</v>
      </c>
      <c r="G927" t="s">
        <v>40</v>
      </c>
      <c r="H927" s="1">
        <v>44060</v>
      </c>
      <c r="I927">
        <v>2017</v>
      </c>
      <c r="J927">
        <v>32</v>
      </c>
      <c r="K927">
        <v>151</v>
      </c>
      <c r="L927">
        <v>124</v>
      </c>
      <c r="M927">
        <v>12</v>
      </c>
      <c r="N927">
        <v>36</v>
      </c>
      <c r="O927">
        <v>33</v>
      </c>
      <c r="P927">
        <v>33</v>
      </c>
      <c r="Q927">
        <v>24</v>
      </c>
      <c r="R927">
        <v>28</v>
      </c>
      <c r="S927">
        <v>24</v>
      </c>
      <c r="T927" t="s">
        <v>242</v>
      </c>
      <c r="U927">
        <v>31.6</v>
      </c>
      <c r="V927">
        <v>13.1</v>
      </c>
      <c r="W927">
        <v>8</v>
      </c>
      <c r="X927">
        <v>2018</v>
      </c>
      <c r="Y927" t="s">
        <v>40</v>
      </c>
      <c r="Z927" t="s">
        <v>40</v>
      </c>
      <c r="AA927" t="s">
        <v>40</v>
      </c>
      <c r="AB927" t="s">
        <v>40</v>
      </c>
      <c r="AC927">
        <v>1</v>
      </c>
      <c r="AD927">
        <v>0</v>
      </c>
      <c r="AE927">
        <v>0</v>
      </c>
      <c r="AF927">
        <v>0</v>
      </c>
      <c r="AG927">
        <v>16</v>
      </c>
      <c r="AH927">
        <v>1</v>
      </c>
      <c r="AI927">
        <v>6</v>
      </c>
      <c r="AJ927" t="s">
        <v>40</v>
      </c>
      <c r="AL927" t="s">
        <v>1220</v>
      </c>
    </row>
    <row r="928" spans="1:38" x14ac:dyDescent="0.2">
      <c r="A928" t="s">
        <v>1236</v>
      </c>
      <c r="B928" t="e">
        <v>#N/A</v>
      </c>
      <c r="C928" t="s">
        <v>372</v>
      </c>
      <c r="D928" t="s">
        <v>1421</v>
      </c>
      <c r="E928" t="s">
        <v>328</v>
      </c>
      <c r="F928" s="1">
        <v>40042</v>
      </c>
      <c r="G928" t="s">
        <v>40</v>
      </c>
      <c r="H928" s="1">
        <v>40407</v>
      </c>
      <c r="I928">
        <v>2017</v>
      </c>
      <c r="J928">
        <v>4</v>
      </c>
      <c r="K928">
        <v>45</v>
      </c>
      <c r="L928">
        <v>32</v>
      </c>
      <c r="M928">
        <v>45</v>
      </c>
      <c r="N928" t="s">
        <v>40</v>
      </c>
      <c r="O928" t="s">
        <v>40</v>
      </c>
      <c r="P928" t="s">
        <v>40</v>
      </c>
      <c r="Q928" t="s">
        <v>40</v>
      </c>
      <c r="R928" t="s">
        <v>40</v>
      </c>
      <c r="S928" t="s">
        <v>40</v>
      </c>
      <c r="T928" t="s">
        <v>41</v>
      </c>
      <c r="U928">
        <v>14.8</v>
      </c>
      <c r="V928">
        <v>7.71</v>
      </c>
      <c r="W928" t="s">
        <v>40</v>
      </c>
      <c r="X928">
        <v>2018</v>
      </c>
      <c r="Y928" t="s">
        <v>40</v>
      </c>
      <c r="Z928" t="s">
        <v>40</v>
      </c>
      <c r="AA928" t="s">
        <v>40</v>
      </c>
      <c r="AB928" t="s">
        <v>40</v>
      </c>
      <c r="AC928">
        <v>1</v>
      </c>
      <c r="AD928">
        <v>0</v>
      </c>
      <c r="AE928">
        <v>0</v>
      </c>
      <c r="AF928">
        <v>0</v>
      </c>
      <c r="AG928">
        <v>15</v>
      </c>
      <c r="AH928">
        <v>2</v>
      </c>
      <c r="AI928">
        <v>6</v>
      </c>
      <c r="AJ928" t="s">
        <v>40</v>
      </c>
      <c r="AL928" t="s">
        <v>1237</v>
      </c>
    </row>
    <row r="929" spans="1:38" x14ac:dyDescent="0.2">
      <c r="A929" t="s">
        <v>1238</v>
      </c>
      <c r="B929" t="e">
        <v>#N/A</v>
      </c>
      <c r="C929" t="s">
        <v>372</v>
      </c>
      <c r="D929" t="s">
        <v>1421</v>
      </c>
      <c r="E929" t="s">
        <v>328</v>
      </c>
      <c r="F929" s="1">
        <v>40042</v>
      </c>
      <c r="G929" t="s">
        <v>40</v>
      </c>
      <c r="H929" s="1">
        <v>40407</v>
      </c>
      <c r="I929">
        <v>2017</v>
      </c>
      <c r="J929">
        <v>6</v>
      </c>
      <c r="K929">
        <v>61</v>
      </c>
      <c r="L929">
        <v>27</v>
      </c>
      <c r="M929">
        <v>9</v>
      </c>
      <c r="N929" t="s">
        <v>40</v>
      </c>
      <c r="O929" t="s">
        <v>40</v>
      </c>
      <c r="P929" t="s">
        <v>40</v>
      </c>
      <c r="Q929" t="s">
        <v>40</v>
      </c>
      <c r="R929" t="s">
        <v>40</v>
      </c>
      <c r="S929" t="s">
        <v>40</v>
      </c>
      <c r="T929" t="s">
        <v>41</v>
      </c>
      <c r="U929">
        <v>17.399999999999999</v>
      </c>
      <c r="V929">
        <v>6.42</v>
      </c>
      <c r="W929" t="s">
        <v>40</v>
      </c>
      <c r="X929">
        <v>2018</v>
      </c>
      <c r="Y929" t="s">
        <v>40</v>
      </c>
      <c r="Z929" t="s">
        <v>40</v>
      </c>
      <c r="AA929" t="s">
        <v>40</v>
      </c>
      <c r="AB929" t="s">
        <v>40</v>
      </c>
      <c r="AC929">
        <v>1</v>
      </c>
      <c r="AD929">
        <v>0</v>
      </c>
      <c r="AE929">
        <v>0</v>
      </c>
      <c r="AF929">
        <v>0</v>
      </c>
      <c r="AG929">
        <v>12</v>
      </c>
      <c r="AH929">
        <v>3</v>
      </c>
      <c r="AI929">
        <v>2</v>
      </c>
      <c r="AJ929" t="s">
        <v>40</v>
      </c>
    </row>
    <row r="930" spans="1:38" x14ac:dyDescent="0.2">
      <c r="A930" t="s">
        <v>1239</v>
      </c>
      <c r="B930" t="e">
        <v>#N/A</v>
      </c>
      <c r="C930" t="s">
        <v>38</v>
      </c>
      <c r="D930" t="s">
        <v>1421</v>
      </c>
      <c r="E930" t="s">
        <v>328</v>
      </c>
      <c r="F930" s="1">
        <v>40042</v>
      </c>
      <c r="G930" t="s">
        <v>40</v>
      </c>
      <c r="H930" s="1">
        <v>40407</v>
      </c>
      <c r="I930">
        <v>2017</v>
      </c>
      <c r="J930">
        <v>49</v>
      </c>
      <c r="K930">
        <v>55</v>
      </c>
      <c r="L930">
        <v>42</v>
      </c>
      <c r="M930">
        <v>12</v>
      </c>
      <c r="N930">
        <v>53</v>
      </c>
      <c r="O930">
        <v>59</v>
      </c>
      <c r="P930">
        <v>55</v>
      </c>
      <c r="Q930">
        <v>59</v>
      </c>
      <c r="R930">
        <v>59</v>
      </c>
      <c r="S930">
        <v>45</v>
      </c>
      <c r="T930" t="s">
        <v>41</v>
      </c>
      <c r="U930">
        <v>38.9</v>
      </c>
      <c r="V930">
        <v>10.15</v>
      </c>
      <c r="W930" t="s">
        <v>40</v>
      </c>
      <c r="X930">
        <v>2018</v>
      </c>
      <c r="Y930" t="s">
        <v>40</v>
      </c>
      <c r="Z930" t="s">
        <v>40</v>
      </c>
      <c r="AA930" t="s">
        <v>40</v>
      </c>
      <c r="AB930" t="s">
        <v>40</v>
      </c>
      <c r="AC930">
        <v>1</v>
      </c>
      <c r="AD930">
        <v>0</v>
      </c>
      <c r="AE930">
        <v>0</v>
      </c>
      <c r="AF930">
        <v>0</v>
      </c>
      <c r="AG930">
        <v>1</v>
      </c>
      <c r="AH930">
        <v>2</v>
      </c>
      <c r="AI930">
        <v>6</v>
      </c>
      <c r="AJ930" t="s">
        <v>40</v>
      </c>
    </row>
    <row r="931" spans="1:38" x14ac:dyDescent="0.2">
      <c r="A931" t="s">
        <v>1240</v>
      </c>
      <c r="B931" t="e">
        <v>#N/A</v>
      </c>
      <c r="C931" t="s">
        <v>38</v>
      </c>
      <c r="D931" t="s">
        <v>1421</v>
      </c>
      <c r="E931" t="s">
        <v>328</v>
      </c>
      <c r="F931" s="1">
        <v>40042</v>
      </c>
      <c r="G931" t="s">
        <v>40</v>
      </c>
      <c r="H931" s="1">
        <v>40407</v>
      </c>
      <c r="I931">
        <v>2017</v>
      </c>
      <c r="J931">
        <v>54</v>
      </c>
      <c r="K931">
        <v>184</v>
      </c>
      <c r="L931">
        <v>202</v>
      </c>
      <c r="M931">
        <v>15</v>
      </c>
      <c r="N931">
        <v>56</v>
      </c>
      <c r="O931">
        <v>61</v>
      </c>
      <c r="P931">
        <v>55</v>
      </c>
      <c r="Q931">
        <v>48</v>
      </c>
      <c r="R931">
        <v>22</v>
      </c>
      <c r="S931">
        <v>45</v>
      </c>
      <c r="T931" t="s">
        <v>236</v>
      </c>
      <c r="U931">
        <v>42.7</v>
      </c>
      <c r="V931">
        <v>15.18</v>
      </c>
      <c r="W931" t="s">
        <v>40</v>
      </c>
      <c r="X931">
        <v>2018</v>
      </c>
      <c r="Y931" t="s">
        <v>40</v>
      </c>
      <c r="Z931" t="s">
        <v>40</v>
      </c>
      <c r="AA931" t="s">
        <v>40</v>
      </c>
      <c r="AB931" t="s">
        <v>40</v>
      </c>
      <c r="AC931">
        <v>1</v>
      </c>
      <c r="AD931">
        <v>0</v>
      </c>
      <c r="AE931">
        <v>0</v>
      </c>
      <c r="AF931">
        <v>0</v>
      </c>
      <c r="AG931">
        <v>1</v>
      </c>
      <c r="AH931">
        <v>2</v>
      </c>
      <c r="AI931">
        <v>7</v>
      </c>
      <c r="AJ931" t="s">
        <v>40</v>
      </c>
    </row>
    <row r="932" spans="1:38" x14ac:dyDescent="0.2">
      <c r="A932" t="s">
        <v>1241</v>
      </c>
      <c r="B932" t="e">
        <v>#N/A</v>
      </c>
      <c r="C932" t="s">
        <v>59</v>
      </c>
      <c r="D932" t="s">
        <v>1421</v>
      </c>
      <c r="E932" t="s">
        <v>328</v>
      </c>
      <c r="F932" s="1">
        <v>43694</v>
      </c>
      <c r="G932" t="s">
        <v>40</v>
      </c>
      <c r="H932" s="1">
        <v>43694</v>
      </c>
      <c r="I932">
        <v>2017</v>
      </c>
      <c r="J932">
        <v>57</v>
      </c>
      <c r="K932">
        <v>52</v>
      </c>
      <c r="L932">
        <v>57</v>
      </c>
      <c r="M932">
        <v>16.100000000000001</v>
      </c>
      <c r="N932">
        <v>63</v>
      </c>
      <c r="O932">
        <v>54</v>
      </c>
      <c r="P932">
        <v>65</v>
      </c>
      <c r="Q932">
        <v>74</v>
      </c>
      <c r="R932">
        <v>44</v>
      </c>
      <c r="S932">
        <v>49</v>
      </c>
      <c r="T932" t="s">
        <v>41</v>
      </c>
      <c r="U932">
        <v>30.6</v>
      </c>
      <c r="V932">
        <v>8</v>
      </c>
      <c r="W932" t="s">
        <v>40</v>
      </c>
      <c r="X932">
        <v>2018</v>
      </c>
      <c r="Y932" t="s">
        <v>40</v>
      </c>
      <c r="Z932" t="s">
        <v>40</v>
      </c>
      <c r="AA932" t="s">
        <v>40</v>
      </c>
      <c r="AB932" t="s">
        <v>40</v>
      </c>
      <c r="AC932">
        <v>1</v>
      </c>
      <c r="AD932">
        <v>0</v>
      </c>
      <c r="AE932">
        <v>0</v>
      </c>
      <c r="AF932">
        <v>0</v>
      </c>
      <c r="AG932">
        <v>5</v>
      </c>
      <c r="AH932">
        <v>3</v>
      </c>
      <c r="AI932">
        <v>7</v>
      </c>
      <c r="AJ932" t="s">
        <v>40</v>
      </c>
      <c r="AK932" t="s">
        <v>375</v>
      </c>
      <c r="AL932" t="s">
        <v>1242</v>
      </c>
    </row>
    <row r="933" spans="1:38" x14ac:dyDescent="0.2">
      <c r="A933" t="s">
        <v>1243</v>
      </c>
      <c r="B933" t="e">
        <v>#N/A</v>
      </c>
      <c r="C933" t="s">
        <v>372</v>
      </c>
      <c r="D933" t="s">
        <v>1421</v>
      </c>
      <c r="E933" t="s">
        <v>74</v>
      </c>
      <c r="F933" s="1">
        <v>41868</v>
      </c>
      <c r="G933" t="s">
        <v>40</v>
      </c>
      <c r="H933" s="1">
        <v>42599</v>
      </c>
      <c r="I933">
        <v>2017</v>
      </c>
      <c r="J933">
        <v>8.6</v>
      </c>
      <c r="K933">
        <v>117</v>
      </c>
      <c r="L933">
        <v>200</v>
      </c>
      <c r="M933">
        <v>14</v>
      </c>
      <c r="N933" t="s">
        <v>40</v>
      </c>
      <c r="O933" t="s">
        <v>40</v>
      </c>
      <c r="P933" t="s">
        <v>40</v>
      </c>
      <c r="Q933" t="s">
        <v>40</v>
      </c>
      <c r="R933" t="s">
        <v>40</v>
      </c>
      <c r="S933" t="s">
        <v>40</v>
      </c>
      <c r="T933" t="s">
        <v>41</v>
      </c>
      <c r="U933">
        <v>16.3</v>
      </c>
      <c r="V933">
        <v>10.7</v>
      </c>
      <c r="W933" t="s">
        <v>40</v>
      </c>
      <c r="X933">
        <v>2018</v>
      </c>
      <c r="Y933" t="s">
        <v>40</v>
      </c>
      <c r="Z933" t="s">
        <v>40</v>
      </c>
      <c r="AA933" t="s">
        <v>40</v>
      </c>
      <c r="AB933" t="s">
        <v>40</v>
      </c>
      <c r="AC933">
        <v>1</v>
      </c>
      <c r="AD933">
        <v>0</v>
      </c>
      <c r="AE933">
        <v>0</v>
      </c>
      <c r="AF933">
        <v>0</v>
      </c>
      <c r="AG933">
        <v>10</v>
      </c>
      <c r="AH933">
        <v>2</v>
      </c>
      <c r="AI933">
        <v>6</v>
      </c>
      <c r="AJ933" t="s">
        <v>40</v>
      </c>
    </row>
    <row r="934" spans="1:38" x14ac:dyDescent="0.2">
      <c r="A934" t="s">
        <v>1244</v>
      </c>
      <c r="B934" t="e">
        <v>#N/A</v>
      </c>
      <c r="C934" t="s">
        <v>372</v>
      </c>
      <c r="D934" t="s">
        <v>1421</v>
      </c>
      <c r="E934" t="s">
        <v>74</v>
      </c>
      <c r="F934" s="1">
        <v>41503</v>
      </c>
      <c r="G934" t="s">
        <v>40</v>
      </c>
      <c r="H934" s="1">
        <v>42599</v>
      </c>
      <c r="I934">
        <v>2017</v>
      </c>
      <c r="J934">
        <v>4.3</v>
      </c>
      <c r="K934">
        <v>81</v>
      </c>
      <c r="L934">
        <v>53</v>
      </c>
      <c r="M934">
        <v>9</v>
      </c>
      <c r="N934" t="s">
        <v>40</v>
      </c>
      <c r="O934" t="s">
        <v>40</v>
      </c>
      <c r="P934" t="s">
        <v>40</v>
      </c>
      <c r="Q934" t="s">
        <v>40</v>
      </c>
      <c r="R934" t="s">
        <v>40</v>
      </c>
      <c r="S934" t="s">
        <v>40</v>
      </c>
      <c r="T934" t="s">
        <v>236</v>
      </c>
      <c r="U934">
        <v>12.4</v>
      </c>
      <c r="V934">
        <v>9.8000000000000007</v>
      </c>
      <c r="W934" t="s">
        <v>40</v>
      </c>
      <c r="X934">
        <v>2018</v>
      </c>
      <c r="Y934" t="s">
        <v>40</v>
      </c>
      <c r="Z934" t="s">
        <v>40</v>
      </c>
      <c r="AA934" t="s">
        <v>40</v>
      </c>
      <c r="AB934" t="s">
        <v>40</v>
      </c>
      <c r="AC934">
        <v>1</v>
      </c>
      <c r="AD934">
        <v>0</v>
      </c>
      <c r="AE934">
        <v>0</v>
      </c>
      <c r="AF934">
        <v>0</v>
      </c>
      <c r="AG934">
        <v>10</v>
      </c>
      <c r="AH934">
        <v>3</v>
      </c>
      <c r="AI934">
        <v>3</v>
      </c>
      <c r="AJ934" t="s">
        <v>40</v>
      </c>
    </row>
    <row r="935" spans="1:38" x14ac:dyDescent="0.2">
      <c r="A935" t="s">
        <v>1245</v>
      </c>
      <c r="B935" t="e">
        <v>#N/A</v>
      </c>
      <c r="C935" t="s">
        <v>372</v>
      </c>
      <c r="D935" t="s">
        <v>1421</v>
      </c>
      <c r="E935" t="s">
        <v>74</v>
      </c>
      <c r="F935" s="1">
        <v>41503</v>
      </c>
      <c r="G935" t="s">
        <v>40</v>
      </c>
      <c r="H935" s="1">
        <v>42599</v>
      </c>
      <c r="I935">
        <v>2017</v>
      </c>
      <c r="J935">
        <v>5.5</v>
      </c>
      <c r="K935">
        <v>108</v>
      </c>
      <c r="L935">
        <v>78</v>
      </c>
      <c r="M935">
        <v>8.9</v>
      </c>
      <c r="N935" t="s">
        <v>40</v>
      </c>
      <c r="O935" t="s">
        <v>40</v>
      </c>
      <c r="P935" t="s">
        <v>40</v>
      </c>
      <c r="Q935" t="s">
        <v>40</v>
      </c>
      <c r="R935" t="s">
        <v>40</v>
      </c>
      <c r="S935" t="s">
        <v>40</v>
      </c>
      <c r="T935" t="s">
        <v>41</v>
      </c>
      <c r="U935">
        <v>17.100000000000001</v>
      </c>
      <c r="V935">
        <v>8.9</v>
      </c>
      <c r="W935" t="s">
        <v>40</v>
      </c>
      <c r="X935">
        <v>2018</v>
      </c>
      <c r="Y935" t="s">
        <v>40</v>
      </c>
      <c r="Z935" t="s">
        <v>40</v>
      </c>
      <c r="AA935" t="s">
        <v>40</v>
      </c>
      <c r="AB935" t="s">
        <v>40</v>
      </c>
      <c r="AC935">
        <v>1</v>
      </c>
      <c r="AD935">
        <v>0</v>
      </c>
      <c r="AE935">
        <v>0</v>
      </c>
      <c r="AF935">
        <v>0</v>
      </c>
      <c r="AG935">
        <v>12</v>
      </c>
      <c r="AH935">
        <v>4</v>
      </c>
      <c r="AI935">
        <v>1</v>
      </c>
      <c r="AJ935" t="s">
        <v>40</v>
      </c>
    </row>
    <row r="936" spans="1:38" x14ac:dyDescent="0.2">
      <c r="A936" t="s">
        <v>1246</v>
      </c>
      <c r="B936" t="e">
        <v>#N/A</v>
      </c>
      <c r="C936" t="s">
        <v>372</v>
      </c>
      <c r="D936" t="s">
        <v>1421</v>
      </c>
      <c r="E936" t="s">
        <v>74</v>
      </c>
      <c r="F936" s="1">
        <v>41868</v>
      </c>
      <c r="G936" t="s">
        <v>40</v>
      </c>
      <c r="H936" s="1">
        <v>42599</v>
      </c>
      <c r="I936">
        <v>2017</v>
      </c>
      <c r="J936">
        <v>6</v>
      </c>
      <c r="K936">
        <v>34</v>
      </c>
      <c r="L936">
        <v>66</v>
      </c>
      <c r="M936">
        <v>8</v>
      </c>
      <c r="N936" t="s">
        <v>40</v>
      </c>
      <c r="O936" t="s">
        <v>40</v>
      </c>
      <c r="P936" t="s">
        <v>40</v>
      </c>
      <c r="Q936" t="s">
        <v>40</v>
      </c>
      <c r="R936" t="s">
        <v>40</v>
      </c>
      <c r="S936" t="s">
        <v>40</v>
      </c>
      <c r="T936" t="s">
        <v>41</v>
      </c>
      <c r="U936">
        <v>17.5</v>
      </c>
      <c r="V936">
        <v>7.1</v>
      </c>
      <c r="W936" t="s">
        <v>40</v>
      </c>
      <c r="X936">
        <v>2018</v>
      </c>
      <c r="Y936" t="s">
        <v>40</v>
      </c>
      <c r="Z936" t="s">
        <v>40</v>
      </c>
      <c r="AA936" t="s">
        <v>40</v>
      </c>
      <c r="AB936" t="s">
        <v>40</v>
      </c>
      <c r="AC936">
        <v>1</v>
      </c>
      <c r="AD936">
        <v>0</v>
      </c>
      <c r="AE936">
        <v>0</v>
      </c>
      <c r="AF936">
        <v>0</v>
      </c>
      <c r="AG936">
        <v>10</v>
      </c>
      <c r="AH936">
        <v>4</v>
      </c>
      <c r="AI936">
        <v>6</v>
      </c>
      <c r="AJ936" t="s">
        <v>40</v>
      </c>
    </row>
    <row r="937" spans="1:38" x14ac:dyDescent="0.2">
      <c r="A937" t="s">
        <v>1247</v>
      </c>
      <c r="B937" t="e">
        <v>#N/A</v>
      </c>
      <c r="C937" t="s">
        <v>59</v>
      </c>
      <c r="D937" t="s">
        <v>1421</v>
      </c>
      <c r="E937" t="s">
        <v>74</v>
      </c>
      <c r="F937" s="1">
        <v>41868</v>
      </c>
      <c r="G937" t="s">
        <v>40</v>
      </c>
      <c r="H937" s="1">
        <v>42599</v>
      </c>
      <c r="I937">
        <v>2017</v>
      </c>
      <c r="J937">
        <v>80</v>
      </c>
      <c r="K937">
        <v>120</v>
      </c>
      <c r="L937">
        <v>171</v>
      </c>
      <c r="M937">
        <v>33.4</v>
      </c>
      <c r="N937">
        <v>63</v>
      </c>
      <c r="O937">
        <v>47</v>
      </c>
      <c r="P937">
        <v>54</v>
      </c>
      <c r="Q937">
        <v>73</v>
      </c>
      <c r="R937">
        <v>83</v>
      </c>
      <c r="S937">
        <v>87</v>
      </c>
      <c r="T937" t="s">
        <v>242</v>
      </c>
      <c r="U937">
        <v>38.6</v>
      </c>
      <c r="V937">
        <v>12.1</v>
      </c>
      <c r="W937" t="s">
        <v>40</v>
      </c>
      <c r="X937">
        <v>2018</v>
      </c>
      <c r="Y937" t="s">
        <v>40</v>
      </c>
      <c r="Z937" t="s">
        <v>40</v>
      </c>
      <c r="AA937" t="s">
        <v>40</v>
      </c>
      <c r="AB937" t="s">
        <v>40</v>
      </c>
      <c r="AC937">
        <v>1</v>
      </c>
      <c r="AD937">
        <v>0</v>
      </c>
      <c r="AE937">
        <v>0</v>
      </c>
      <c r="AF937">
        <v>0</v>
      </c>
      <c r="AG937">
        <v>7</v>
      </c>
      <c r="AH937">
        <v>4</v>
      </c>
      <c r="AI937">
        <v>4</v>
      </c>
      <c r="AJ937" t="s">
        <v>40</v>
      </c>
      <c r="AL937" t="s">
        <v>1248</v>
      </c>
    </row>
    <row r="938" spans="1:38" x14ac:dyDescent="0.2">
      <c r="A938" t="s">
        <v>1249</v>
      </c>
      <c r="B938" t="e">
        <v>#N/A</v>
      </c>
      <c r="C938" t="s">
        <v>59</v>
      </c>
      <c r="D938" t="s">
        <v>1421</v>
      </c>
      <c r="E938" t="s">
        <v>74</v>
      </c>
      <c r="F938" s="1">
        <v>41503</v>
      </c>
      <c r="G938" t="s">
        <v>40</v>
      </c>
      <c r="H938" s="1">
        <v>42599</v>
      </c>
      <c r="I938">
        <v>2017</v>
      </c>
      <c r="J938">
        <v>55</v>
      </c>
      <c r="K938">
        <v>68</v>
      </c>
      <c r="L938">
        <v>69</v>
      </c>
      <c r="M938">
        <v>10.7</v>
      </c>
      <c r="N938">
        <v>45</v>
      </c>
      <c r="O938">
        <v>44</v>
      </c>
      <c r="P938">
        <v>51</v>
      </c>
      <c r="Q938">
        <v>45</v>
      </c>
      <c r="R938">
        <v>38</v>
      </c>
      <c r="S938">
        <v>61</v>
      </c>
      <c r="T938" t="s">
        <v>242</v>
      </c>
      <c r="U938">
        <v>38.200000000000003</v>
      </c>
      <c r="V938">
        <v>8.4</v>
      </c>
      <c r="W938" t="s">
        <v>40</v>
      </c>
      <c r="X938">
        <v>2018</v>
      </c>
      <c r="Y938" t="s">
        <v>40</v>
      </c>
      <c r="Z938" t="s">
        <v>40</v>
      </c>
      <c r="AA938" t="s">
        <v>40</v>
      </c>
      <c r="AB938" t="s">
        <v>40</v>
      </c>
      <c r="AC938">
        <v>1</v>
      </c>
      <c r="AD938">
        <v>0</v>
      </c>
      <c r="AE938">
        <v>0</v>
      </c>
      <c r="AF938">
        <v>0</v>
      </c>
      <c r="AG938">
        <v>5</v>
      </c>
      <c r="AH938">
        <v>4</v>
      </c>
      <c r="AI938">
        <v>5</v>
      </c>
      <c r="AJ938" t="s">
        <v>40</v>
      </c>
    </row>
    <row r="939" spans="1:38" x14ac:dyDescent="0.2">
      <c r="A939" t="s">
        <v>1250</v>
      </c>
      <c r="B939" t="e">
        <v>#N/A</v>
      </c>
      <c r="C939" t="s">
        <v>38</v>
      </c>
      <c r="D939" t="s">
        <v>1421</v>
      </c>
      <c r="E939" t="s">
        <v>689</v>
      </c>
      <c r="F939" s="1">
        <v>42233</v>
      </c>
      <c r="G939" t="s">
        <v>40</v>
      </c>
      <c r="H939" s="1">
        <v>42599</v>
      </c>
      <c r="I939">
        <v>2017</v>
      </c>
      <c r="J939">
        <v>90</v>
      </c>
      <c r="K939">
        <v>107</v>
      </c>
      <c r="L939">
        <v>128</v>
      </c>
      <c r="M939">
        <v>30</v>
      </c>
      <c r="N939">
        <v>52</v>
      </c>
      <c r="O939">
        <v>52</v>
      </c>
      <c r="P939">
        <v>50</v>
      </c>
      <c r="Q939">
        <v>98</v>
      </c>
      <c r="R939">
        <v>106</v>
      </c>
      <c r="S939">
        <v>86</v>
      </c>
      <c r="T939" t="s">
        <v>236</v>
      </c>
      <c r="U939">
        <v>41.7</v>
      </c>
      <c r="V939">
        <v>9.6</v>
      </c>
      <c r="W939" t="s">
        <v>40</v>
      </c>
      <c r="X939">
        <v>2018</v>
      </c>
      <c r="Y939" t="s">
        <v>40</v>
      </c>
      <c r="Z939" t="s">
        <v>40</v>
      </c>
      <c r="AA939" t="s">
        <v>40</v>
      </c>
      <c r="AB939" t="s">
        <v>40</v>
      </c>
      <c r="AC939">
        <v>1</v>
      </c>
      <c r="AD939">
        <v>0</v>
      </c>
      <c r="AE939">
        <v>0</v>
      </c>
      <c r="AF939">
        <v>0</v>
      </c>
      <c r="AG939">
        <v>8</v>
      </c>
      <c r="AH939">
        <v>6</v>
      </c>
      <c r="AI939">
        <v>1</v>
      </c>
      <c r="AJ939" t="s">
        <v>40</v>
      </c>
    </row>
    <row r="940" spans="1:38" x14ac:dyDescent="0.2">
      <c r="A940" t="s">
        <v>1251</v>
      </c>
      <c r="B940" t="e">
        <v>#N/A</v>
      </c>
      <c r="C940" t="s">
        <v>59</v>
      </c>
      <c r="D940" t="s">
        <v>1421</v>
      </c>
      <c r="E940" t="s">
        <v>689</v>
      </c>
      <c r="F940" s="1">
        <v>42233</v>
      </c>
      <c r="G940" t="s">
        <v>40</v>
      </c>
      <c r="H940" s="1">
        <v>42599</v>
      </c>
      <c r="I940">
        <v>2017</v>
      </c>
      <c r="J940">
        <v>78.5</v>
      </c>
      <c r="K940">
        <v>154</v>
      </c>
      <c r="L940">
        <v>150</v>
      </c>
      <c r="M940">
        <v>25</v>
      </c>
      <c r="N940">
        <v>53</v>
      </c>
      <c r="O940">
        <v>50</v>
      </c>
      <c r="P940">
        <v>59</v>
      </c>
      <c r="Q940">
        <v>55</v>
      </c>
      <c r="R940">
        <v>50</v>
      </c>
      <c r="S940">
        <v>35</v>
      </c>
      <c r="T940" t="s">
        <v>242</v>
      </c>
      <c r="U940">
        <v>37.700000000000003</v>
      </c>
      <c r="V940">
        <v>14.3</v>
      </c>
      <c r="W940" t="s">
        <v>40</v>
      </c>
      <c r="X940">
        <v>2018</v>
      </c>
      <c r="Y940" t="s">
        <v>40</v>
      </c>
      <c r="Z940" t="s">
        <v>40</v>
      </c>
      <c r="AA940" t="s">
        <v>40</v>
      </c>
      <c r="AB940" t="s">
        <v>40</v>
      </c>
      <c r="AC940">
        <v>1</v>
      </c>
      <c r="AD940">
        <v>0</v>
      </c>
      <c r="AE940">
        <v>0</v>
      </c>
      <c r="AF940">
        <v>0</v>
      </c>
      <c r="AG940">
        <v>16</v>
      </c>
      <c r="AH940">
        <v>4</v>
      </c>
      <c r="AI940">
        <v>3</v>
      </c>
      <c r="AJ940" t="s">
        <v>40</v>
      </c>
      <c r="AL940" t="s">
        <v>1248</v>
      </c>
    </row>
    <row r="941" spans="1:38" x14ac:dyDescent="0.2">
      <c r="A941" t="s">
        <v>1252</v>
      </c>
      <c r="B941" t="e">
        <v>#N/A</v>
      </c>
      <c r="C941" t="s">
        <v>59</v>
      </c>
      <c r="D941" t="s">
        <v>1421</v>
      </c>
      <c r="E941" t="s">
        <v>689</v>
      </c>
      <c r="F941" s="1">
        <v>42233</v>
      </c>
      <c r="G941" t="s">
        <v>40</v>
      </c>
      <c r="H941" s="1">
        <v>42599</v>
      </c>
      <c r="I941">
        <v>2017</v>
      </c>
      <c r="J941">
        <v>52</v>
      </c>
      <c r="K941">
        <v>102</v>
      </c>
      <c r="L941">
        <v>43</v>
      </c>
      <c r="M941">
        <v>11</v>
      </c>
      <c r="N941">
        <v>46</v>
      </c>
      <c r="O941">
        <v>50</v>
      </c>
      <c r="P941">
        <v>48</v>
      </c>
      <c r="Q941">
        <v>57</v>
      </c>
      <c r="R941">
        <v>51</v>
      </c>
      <c r="S941">
        <v>65</v>
      </c>
      <c r="T941" t="s">
        <v>41</v>
      </c>
      <c r="U941">
        <v>36.5</v>
      </c>
      <c r="V941">
        <v>8.4</v>
      </c>
      <c r="W941" t="s">
        <v>40</v>
      </c>
      <c r="X941">
        <v>2018</v>
      </c>
      <c r="Y941" t="s">
        <v>40</v>
      </c>
      <c r="Z941" t="s">
        <v>40</v>
      </c>
      <c r="AA941" t="s">
        <v>40</v>
      </c>
      <c r="AB941" t="s">
        <v>40</v>
      </c>
      <c r="AC941">
        <v>1</v>
      </c>
      <c r="AD941">
        <v>0</v>
      </c>
      <c r="AE941">
        <v>0</v>
      </c>
      <c r="AF941">
        <v>0</v>
      </c>
      <c r="AG941">
        <v>16</v>
      </c>
      <c r="AH941">
        <v>3</v>
      </c>
      <c r="AI941">
        <v>3</v>
      </c>
      <c r="AJ941" t="s">
        <v>40</v>
      </c>
      <c r="AL941" t="s">
        <v>1220</v>
      </c>
    </row>
    <row r="942" spans="1:38" x14ac:dyDescent="0.2">
      <c r="A942" t="s">
        <v>1253</v>
      </c>
      <c r="B942" t="e">
        <v>#N/A</v>
      </c>
      <c r="C942" t="s">
        <v>59</v>
      </c>
      <c r="D942" t="s">
        <v>1421</v>
      </c>
      <c r="E942" t="s">
        <v>328</v>
      </c>
      <c r="F942" s="1">
        <v>43694</v>
      </c>
      <c r="G942" t="s">
        <v>40</v>
      </c>
      <c r="H942" s="1">
        <v>43694</v>
      </c>
      <c r="I942">
        <v>2017</v>
      </c>
      <c r="J942">
        <v>86</v>
      </c>
      <c r="K942">
        <v>200</v>
      </c>
      <c r="L942">
        <v>201</v>
      </c>
      <c r="M942">
        <v>31.3</v>
      </c>
      <c r="N942">
        <v>65</v>
      </c>
      <c r="O942">
        <v>62</v>
      </c>
      <c r="P942">
        <v>70</v>
      </c>
      <c r="Q942">
        <v>75</v>
      </c>
      <c r="R942">
        <v>63</v>
      </c>
      <c r="S942">
        <v>71</v>
      </c>
      <c r="T942" t="s">
        <v>242</v>
      </c>
      <c r="U942">
        <v>29.1</v>
      </c>
      <c r="V942">
        <v>15</v>
      </c>
      <c r="W942" t="s">
        <v>40</v>
      </c>
      <c r="X942">
        <v>2018</v>
      </c>
      <c r="Y942" t="s">
        <v>40</v>
      </c>
      <c r="Z942" t="s">
        <v>40</v>
      </c>
      <c r="AA942" t="s">
        <v>40</v>
      </c>
      <c r="AB942" t="s">
        <v>40</v>
      </c>
      <c r="AC942">
        <v>0.5</v>
      </c>
      <c r="AD942">
        <v>0</v>
      </c>
      <c r="AE942">
        <v>0</v>
      </c>
      <c r="AF942">
        <v>0</v>
      </c>
      <c r="AG942">
        <v>2</v>
      </c>
      <c r="AH942">
        <v>1</v>
      </c>
      <c r="AI942">
        <v>3</v>
      </c>
      <c r="AJ942" t="s">
        <v>40</v>
      </c>
      <c r="AK942" t="s">
        <v>375</v>
      </c>
      <c r="AL942" t="s">
        <v>1254</v>
      </c>
    </row>
    <row r="943" spans="1:38" x14ac:dyDescent="0.2">
      <c r="A943" t="s">
        <v>1255</v>
      </c>
      <c r="B943" t="e">
        <v>#N/A</v>
      </c>
      <c r="C943" t="s">
        <v>59</v>
      </c>
      <c r="D943" t="s">
        <v>1421</v>
      </c>
      <c r="E943" t="s">
        <v>328</v>
      </c>
      <c r="F943" s="1">
        <v>43694</v>
      </c>
      <c r="G943" t="s">
        <v>40</v>
      </c>
      <c r="H943" s="1">
        <v>43694</v>
      </c>
      <c r="I943">
        <v>2017</v>
      </c>
      <c r="J943">
        <v>53</v>
      </c>
      <c r="K943">
        <v>83</v>
      </c>
      <c r="L943">
        <v>80</v>
      </c>
      <c r="M943">
        <v>21.6</v>
      </c>
      <c r="N943">
        <v>55</v>
      </c>
      <c r="O943">
        <v>51</v>
      </c>
      <c r="P943">
        <v>50</v>
      </c>
      <c r="Q943">
        <v>49</v>
      </c>
      <c r="R943">
        <v>52</v>
      </c>
      <c r="S943">
        <v>59</v>
      </c>
      <c r="T943" t="s">
        <v>41</v>
      </c>
      <c r="U943">
        <v>29.8</v>
      </c>
      <c r="V943">
        <v>18</v>
      </c>
      <c r="W943" t="s">
        <v>40</v>
      </c>
      <c r="X943">
        <v>2018</v>
      </c>
      <c r="Y943" t="s">
        <v>40</v>
      </c>
      <c r="Z943" t="s">
        <v>40</v>
      </c>
      <c r="AA943" t="s">
        <v>40</v>
      </c>
      <c r="AB943" t="s">
        <v>40</v>
      </c>
      <c r="AC943">
        <v>0.5</v>
      </c>
      <c r="AD943">
        <v>0</v>
      </c>
      <c r="AE943">
        <v>0</v>
      </c>
      <c r="AF943">
        <v>0</v>
      </c>
      <c r="AG943">
        <v>7</v>
      </c>
      <c r="AH943">
        <v>1</v>
      </c>
      <c r="AI943">
        <v>4</v>
      </c>
      <c r="AJ943" t="s">
        <v>40</v>
      </c>
      <c r="AK943" t="s">
        <v>375</v>
      </c>
      <c r="AL943" t="s">
        <v>1256</v>
      </c>
    </row>
    <row r="944" spans="1:38" x14ac:dyDescent="0.2">
      <c r="A944" t="s">
        <v>1257</v>
      </c>
      <c r="B944" t="e">
        <v>#N/A</v>
      </c>
      <c r="C944" t="s">
        <v>59</v>
      </c>
      <c r="D944" t="s">
        <v>1421</v>
      </c>
      <c r="E944" t="s">
        <v>328</v>
      </c>
      <c r="F944" s="1">
        <v>43694</v>
      </c>
      <c r="G944" t="s">
        <v>40</v>
      </c>
      <c r="H944" s="1">
        <v>43694</v>
      </c>
      <c r="I944">
        <v>2017</v>
      </c>
      <c r="J944">
        <v>77</v>
      </c>
      <c r="K944">
        <v>182</v>
      </c>
      <c r="L944">
        <v>155</v>
      </c>
      <c r="M944">
        <v>25.9</v>
      </c>
      <c r="N944">
        <v>67</v>
      </c>
      <c r="O944">
        <v>64</v>
      </c>
      <c r="P944">
        <v>75</v>
      </c>
      <c r="Q944">
        <v>73</v>
      </c>
      <c r="R944">
        <v>62</v>
      </c>
      <c r="S944">
        <v>77</v>
      </c>
      <c r="T944" t="s">
        <v>242</v>
      </c>
      <c r="U944">
        <v>42.5</v>
      </c>
      <c r="V944">
        <v>19</v>
      </c>
      <c r="W944" t="s">
        <v>40</v>
      </c>
      <c r="X944">
        <v>2018</v>
      </c>
      <c r="Y944" t="s">
        <v>40</v>
      </c>
      <c r="Z944" t="s">
        <v>40</v>
      </c>
      <c r="AA944" t="s">
        <v>40</v>
      </c>
      <c r="AB944" t="s">
        <v>40</v>
      </c>
      <c r="AC944">
        <v>0.5</v>
      </c>
      <c r="AD944">
        <v>0</v>
      </c>
      <c r="AE944">
        <v>0</v>
      </c>
      <c r="AF944">
        <v>0</v>
      </c>
      <c r="AG944">
        <v>7</v>
      </c>
      <c r="AH944">
        <v>1</v>
      </c>
      <c r="AI944">
        <v>5</v>
      </c>
      <c r="AJ944" t="s">
        <v>40</v>
      </c>
      <c r="AK944" t="s">
        <v>375</v>
      </c>
      <c r="AL944" t="s">
        <v>1258</v>
      </c>
    </row>
    <row r="945" spans="1:36" x14ac:dyDescent="0.2">
      <c r="A945" t="s">
        <v>1259</v>
      </c>
      <c r="B945" t="e">
        <v>#N/A</v>
      </c>
      <c r="C945" t="s">
        <v>372</v>
      </c>
      <c r="D945" t="s">
        <v>633</v>
      </c>
      <c r="E945" t="s">
        <v>633</v>
      </c>
      <c r="F945" s="1">
        <v>41868</v>
      </c>
      <c r="G945" t="s">
        <v>40</v>
      </c>
      <c r="H945" s="1">
        <v>43694</v>
      </c>
      <c r="I945">
        <v>2017</v>
      </c>
      <c r="J945">
        <v>8</v>
      </c>
      <c r="K945" t="s">
        <v>40</v>
      </c>
      <c r="L945" t="s">
        <v>40</v>
      </c>
      <c r="M945" t="s">
        <v>40</v>
      </c>
      <c r="N945">
        <v>55.4</v>
      </c>
      <c r="O945">
        <v>50.92</v>
      </c>
      <c r="P945">
        <v>54.21</v>
      </c>
      <c r="Q945">
        <v>94.3</v>
      </c>
      <c r="R945">
        <v>42.47</v>
      </c>
      <c r="S945">
        <v>25.05</v>
      </c>
      <c r="T945" t="s">
        <v>236</v>
      </c>
      <c r="U945">
        <v>63.8</v>
      </c>
      <c r="V945">
        <v>10.79</v>
      </c>
      <c r="W945">
        <v>11</v>
      </c>
      <c r="X945">
        <v>2017</v>
      </c>
      <c r="Y945" t="s">
        <v>40</v>
      </c>
      <c r="Z945" t="s">
        <v>40</v>
      </c>
      <c r="AA945" t="s">
        <v>40</v>
      </c>
      <c r="AB945" t="s">
        <v>40</v>
      </c>
      <c r="AC945">
        <v>0</v>
      </c>
      <c r="AD945">
        <v>0</v>
      </c>
      <c r="AE945">
        <v>0</v>
      </c>
      <c r="AF945">
        <v>0</v>
      </c>
      <c r="AG945">
        <v>10</v>
      </c>
      <c r="AH945">
        <v>1</v>
      </c>
      <c r="AI945">
        <v>5</v>
      </c>
      <c r="AJ945" t="s">
        <v>40</v>
      </c>
    </row>
    <row r="946" spans="1:36" x14ac:dyDescent="0.2">
      <c r="A946" t="s">
        <v>1260</v>
      </c>
      <c r="B946" t="e">
        <v>#N/A</v>
      </c>
      <c r="C946" t="s">
        <v>372</v>
      </c>
      <c r="D946" t="s">
        <v>633</v>
      </c>
      <c r="E946" t="s">
        <v>633</v>
      </c>
      <c r="F946" s="1">
        <v>41868</v>
      </c>
      <c r="G946" t="s">
        <v>40</v>
      </c>
      <c r="H946" s="1">
        <v>43694</v>
      </c>
      <c r="I946">
        <v>2017</v>
      </c>
      <c r="J946">
        <v>6.5</v>
      </c>
      <c r="K946" t="s">
        <v>40</v>
      </c>
      <c r="L946" t="s">
        <v>40</v>
      </c>
      <c r="M946" t="s">
        <v>40</v>
      </c>
      <c r="N946">
        <v>44.5</v>
      </c>
      <c r="O946">
        <v>44.4</v>
      </c>
      <c r="P946">
        <v>32.4</v>
      </c>
      <c r="Q946">
        <v>18.7</v>
      </c>
      <c r="R946">
        <v>39.4</v>
      </c>
      <c r="S946">
        <v>27.4</v>
      </c>
      <c r="T946" t="s">
        <v>41</v>
      </c>
      <c r="U946">
        <v>25.3</v>
      </c>
      <c r="V946">
        <v>6.9</v>
      </c>
      <c r="W946">
        <v>7</v>
      </c>
      <c r="X946">
        <v>2017</v>
      </c>
      <c r="Y946" t="s">
        <v>40</v>
      </c>
      <c r="Z946" t="s">
        <v>40</v>
      </c>
      <c r="AA946" t="s">
        <v>40</v>
      </c>
      <c r="AB946" t="s">
        <v>40</v>
      </c>
      <c r="AC946">
        <v>0</v>
      </c>
      <c r="AD946">
        <v>0</v>
      </c>
      <c r="AE946">
        <v>0</v>
      </c>
      <c r="AF946">
        <v>0</v>
      </c>
      <c r="AG946">
        <v>15</v>
      </c>
      <c r="AH946">
        <v>1</v>
      </c>
      <c r="AI946">
        <v>4</v>
      </c>
      <c r="AJ946" t="s">
        <v>40</v>
      </c>
    </row>
    <row r="947" spans="1:36" x14ac:dyDescent="0.2">
      <c r="A947" t="s">
        <v>1261</v>
      </c>
      <c r="B947" t="e">
        <v>#N/A</v>
      </c>
      <c r="C947" t="s">
        <v>372</v>
      </c>
      <c r="D947" t="s">
        <v>633</v>
      </c>
      <c r="E947" t="s">
        <v>633</v>
      </c>
      <c r="F947" s="1">
        <v>41503</v>
      </c>
      <c r="G947" t="s">
        <v>40</v>
      </c>
      <c r="H947" s="1">
        <v>43694</v>
      </c>
      <c r="I947">
        <v>2017</v>
      </c>
      <c r="J947">
        <v>8</v>
      </c>
      <c r="K947" t="s">
        <v>40</v>
      </c>
      <c r="L947" t="s">
        <v>40</v>
      </c>
      <c r="M947" t="s">
        <v>40</v>
      </c>
      <c r="N947">
        <v>51.9</v>
      </c>
      <c r="O947">
        <v>41.7</v>
      </c>
      <c r="P947">
        <v>42.6</v>
      </c>
      <c r="Q947">
        <v>91</v>
      </c>
      <c r="R947">
        <v>9.1999999999999993</v>
      </c>
      <c r="S947">
        <v>30.1</v>
      </c>
      <c r="T947" t="s">
        <v>236</v>
      </c>
      <c r="U947">
        <v>41.8</v>
      </c>
      <c r="V947">
        <v>8.5</v>
      </c>
      <c r="W947">
        <v>13</v>
      </c>
      <c r="X947">
        <v>2017</v>
      </c>
      <c r="Y947" t="s">
        <v>40</v>
      </c>
      <c r="Z947" t="s">
        <v>40</v>
      </c>
      <c r="AA947" t="s">
        <v>40</v>
      </c>
      <c r="AB947" t="s">
        <v>40</v>
      </c>
      <c r="AC947">
        <v>0</v>
      </c>
      <c r="AD947">
        <v>0</v>
      </c>
      <c r="AE947">
        <v>0</v>
      </c>
      <c r="AF947">
        <v>0</v>
      </c>
      <c r="AG947">
        <v>10</v>
      </c>
      <c r="AH947">
        <v>3</v>
      </c>
      <c r="AI947">
        <v>1</v>
      </c>
      <c r="AJ947" t="s">
        <v>40</v>
      </c>
    </row>
    <row r="948" spans="1:36" x14ac:dyDescent="0.2">
      <c r="A948" t="s">
        <v>1262</v>
      </c>
      <c r="B948" t="e">
        <v>#N/A</v>
      </c>
      <c r="C948" t="s">
        <v>372</v>
      </c>
      <c r="D948" t="s">
        <v>633</v>
      </c>
      <c r="E948" t="s">
        <v>633</v>
      </c>
      <c r="F948" s="1">
        <v>41503</v>
      </c>
      <c r="G948" t="s">
        <v>40</v>
      </c>
      <c r="H948" s="1">
        <v>43694</v>
      </c>
      <c r="I948">
        <v>2017</v>
      </c>
      <c r="J948">
        <v>5</v>
      </c>
      <c r="K948" t="s">
        <v>40</v>
      </c>
      <c r="L948" t="s">
        <v>40</v>
      </c>
      <c r="M948" t="s">
        <v>40</v>
      </c>
      <c r="N948">
        <v>45.45</v>
      </c>
      <c r="O948">
        <v>47.8</v>
      </c>
      <c r="P948">
        <v>47.92</v>
      </c>
      <c r="Q948">
        <v>45.02</v>
      </c>
      <c r="R948">
        <v>15.65</v>
      </c>
      <c r="S948">
        <v>14.18</v>
      </c>
      <c r="T948" t="s">
        <v>41</v>
      </c>
      <c r="U948">
        <v>33.700000000000003</v>
      </c>
      <c r="V948">
        <v>4.4000000000000004</v>
      </c>
      <c r="W948">
        <v>8</v>
      </c>
      <c r="X948">
        <v>2017</v>
      </c>
      <c r="Y948" t="s">
        <v>40</v>
      </c>
      <c r="Z948" t="s">
        <v>40</v>
      </c>
      <c r="AA948" t="s">
        <v>40</v>
      </c>
      <c r="AB948" t="s">
        <v>40</v>
      </c>
      <c r="AC948">
        <v>0</v>
      </c>
      <c r="AD948">
        <v>0</v>
      </c>
      <c r="AE948">
        <v>0</v>
      </c>
      <c r="AF948">
        <v>0</v>
      </c>
      <c r="AG948">
        <v>10</v>
      </c>
      <c r="AH948">
        <v>5</v>
      </c>
      <c r="AI948">
        <v>4</v>
      </c>
      <c r="AJ948" t="s">
        <v>40</v>
      </c>
    </row>
    <row r="949" spans="1:36" x14ac:dyDescent="0.2">
      <c r="A949" t="s">
        <v>1263</v>
      </c>
      <c r="B949" t="e">
        <v>#N/A</v>
      </c>
      <c r="C949" t="s">
        <v>372</v>
      </c>
      <c r="D949" t="s">
        <v>633</v>
      </c>
      <c r="E949" t="s">
        <v>633</v>
      </c>
      <c r="F949" s="1">
        <v>41503</v>
      </c>
      <c r="G949" t="s">
        <v>40</v>
      </c>
      <c r="H949" s="1">
        <v>43694</v>
      </c>
      <c r="I949">
        <v>2017</v>
      </c>
      <c r="J949">
        <v>6</v>
      </c>
      <c r="K949" t="s">
        <v>40</v>
      </c>
      <c r="L949" t="s">
        <v>40</v>
      </c>
      <c r="M949" t="s">
        <v>40</v>
      </c>
      <c r="N949">
        <v>31</v>
      </c>
      <c r="O949">
        <v>29.5</v>
      </c>
      <c r="P949">
        <v>28.6</v>
      </c>
      <c r="Q949">
        <v>22.5</v>
      </c>
      <c r="R949">
        <v>23.9</v>
      </c>
      <c r="S949">
        <v>14.5</v>
      </c>
      <c r="T949" t="s">
        <v>41</v>
      </c>
      <c r="U949">
        <v>29.6</v>
      </c>
      <c r="V949">
        <v>5.4</v>
      </c>
      <c r="W949">
        <v>7</v>
      </c>
      <c r="X949">
        <v>2017</v>
      </c>
      <c r="Y949" t="s">
        <v>40</v>
      </c>
      <c r="Z949" t="s">
        <v>40</v>
      </c>
      <c r="AA949" t="s">
        <v>40</v>
      </c>
      <c r="AB949" t="s">
        <v>40</v>
      </c>
      <c r="AC949">
        <v>0</v>
      </c>
      <c r="AD949">
        <v>0</v>
      </c>
      <c r="AE949">
        <v>0</v>
      </c>
      <c r="AF949">
        <v>0</v>
      </c>
      <c r="AG949">
        <v>10</v>
      </c>
      <c r="AH949">
        <v>4</v>
      </c>
      <c r="AI949">
        <v>4</v>
      </c>
      <c r="AJ949" t="s">
        <v>40</v>
      </c>
    </row>
    <row r="950" spans="1:36" x14ac:dyDescent="0.2">
      <c r="A950" t="s">
        <v>1264</v>
      </c>
      <c r="B950" t="e">
        <v>#N/A</v>
      </c>
      <c r="C950" t="s">
        <v>38</v>
      </c>
      <c r="D950" t="s">
        <v>633</v>
      </c>
      <c r="E950" t="s">
        <v>633</v>
      </c>
      <c r="F950" s="1">
        <v>41503</v>
      </c>
      <c r="G950" t="s">
        <v>40</v>
      </c>
      <c r="H950" s="1">
        <v>44060</v>
      </c>
      <c r="I950">
        <v>2017</v>
      </c>
      <c r="J950">
        <v>29.5</v>
      </c>
      <c r="K950">
        <v>152</v>
      </c>
      <c r="L950">
        <v>79</v>
      </c>
      <c r="M950">
        <v>5</v>
      </c>
      <c r="N950">
        <v>46</v>
      </c>
      <c r="O950">
        <v>47</v>
      </c>
      <c r="P950">
        <v>41</v>
      </c>
      <c r="Q950">
        <v>31</v>
      </c>
      <c r="R950">
        <v>27</v>
      </c>
      <c r="S950">
        <v>26</v>
      </c>
      <c r="T950" t="s">
        <v>41</v>
      </c>
      <c r="U950">
        <v>23.2</v>
      </c>
      <c r="V950">
        <v>6.1</v>
      </c>
      <c r="W950">
        <v>7</v>
      </c>
      <c r="X950">
        <v>2017</v>
      </c>
      <c r="Y950" t="s">
        <v>40</v>
      </c>
      <c r="Z950" t="s">
        <v>40</v>
      </c>
      <c r="AA950" t="s">
        <v>40</v>
      </c>
      <c r="AB950" t="s">
        <v>40</v>
      </c>
      <c r="AC950">
        <v>0</v>
      </c>
      <c r="AD950">
        <v>0</v>
      </c>
      <c r="AE950">
        <v>0</v>
      </c>
      <c r="AF950">
        <v>0</v>
      </c>
      <c r="AG950">
        <v>1</v>
      </c>
      <c r="AH950">
        <v>6</v>
      </c>
      <c r="AI950">
        <v>1</v>
      </c>
      <c r="AJ950" t="s">
        <v>40</v>
      </c>
    </row>
    <row r="951" spans="1:36" x14ac:dyDescent="0.2">
      <c r="A951" t="s">
        <v>1265</v>
      </c>
      <c r="B951" t="e">
        <v>#N/A</v>
      </c>
      <c r="C951" t="s">
        <v>38</v>
      </c>
      <c r="D951" t="s">
        <v>633</v>
      </c>
      <c r="E951" t="s">
        <v>633</v>
      </c>
      <c r="F951" s="1">
        <v>41503</v>
      </c>
      <c r="G951" t="s">
        <v>40</v>
      </c>
      <c r="H951" s="1">
        <v>44060</v>
      </c>
      <c r="I951">
        <v>2017</v>
      </c>
      <c r="J951">
        <v>28</v>
      </c>
      <c r="K951">
        <v>112</v>
      </c>
      <c r="L951">
        <v>88</v>
      </c>
      <c r="M951">
        <v>8</v>
      </c>
      <c r="N951">
        <v>37</v>
      </c>
      <c r="O951">
        <v>38</v>
      </c>
      <c r="P951">
        <v>41</v>
      </c>
      <c r="Q951">
        <v>53</v>
      </c>
      <c r="R951">
        <v>64</v>
      </c>
      <c r="S951">
        <v>63</v>
      </c>
      <c r="T951" t="s">
        <v>236</v>
      </c>
      <c r="U951">
        <v>40.200000000000003</v>
      </c>
      <c r="V951">
        <v>9.6</v>
      </c>
      <c r="W951">
        <v>8</v>
      </c>
      <c r="X951">
        <v>2017</v>
      </c>
      <c r="Y951" t="s">
        <v>40</v>
      </c>
      <c r="Z951" t="s">
        <v>40</v>
      </c>
      <c r="AA951" t="s">
        <v>40</v>
      </c>
      <c r="AB951" t="s">
        <v>40</v>
      </c>
      <c r="AC951">
        <v>0</v>
      </c>
      <c r="AD951">
        <v>0</v>
      </c>
      <c r="AE951">
        <v>0</v>
      </c>
      <c r="AF951">
        <v>0</v>
      </c>
      <c r="AG951">
        <v>8</v>
      </c>
      <c r="AH951">
        <v>3</v>
      </c>
      <c r="AI951">
        <v>6</v>
      </c>
      <c r="AJ951" t="s">
        <v>40</v>
      </c>
    </row>
    <row r="952" spans="1:36" x14ac:dyDescent="0.2">
      <c r="A952" t="s">
        <v>1266</v>
      </c>
      <c r="B952" t="e">
        <v>#N/A</v>
      </c>
      <c r="C952" t="s">
        <v>38</v>
      </c>
      <c r="D952" t="s">
        <v>633</v>
      </c>
      <c r="E952" t="s">
        <v>633</v>
      </c>
      <c r="F952" s="1">
        <v>41503</v>
      </c>
      <c r="G952" t="s">
        <v>40</v>
      </c>
      <c r="H952" s="1">
        <v>44060</v>
      </c>
      <c r="I952">
        <v>2017</v>
      </c>
      <c r="J952">
        <v>18</v>
      </c>
      <c r="K952">
        <v>215</v>
      </c>
      <c r="L952">
        <v>143</v>
      </c>
      <c r="M952">
        <v>8</v>
      </c>
      <c r="N952">
        <v>58</v>
      </c>
      <c r="O952">
        <v>47</v>
      </c>
      <c r="P952">
        <v>44</v>
      </c>
      <c r="Q952">
        <v>32</v>
      </c>
      <c r="R952">
        <v>41</v>
      </c>
      <c r="S952">
        <v>33</v>
      </c>
      <c r="T952" t="s">
        <v>41</v>
      </c>
      <c r="U952">
        <v>46.5</v>
      </c>
      <c r="V952">
        <v>8.8000000000000007</v>
      </c>
      <c r="W952">
        <v>9</v>
      </c>
      <c r="X952">
        <v>2017</v>
      </c>
      <c r="Y952" t="s">
        <v>40</v>
      </c>
      <c r="Z952" t="s">
        <v>40</v>
      </c>
      <c r="AA952" t="s">
        <v>40</v>
      </c>
      <c r="AB952" t="s">
        <v>40</v>
      </c>
      <c r="AC952">
        <v>0</v>
      </c>
      <c r="AD952">
        <v>0</v>
      </c>
      <c r="AE952">
        <v>0</v>
      </c>
      <c r="AF952">
        <v>0</v>
      </c>
      <c r="AG952">
        <v>8</v>
      </c>
      <c r="AH952">
        <v>6</v>
      </c>
      <c r="AI952">
        <v>7</v>
      </c>
      <c r="AJ952" t="s">
        <v>40</v>
      </c>
    </row>
    <row r="953" spans="1:36" x14ac:dyDescent="0.2">
      <c r="A953" t="s">
        <v>1267</v>
      </c>
      <c r="B953" t="e">
        <v>#N/A</v>
      </c>
      <c r="C953" t="s">
        <v>59</v>
      </c>
      <c r="D953" t="s">
        <v>633</v>
      </c>
      <c r="E953" t="s">
        <v>633</v>
      </c>
      <c r="F953" s="1">
        <v>41503</v>
      </c>
      <c r="G953" t="s">
        <v>40</v>
      </c>
      <c r="H953" s="1">
        <v>44060</v>
      </c>
      <c r="I953">
        <v>2017</v>
      </c>
      <c r="J953">
        <v>67</v>
      </c>
      <c r="K953" t="s">
        <v>77</v>
      </c>
      <c r="L953">
        <v>412</v>
      </c>
      <c r="M953">
        <v>32</v>
      </c>
      <c r="N953">
        <v>48</v>
      </c>
      <c r="O953">
        <v>46</v>
      </c>
      <c r="P953">
        <v>58</v>
      </c>
      <c r="Q953">
        <v>58</v>
      </c>
      <c r="R953">
        <v>34</v>
      </c>
      <c r="S953">
        <v>47</v>
      </c>
      <c r="T953" t="s">
        <v>236</v>
      </c>
      <c r="U953">
        <v>40.5</v>
      </c>
      <c r="V953">
        <v>11.5</v>
      </c>
      <c r="W953">
        <v>12</v>
      </c>
      <c r="X953">
        <v>2017</v>
      </c>
      <c r="Y953" t="s">
        <v>40</v>
      </c>
      <c r="Z953" t="s">
        <v>40</v>
      </c>
      <c r="AA953" t="s">
        <v>40</v>
      </c>
      <c r="AB953" t="s">
        <v>40</v>
      </c>
      <c r="AC953">
        <v>0</v>
      </c>
      <c r="AD953">
        <v>0</v>
      </c>
      <c r="AE953">
        <v>0</v>
      </c>
      <c r="AF953">
        <v>0</v>
      </c>
      <c r="AG953">
        <v>13</v>
      </c>
      <c r="AH953">
        <v>5</v>
      </c>
      <c r="AI953">
        <v>4</v>
      </c>
      <c r="AJ953" t="s">
        <v>40</v>
      </c>
    </row>
    <row r="954" spans="1:36" x14ac:dyDescent="0.2">
      <c r="A954" t="s">
        <v>1268</v>
      </c>
      <c r="B954" t="e">
        <v>#N/A</v>
      </c>
      <c r="C954" t="s">
        <v>59</v>
      </c>
      <c r="D954" t="s">
        <v>633</v>
      </c>
      <c r="E954" t="s">
        <v>633</v>
      </c>
      <c r="F954" s="1">
        <v>41503</v>
      </c>
      <c r="G954" t="s">
        <v>40</v>
      </c>
      <c r="H954" s="1">
        <v>44060</v>
      </c>
      <c r="I954">
        <v>2017</v>
      </c>
      <c r="J954">
        <v>24</v>
      </c>
      <c r="K954">
        <v>228</v>
      </c>
      <c r="L954">
        <v>211</v>
      </c>
      <c r="M954">
        <v>12</v>
      </c>
      <c r="N954">
        <v>43</v>
      </c>
      <c r="O954">
        <v>46</v>
      </c>
      <c r="P954">
        <v>44</v>
      </c>
      <c r="Q954">
        <v>33</v>
      </c>
      <c r="R954">
        <v>24</v>
      </c>
      <c r="S954">
        <v>11</v>
      </c>
      <c r="T954" t="s">
        <v>41</v>
      </c>
      <c r="U954">
        <v>28.5</v>
      </c>
      <c r="V954">
        <v>13</v>
      </c>
      <c r="W954">
        <v>7</v>
      </c>
      <c r="X954">
        <v>2017</v>
      </c>
      <c r="Y954" t="s">
        <v>40</v>
      </c>
      <c r="Z954" t="s">
        <v>40</v>
      </c>
      <c r="AA954" t="s">
        <v>40</v>
      </c>
      <c r="AB954" t="s">
        <v>40</v>
      </c>
      <c r="AC954">
        <v>0</v>
      </c>
      <c r="AD954">
        <v>0</v>
      </c>
      <c r="AE954">
        <v>0</v>
      </c>
      <c r="AF954">
        <v>0</v>
      </c>
      <c r="AG954">
        <v>13</v>
      </c>
      <c r="AH954">
        <v>2</v>
      </c>
      <c r="AI954">
        <v>4</v>
      </c>
      <c r="AJ954" t="s">
        <v>40</v>
      </c>
    </row>
    <row r="955" spans="1:36" x14ac:dyDescent="0.2">
      <c r="A955" t="s">
        <v>1269</v>
      </c>
      <c r="B955" t="e">
        <v>#N/A</v>
      </c>
      <c r="C955" t="s">
        <v>59</v>
      </c>
      <c r="D955" t="s">
        <v>633</v>
      </c>
      <c r="E955" t="s">
        <v>633</v>
      </c>
      <c r="F955" s="1">
        <v>41503</v>
      </c>
      <c r="G955" t="s">
        <v>40</v>
      </c>
      <c r="H955" s="1">
        <v>44060</v>
      </c>
      <c r="I955">
        <v>2017</v>
      </c>
      <c r="J955">
        <v>59</v>
      </c>
      <c r="K955">
        <v>216</v>
      </c>
      <c r="L955">
        <v>285</v>
      </c>
      <c r="M955">
        <v>26</v>
      </c>
      <c r="N955">
        <v>41</v>
      </c>
      <c r="O955">
        <v>44</v>
      </c>
      <c r="P955">
        <v>40</v>
      </c>
      <c r="Q955">
        <v>45</v>
      </c>
      <c r="R955">
        <v>34</v>
      </c>
      <c r="S955">
        <v>37</v>
      </c>
      <c r="T955" t="s">
        <v>41</v>
      </c>
      <c r="U955">
        <v>33</v>
      </c>
      <c r="V955">
        <v>15.6</v>
      </c>
      <c r="W955">
        <v>15</v>
      </c>
      <c r="X955">
        <v>2017</v>
      </c>
      <c r="Y955" t="s">
        <v>40</v>
      </c>
      <c r="Z955" t="s">
        <v>40</v>
      </c>
      <c r="AA955" t="s">
        <v>40</v>
      </c>
      <c r="AB955" t="s">
        <v>40</v>
      </c>
      <c r="AC955">
        <v>0</v>
      </c>
      <c r="AD955">
        <v>0</v>
      </c>
      <c r="AE955">
        <v>0</v>
      </c>
      <c r="AF955">
        <v>0</v>
      </c>
      <c r="AG955">
        <v>7</v>
      </c>
      <c r="AH955">
        <v>5</v>
      </c>
      <c r="AI955">
        <v>3</v>
      </c>
      <c r="AJ955" t="s">
        <v>40</v>
      </c>
    </row>
    <row r="956" spans="1:36" x14ac:dyDescent="0.2">
      <c r="A956" t="s">
        <v>1270</v>
      </c>
      <c r="B956" t="e">
        <v>#N/A</v>
      </c>
      <c r="C956" t="s">
        <v>59</v>
      </c>
      <c r="D956" t="s">
        <v>633</v>
      </c>
      <c r="E956" t="s">
        <v>633</v>
      </c>
      <c r="F956" s="1">
        <v>41503</v>
      </c>
      <c r="G956" t="s">
        <v>40</v>
      </c>
      <c r="H956" s="1">
        <v>44060</v>
      </c>
      <c r="I956">
        <v>2017</v>
      </c>
      <c r="J956">
        <v>48</v>
      </c>
      <c r="K956">
        <v>208</v>
      </c>
      <c r="L956">
        <v>159</v>
      </c>
      <c r="M956">
        <v>25</v>
      </c>
      <c r="N956">
        <v>56</v>
      </c>
      <c r="O956">
        <v>49</v>
      </c>
      <c r="P956">
        <v>49</v>
      </c>
      <c r="Q956">
        <v>57</v>
      </c>
      <c r="R956">
        <v>52</v>
      </c>
      <c r="S956">
        <v>45</v>
      </c>
      <c r="T956" t="s">
        <v>41</v>
      </c>
      <c r="U956">
        <v>35.5</v>
      </c>
      <c r="V956">
        <v>12.3</v>
      </c>
      <c r="W956">
        <v>16</v>
      </c>
      <c r="X956">
        <v>2017</v>
      </c>
      <c r="Y956" t="s">
        <v>40</v>
      </c>
      <c r="Z956" t="s">
        <v>40</v>
      </c>
      <c r="AA956" t="s">
        <v>40</v>
      </c>
      <c r="AB956" t="s">
        <v>40</v>
      </c>
      <c r="AC956">
        <v>0</v>
      </c>
      <c r="AD956">
        <v>0</v>
      </c>
      <c r="AE956">
        <v>0</v>
      </c>
      <c r="AF956">
        <v>0</v>
      </c>
      <c r="AG956">
        <v>7</v>
      </c>
      <c r="AH956">
        <v>2</v>
      </c>
      <c r="AI956">
        <v>5</v>
      </c>
      <c r="AJ956" t="s">
        <v>40</v>
      </c>
    </row>
    <row r="957" spans="1:36" x14ac:dyDescent="0.2">
      <c r="A957" t="s">
        <v>1271</v>
      </c>
      <c r="B957" t="e">
        <v>#N/A</v>
      </c>
      <c r="C957" t="s">
        <v>59</v>
      </c>
      <c r="D957" t="s">
        <v>633</v>
      </c>
      <c r="E957" t="s">
        <v>633</v>
      </c>
      <c r="F957" s="1">
        <v>41503</v>
      </c>
      <c r="G957" t="s">
        <v>40</v>
      </c>
      <c r="H957" s="1">
        <v>44060</v>
      </c>
      <c r="I957">
        <v>2017</v>
      </c>
      <c r="J957">
        <v>23</v>
      </c>
      <c r="K957">
        <v>204</v>
      </c>
      <c r="L957">
        <v>165</v>
      </c>
      <c r="M957">
        <v>14</v>
      </c>
      <c r="N957">
        <v>40</v>
      </c>
      <c r="O957">
        <v>40</v>
      </c>
      <c r="P957">
        <v>37</v>
      </c>
      <c r="Q957">
        <v>26</v>
      </c>
      <c r="R957">
        <v>15</v>
      </c>
      <c r="S957">
        <v>23</v>
      </c>
      <c r="T957" t="s">
        <v>41</v>
      </c>
      <c r="U957">
        <v>31.2</v>
      </c>
      <c r="V957">
        <v>9.5</v>
      </c>
      <c r="W957">
        <v>10</v>
      </c>
      <c r="X957">
        <v>2017</v>
      </c>
      <c r="Y957" t="s">
        <v>40</v>
      </c>
      <c r="Z957" t="s">
        <v>40</v>
      </c>
      <c r="AA957" t="s">
        <v>40</v>
      </c>
      <c r="AB957" t="s">
        <v>40</v>
      </c>
      <c r="AC957">
        <v>0</v>
      </c>
      <c r="AD957">
        <v>0</v>
      </c>
      <c r="AE957">
        <v>0</v>
      </c>
      <c r="AF957">
        <v>0</v>
      </c>
      <c r="AG957">
        <v>5</v>
      </c>
      <c r="AH957">
        <v>5</v>
      </c>
      <c r="AI957">
        <v>2</v>
      </c>
      <c r="AJ957" t="s">
        <v>40</v>
      </c>
    </row>
    <row r="958" spans="1:36" x14ac:dyDescent="0.2">
      <c r="A958" t="s">
        <v>1272</v>
      </c>
      <c r="B958" t="e">
        <v>#N/A</v>
      </c>
      <c r="C958" t="s">
        <v>59</v>
      </c>
      <c r="D958" t="s">
        <v>633</v>
      </c>
      <c r="E958" t="s">
        <v>633</v>
      </c>
      <c r="F958" s="1">
        <v>41868</v>
      </c>
      <c r="G958" t="s">
        <v>40</v>
      </c>
      <c r="H958" s="1">
        <v>44060</v>
      </c>
      <c r="I958">
        <v>2017</v>
      </c>
      <c r="J958">
        <v>52.5</v>
      </c>
      <c r="K958">
        <v>482</v>
      </c>
      <c r="L958">
        <v>402</v>
      </c>
      <c r="M958">
        <v>30</v>
      </c>
      <c r="N958">
        <v>50</v>
      </c>
      <c r="O958">
        <v>48</v>
      </c>
      <c r="P958">
        <v>48</v>
      </c>
      <c r="Q958">
        <v>46</v>
      </c>
      <c r="R958">
        <v>36</v>
      </c>
      <c r="S958">
        <v>32</v>
      </c>
      <c r="T958" t="s">
        <v>236</v>
      </c>
      <c r="U958">
        <v>28.2</v>
      </c>
      <c r="V958">
        <v>11</v>
      </c>
      <c r="W958">
        <v>12</v>
      </c>
      <c r="X958">
        <v>2017</v>
      </c>
      <c r="Y958" t="s">
        <v>40</v>
      </c>
      <c r="Z958" t="s">
        <v>40</v>
      </c>
      <c r="AA958" t="s">
        <v>40</v>
      </c>
      <c r="AB958" t="s">
        <v>40</v>
      </c>
      <c r="AC958">
        <v>0</v>
      </c>
      <c r="AD958">
        <v>0</v>
      </c>
      <c r="AE958">
        <v>0</v>
      </c>
      <c r="AF958">
        <v>0</v>
      </c>
      <c r="AG958">
        <v>4</v>
      </c>
      <c r="AH958">
        <v>6</v>
      </c>
      <c r="AI958">
        <v>2</v>
      </c>
      <c r="AJ958" t="s">
        <v>40</v>
      </c>
    </row>
    <row r="959" spans="1:36" x14ac:dyDescent="0.2">
      <c r="A959" t="s">
        <v>1273</v>
      </c>
      <c r="B959" t="e">
        <v>#N/A</v>
      </c>
      <c r="C959" t="s">
        <v>59</v>
      </c>
      <c r="D959" t="s">
        <v>633</v>
      </c>
      <c r="E959" t="s">
        <v>633</v>
      </c>
      <c r="F959" s="1">
        <v>41868</v>
      </c>
      <c r="G959" t="s">
        <v>40</v>
      </c>
      <c r="H959" s="1">
        <v>44060</v>
      </c>
      <c r="I959">
        <v>2017</v>
      </c>
      <c r="J959">
        <v>67.5</v>
      </c>
      <c r="K959" t="s">
        <v>40</v>
      </c>
      <c r="L959" t="s">
        <v>40</v>
      </c>
      <c r="M959" t="s">
        <v>40</v>
      </c>
      <c r="N959">
        <v>35</v>
      </c>
      <c r="O959">
        <v>44</v>
      </c>
      <c r="P959">
        <v>42</v>
      </c>
      <c r="Q959">
        <v>49</v>
      </c>
      <c r="R959">
        <v>46</v>
      </c>
      <c r="S959">
        <v>40</v>
      </c>
      <c r="T959" t="s">
        <v>41</v>
      </c>
      <c r="U959">
        <v>42.3</v>
      </c>
      <c r="V959">
        <v>10.7</v>
      </c>
      <c r="W959">
        <v>12</v>
      </c>
      <c r="X959">
        <v>2017</v>
      </c>
      <c r="Y959" t="s">
        <v>40</v>
      </c>
      <c r="Z959" t="s">
        <v>40</v>
      </c>
      <c r="AA959" t="s">
        <v>40</v>
      </c>
      <c r="AB959" t="s">
        <v>40</v>
      </c>
      <c r="AC959">
        <v>0</v>
      </c>
      <c r="AD959">
        <v>0</v>
      </c>
      <c r="AE959">
        <v>0</v>
      </c>
      <c r="AF959">
        <v>0</v>
      </c>
      <c r="AG959">
        <v>4</v>
      </c>
      <c r="AH959">
        <v>6</v>
      </c>
      <c r="AI959">
        <v>7</v>
      </c>
      <c r="AJ959" t="s">
        <v>40</v>
      </c>
    </row>
    <row r="960" spans="1:36" x14ac:dyDescent="0.2">
      <c r="A960" t="s">
        <v>1274</v>
      </c>
      <c r="B960" t="e">
        <v>#N/A</v>
      </c>
      <c r="C960" t="s">
        <v>59</v>
      </c>
      <c r="D960" t="s">
        <v>633</v>
      </c>
      <c r="E960" t="s">
        <v>633</v>
      </c>
      <c r="F960" s="1">
        <v>41868</v>
      </c>
      <c r="G960" t="s">
        <v>40</v>
      </c>
      <c r="H960" s="1">
        <v>44060</v>
      </c>
      <c r="I960">
        <v>2017</v>
      </c>
      <c r="J960">
        <v>52.5</v>
      </c>
      <c r="K960" t="s">
        <v>40</v>
      </c>
      <c r="L960" t="s">
        <v>40</v>
      </c>
      <c r="M960" t="s">
        <v>40</v>
      </c>
      <c r="N960">
        <v>38</v>
      </c>
      <c r="O960">
        <v>37</v>
      </c>
      <c r="P960">
        <v>44</v>
      </c>
      <c r="Q960">
        <v>30</v>
      </c>
      <c r="R960">
        <v>37</v>
      </c>
      <c r="S960">
        <v>32</v>
      </c>
      <c r="T960" t="s">
        <v>242</v>
      </c>
      <c r="U960">
        <v>34.200000000000003</v>
      </c>
      <c r="V960">
        <v>10.9</v>
      </c>
      <c r="W960">
        <v>13</v>
      </c>
      <c r="X960">
        <v>2017</v>
      </c>
      <c r="Y960" t="s">
        <v>40</v>
      </c>
      <c r="Z960" t="s">
        <v>40</v>
      </c>
      <c r="AA960" t="s">
        <v>40</v>
      </c>
      <c r="AB960" t="s">
        <v>40</v>
      </c>
      <c r="AC960">
        <v>0</v>
      </c>
      <c r="AD960">
        <v>0</v>
      </c>
      <c r="AE960">
        <v>0</v>
      </c>
      <c r="AF960">
        <v>0</v>
      </c>
      <c r="AG960">
        <v>4</v>
      </c>
      <c r="AH960">
        <v>3</v>
      </c>
      <c r="AI960">
        <v>2</v>
      </c>
      <c r="AJ960" t="s">
        <v>40</v>
      </c>
    </row>
    <row r="961" spans="1:38" x14ac:dyDescent="0.2">
      <c r="A961" t="s">
        <v>1275</v>
      </c>
      <c r="B961" t="e">
        <v>#N/A</v>
      </c>
      <c r="C961" t="s">
        <v>59</v>
      </c>
      <c r="D961" t="s">
        <v>633</v>
      </c>
      <c r="E961" t="s">
        <v>633</v>
      </c>
      <c r="F961" s="1">
        <v>41868</v>
      </c>
      <c r="G961" t="s">
        <v>40</v>
      </c>
      <c r="H961" s="1">
        <v>44060</v>
      </c>
      <c r="I961">
        <v>2017</v>
      </c>
      <c r="J961">
        <v>64.5</v>
      </c>
      <c r="K961" t="s">
        <v>40</v>
      </c>
      <c r="L961" t="s">
        <v>40</v>
      </c>
      <c r="M961" t="s">
        <v>40</v>
      </c>
      <c r="N961">
        <v>39</v>
      </c>
      <c r="O961">
        <v>38</v>
      </c>
      <c r="P961">
        <v>38</v>
      </c>
      <c r="Q961">
        <v>30</v>
      </c>
      <c r="R961">
        <v>28</v>
      </c>
      <c r="S961">
        <v>20</v>
      </c>
      <c r="T961" t="s">
        <v>41</v>
      </c>
      <c r="U961">
        <v>40.1</v>
      </c>
      <c r="V961">
        <v>11.2</v>
      </c>
      <c r="W961">
        <v>11</v>
      </c>
      <c r="X961">
        <v>2017</v>
      </c>
      <c r="Y961" t="s">
        <v>40</v>
      </c>
      <c r="Z961" t="s">
        <v>40</v>
      </c>
      <c r="AA961" t="s">
        <v>40</v>
      </c>
      <c r="AB961" t="s">
        <v>40</v>
      </c>
      <c r="AC961">
        <v>0</v>
      </c>
      <c r="AD961">
        <v>0</v>
      </c>
      <c r="AE961">
        <v>0</v>
      </c>
      <c r="AF961">
        <v>0</v>
      </c>
      <c r="AG961">
        <v>4</v>
      </c>
      <c r="AH961">
        <v>4</v>
      </c>
      <c r="AI961">
        <v>7</v>
      </c>
      <c r="AJ961" t="s">
        <v>40</v>
      </c>
    </row>
    <row r="962" spans="1:38" x14ac:dyDescent="0.2">
      <c r="A962" t="s">
        <v>1276</v>
      </c>
      <c r="B962" t="e">
        <v>#N/A</v>
      </c>
      <c r="C962" t="s">
        <v>59</v>
      </c>
      <c r="D962" t="s">
        <v>633</v>
      </c>
      <c r="E962" t="s">
        <v>633</v>
      </c>
      <c r="F962" s="1">
        <v>41868</v>
      </c>
      <c r="G962" t="s">
        <v>40</v>
      </c>
      <c r="H962" s="1">
        <v>44060</v>
      </c>
      <c r="I962">
        <v>2017</v>
      </c>
      <c r="J962">
        <v>39</v>
      </c>
      <c r="K962" t="s">
        <v>40</v>
      </c>
      <c r="L962" t="s">
        <v>40</v>
      </c>
      <c r="M962" t="s">
        <v>40</v>
      </c>
      <c r="N962">
        <v>38</v>
      </c>
      <c r="O962">
        <v>39</v>
      </c>
      <c r="P962">
        <v>43</v>
      </c>
      <c r="Q962">
        <v>28</v>
      </c>
      <c r="R962">
        <v>17</v>
      </c>
      <c r="S962">
        <v>18</v>
      </c>
      <c r="T962" t="s">
        <v>41</v>
      </c>
      <c r="U962">
        <v>39</v>
      </c>
      <c r="V962">
        <v>10.4</v>
      </c>
      <c r="W962">
        <v>7</v>
      </c>
      <c r="X962">
        <v>2017</v>
      </c>
      <c r="Y962" t="s">
        <v>40</v>
      </c>
      <c r="Z962" t="s">
        <v>40</v>
      </c>
      <c r="AA962" t="s">
        <v>40</v>
      </c>
      <c r="AB962" t="s">
        <v>40</v>
      </c>
      <c r="AC962">
        <v>0</v>
      </c>
      <c r="AD962">
        <v>0</v>
      </c>
      <c r="AE962">
        <v>0</v>
      </c>
      <c r="AF962">
        <v>0</v>
      </c>
      <c r="AG962">
        <v>16</v>
      </c>
      <c r="AH962">
        <v>1</v>
      </c>
      <c r="AI962">
        <v>1</v>
      </c>
      <c r="AJ962" t="s">
        <v>40</v>
      </c>
    </row>
    <row r="963" spans="1:38" x14ac:dyDescent="0.2">
      <c r="A963" t="s">
        <v>1277</v>
      </c>
      <c r="B963" t="e">
        <v>#N/A</v>
      </c>
      <c r="C963" t="s">
        <v>59</v>
      </c>
      <c r="D963" t="s">
        <v>633</v>
      </c>
      <c r="E963" t="s">
        <v>633</v>
      </c>
      <c r="F963" s="1">
        <v>41868</v>
      </c>
      <c r="G963" t="s">
        <v>40</v>
      </c>
      <c r="H963" s="1">
        <v>44060</v>
      </c>
      <c r="I963">
        <v>2017</v>
      </c>
      <c r="J963">
        <v>26</v>
      </c>
      <c r="K963" t="s">
        <v>40</v>
      </c>
      <c r="L963" t="s">
        <v>40</v>
      </c>
      <c r="M963" t="s">
        <v>40</v>
      </c>
      <c r="N963">
        <v>44</v>
      </c>
      <c r="O963">
        <v>46</v>
      </c>
      <c r="P963">
        <v>47</v>
      </c>
      <c r="Q963">
        <v>18</v>
      </c>
      <c r="R963">
        <v>21</v>
      </c>
      <c r="S963">
        <v>26</v>
      </c>
      <c r="T963" t="s">
        <v>41</v>
      </c>
      <c r="U963">
        <v>30.2</v>
      </c>
      <c r="V963">
        <v>10.1</v>
      </c>
      <c r="W963">
        <v>12</v>
      </c>
      <c r="X963">
        <v>2017</v>
      </c>
      <c r="Y963" t="s">
        <v>40</v>
      </c>
      <c r="Z963" t="s">
        <v>40</v>
      </c>
      <c r="AA963" t="s">
        <v>40</v>
      </c>
      <c r="AB963" t="s">
        <v>40</v>
      </c>
      <c r="AC963">
        <v>0</v>
      </c>
      <c r="AD963">
        <v>0</v>
      </c>
      <c r="AE963">
        <v>0</v>
      </c>
      <c r="AF963">
        <v>0</v>
      </c>
      <c r="AG963">
        <v>16</v>
      </c>
      <c r="AH963">
        <v>3</v>
      </c>
      <c r="AI963">
        <v>6</v>
      </c>
      <c r="AJ963" t="s">
        <v>40</v>
      </c>
    </row>
    <row r="964" spans="1:38" x14ac:dyDescent="0.2">
      <c r="A964" t="s">
        <v>1278</v>
      </c>
      <c r="B964" t="e">
        <v>#N/A</v>
      </c>
      <c r="C964" t="s">
        <v>59</v>
      </c>
      <c r="D964" t="s">
        <v>633</v>
      </c>
      <c r="E964" t="s">
        <v>633</v>
      </c>
      <c r="F964" s="1">
        <v>41503</v>
      </c>
      <c r="G964" t="s">
        <v>40</v>
      </c>
      <c r="H964" s="1">
        <v>44060</v>
      </c>
      <c r="I964">
        <v>2017</v>
      </c>
      <c r="J964">
        <v>23</v>
      </c>
      <c r="K964">
        <v>192</v>
      </c>
      <c r="L964">
        <v>167</v>
      </c>
      <c r="M964">
        <v>14</v>
      </c>
      <c r="N964">
        <v>47</v>
      </c>
      <c r="O964">
        <v>45</v>
      </c>
      <c r="P964">
        <v>47</v>
      </c>
      <c r="Q964">
        <v>21</v>
      </c>
      <c r="R964">
        <v>22</v>
      </c>
      <c r="S964">
        <v>31</v>
      </c>
      <c r="T964" t="s">
        <v>236</v>
      </c>
      <c r="U964">
        <v>30.5</v>
      </c>
      <c r="V964">
        <v>15</v>
      </c>
      <c r="W964">
        <v>20</v>
      </c>
      <c r="X964">
        <v>2017</v>
      </c>
      <c r="Y964" t="s">
        <v>40</v>
      </c>
      <c r="Z964" t="s">
        <v>40</v>
      </c>
      <c r="AA964" t="s">
        <v>40</v>
      </c>
      <c r="AB964" t="s">
        <v>40</v>
      </c>
      <c r="AC964">
        <v>0</v>
      </c>
      <c r="AD964">
        <v>0</v>
      </c>
      <c r="AE964">
        <v>0</v>
      </c>
      <c r="AF964">
        <v>0</v>
      </c>
      <c r="AG964">
        <v>13</v>
      </c>
      <c r="AH964">
        <v>5</v>
      </c>
      <c r="AI964">
        <v>1</v>
      </c>
      <c r="AJ964" t="s">
        <v>40</v>
      </c>
    </row>
    <row r="965" spans="1:38" x14ac:dyDescent="0.2">
      <c r="A965" t="s">
        <v>1279</v>
      </c>
      <c r="B965" t="e">
        <v>#N/A</v>
      </c>
      <c r="C965" t="s">
        <v>59</v>
      </c>
      <c r="D965" t="s">
        <v>633</v>
      </c>
      <c r="E965" t="s">
        <v>633</v>
      </c>
      <c r="F965" s="1">
        <v>41503</v>
      </c>
      <c r="G965" t="s">
        <v>40</v>
      </c>
      <c r="H965" s="1">
        <v>44060</v>
      </c>
      <c r="I965">
        <v>2017</v>
      </c>
      <c r="J965">
        <v>32</v>
      </c>
      <c r="K965">
        <v>305</v>
      </c>
      <c r="L965">
        <v>195</v>
      </c>
      <c r="M965">
        <v>13</v>
      </c>
      <c r="N965">
        <v>44</v>
      </c>
      <c r="O965">
        <v>39</v>
      </c>
      <c r="P965">
        <v>37</v>
      </c>
      <c r="Q965">
        <v>27</v>
      </c>
      <c r="R965">
        <v>21</v>
      </c>
      <c r="S965">
        <v>25</v>
      </c>
      <c r="T965" t="s">
        <v>242</v>
      </c>
      <c r="U965">
        <v>31.9</v>
      </c>
      <c r="V965">
        <v>11.4</v>
      </c>
      <c r="W965">
        <v>14</v>
      </c>
      <c r="X965">
        <v>2017</v>
      </c>
      <c r="Y965" t="s">
        <v>40</v>
      </c>
      <c r="Z965" t="s">
        <v>40</v>
      </c>
      <c r="AA965" t="s">
        <v>40</v>
      </c>
      <c r="AB965" t="s">
        <v>40</v>
      </c>
      <c r="AC965">
        <v>0</v>
      </c>
      <c r="AD965">
        <v>0</v>
      </c>
      <c r="AE965">
        <v>0</v>
      </c>
      <c r="AF965">
        <v>0</v>
      </c>
      <c r="AG965">
        <v>13</v>
      </c>
      <c r="AH965">
        <v>4</v>
      </c>
      <c r="AI965">
        <v>2</v>
      </c>
      <c r="AJ965" t="s">
        <v>40</v>
      </c>
    </row>
    <row r="966" spans="1:38" x14ac:dyDescent="0.2">
      <c r="A966" t="s">
        <v>1280</v>
      </c>
      <c r="B966" t="e">
        <v>#N/A</v>
      </c>
      <c r="C966" t="s">
        <v>372</v>
      </c>
      <c r="D966" t="s">
        <v>1421</v>
      </c>
      <c r="E966" t="s">
        <v>328</v>
      </c>
      <c r="F966" s="1">
        <v>40042</v>
      </c>
      <c r="G966" t="s">
        <v>40</v>
      </c>
      <c r="H966" s="1">
        <v>40407</v>
      </c>
      <c r="I966">
        <v>2017</v>
      </c>
      <c r="J966">
        <v>3</v>
      </c>
      <c r="K966">
        <v>28</v>
      </c>
      <c r="L966">
        <v>19</v>
      </c>
      <c r="M966">
        <v>10</v>
      </c>
      <c r="N966" t="s">
        <v>40</v>
      </c>
      <c r="O966" t="s">
        <v>40</v>
      </c>
      <c r="P966" t="s">
        <v>40</v>
      </c>
      <c r="Q966" t="s">
        <v>40</v>
      </c>
      <c r="R966" t="s">
        <v>40</v>
      </c>
      <c r="S966" t="s">
        <v>40</v>
      </c>
      <c r="T966" t="s">
        <v>41</v>
      </c>
      <c r="U966">
        <v>12.1</v>
      </c>
      <c r="V966">
        <v>7.66</v>
      </c>
      <c r="W966" t="s">
        <v>40</v>
      </c>
      <c r="X966">
        <v>2017</v>
      </c>
      <c r="Y966" t="s">
        <v>40</v>
      </c>
      <c r="Z966" t="s">
        <v>40</v>
      </c>
      <c r="AA966" t="s">
        <v>40</v>
      </c>
      <c r="AB966" t="s">
        <v>40</v>
      </c>
      <c r="AC966">
        <v>0</v>
      </c>
      <c r="AD966">
        <v>0</v>
      </c>
      <c r="AE966">
        <v>0</v>
      </c>
      <c r="AF966">
        <v>0</v>
      </c>
      <c r="AG966">
        <v>10</v>
      </c>
      <c r="AH966">
        <v>3</v>
      </c>
      <c r="AI966">
        <v>7</v>
      </c>
      <c r="AJ966" t="s">
        <v>40</v>
      </c>
      <c r="AK966" t="s">
        <v>375</v>
      </c>
      <c r="AL966" t="s">
        <v>1281</v>
      </c>
    </row>
    <row r="967" spans="1:38" x14ac:dyDescent="0.2">
      <c r="A967" t="s">
        <v>1282</v>
      </c>
      <c r="B967" t="e">
        <v>#N/A</v>
      </c>
      <c r="C967" t="s">
        <v>38</v>
      </c>
      <c r="D967" t="s">
        <v>1421</v>
      </c>
      <c r="E967" t="s">
        <v>328</v>
      </c>
      <c r="F967" s="1">
        <v>43694</v>
      </c>
      <c r="G967" t="s">
        <v>40</v>
      </c>
      <c r="H967" s="1">
        <v>43694</v>
      </c>
      <c r="I967">
        <v>2017</v>
      </c>
      <c r="J967">
        <v>25</v>
      </c>
      <c r="K967">
        <v>165</v>
      </c>
      <c r="L967">
        <v>122</v>
      </c>
      <c r="M967">
        <v>8.1</v>
      </c>
      <c r="N967">
        <v>54</v>
      </c>
      <c r="O967">
        <v>52</v>
      </c>
      <c r="P967">
        <v>51</v>
      </c>
      <c r="Q967">
        <v>36</v>
      </c>
      <c r="R967">
        <v>38</v>
      </c>
      <c r="S967">
        <v>30</v>
      </c>
      <c r="T967" t="s">
        <v>41</v>
      </c>
      <c r="U967">
        <v>30.7</v>
      </c>
      <c r="V967">
        <v>9</v>
      </c>
      <c r="W967" t="s">
        <v>40</v>
      </c>
      <c r="X967">
        <v>2017</v>
      </c>
      <c r="Y967" t="s">
        <v>40</v>
      </c>
      <c r="Z967" t="s">
        <v>40</v>
      </c>
      <c r="AA967" t="s">
        <v>40</v>
      </c>
      <c r="AB967" t="s">
        <v>40</v>
      </c>
      <c r="AC967">
        <v>0</v>
      </c>
      <c r="AD967">
        <v>0</v>
      </c>
      <c r="AE967">
        <v>0</v>
      </c>
      <c r="AF967">
        <v>0</v>
      </c>
      <c r="AG967">
        <v>8</v>
      </c>
      <c r="AH967">
        <v>1</v>
      </c>
      <c r="AI967">
        <v>2</v>
      </c>
      <c r="AJ967" t="s">
        <v>40</v>
      </c>
    </row>
    <row r="968" spans="1:38" x14ac:dyDescent="0.2">
      <c r="A968" t="s">
        <v>1283</v>
      </c>
      <c r="B968" t="e">
        <v>#N/A</v>
      </c>
      <c r="C968" t="s">
        <v>38</v>
      </c>
      <c r="D968" t="s">
        <v>1421</v>
      </c>
      <c r="E968" t="s">
        <v>328</v>
      </c>
      <c r="F968" s="1">
        <v>43694</v>
      </c>
      <c r="G968" t="s">
        <v>40</v>
      </c>
      <c r="H968" s="1">
        <v>43694</v>
      </c>
      <c r="I968">
        <v>2017</v>
      </c>
      <c r="J968">
        <v>65</v>
      </c>
      <c r="K968">
        <v>156</v>
      </c>
      <c r="L968">
        <v>148</v>
      </c>
      <c r="M968">
        <v>26.7</v>
      </c>
      <c r="N968">
        <v>54</v>
      </c>
      <c r="O968">
        <v>59</v>
      </c>
      <c r="P968">
        <v>60</v>
      </c>
      <c r="Q968">
        <v>56</v>
      </c>
      <c r="R968">
        <v>41</v>
      </c>
      <c r="S968">
        <v>63</v>
      </c>
      <c r="T968" t="s">
        <v>236</v>
      </c>
      <c r="U968">
        <v>33.200000000000003</v>
      </c>
      <c r="V968">
        <v>15</v>
      </c>
      <c r="W968" t="s">
        <v>40</v>
      </c>
      <c r="X968">
        <v>2017</v>
      </c>
      <c r="Y968" t="s">
        <v>40</v>
      </c>
      <c r="Z968" t="s">
        <v>40</v>
      </c>
      <c r="AA968" t="s">
        <v>40</v>
      </c>
      <c r="AB968" t="s">
        <v>40</v>
      </c>
      <c r="AC968">
        <v>0</v>
      </c>
      <c r="AD968">
        <v>0</v>
      </c>
      <c r="AE968">
        <v>0</v>
      </c>
      <c r="AF968">
        <v>0</v>
      </c>
      <c r="AG968">
        <v>8</v>
      </c>
      <c r="AH968">
        <v>6</v>
      </c>
      <c r="AI968">
        <v>3</v>
      </c>
      <c r="AJ968" t="s">
        <v>40</v>
      </c>
    </row>
    <row r="969" spans="1:38" x14ac:dyDescent="0.2">
      <c r="A969" t="s">
        <v>1284</v>
      </c>
      <c r="B969" t="e">
        <v>#N/A</v>
      </c>
      <c r="C969" t="s">
        <v>38</v>
      </c>
      <c r="D969" t="s">
        <v>1421</v>
      </c>
      <c r="E969" t="s">
        <v>328</v>
      </c>
      <c r="F969" s="1">
        <v>43694</v>
      </c>
      <c r="G969" t="s">
        <v>40</v>
      </c>
      <c r="H969" s="1">
        <v>43694</v>
      </c>
      <c r="I969">
        <v>2017</v>
      </c>
      <c r="J969">
        <v>65</v>
      </c>
      <c r="K969">
        <v>77</v>
      </c>
      <c r="L969">
        <v>77</v>
      </c>
      <c r="M969">
        <v>25.5</v>
      </c>
      <c r="N969">
        <v>50</v>
      </c>
      <c r="O969">
        <v>60</v>
      </c>
      <c r="P969">
        <v>57</v>
      </c>
      <c r="Q969">
        <v>46</v>
      </c>
      <c r="R969">
        <v>40</v>
      </c>
      <c r="S969">
        <v>43</v>
      </c>
      <c r="T969" t="s">
        <v>41</v>
      </c>
      <c r="U969">
        <v>30.4</v>
      </c>
      <c r="V969">
        <v>11</v>
      </c>
      <c r="W969" t="s">
        <v>40</v>
      </c>
      <c r="X969">
        <v>2017</v>
      </c>
      <c r="Y969" t="s">
        <v>40</v>
      </c>
      <c r="Z969" t="s">
        <v>40</v>
      </c>
      <c r="AA969" t="s">
        <v>40</v>
      </c>
      <c r="AB969" t="s">
        <v>40</v>
      </c>
      <c r="AC969">
        <v>0</v>
      </c>
      <c r="AD969">
        <v>0</v>
      </c>
      <c r="AE969">
        <v>0</v>
      </c>
      <c r="AF969">
        <v>0</v>
      </c>
      <c r="AG969">
        <v>8</v>
      </c>
      <c r="AH969">
        <v>3</v>
      </c>
      <c r="AI969">
        <v>3</v>
      </c>
      <c r="AJ969" t="s">
        <v>40</v>
      </c>
    </row>
    <row r="970" spans="1:38" x14ac:dyDescent="0.2">
      <c r="A970" t="s">
        <v>1285</v>
      </c>
      <c r="B970" t="e">
        <v>#N/A</v>
      </c>
      <c r="C970" t="s">
        <v>38</v>
      </c>
      <c r="D970" t="s">
        <v>1421</v>
      </c>
      <c r="E970" t="s">
        <v>328</v>
      </c>
      <c r="F970" s="1">
        <v>43694</v>
      </c>
      <c r="G970" t="s">
        <v>40</v>
      </c>
      <c r="H970" s="1">
        <v>43694</v>
      </c>
      <c r="I970">
        <v>2017</v>
      </c>
      <c r="J970">
        <v>74</v>
      </c>
      <c r="K970">
        <v>182</v>
      </c>
      <c r="L970">
        <v>142</v>
      </c>
      <c r="M970">
        <v>29.8</v>
      </c>
      <c r="N970">
        <v>49</v>
      </c>
      <c r="O970">
        <v>48</v>
      </c>
      <c r="P970">
        <v>51</v>
      </c>
      <c r="Q970">
        <v>74</v>
      </c>
      <c r="R970">
        <v>50</v>
      </c>
      <c r="S970">
        <v>43</v>
      </c>
      <c r="T970" t="s">
        <v>41</v>
      </c>
      <c r="U970">
        <v>34.799999999999997</v>
      </c>
      <c r="V970">
        <v>15</v>
      </c>
      <c r="W970" t="s">
        <v>40</v>
      </c>
      <c r="X970">
        <v>2017</v>
      </c>
      <c r="Y970" t="s">
        <v>40</v>
      </c>
      <c r="Z970" t="s">
        <v>40</v>
      </c>
      <c r="AA970" t="s">
        <v>40</v>
      </c>
      <c r="AB970" t="s">
        <v>40</v>
      </c>
      <c r="AC970">
        <v>0</v>
      </c>
      <c r="AD970">
        <v>0</v>
      </c>
      <c r="AE970">
        <v>0</v>
      </c>
      <c r="AF970">
        <v>0</v>
      </c>
      <c r="AG970">
        <v>8</v>
      </c>
      <c r="AH970">
        <v>2</v>
      </c>
      <c r="AI970">
        <v>7</v>
      </c>
      <c r="AJ970" t="s">
        <v>40</v>
      </c>
    </row>
    <row r="971" spans="1:38" x14ac:dyDescent="0.2">
      <c r="A971" t="s">
        <v>1286</v>
      </c>
      <c r="B971" t="e">
        <v>#N/A</v>
      </c>
      <c r="C971" t="s">
        <v>38</v>
      </c>
      <c r="D971" t="s">
        <v>1421</v>
      </c>
      <c r="E971" t="s">
        <v>328</v>
      </c>
      <c r="F971" s="1">
        <v>43694</v>
      </c>
      <c r="G971" t="s">
        <v>40</v>
      </c>
      <c r="H971" s="1">
        <v>43694</v>
      </c>
      <c r="I971">
        <v>2017</v>
      </c>
      <c r="J971">
        <v>36</v>
      </c>
      <c r="K971">
        <v>103</v>
      </c>
      <c r="L971">
        <v>67</v>
      </c>
      <c r="M971">
        <v>18.899999999999999</v>
      </c>
      <c r="N971">
        <v>41</v>
      </c>
      <c r="O971">
        <v>43</v>
      </c>
      <c r="P971">
        <v>42</v>
      </c>
      <c r="Q971">
        <v>42</v>
      </c>
      <c r="R971">
        <v>18</v>
      </c>
      <c r="S971">
        <v>28</v>
      </c>
      <c r="T971" t="s">
        <v>41</v>
      </c>
      <c r="U971">
        <v>32.6</v>
      </c>
      <c r="V971">
        <v>18</v>
      </c>
      <c r="W971" t="s">
        <v>40</v>
      </c>
      <c r="X971">
        <v>2017</v>
      </c>
      <c r="Y971" t="s">
        <v>40</v>
      </c>
      <c r="Z971" t="s">
        <v>40</v>
      </c>
      <c r="AA971" t="s">
        <v>40</v>
      </c>
      <c r="AB971" t="s">
        <v>40</v>
      </c>
      <c r="AC971">
        <v>0</v>
      </c>
      <c r="AD971">
        <v>0</v>
      </c>
      <c r="AE971">
        <v>0</v>
      </c>
      <c r="AF971">
        <v>0</v>
      </c>
      <c r="AG971">
        <v>3</v>
      </c>
      <c r="AH971">
        <v>3</v>
      </c>
      <c r="AI971">
        <v>1</v>
      </c>
      <c r="AJ971" t="s">
        <v>40</v>
      </c>
    </row>
    <row r="972" spans="1:38" x14ac:dyDescent="0.2">
      <c r="A972" t="s">
        <v>1287</v>
      </c>
      <c r="B972" t="e">
        <v>#N/A</v>
      </c>
      <c r="C972" t="s">
        <v>38</v>
      </c>
      <c r="D972" t="s">
        <v>1421</v>
      </c>
      <c r="E972" t="s">
        <v>328</v>
      </c>
      <c r="F972" s="1">
        <v>43694</v>
      </c>
      <c r="G972" t="s">
        <v>40</v>
      </c>
      <c r="H972" s="1">
        <v>43694</v>
      </c>
      <c r="I972">
        <v>2017</v>
      </c>
      <c r="J972">
        <v>58</v>
      </c>
      <c r="K972">
        <v>47</v>
      </c>
      <c r="L972">
        <v>30</v>
      </c>
      <c r="M972">
        <v>9.3000000000000007</v>
      </c>
      <c r="N972">
        <v>41</v>
      </c>
      <c r="O972">
        <v>46</v>
      </c>
      <c r="P972">
        <v>50</v>
      </c>
      <c r="Q972">
        <v>86</v>
      </c>
      <c r="R972">
        <v>45</v>
      </c>
      <c r="S972">
        <v>35</v>
      </c>
      <c r="T972" t="s">
        <v>41</v>
      </c>
      <c r="U972">
        <v>33</v>
      </c>
      <c r="V972">
        <v>10</v>
      </c>
      <c r="W972" t="s">
        <v>40</v>
      </c>
      <c r="X972">
        <v>2017</v>
      </c>
      <c r="Y972" t="s">
        <v>40</v>
      </c>
      <c r="Z972" t="s">
        <v>40</v>
      </c>
      <c r="AA972" t="s">
        <v>40</v>
      </c>
      <c r="AB972" t="s">
        <v>40</v>
      </c>
      <c r="AC972">
        <v>0</v>
      </c>
      <c r="AD972">
        <v>0</v>
      </c>
      <c r="AE972">
        <v>0</v>
      </c>
      <c r="AF972">
        <v>0</v>
      </c>
      <c r="AG972">
        <v>3</v>
      </c>
      <c r="AH972">
        <v>5</v>
      </c>
      <c r="AI972">
        <v>4</v>
      </c>
      <c r="AJ972" t="s">
        <v>40</v>
      </c>
      <c r="AL972" t="s">
        <v>1288</v>
      </c>
    </row>
    <row r="973" spans="1:38" x14ac:dyDescent="0.2">
      <c r="A973" t="s">
        <v>1289</v>
      </c>
      <c r="B973" t="e">
        <v>#N/A</v>
      </c>
      <c r="C973" t="s">
        <v>38</v>
      </c>
      <c r="D973" t="s">
        <v>1421</v>
      </c>
      <c r="E973" t="s">
        <v>328</v>
      </c>
      <c r="F973" s="1">
        <v>43694</v>
      </c>
      <c r="G973" t="s">
        <v>40</v>
      </c>
      <c r="H973" s="1">
        <v>43694</v>
      </c>
      <c r="I973">
        <v>2017</v>
      </c>
      <c r="J973">
        <v>67</v>
      </c>
      <c r="K973">
        <v>173</v>
      </c>
      <c r="L973">
        <v>134</v>
      </c>
      <c r="M973">
        <v>28.5</v>
      </c>
      <c r="N973">
        <v>45</v>
      </c>
      <c r="O973">
        <v>44</v>
      </c>
      <c r="P973">
        <v>53</v>
      </c>
      <c r="Q973">
        <v>55</v>
      </c>
      <c r="R973">
        <v>39</v>
      </c>
      <c r="S973">
        <v>61</v>
      </c>
      <c r="T973" t="s">
        <v>242</v>
      </c>
      <c r="U973">
        <v>28.1</v>
      </c>
      <c r="V973">
        <v>13</v>
      </c>
      <c r="W973" t="s">
        <v>40</v>
      </c>
      <c r="X973">
        <v>2017</v>
      </c>
      <c r="Y973" t="s">
        <v>40</v>
      </c>
      <c r="Z973" t="s">
        <v>40</v>
      </c>
      <c r="AA973" t="s">
        <v>40</v>
      </c>
      <c r="AB973" t="s">
        <v>40</v>
      </c>
      <c r="AC973">
        <v>0</v>
      </c>
      <c r="AD973">
        <v>0</v>
      </c>
      <c r="AE973">
        <v>0</v>
      </c>
      <c r="AF973">
        <v>0</v>
      </c>
      <c r="AG973">
        <v>3</v>
      </c>
      <c r="AH973">
        <v>5</v>
      </c>
      <c r="AI973">
        <v>5</v>
      </c>
      <c r="AJ973" t="s">
        <v>40</v>
      </c>
    </row>
    <row r="974" spans="1:38" x14ac:dyDescent="0.2">
      <c r="A974" t="s">
        <v>1290</v>
      </c>
      <c r="B974" t="e">
        <v>#N/A</v>
      </c>
      <c r="C974" t="s">
        <v>59</v>
      </c>
      <c r="D974" t="s">
        <v>1421</v>
      </c>
      <c r="E974" t="s">
        <v>328</v>
      </c>
      <c r="F974" s="1">
        <v>43694</v>
      </c>
      <c r="G974" t="s">
        <v>40</v>
      </c>
      <c r="H974" s="1">
        <v>43694</v>
      </c>
      <c r="I974">
        <v>2017</v>
      </c>
      <c r="J974">
        <v>65</v>
      </c>
      <c r="K974">
        <v>156</v>
      </c>
      <c r="L974">
        <v>133</v>
      </c>
      <c r="M974">
        <v>38</v>
      </c>
      <c r="N974">
        <v>46</v>
      </c>
      <c r="O974">
        <v>47</v>
      </c>
      <c r="P974">
        <v>52</v>
      </c>
      <c r="Q974">
        <v>193</v>
      </c>
      <c r="R974">
        <v>97</v>
      </c>
      <c r="S974">
        <v>81</v>
      </c>
      <c r="T974" t="s">
        <v>236</v>
      </c>
      <c r="U974">
        <v>35.5</v>
      </c>
      <c r="V974">
        <v>16</v>
      </c>
      <c r="W974" t="s">
        <v>40</v>
      </c>
      <c r="X974">
        <v>2017</v>
      </c>
      <c r="Y974" t="s">
        <v>40</v>
      </c>
      <c r="Z974" t="s">
        <v>40</v>
      </c>
      <c r="AA974" t="s">
        <v>40</v>
      </c>
      <c r="AB974" t="s">
        <v>40</v>
      </c>
      <c r="AC974">
        <v>0</v>
      </c>
      <c r="AD974">
        <v>0</v>
      </c>
      <c r="AE974">
        <v>0</v>
      </c>
      <c r="AF974">
        <v>0</v>
      </c>
      <c r="AG974">
        <v>2</v>
      </c>
      <c r="AH974">
        <v>2</v>
      </c>
      <c r="AI974">
        <v>4</v>
      </c>
      <c r="AJ974" t="s">
        <v>40</v>
      </c>
      <c r="AK974" t="s">
        <v>375</v>
      </c>
      <c r="AL974" t="s">
        <v>1291</v>
      </c>
    </row>
    <row r="975" spans="1:38" x14ac:dyDescent="0.2">
      <c r="A975" t="s">
        <v>1292</v>
      </c>
      <c r="B975" t="e">
        <v>#N/A</v>
      </c>
      <c r="C975" t="s">
        <v>59</v>
      </c>
      <c r="D975" t="s">
        <v>1421</v>
      </c>
      <c r="E975" t="s">
        <v>328</v>
      </c>
      <c r="F975" s="1">
        <v>43694</v>
      </c>
      <c r="G975" t="s">
        <v>40</v>
      </c>
      <c r="H975" s="1">
        <v>43694</v>
      </c>
      <c r="I975">
        <v>2017</v>
      </c>
      <c r="J975">
        <v>64</v>
      </c>
      <c r="K975">
        <v>209</v>
      </c>
      <c r="L975">
        <v>199</v>
      </c>
      <c r="M975">
        <v>37.299999999999997</v>
      </c>
      <c r="N975">
        <v>62</v>
      </c>
      <c r="O975">
        <v>64</v>
      </c>
      <c r="P975">
        <v>61</v>
      </c>
      <c r="Q975">
        <v>61</v>
      </c>
      <c r="R975">
        <v>84</v>
      </c>
      <c r="S975">
        <v>92</v>
      </c>
      <c r="T975" t="s">
        <v>236</v>
      </c>
      <c r="U975">
        <v>34.6</v>
      </c>
      <c r="V975">
        <v>20</v>
      </c>
      <c r="W975" t="s">
        <v>40</v>
      </c>
      <c r="X975">
        <v>2017</v>
      </c>
      <c r="Y975" t="s">
        <v>40</v>
      </c>
      <c r="Z975" t="s">
        <v>40</v>
      </c>
      <c r="AA975" t="s">
        <v>40</v>
      </c>
      <c r="AB975" t="s">
        <v>40</v>
      </c>
      <c r="AC975">
        <v>0</v>
      </c>
      <c r="AD975">
        <v>0</v>
      </c>
      <c r="AE975">
        <v>0</v>
      </c>
      <c r="AF975">
        <v>0</v>
      </c>
      <c r="AG975">
        <v>7</v>
      </c>
      <c r="AH975">
        <v>5</v>
      </c>
      <c r="AI975">
        <v>2</v>
      </c>
      <c r="AJ975" t="s">
        <v>40</v>
      </c>
      <c r="AK975" t="s">
        <v>375</v>
      </c>
      <c r="AL975" t="s">
        <v>1293</v>
      </c>
    </row>
    <row r="976" spans="1:38" x14ac:dyDescent="0.2">
      <c r="A976" t="s">
        <v>1294</v>
      </c>
      <c r="B976" t="e">
        <v>#N/A</v>
      </c>
      <c r="C976" t="s">
        <v>59</v>
      </c>
      <c r="D976" t="s">
        <v>1421</v>
      </c>
      <c r="E976" t="s">
        <v>328</v>
      </c>
      <c r="F976" s="1">
        <v>43694</v>
      </c>
      <c r="G976" t="s">
        <v>40</v>
      </c>
      <c r="H976" s="1">
        <v>43694</v>
      </c>
      <c r="I976">
        <v>2017</v>
      </c>
      <c r="J976">
        <v>42</v>
      </c>
      <c r="K976">
        <v>65</v>
      </c>
      <c r="L976">
        <v>32</v>
      </c>
      <c r="M976">
        <v>15.5</v>
      </c>
      <c r="N976">
        <v>55</v>
      </c>
      <c r="O976">
        <v>43</v>
      </c>
      <c r="P976">
        <v>52</v>
      </c>
      <c r="Q976">
        <v>36</v>
      </c>
      <c r="R976">
        <v>48</v>
      </c>
      <c r="S976">
        <v>49</v>
      </c>
      <c r="T976" t="s">
        <v>41</v>
      </c>
      <c r="U976">
        <v>24.9</v>
      </c>
      <c r="V976">
        <v>12</v>
      </c>
      <c r="W976" t="s">
        <v>40</v>
      </c>
      <c r="X976">
        <v>2017</v>
      </c>
      <c r="Y976" t="s">
        <v>40</v>
      </c>
      <c r="Z976" t="s">
        <v>40</v>
      </c>
      <c r="AA976" t="s">
        <v>40</v>
      </c>
      <c r="AB976" t="s">
        <v>40</v>
      </c>
      <c r="AC976">
        <v>0</v>
      </c>
      <c r="AD976">
        <v>0</v>
      </c>
      <c r="AE976">
        <v>0</v>
      </c>
      <c r="AF976">
        <v>0</v>
      </c>
      <c r="AG976">
        <v>7</v>
      </c>
      <c r="AH976">
        <v>6</v>
      </c>
      <c r="AI976">
        <v>5</v>
      </c>
      <c r="AJ976" t="s">
        <v>40</v>
      </c>
      <c r="AK976" t="s">
        <v>375</v>
      </c>
      <c r="AL976" t="s">
        <v>1295</v>
      </c>
    </row>
    <row r="977" spans="1:38" x14ac:dyDescent="0.2">
      <c r="A977" t="s">
        <v>1296</v>
      </c>
      <c r="B977" t="e">
        <v>#N/A</v>
      </c>
      <c r="C977" t="s">
        <v>59</v>
      </c>
      <c r="D977" t="s">
        <v>1421</v>
      </c>
      <c r="E977" t="s">
        <v>328</v>
      </c>
      <c r="F977" s="1">
        <v>40042</v>
      </c>
      <c r="G977" t="s">
        <v>40</v>
      </c>
      <c r="H977" s="1">
        <v>40407</v>
      </c>
      <c r="I977">
        <v>2017</v>
      </c>
      <c r="J977">
        <v>106</v>
      </c>
      <c r="K977">
        <v>182</v>
      </c>
      <c r="L977">
        <v>154</v>
      </c>
      <c r="M977">
        <v>45</v>
      </c>
      <c r="N977">
        <v>45</v>
      </c>
      <c r="O977">
        <v>47</v>
      </c>
      <c r="P977">
        <v>51</v>
      </c>
      <c r="Q977">
        <v>57</v>
      </c>
      <c r="R977">
        <v>71</v>
      </c>
      <c r="S977">
        <v>82</v>
      </c>
      <c r="T977" t="s">
        <v>236</v>
      </c>
      <c r="U977">
        <v>39.700000000000003</v>
      </c>
      <c r="V977">
        <v>12.87</v>
      </c>
      <c r="W977" t="s">
        <v>40</v>
      </c>
      <c r="X977">
        <v>2017</v>
      </c>
      <c r="Y977" t="s">
        <v>40</v>
      </c>
      <c r="Z977" t="s">
        <v>40</v>
      </c>
      <c r="AA977" t="s">
        <v>40</v>
      </c>
      <c r="AB977" t="s">
        <v>40</v>
      </c>
      <c r="AC977">
        <v>0</v>
      </c>
      <c r="AD977">
        <v>0</v>
      </c>
      <c r="AE977">
        <v>0</v>
      </c>
      <c r="AF977">
        <v>0</v>
      </c>
      <c r="AG977">
        <v>5</v>
      </c>
      <c r="AH977">
        <v>6</v>
      </c>
      <c r="AI977">
        <v>6</v>
      </c>
      <c r="AJ977" t="s">
        <v>40</v>
      </c>
    </row>
    <row r="978" spans="1:38" x14ac:dyDescent="0.2">
      <c r="A978" t="s">
        <v>1297</v>
      </c>
      <c r="B978" t="e">
        <v>#N/A</v>
      </c>
      <c r="C978" t="s">
        <v>59</v>
      </c>
      <c r="D978" t="s">
        <v>1421</v>
      </c>
      <c r="E978" t="s">
        <v>328</v>
      </c>
      <c r="F978" s="1">
        <v>43694</v>
      </c>
      <c r="G978" t="s">
        <v>40</v>
      </c>
      <c r="H978" s="1">
        <v>43694</v>
      </c>
      <c r="I978">
        <v>2017</v>
      </c>
      <c r="J978">
        <v>54</v>
      </c>
      <c r="K978">
        <v>77</v>
      </c>
      <c r="L978">
        <v>82</v>
      </c>
      <c r="M978">
        <v>15.2</v>
      </c>
      <c r="N978">
        <v>55</v>
      </c>
      <c r="O978">
        <v>54</v>
      </c>
      <c r="P978">
        <v>59</v>
      </c>
      <c r="Q978">
        <v>70</v>
      </c>
      <c r="R978">
        <v>90</v>
      </c>
      <c r="S978">
        <v>72</v>
      </c>
      <c r="T978" t="s">
        <v>41</v>
      </c>
      <c r="U978">
        <v>32.700000000000003</v>
      </c>
      <c r="V978">
        <v>11</v>
      </c>
      <c r="W978" t="s">
        <v>40</v>
      </c>
      <c r="X978">
        <v>2017</v>
      </c>
      <c r="Y978" t="s">
        <v>40</v>
      </c>
      <c r="Z978" t="s">
        <v>40</v>
      </c>
      <c r="AA978" t="s">
        <v>40</v>
      </c>
      <c r="AB978" t="s">
        <v>40</v>
      </c>
      <c r="AC978">
        <v>0</v>
      </c>
      <c r="AD978">
        <v>0</v>
      </c>
      <c r="AE978">
        <v>0</v>
      </c>
      <c r="AF978">
        <v>0</v>
      </c>
      <c r="AG978">
        <v>5</v>
      </c>
      <c r="AH978">
        <v>6</v>
      </c>
      <c r="AI978">
        <v>7</v>
      </c>
      <c r="AJ978" t="s">
        <v>40</v>
      </c>
      <c r="AK978" t="s">
        <v>375</v>
      </c>
      <c r="AL978" t="s">
        <v>1298</v>
      </c>
    </row>
    <row r="979" spans="1:38" x14ac:dyDescent="0.2">
      <c r="A979" t="s">
        <v>1299</v>
      </c>
      <c r="B979" t="e">
        <v>#N/A</v>
      </c>
      <c r="C979" t="s">
        <v>59</v>
      </c>
      <c r="D979" t="s">
        <v>1421</v>
      </c>
      <c r="E979" t="s">
        <v>328</v>
      </c>
      <c r="F979" s="1">
        <v>43694</v>
      </c>
      <c r="G979" t="s">
        <v>40</v>
      </c>
      <c r="H979" s="1">
        <v>43694</v>
      </c>
      <c r="I979">
        <v>2017</v>
      </c>
      <c r="J979">
        <v>93</v>
      </c>
      <c r="K979">
        <v>157</v>
      </c>
      <c r="L979">
        <v>83</v>
      </c>
      <c r="M979">
        <v>22.9</v>
      </c>
      <c r="N979">
        <v>56</v>
      </c>
      <c r="O979">
        <v>51</v>
      </c>
      <c r="P979">
        <v>57</v>
      </c>
      <c r="Q979">
        <v>62</v>
      </c>
      <c r="R979">
        <v>67</v>
      </c>
      <c r="S979">
        <v>116</v>
      </c>
      <c r="T979" t="s">
        <v>236</v>
      </c>
      <c r="U979">
        <v>30.3</v>
      </c>
      <c r="V979">
        <v>11</v>
      </c>
      <c r="W979" t="s">
        <v>40</v>
      </c>
      <c r="X979">
        <v>2017</v>
      </c>
      <c r="Y979" t="s">
        <v>40</v>
      </c>
      <c r="Z979" t="s">
        <v>40</v>
      </c>
      <c r="AA979" t="s">
        <v>40</v>
      </c>
      <c r="AB979" t="s">
        <v>40</v>
      </c>
      <c r="AC979">
        <v>0</v>
      </c>
      <c r="AD979">
        <v>0</v>
      </c>
      <c r="AE979">
        <v>0</v>
      </c>
      <c r="AF979">
        <v>0</v>
      </c>
      <c r="AG979">
        <v>5</v>
      </c>
      <c r="AH979">
        <v>4</v>
      </c>
      <c r="AI979">
        <v>7</v>
      </c>
      <c r="AJ979" t="s">
        <v>40</v>
      </c>
      <c r="AK979" t="s">
        <v>375</v>
      </c>
      <c r="AL979" t="s">
        <v>1300</v>
      </c>
    </row>
    <row r="980" spans="1:38" x14ac:dyDescent="0.2">
      <c r="A980" t="s">
        <v>1301</v>
      </c>
      <c r="B980" t="e">
        <v>#N/A</v>
      </c>
      <c r="C980" t="s">
        <v>372</v>
      </c>
      <c r="D980" t="s">
        <v>1421</v>
      </c>
      <c r="E980" t="s">
        <v>74</v>
      </c>
      <c r="F980" s="1">
        <v>41503</v>
      </c>
      <c r="G980" t="s">
        <v>40</v>
      </c>
      <c r="H980" s="1">
        <v>42599</v>
      </c>
      <c r="I980">
        <v>2017</v>
      </c>
      <c r="J980">
        <v>3.5</v>
      </c>
      <c r="K980">
        <v>53</v>
      </c>
      <c r="L980">
        <v>42</v>
      </c>
      <c r="M980">
        <v>5.9</v>
      </c>
      <c r="N980" t="s">
        <v>40</v>
      </c>
      <c r="O980" t="s">
        <v>40</v>
      </c>
      <c r="P980" t="s">
        <v>40</v>
      </c>
      <c r="Q980" t="s">
        <v>40</v>
      </c>
      <c r="R980" t="s">
        <v>40</v>
      </c>
      <c r="S980" t="s">
        <v>40</v>
      </c>
      <c r="T980" t="s">
        <v>41</v>
      </c>
      <c r="U980">
        <v>18.100000000000001</v>
      </c>
      <c r="V980">
        <v>6.4</v>
      </c>
      <c r="W980" t="s">
        <v>40</v>
      </c>
      <c r="X980">
        <v>2017</v>
      </c>
      <c r="Y980" t="s">
        <v>40</v>
      </c>
      <c r="Z980" t="s">
        <v>40</v>
      </c>
      <c r="AA980" t="s">
        <v>40</v>
      </c>
      <c r="AB980" t="s">
        <v>40</v>
      </c>
      <c r="AC980">
        <v>0</v>
      </c>
      <c r="AD980">
        <v>0</v>
      </c>
      <c r="AE980">
        <v>0</v>
      </c>
      <c r="AF980">
        <v>0</v>
      </c>
      <c r="AG980">
        <v>10</v>
      </c>
      <c r="AH980">
        <v>2</v>
      </c>
      <c r="AI980">
        <v>3</v>
      </c>
      <c r="AJ980" t="s">
        <v>40</v>
      </c>
    </row>
    <row r="981" spans="1:38" x14ac:dyDescent="0.2">
      <c r="A981" t="s">
        <v>1302</v>
      </c>
      <c r="B981" t="e">
        <v>#N/A</v>
      </c>
      <c r="C981" t="s">
        <v>372</v>
      </c>
      <c r="D981" t="s">
        <v>1421</v>
      </c>
      <c r="E981" t="s">
        <v>74</v>
      </c>
      <c r="F981" s="1">
        <v>41503</v>
      </c>
      <c r="G981" t="s">
        <v>40</v>
      </c>
      <c r="H981" s="1">
        <v>42599</v>
      </c>
      <c r="I981">
        <v>2017</v>
      </c>
      <c r="J981">
        <v>6.6</v>
      </c>
      <c r="K981">
        <v>81</v>
      </c>
      <c r="L981">
        <v>56</v>
      </c>
      <c r="M981">
        <v>6.8</v>
      </c>
      <c r="N981" t="s">
        <v>40</v>
      </c>
      <c r="O981" t="s">
        <v>40</v>
      </c>
      <c r="P981" t="s">
        <v>40</v>
      </c>
      <c r="Q981" t="s">
        <v>40</v>
      </c>
      <c r="R981" t="s">
        <v>40</v>
      </c>
      <c r="S981" t="s">
        <v>40</v>
      </c>
      <c r="T981" t="s">
        <v>41</v>
      </c>
      <c r="U981">
        <v>11.2</v>
      </c>
      <c r="V981">
        <v>8.1999999999999993</v>
      </c>
      <c r="W981" t="s">
        <v>40</v>
      </c>
      <c r="X981">
        <v>2017</v>
      </c>
      <c r="Y981" t="s">
        <v>40</v>
      </c>
      <c r="Z981" t="s">
        <v>40</v>
      </c>
      <c r="AA981" t="s">
        <v>40</v>
      </c>
      <c r="AB981" t="s">
        <v>40</v>
      </c>
      <c r="AC981">
        <v>0</v>
      </c>
      <c r="AD981">
        <v>0</v>
      </c>
      <c r="AE981">
        <v>0</v>
      </c>
      <c r="AF981">
        <v>0</v>
      </c>
      <c r="AG981">
        <v>12</v>
      </c>
      <c r="AH981">
        <v>5</v>
      </c>
      <c r="AI981">
        <v>1</v>
      </c>
      <c r="AJ981" t="s">
        <v>40</v>
      </c>
    </row>
    <row r="982" spans="1:38" x14ac:dyDescent="0.2">
      <c r="A982" t="s">
        <v>1303</v>
      </c>
      <c r="B982" t="e">
        <v>#N/A</v>
      </c>
      <c r="C982" t="s">
        <v>59</v>
      </c>
      <c r="D982" t="s">
        <v>1421</v>
      </c>
      <c r="E982" t="s">
        <v>74</v>
      </c>
      <c r="F982" s="1">
        <v>41868</v>
      </c>
      <c r="G982" t="s">
        <v>40</v>
      </c>
      <c r="H982" s="1">
        <v>42599</v>
      </c>
      <c r="I982">
        <v>2017</v>
      </c>
      <c r="J982">
        <v>97</v>
      </c>
      <c r="K982">
        <v>145</v>
      </c>
      <c r="L982">
        <v>109</v>
      </c>
      <c r="M982">
        <v>23.8</v>
      </c>
      <c r="N982">
        <v>60</v>
      </c>
      <c r="O982">
        <v>54</v>
      </c>
      <c r="P982">
        <v>58</v>
      </c>
      <c r="Q982">
        <v>156</v>
      </c>
      <c r="R982">
        <v>100</v>
      </c>
      <c r="S982">
        <v>85</v>
      </c>
      <c r="T982" t="s">
        <v>242</v>
      </c>
      <c r="U982">
        <v>41.3</v>
      </c>
      <c r="V982">
        <v>11.6</v>
      </c>
      <c r="W982" t="s">
        <v>40</v>
      </c>
      <c r="X982">
        <v>2017</v>
      </c>
      <c r="Y982" t="s">
        <v>40</v>
      </c>
      <c r="Z982" t="s">
        <v>40</v>
      </c>
      <c r="AA982" t="s">
        <v>40</v>
      </c>
      <c r="AB982" t="s">
        <v>40</v>
      </c>
      <c r="AC982">
        <v>0</v>
      </c>
      <c r="AD982">
        <v>0</v>
      </c>
      <c r="AE982">
        <v>0</v>
      </c>
      <c r="AF982">
        <v>0</v>
      </c>
      <c r="AG982">
        <v>4</v>
      </c>
      <c r="AH982">
        <v>2</v>
      </c>
      <c r="AI982">
        <v>4</v>
      </c>
      <c r="AJ982" t="s">
        <v>40</v>
      </c>
    </row>
    <row r="983" spans="1:38" x14ac:dyDescent="0.2">
      <c r="A983" t="s">
        <v>1304</v>
      </c>
      <c r="B983" t="e">
        <v>#N/A</v>
      </c>
      <c r="C983" t="s">
        <v>59</v>
      </c>
      <c r="D983" t="s">
        <v>1421</v>
      </c>
      <c r="E983" t="s">
        <v>74</v>
      </c>
      <c r="F983" s="1">
        <v>41503</v>
      </c>
      <c r="G983" t="s">
        <v>40</v>
      </c>
      <c r="H983" s="1">
        <v>42599</v>
      </c>
      <c r="I983">
        <v>2017</v>
      </c>
      <c r="J983">
        <v>64</v>
      </c>
      <c r="K983">
        <v>157</v>
      </c>
      <c r="L983">
        <v>137</v>
      </c>
      <c r="M983">
        <v>21.2</v>
      </c>
      <c r="N983">
        <v>56</v>
      </c>
      <c r="O983">
        <v>50</v>
      </c>
      <c r="P983">
        <v>51</v>
      </c>
      <c r="Q983">
        <v>135</v>
      </c>
      <c r="R983">
        <v>84</v>
      </c>
      <c r="S983">
        <v>113</v>
      </c>
      <c r="T983" t="s">
        <v>242</v>
      </c>
      <c r="U983">
        <v>34.700000000000003</v>
      </c>
      <c r="V983">
        <v>10.199999999999999</v>
      </c>
      <c r="W983" t="s">
        <v>40</v>
      </c>
      <c r="X983">
        <v>2017</v>
      </c>
      <c r="Y983" t="s">
        <v>40</v>
      </c>
      <c r="Z983" t="s">
        <v>40</v>
      </c>
      <c r="AA983" t="s">
        <v>40</v>
      </c>
      <c r="AB983" t="s">
        <v>40</v>
      </c>
      <c r="AC983">
        <v>0</v>
      </c>
      <c r="AD983">
        <v>0</v>
      </c>
      <c r="AE983">
        <v>0</v>
      </c>
      <c r="AF983">
        <v>0</v>
      </c>
      <c r="AG983">
        <v>2</v>
      </c>
      <c r="AH983">
        <v>5</v>
      </c>
      <c r="AI983">
        <v>1</v>
      </c>
      <c r="AJ983" t="s">
        <v>40</v>
      </c>
    </row>
    <row r="984" spans="1:38" x14ac:dyDescent="0.2">
      <c r="A984" t="s">
        <v>1305</v>
      </c>
      <c r="B984" t="e">
        <v>#N/A</v>
      </c>
      <c r="C984" t="s">
        <v>59</v>
      </c>
      <c r="D984" t="s">
        <v>1421</v>
      </c>
      <c r="E984" t="s">
        <v>74</v>
      </c>
      <c r="F984" s="1">
        <v>41503</v>
      </c>
      <c r="G984" t="s">
        <v>40</v>
      </c>
      <c r="H984" s="1">
        <v>42599</v>
      </c>
      <c r="I984">
        <v>2017</v>
      </c>
      <c r="J984">
        <v>64</v>
      </c>
      <c r="K984">
        <v>102</v>
      </c>
      <c r="L984">
        <v>157</v>
      </c>
      <c r="M984">
        <v>22.1</v>
      </c>
      <c r="N984">
        <v>40</v>
      </c>
      <c r="O984">
        <v>46</v>
      </c>
      <c r="P984">
        <v>45</v>
      </c>
      <c r="Q984">
        <v>64</v>
      </c>
      <c r="R984">
        <v>71</v>
      </c>
      <c r="S984">
        <v>98</v>
      </c>
      <c r="T984" t="s">
        <v>242</v>
      </c>
      <c r="U984">
        <v>41.4</v>
      </c>
      <c r="V984">
        <v>14.2</v>
      </c>
      <c r="W984" t="s">
        <v>40</v>
      </c>
      <c r="X984">
        <v>2017</v>
      </c>
      <c r="Y984" t="s">
        <v>40</v>
      </c>
      <c r="Z984" t="s">
        <v>40</v>
      </c>
      <c r="AA984" t="s">
        <v>40</v>
      </c>
      <c r="AB984" t="s">
        <v>40</v>
      </c>
      <c r="AC984">
        <v>0</v>
      </c>
      <c r="AD984">
        <v>0</v>
      </c>
      <c r="AE984">
        <v>0</v>
      </c>
      <c r="AF984">
        <v>0</v>
      </c>
      <c r="AG984">
        <v>2</v>
      </c>
      <c r="AH984">
        <v>4</v>
      </c>
      <c r="AI984">
        <v>1</v>
      </c>
      <c r="AJ984" t="s">
        <v>40</v>
      </c>
    </row>
    <row r="985" spans="1:38" x14ac:dyDescent="0.2">
      <c r="A985" t="s">
        <v>1306</v>
      </c>
      <c r="B985" t="e">
        <v>#N/A</v>
      </c>
      <c r="C985" t="s">
        <v>38</v>
      </c>
      <c r="D985" t="s">
        <v>1421</v>
      </c>
      <c r="E985" t="s">
        <v>689</v>
      </c>
      <c r="F985" s="1">
        <v>42233</v>
      </c>
      <c r="G985" t="s">
        <v>40</v>
      </c>
      <c r="H985" s="1">
        <v>42599</v>
      </c>
      <c r="I985">
        <v>2017</v>
      </c>
      <c r="J985">
        <v>74</v>
      </c>
      <c r="K985">
        <v>148</v>
      </c>
      <c r="L985">
        <v>137</v>
      </c>
      <c r="M985">
        <v>25</v>
      </c>
      <c r="N985">
        <v>43</v>
      </c>
      <c r="O985">
        <v>38</v>
      </c>
      <c r="P985">
        <v>42</v>
      </c>
      <c r="Q985">
        <v>34</v>
      </c>
      <c r="R985">
        <v>65</v>
      </c>
      <c r="S985">
        <v>42</v>
      </c>
      <c r="T985" t="s">
        <v>41</v>
      </c>
      <c r="U985">
        <v>37</v>
      </c>
      <c r="V985">
        <v>10.1</v>
      </c>
      <c r="W985" t="s">
        <v>40</v>
      </c>
      <c r="X985">
        <v>2017</v>
      </c>
      <c r="Y985" t="s">
        <v>40</v>
      </c>
      <c r="Z985" t="s">
        <v>40</v>
      </c>
      <c r="AA985" t="s">
        <v>40</v>
      </c>
      <c r="AB985" t="s">
        <v>40</v>
      </c>
      <c r="AC985">
        <v>0</v>
      </c>
      <c r="AD985">
        <v>0</v>
      </c>
      <c r="AE985">
        <v>0</v>
      </c>
      <c r="AF985">
        <v>0</v>
      </c>
      <c r="AG985">
        <v>8</v>
      </c>
      <c r="AH985">
        <v>3</v>
      </c>
      <c r="AI985">
        <v>1</v>
      </c>
      <c r="AJ985" t="s">
        <v>40</v>
      </c>
    </row>
    <row r="986" spans="1:38" x14ac:dyDescent="0.2">
      <c r="A986" t="s">
        <v>1338</v>
      </c>
      <c r="B986" t="s">
        <v>40</v>
      </c>
      <c r="C986" t="s">
        <v>38</v>
      </c>
      <c r="D986" t="s">
        <v>633</v>
      </c>
      <c r="E986" t="s">
        <v>633</v>
      </c>
      <c r="F986" s="1">
        <v>43323</v>
      </c>
      <c r="G986" t="s">
        <v>40</v>
      </c>
      <c r="H986" s="1">
        <v>43332</v>
      </c>
      <c r="I986">
        <v>2018</v>
      </c>
      <c r="J986">
        <v>18.100000000000001</v>
      </c>
      <c r="K986" t="s">
        <v>40</v>
      </c>
      <c r="L986" t="s">
        <v>40</v>
      </c>
      <c r="M986" t="s">
        <v>40</v>
      </c>
      <c r="N986">
        <v>38</v>
      </c>
      <c r="O986">
        <v>36</v>
      </c>
      <c r="P986">
        <v>41</v>
      </c>
      <c r="Q986">
        <v>39</v>
      </c>
      <c r="R986">
        <v>10</v>
      </c>
      <c r="S986">
        <v>18</v>
      </c>
      <c r="T986" t="s">
        <v>41</v>
      </c>
      <c r="U986">
        <v>29</v>
      </c>
      <c r="V986">
        <v>6.03</v>
      </c>
      <c r="W986">
        <v>6</v>
      </c>
      <c r="X986">
        <v>2020</v>
      </c>
      <c r="Y986" t="s">
        <v>40</v>
      </c>
      <c r="Z986" t="s">
        <v>40</v>
      </c>
      <c r="AA986" t="s">
        <v>40</v>
      </c>
      <c r="AB986" t="s">
        <v>40</v>
      </c>
      <c r="AC986" t="s">
        <v>40</v>
      </c>
      <c r="AD986">
        <v>1</v>
      </c>
      <c r="AE986">
        <v>1</v>
      </c>
      <c r="AF986">
        <v>0</v>
      </c>
      <c r="AG986" t="s">
        <v>40</v>
      </c>
      <c r="AH986" t="s">
        <v>40</v>
      </c>
      <c r="AI986" t="s">
        <v>40</v>
      </c>
      <c r="AJ986" t="s">
        <v>40</v>
      </c>
    </row>
    <row r="987" spans="1:38" x14ac:dyDescent="0.2">
      <c r="A987" t="s">
        <v>1339</v>
      </c>
      <c r="B987" t="s">
        <v>40</v>
      </c>
      <c r="C987" t="s">
        <v>59</v>
      </c>
      <c r="D987" t="s">
        <v>633</v>
      </c>
      <c r="E987" t="s">
        <v>633</v>
      </c>
      <c r="F987" s="1">
        <v>43321</v>
      </c>
      <c r="G987" t="s">
        <v>40</v>
      </c>
      <c r="H987" s="1">
        <v>43332</v>
      </c>
      <c r="I987">
        <v>2018</v>
      </c>
      <c r="J987">
        <v>57.3</v>
      </c>
      <c r="K987" t="s">
        <v>40</v>
      </c>
      <c r="L987" t="s">
        <v>40</v>
      </c>
      <c r="M987" t="s">
        <v>40</v>
      </c>
      <c r="N987">
        <v>58</v>
      </c>
      <c r="O987">
        <v>52</v>
      </c>
      <c r="P987">
        <v>51</v>
      </c>
      <c r="Q987">
        <v>58</v>
      </c>
      <c r="R987">
        <v>44</v>
      </c>
      <c r="S987">
        <v>27</v>
      </c>
      <c r="T987" t="s">
        <v>242</v>
      </c>
      <c r="U987">
        <v>51.3</v>
      </c>
      <c r="V987">
        <v>10.16</v>
      </c>
      <c r="W987">
        <v>15</v>
      </c>
      <c r="X987">
        <v>2020</v>
      </c>
      <c r="Y987" t="s">
        <v>40</v>
      </c>
      <c r="Z987" t="s">
        <v>40</v>
      </c>
      <c r="AA987" t="s">
        <v>40</v>
      </c>
      <c r="AB987" t="s">
        <v>40</v>
      </c>
      <c r="AC987" t="s">
        <v>40</v>
      </c>
      <c r="AD987">
        <v>1</v>
      </c>
      <c r="AE987">
        <v>1</v>
      </c>
      <c r="AF987">
        <v>0</v>
      </c>
      <c r="AG987" t="s">
        <v>40</v>
      </c>
      <c r="AH987" t="s">
        <v>40</v>
      </c>
      <c r="AI987" t="s">
        <v>40</v>
      </c>
      <c r="AJ987" t="s">
        <v>40</v>
      </c>
    </row>
    <row r="988" spans="1:38" x14ac:dyDescent="0.2">
      <c r="A988" t="s">
        <v>1341</v>
      </c>
      <c r="B988" t="s">
        <v>40</v>
      </c>
      <c r="C988" t="s">
        <v>372</v>
      </c>
      <c r="D988" t="s">
        <v>633</v>
      </c>
      <c r="E988" t="s">
        <v>633</v>
      </c>
      <c r="F988" s="1">
        <v>43322</v>
      </c>
      <c r="G988" t="s">
        <v>40</v>
      </c>
      <c r="H988" s="1">
        <v>43332</v>
      </c>
      <c r="I988">
        <v>2018</v>
      </c>
      <c r="J988">
        <v>3.2</v>
      </c>
      <c r="K988" t="s">
        <v>40</v>
      </c>
      <c r="L988" t="s">
        <v>40</v>
      </c>
      <c r="M988" t="s">
        <v>40</v>
      </c>
      <c r="N988">
        <v>62</v>
      </c>
      <c r="O988">
        <v>51</v>
      </c>
      <c r="P988">
        <v>55</v>
      </c>
      <c r="Q988">
        <v>113</v>
      </c>
      <c r="R988">
        <v>93</v>
      </c>
      <c r="S988">
        <v>54</v>
      </c>
      <c r="T988" t="s">
        <v>242</v>
      </c>
      <c r="U988">
        <v>52.3</v>
      </c>
      <c r="V988">
        <v>7.47</v>
      </c>
      <c r="W988">
        <v>8</v>
      </c>
      <c r="X988">
        <v>2019</v>
      </c>
      <c r="Y988" t="s">
        <v>40</v>
      </c>
      <c r="Z988" t="s">
        <v>40</v>
      </c>
      <c r="AA988" t="s">
        <v>40</v>
      </c>
      <c r="AB988" t="s">
        <v>40</v>
      </c>
      <c r="AC988" t="s">
        <v>40</v>
      </c>
      <c r="AD988">
        <v>1</v>
      </c>
      <c r="AE988">
        <v>0</v>
      </c>
      <c r="AF988">
        <v>0</v>
      </c>
      <c r="AG988" t="s">
        <v>40</v>
      </c>
      <c r="AH988" t="s">
        <v>40</v>
      </c>
      <c r="AI988" t="s">
        <v>40</v>
      </c>
      <c r="AJ988" t="s">
        <v>40</v>
      </c>
    </row>
    <row r="989" spans="1:38" x14ac:dyDescent="0.2">
      <c r="A989" t="s">
        <v>1342</v>
      </c>
      <c r="B989" t="s">
        <v>40</v>
      </c>
      <c r="C989" t="s">
        <v>38</v>
      </c>
      <c r="D989" t="s">
        <v>633</v>
      </c>
      <c r="E989" t="s">
        <v>633</v>
      </c>
      <c r="F989" s="1">
        <v>43323</v>
      </c>
      <c r="G989" t="s">
        <v>40</v>
      </c>
      <c r="H989" s="1">
        <v>43332</v>
      </c>
      <c r="I989">
        <v>2018</v>
      </c>
      <c r="J989">
        <v>22.5</v>
      </c>
      <c r="K989" t="s">
        <v>40</v>
      </c>
      <c r="L989" t="s">
        <v>40</v>
      </c>
      <c r="M989" t="s">
        <v>40</v>
      </c>
      <c r="N989">
        <v>38</v>
      </c>
      <c r="O989">
        <v>35</v>
      </c>
      <c r="P989">
        <v>39</v>
      </c>
      <c r="Q989">
        <v>28</v>
      </c>
      <c r="R989">
        <v>20</v>
      </c>
      <c r="S989">
        <v>9</v>
      </c>
      <c r="T989" t="s">
        <v>41</v>
      </c>
      <c r="U989">
        <v>43.9</v>
      </c>
      <c r="V989">
        <v>7.36</v>
      </c>
      <c r="W989">
        <v>7</v>
      </c>
      <c r="X989">
        <v>2019</v>
      </c>
      <c r="Y989" t="s">
        <v>40</v>
      </c>
      <c r="Z989" t="s">
        <v>40</v>
      </c>
      <c r="AA989" t="s">
        <v>40</v>
      </c>
      <c r="AB989" t="s">
        <v>40</v>
      </c>
      <c r="AC989" t="s">
        <v>40</v>
      </c>
      <c r="AD989">
        <v>1</v>
      </c>
      <c r="AE989">
        <v>0</v>
      </c>
      <c r="AF989">
        <v>0</v>
      </c>
      <c r="AG989" t="s">
        <v>40</v>
      </c>
      <c r="AH989" t="s">
        <v>40</v>
      </c>
      <c r="AI989" t="s">
        <v>40</v>
      </c>
      <c r="AJ989" t="s">
        <v>40</v>
      </c>
    </row>
    <row r="990" spans="1:38" x14ac:dyDescent="0.2">
      <c r="A990" t="s">
        <v>1343</v>
      </c>
      <c r="B990" t="s">
        <v>40</v>
      </c>
      <c r="C990" t="s">
        <v>38</v>
      </c>
      <c r="D990" t="s">
        <v>633</v>
      </c>
      <c r="E990" t="s">
        <v>633</v>
      </c>
      <c r="F990" s="1">
        <v>43323</v>
      </c>
      <c r="G990" t="s">
        <v>40</v>
      </c>
      <c r="H990" s="1">
        <v>43332</v>
      </c>
      <c r="I990">
        <v>2018</v>
      </c>
      <c r="J990">
        <v>15.5</v>
      </c>
      <c r="K990" t="s">
        <v>40</v>
      </c>
      <c r="L990" t="s">
        <v>40</v>
      </c>
      <c r="M990" t="s">
        <v>40</v>
      </c>
      <c r="N990">
        <v>30</v>
      </c>
      <c r="O990">
        <v>28</v>
      </c>
      <c r="P990">
        <v>31</v>
      </c>
      <c r="Q990">
        <v>10</v>
      </c>
      <c r="R990">
        <v>14</v>
      </c>
      <c r="S990">
        <v>17</v>
      </c>
      <c r="T990" t="s">
        <v>41</v>
      </c>
      <c r="U990">
        <v>38.1</v>
      </c>
      <c r="V990">
        <v>9.7899999999999991</v>
      </c>
      <c r="W990">
        <v>10</v>
      </c>
      <c r="X990">
        <v>2019</v>
      </c>
      <c r="Y990" t="s">
        <v>40</v>
      </c>
      <c r="Z990" t="s">
        <v>40</v>
      </c>
      <c r="AA990" t="s">
        <v>40</v>
      </c>
      <c r="AB990" t="s">
        <v>40</v>
      </c>
      <c r="AC990" t="s">
        <v>40</v>
      </c>
      <c r="AD990">
        <v>1</v>
      </c>
      <c r="AE990">
        <v>0</v>
      </c>
      <c r="AF990">
        <v>0</v>
      </c>
      <c r="AG990" t="s">
        <v>40</v>
      </c>
      <c r="AH990" t="s">
        <v>40</v>
      </c>
      <c r="AI990" t="s">
        <v>40</v>
      </c>
      <c r="AJ990" t="s">
        <v>40</v>
      </c>
    </row>
    <row r="991" spans="1:38" x14ac:dyDescent="0.2">
      <c r="A991" t="s">
        <v>1344</v>
      </c>
      <c r="B991" t="s">
        <v>40</v>
      </c>
      <c r="C991" t="s">
        <v>38</v>
      </c>
      <c r="D991" t="s">
        <v>633</v>
      </c>
      <c r="E991" t="s">
        <v>633</v>
      </c>
      <c r="F991" s="1">
        <v>43323</v>
      </c>
      <c r="G991" t="s">
        <v>40</v>
      </c>
      <c r="H991" s="1">
        <v>43332</v>
      </c>
      <c r="I991">
        <v>2018</v>
      </c>
      <c r="J991">
        <v>16.8</v>
      </c>
      <c r="K991" t="s">
        <v>40</v>
      </c>
      <c r="L991" t="s">
        <v>40</v>
      </c>
      <c r="M991" t="s">
        <v>40</v>
      </c>
      <c r="N991">
        <v>28</v>
      </c>
      <c r="O991">
        <v>32</v>
      </c>
      <c r="P991">
        <v>32</v>
      </c>
      <c r="Q991">
        <v>33</v>
      </c>
      <c r="R991">
        <v>40</v>
      </c>
      <c r="S991">
        <v>8</v>
      </c>
      <c r="T991" t="s">
        <v>236</v>
      </c>
      <c r="U991">
        <v>34.6</v>
      </c>
      <c r="V991">
        <v>6.73</v>
      </c>
      <c r="W991">
        <v>10</v>
      </c>
      <c r="X991">
        <v>2019</v>
      </c>
      <c r="Y991" t="s">
        <v>40</v>
      </c>
      <c r="Z991" t="s">
        <v>40</v>
      </c>
      <c r="AA991" t="s">
        <v>40</v>
      </c>
      <c r="AB991" t="s">
        <v>40</v>
      </c>
      <c r="AC991" t="s">
        <v>40</v>
      </c>
      <c r="AD991">
        <v>1</v>
      </c>
      <c r="AE991">
        <v>0</v>
      </c>
      <c r="AF991">
        <v>0</v>
      </c>
      <c r="AG991" t="s">
        <v>40</v>
      </c>
      <c r="AH991" t="s">
        <v>40</v>
      </c>
      <c r="AI991" t="s">
        <v>40</v>
      </c>
      <c r="AJ991" t="s">
        <v>40</v>
      </c>
    </row>
    <row r="992" spans="1:38" x14ac:dyDescent="0.2">
      <c r="A992" t="s">
        <v>1345</v>
      </c>
      <c r="B992" t="s">
        <v>40</v>
      </c>
      <c r="C992" t="s">
        <v>38</v>
      </c>
      <c r="D992" t="s">
        <v>633</v>
      </c>
      <c r="E992" t="s">
        <v>633</v>
      </c>
      <c r="F992" s="1">
        <v>43323</v>
      </c>
      <c r="G992" t="s">
        <v>40</v>
      </c>
      <c r="H992" s="1">
        <v>43332</v>
      </c>
      <c r="I992">
        <v>2018</v>
      </c>
      <c r="J992">
        <v>18.2</v>
      </c>
      <c r="K992" t="s">
        <v>40</v>
      </c>
      <c r="L992" t="s">
        <v>40</v>
      </c>
      <c r="M992" t="s">
        <v>40</v>
      </c>
      <c r="N992">
        <v>43</v>
      </c>
      <c r="O992">
        <v>32</v>
      </c>
      <c r="P992">
        <v>29</v>
      </c>
      <c r="Q992">
        <v>22</v>
      </c>
      <c r="R992">
        <v>28</v>
      </c>
      <c r="S992">
        <v>15</v>
      </c>
      <c r="T992" t="s">
        <v>41</v>
      </c>
      <c r="U992">
        <v>22.8</v>
      </c>
      <c r="V992">
        <v>4.09</v>
      </c>
      <c r="W992">
        <v>5</v>
      </c>
      <c r="X992">
        <v>2019</v>
      </c>
      <c r="Y992" t="s">
        <v>40</v>
      </c>
      <c r="Z992" t="s">
        <v>40</v>
      </c>
      <c r="AA992" t="s">
        <v>40</v>
      </c>
      <c r="AB992" t="s">
        <v>40</v>
      </c>
      <c r="AC992" t="s">
        <v>40</v>
      </c>
      <c r="AD992">
        <v>1</v>
      </c>
      <c r="AE992">
        <v>0</v>
      </c>
      <c r="AF992">
        <v>0</v>
      </c>
      <c r="AG992" t="s">
        <v>40</v>
      </c>
      <c r="AH992" t="s">
        <v>40</v>
      </c>
      <c r="AI992" t="s">
        <v>40</v>
      </c>
      <c r="AJ992" t="s">
        <v>40</v>
      </c>
    </row>
    <row r="993" spans="1:38" x14ac:dyDescent="0.2">
      <c r="A993" t="s">
        <v>1346</v>
      </c>
      <c r="B993" t="s">
        <v>40</v>
      </c>
      <c r="C993" t="s">
        <v>59</v>
      </c>
      <c r="D993" t="s">
        <v>633</v>
      </c>
      <c r="E993" t="s">
        <v>633</v>
      </c>
      <c r="F993" s="1">
        <v>43321</v>
      </c>
      <c r="G993" t="s">
        <v>40</v>
      </c>
      <c r="H993" s="1">
        <v>43332</v>
      </c>
      <c r="I993">
        <v>2018</v>
      </c>
      <c r="J993">
        <v>45.5</v>
      </c>
      <c r="K993" t="s">
        <v>40</v>
      </c>
      <c r="L993" t="s">
        <v>40</v>
      </c>
      <c r="M993" t="s">
        <v>40</v>
      </c>
      <c r="N993">
        <v>34</v>
      </c>
      <c r="O993">
        <v>35</v>
      </c>
      <c r="P993">
        <v>36</v>
      </c>
      <c r="Q993">
        <v>14</v>
      </c>
      <c r="R993">
        <v>15</v>
      </c>
      <c r="S993">
        <v>28</v>
      </c>
      <c r="T993" t="s">
        <v>236</v>
      </c>
      <c r="U993">
        <v>46.2</v>
      </c>
      <c r="V993">
        <v>10.14</v>
      </c>
      <c r="W993">
        <v>9</v>
      </c>
      <c r="X993">
        <v>2019</v>
      </c>
      <c r="Y993" t="s">
        <v>40</v>
      </c>
      <c r="Z993" t="s">
        <v>40</v>
      </c>
      <c r="AA993" t="s">
        <v>40</v>
      </c>
      <c r="AB993" t="s">
        <v>40</v>
      </c>
      <c r="AC993" t="s">
        <v>40</v>
      </c>
      <c r="AD993">
        <v>1</v>
      </c>
      <c r="AE993">
        <v>0</v>
      </c>
      <c r="AF993">
        <v>0</v>
      </c>
      <c r="AG993" t="s">
        <v>40</v>
      </c>
      <c r="AH993" t="s">
        <v>40</v>
      </c>
      <c r="AI993" t="s">
        <v>40</v>
      </c>
      <c r="AJ993" t="s">
        <v>40</v>
      </c>
    </row>
    <row r="994" spans="1:38" x14ac:dyDescent="0.2">
      <c r="A994" t="s">
        <v>1347</v>
      </c>
      <c r="B994" t="s">
        <v>40</v>
      </c>
      <c r="C994" t="s">
        <v>59</v>
      </c>
      <c r="D994" t="s">
        <v>633</v>
      </c>
      <c r="E994" t="s">
        <v>633</v>
      </c>
      <c r="F994" s="1">
        <v>43321</v>
      </c>
      <c r="G994" t="s">
        <v>40</v>
      </c>
      <c r="H994" s="1">
        <v>43332</v>
      </c>
      <c r="I994">
        <v>2018</v>
      </c>
      <c r="J994">
        <v>41.2</v>
      </c>
      <c r="K994" t="s">
        <v>40</v>
      </c>
      <c r="L994" t="s">
        <v>40</v>
      </c>
      <c r="M994" t="s">
        <v>40</v>
      </c>
      <c r="N994">
        <v>73</v>
      </c>
      <c r="O994">
        <v>54</v>
      </c>
      <c r="P994">
        <v>59</v>
      </c>
      <c r="Q994">
        <v>108</v>
      </c>
      <c r="R994">
        <v>38</v>
      </c>
      <c r="S994">
        <v>42</v>
      </c>
      <c r="T994" t="s">
        <v>236</v>
      </c>
      <c r="U994">
        <v>33.1</v>
      </c>
      <c r="V994">
        <v>10.48</v>
      </c>
      <c r="W994">
        <v>10</v>
      </c>
      <c r="X994">
        <v>2019</v>
      </c>
      <c r="Y994" t="s">
        <v>40</v>
      </c>
      <c r="Z994" t="s">
        <v>40</v>
      </c>
      <c r="AA994" t="s">
        <v>40</v>
      </c>
      <c r="AB994" t="s">
        <v>40</v>
      </c>
      <c r="AC994" t="s">
        <v>40</v>
      </c>
      <c r="AD994">
        <v>1</v>
      </c>
      <c r="AE994">
        <v>0</v>
      </c>
      <c r="AF994">
        <v>0</v>
      </c>
      <c r="AG994" t="s">
        <v>40</v>
      </c>
      <c r="AH994" t="s">
        <v>40</v>
      </c>
      <c r="AI994" t="s">
        <v>40</v>
      </c>
      <c r="AJ994" t="s">
        <v>40</v>
      </c>
    </row>
    <row r="995" spans="1:38" x14ac:dyDescent="0.2">
      <c r="A995" t="s">
        <v>1348</v>
      </c>
      <c r="B995" t="s">
        <v>40</v>
      </c>
      <c r="C995" t="s">
        <v>372</v>
      </c>
      <c r="D995" t="s">
        <v>1421</v>
      </c>
      <c r="E995" t="s">
        <v>328</v>
      </c>
      <c r="F995" s="1">
        <v>43334</v>
      </c>
      <c r="G995" t="s">
        <v>40</v>
      </c>
      <c r="H995" s="1">
        <v>43335</v>
      </c>
      <c r="I995">
        <v>2018</v>
      </c>
      <c r="J995">
        <v>8.1999999999999993</v>
      </c>
      <c r="K995" t="s">
        <v>40</v>
      </c>
      <c r="L995" t="s">
        <v>40</v>
      </c>
      <c r="M995" t="s">
        <v>40</v>
      </c>
      <c r="N995">
        <v>43</v>
      </c>
      <c r="O995">
        <v>44</v>
      </c>
      <c r="P995">
        <v>51</v>
      </c>
      <c r="Q995">
        <v>21</v>
      </c>
      <c r="R995">
        <v>25</v>
      </c>
      <c r="S995">
        <v>39</v>
      </c>
      <c r="T995" t="s">
        <v>242</v>
      </c>
      <c r="U995">
        <v>33.1</v>
      </c>
      <c r="V995">
        <v>9.33</v>
      </c>
      <c r="W995">
        <v>16</v>
      </c>
      <c r="X995">
        <v>2019</v>
      </c>
      <c r="Y995" t="s">
        <v>40</v>
      </c>
      <c r="Z995" t="s">
        <v>40</v>
      </c>
      <c r="AA995" t="s">
        <v>40</v>
      </c>
      <c r="AB995" t="s">
        <v>40</v>
      </c>
      <c r="AC995" t="s">
        <v>40</v>
      </c>
      <c r="AD995">
        <v>1</v>
      </c>
      <c r="AE995">
        <v>0</v>
      </c>
      <c r="AF995">
        <v>0</v>
      </c>
      <c r="AG995" t="s">
        <v>40</v>
      </c>
      <c r="AH995" t="s">
        <v>40</v>
      </c>
      <c r="AI995" t="s">
        <v>40</v>
      </c>
      <c r="AJ995" t="s">
        <v>40</v>
      </c>
    </row>
    <row r="996" spans="1:38" x14ac:dyDescent="0.2">
      <c r="A996" t="s">
        <v>1349</v>
      </c>
      <c r="B996" t="s">
        <v>40</v>
      </c>
      <c r="C996" t="s">
        <v>372</v>
      </c>
      <c r="D996" t="s">
        <v>1421</v>
      </c>
      <c r="E996" t="s">
        <v>328</v>
      </c>
      <c r="F996" s="1">
        <v>43334</v>
      </c>
      <c r="G996" t="s">
        <v>40</v>
      </c>
      <c r="H996" s="1">
        <v>43335</v>
      </c>
      <c r="I996">
        <v>2018</v>
      </c>
      <c r="J996">
        <v>13.5</v>
      </c>
      <c r="K996" t="s">
        <v>40</v>
      </c>
      <c r="L996" t="s">
        <v>40</v>
      </c>
      <c r="M996" t="s">
        <v>40</v>
      </c>
      <c r="N996">
        <v>38</v>
      </c>
      <c r="O996">
        <v>49</v>
      </c>
      <c r="P996">
        <v>36</v>
      </c>
      <c r="Q996">
        <v>4</v>
      </c>
      <c r="R996">
        <v>5</v>
      </c>
      <c r="S996">
        <v>35</v>
      </c>
      <c r="T996" t="s">
        <v>236</v>
      </c>
      <c r="U996">
        <v>34.299999999999997</v>
      </c>
      <c r="V996">
        <v>9.99</v>
      </c>
      <c r="W996">
        <v>14</v>
      </c>
      <c r="X996">
        <v>2019</v>
      </c>
      <c r="Y996" t="s">
        <v>40</v>
      </c>
      <c r="Z996" t="s">
        <v>40</v>
      </c>
      <c r="AA996" t="s">
        <v>40</v>
      </c>
      <c r="AB996" t="s">
        <v>40</v>
      </c>
      <c r="AC996" t="s">
        <v>40</v>
      </c>
      <c r="AD996">
        <v>1</v>
      </c>
      <c r="AE996">
        <v>0</v>
      </c>
      <c r="AF996">
        <v>0</v>
      </c>
      <c r="AG996" t="s">
        <v>40</v>
      </c>
      <c r="AH996" t="s">
        <v>40</v>
      </c>
      <c r="AI996" t="s">
        <v>40</v>
      </c>
      <c r="AJ996" t="s">
        <v>40</v>
      </c>
    </row>
    <row r="997" spans="1:38" x14ac:dyDescent="0.2">
      <c r="A997" t="s">
        <v>1350</v>
      </c>
      <c r="B997" t="s">
        <v>40</v>
      </c>
      <c r="C997" t="s">
        <v>372</v>
      </c>
      <c r="D997" t="s">
        <v>633</v>
      </c>
      <c r="E997" t="s">
        <v>633</v>
      </c>
      <c r="F997" s="1">
        <v>43322</v>
      </c>
      <c r="G997" t="s">
        <v>40</v>
      </c>
      <c r="H997" s="1">
        <v>43332</v>
      </c>
      <c r="I997">
        <v>2018</v>
      </c>
      <c r="J997">
        <v>8.1999999999999993</v>
      </c>
      <c r="K997" t="s">
        <v>40</v>
      </c>
      <c r="L997" t="s">
        <v>40</v>
      </c>
      <c r="M997" t="s">
        <v>40</v>
      </c>
      <c r="N997">
        <v>62</v>
      </c>
      <c r="O997">
        <v>65</v>
      </c>
      <c r="P997">
        <v>51</v>
      </c>
      <c r="Q997">
        <v>126</v>
      </c>
      <c r="R997">
        <v>58</v>
      </c>
      <c r="S997">
        <v>70</v>
      </c>
      <c r="T997" t="s">
        <v>242</v>
      </c>
      <c r="U997">
        <v>29.1</v>
      </c>
      <c r="V997">
        <v>7.29</v>
      </c>
      <c r="W997">
        <v>10</v>
      </c>
      <c r="X997">
        <v>2018</v>
      </c>
      <c r="Y997" t="s">
        <v>40</v>
      </c>
      <c r="Z997" t="s">
        <v>40</v>
      </c>
      <c r="AA997" t="s">
        <v>40</v>
      </c>
      <c r="AB997" t="s">
        <v>40</v>
      </c>
      <c r="AC997" t="s">
        <v>40</v>
      </c>
      <c r="AD997">
        <v>0</v>
      </c>
      <c r="AE997">
        <v>0</v>
      </c>
      <c r="AF997">
        <v>0</v>
      </c>
      <c r="AG997" t="s">
        <v>40</v>
      </c>
      <c r="AH997" t="s">
        <v>40</v>
      </c>
      <c r="AI997" t="s">
        <v>40</v>
      </c>
      <c r="AJ997" t="s">
        <v>40</v>
      </c>
      <c r="AL997" t="s">
        <v>1351</v>
      </c>
    </row>
    <row r="998" spans="1:38" x14ac:dyDescent="0.2">
      <c r="A998" t="s">
        <v>1352</v>
      </c>
      <c r="B998" t="s">
        <v>40</v>
      </c>
      <c r="C998" t="s">
        <v>372</v>
      </c>
      <c r="D998" t="s">
        <v>633</v>
      </c>
      <c r="E998" t="s">
        <v>633</v>
      </c>
      <c r="F998" s="1">
        <v>43322</v>
      </c>
      <c r="G998" t="s">
        <v>40</v>
      </c>
      <c r="H998" s="1">
        <v>43332</v>
      </c>
      <c r="I998">
        <v>2018</v>
      </c>
      <c r="J998">
        <v>7.2</v>
      </c>
      <c r="K998" t="s">
        <v>40</v>
      </c>
      <c r="L998" t="s">
        <v>40</v>
      </c>
      <c r="M998" t="s">
        <v>40</v>
      </c>
      <c r="N998">
        <v>58</v>
      </c>
      <c r="O998">
        <v>50</v>
      </c>
      <c r="P998">
        <v>55</v>
      </c>
      <c r="Q998">
        <v>119</v>
      </c>
      <c r="R998">
        <v>36</v>
      </c>
      <c r="S998">
        <v>60</v>
      </c>
      <c r="T998" t="s">
        <v>236</v>
      </c>
      <c r="U998">
        <v>39.4</v>
      </c>
      <c r="V998">
        <v>7.34</v>
      </c>
      <c r="W998">
        <v>5</v>
      </c>
      <c r="X998">
        <v>2018</v>
      </c>
      <c r="Y998" t="s">
        <v>40</v>
      </c>
      <c r="Z998" t="s">
        <v>40</v>
      </c>
      <c r="AA998" t="s">
        <v>40</v>
      </c>
      <c r="AB998" t="s">
        <v>40</v>
      </c>
      <c r="AC998" t="s">
        <v>40</v>
      </c>
      <c r="AD998">
        <v>0</v>
      </c>
      <c r="AE998">
        <v>0</v>
      </c>
      <c r="AF998">
        <v>0</v>
      </c>
      <c r="AG998" t="s">
        <v>40</v>
      </c>
      <c r="AH998" t="s">
        <v>40</v>
      </c>
      <c r="AI998" t="s">
        <v>40</v>
      </c>
      <c r="AJ998" t="s">
        <v>40</v>
      </c>
    </row>
    <row r="999" spans="1:38" x14ac:dyDescent="0.2">
      <c r="A999" t="s">
        <v>1353</v>
      </c>
      <c r="B999" t="s">
        <v>40</v>
      </c>
      <c r="C999" t="s">
        <v>372</v>
      </c>
      <c r="D999" t="s">
        <v>633</v>
      </c>
      <c r="E999" t="s">
        <v>633</v>
      </c>
      <c r="F999" s="1">
        <v>43322</v>
      </c>
      <c r="G999" t="s">
        <v>40</v>
      </c>
      <c r="H999" s="1">
        <v>43332</v>
      </c>
      <c r="I999">
        <v>2018</v>
      </c>
      <c r="J999">
        <v>5</v>
      </c>
      <c r="K999" t="s">
        <v>40</v>
      </c>
      <c r="L999" t="s">
        <v>40</v>
      </c>
      <c r="M999" t="s">
        <v>40</v>
      </c>
      <c r="N999">
        <v>48</v>
      </c>
      <c r="O999">
        <v>47</v>
      </c>
      <c r="P999">
        <v>48</v>
      </c>
      <c r="Q999">
        <v>43</v>
      </c>
      <c r="R999">
        <v>36</v>
      </c>
      <c r="S999">
        <v>22</v>
      </c>
      <c r="T999" t="s">
        <v>236</v>
      </c>
      <c r="U999">
        <v>19.100000000000001</v>
      </c>
      <c r="V999">
        <v>6.57</v>
      </c>
      <c r="W999">
        <v>5</v>
      </c>
      <c r="X999">
        <v>2018</v>
      </c>
      <c r="Y999" t="s">
        <v>40</v>
      </c>
      <c r="Z999" t="s">
        <v>40</v>
      </c>
      <c r="AA999" t="s">
        <v>40</v>
      </c>
      <c r="AB999" t="s">
        <v>40</v>
      </c>
      <c r="AC999" t="s">
        <v>40</v>
      </c>
      <c r="AD999">
        <v>0</v>
      </c>
      <c r="AE999">
        <v>0</v>
      </c>
      <c r="AF999">
        <v>0</v>
      </c>
      <c r="AG999" t="s">
        <v>40</v>
      </c>
      <c r="AH999" t="s">
        <v>40</v>
      </c>
      <c r="AI999" t="s">
        <v>40</v>
      </c>
      <c r="AJ999" t="s">
        <v>40</v>
      </c>
    </row>
    <row r="1000" spans="1:38" x14ac:dyDescent="0.2">
      <c r="A1000" t="s">
        <v>1354</v>
      </c>
      <c r="B1000" t="s">
        <v>40</v>
      </c>
      <c r="C1000" t="s">
        <v>372</v>
      </c>
      <c r="D1000" t="s">
        <v>633</v>
      </c>
      <c r="E1000" t="s">
        <v>633</v>
      </c>
      <c r="F1000" s="1">
        <v>43322</v>
      </c>
      <c r="G1000" t="s">
        <v>40</v>
      </c>
      <c r="H1000" s="1">
        <v>43332</v>
      </c>
      <c r="I1000">
        <v>2018</v>
      </c>
      <c r="J1000">
        <v>8.1999999999999993</v>
      </c>
      <c r="K1000" t="s">
        <v>40</v>
      </c>
      <c r="L1000" t="s">
        <v>40</v>
      </c>
      <c r="M1000" t="s">
        <v>40</v>
      </c>
      <c r="N1000">
        <v>52</v>
      </c>
      <c r="O1000">
        <v>66</v>
      </c>
      <c r="P1000">
        <v>51</v>
      </c>
      <c r="Q1000">
        <v>49</v>
      </c>
      <c r="R1000">
        <v>47</v>
      </c>
      <c r="S1000">
        <v>54</v>
      </c>
      <c r="T1000" t="s">
        <v>236</v>
      </c>
      <c r="U1000">
        <v>37.1</v>
      </c>
      <c r="V1000">
        <v>6.91</v>
      </c>
      <c r="W1000">
        <v>6</v>
      </c>
      <c r="X1000">
        <v>2018</v>
      </c>
      <c r="Y1000" t="s">
        <v>40</v>
      </c>
      <c r="Z1000" t="s">
        <v>40</v>
      </c>
      <c r="AA1000" t="s">
        <v>40</v>
      </c>
      <c r="AB1000" t="s">
        <v>40</v>
      </c>
      <c r="AC1000" t="s">
        <v>40</v>
      </c>
      <c r="AD1000">
        <v>0</v>
      </c>
      <c r="AE1000">
        <v>0</v>
      </c>
      <c r="AF1000">
        <v>0</v>
      </c>
      <c r="AG1000" t="s">
        <v>40</v>
      </c>
      <c r="AH1000" t="s">
        <v>40</v>
      </c>
      <c r="AI1000" t="s">
        <v>40</v>
      </c>
      <c r="AJ1000" t="s">
        <v>40</v>
      </c>
    </row>
    <row r="1001" spans="1:38" x14ac:dyDescent="0.2">
      <c r="A1001" t="s">
        <v>1355</v>
      </c>
      <c r="B1001" t="s">
        <v>40</v>
      </c>
      <c r="C1001" t="s">
        <v>372</v>
      </c>
      <c r="D1001" t="s">
        <v>633</v>
      </c>
      <c r="E1001" t="s">
        <v>633</v>
      </c>
      <c r="F1001" s="1">
        <v>43322</v>
      </c>
      <c r="G1001" t="s">
        <v>40</v>
      </c>
      <c r="H1001" s="1">
        <v>43332</v>
      </c>
      <c r="I1001">
        <v>2018</v>
      </c>
      <c r="J1001">
        <v>6.1</v>
      </c>
      <c r="K1001" t="s">
        <v>40</v>
      </c>
      <c r="L1001" t="s">
        <v>40</v>
      </c>
      <c r="M1001" t="s">
        <v>40</v>
      </c>
      <c r="N1001">
        <v>56</v>
      </c>
      <c r="O1001">
        <v>61</v>
      </c>
      <c r="P1001">
        <v>66</v>
      </c>
      <c r="Q1001">
        <v>11</v>
      </c>
      <c r="R1001">
        <v>36</v>
      </c>
      <c r="S1001">
        <v>29</v>
      </c>
      <c r="T1001" t="s">
        <v>242</v>
      </c>
      <c r="U1001">
        <v>32.9</v>
      </c>
      <c r="V1001">
        <v>5.34</v>
      </c>
      <c r="W1001">
        <v>6</v>
      </c>
      <c r="X1001">
        <v>2018</v>
      </c>
      <c r="Y1001" t="s">
        <v>40</v>
      </c>
      <c r="Z1001" t="s">
        <v>40</v>
      </c>
      <c r="AA1001" t="s">
        <v>40</v>
      </c>
      <c r="AB1001" t="s">
        <v>40</v>
      </c>
      <c r="AC1001" t="s">
        <v>40</v>
      </c>
      <c r="AD1001">
        <v>0</v>
      </c>
      <c r="AE1001">
        <v>0</v>
      </c>
      <c r="AF1001">
        <v>0</v>
      </c>
      <c r="AG1001" t="s">
        <v>40</v>
      </c>
      <c r="AH1001" t="s">
        <v>40</v>
      </c>
      <c r="AI1001" t="s">
        <v>40</v>
      </c>
      <c r="AJ1001" t="s">
        <v>40</v>
      </c>
    </row>
    <row r="1002" spans="1:38" x14ac:dyDescent="0.2">
      <c r="A1002" t="s">
        <v>1356</v>
      </c>
      <c r="B1002" t="s">
        <v>40</v>
      </c>
      <c r="C1002" t="s">
        <v>372</v>
      </c>
      <c r="D1002" t="s">
        <v>633</v>
      </c>
      <c r="E1002" t="s">
        <v>633</v>
      </c>
      <c r="F1002" s="1">
        <v>43322</v>
      </c>
      <c r="G1002" t="s">
        <v>40</v>
      </c>
      <c r="H1002" s="1">
        <v>43332</v>
      </c>
      <c r="I1002">
        <v>2018</v>
      </c>
      <c r="J1002">
        <v>7.2</v>
      </c>
      <c r="K1002" t="s">
        <v>40</v>
      </c>
      <c r="L1002" t="s">
        <v>40</v>
      </c>
      <c r="M1002" t="s">
        <v>40</v>
      </c>
      <c r="N1002">
        <v>61</v>
      </c>
      <c r="O1002">
        <v>45</v>
      </c>
      <c r="P1002">
        <v>59</v>
      </c>
      <c r="Q1002">
        <v>48</v>
      </c>
      <c r="R1002">
        <v>11</v>
      </c>
      <c r="S1002">
        <v>41</v>
      </c>
      <c r="T1002" t="s">
        <v>242</v>
      </c>
      <c r="U1002">
        <v>24.9</v>
      </c>
      <c r="V1002">
        <v>6.68</v>
      </c>
      <c r="W1002">
        <v>8</v>
      </c>
      <c r="X1002">
        <v>2018</v>
      </c>
      <c r="Y1002" t="s">
        <v>40</v>
      </c>
      <c r="Z1002" t="s">
        <v>40</v>
      </c>
      <c r="AA1002" t="s">
        <v>40</v>
      </c>
      <c r="AB1002" t="s">
        <v>40</v>
      </c>
      <c r="AC1002" t="s">
        <v>40</v>
      </c>
      <c r="AD1002">
        <v>0</v>
      </c>
      <c r="AE1002">
        <v>0</v>
      </c>
      <c r="AF1002">
        <v>0</v>
      </c>
      <c r="AG1002" t="s">
        <v>40</v>
      </c>
      <c r="AH1002" t="s">
        <v>40</v>
      </c>
      <c r="AI1002" t="s">
        <v>40</v>
      </c>
      <c r="AJ1002" t="s">
        <v>40</v>
      </c>
    </row>
    <row r="1003" spans="1:38" x14ac:dyDescent="0.2">
      <c r="A1003" t="s">
        <v>1357</v>
      </c>
      <c r="B1003" t="s">
        <v>40</v>
      </c>
      <c r="C1003" t="s">
        <v>372</v>
      </c>
      <c r="D1003" t="s">
        <v>633</v>
      </c>
      <c r="E1003" t="s">
        <v>633</v>
      </c>
      <c r="F1003" s="1">
        <v>43322</v>
      </c>
      <c r="G1003" t="s">
        <v>40</v>
      </c>
      <c r="H1003" s="1">
        <v>43332</v>
      </c>
      <c r="I1003">
        <v>2018</v>
      </c>
      <c r="J1003">
        <v>8.1999999999999993</v>
      </c>
      <c r="K1003" t="s">
        <v>40</v>
      </c>
      <c r="L1003" t="s">
        <v>40</v>
      </c>
      <c r="M1003" t="s">
        <v>40</v>
      </c>
      <c r="N1003">
        <v>55</v>
      </c>
      <c r="O1003">
        <v>54</v>
      </c>
      <c r="P1003">
        <v>45</v>
      </c>
      <c r="Q1003">
        <v>76</v>
      </c>
      <c r="R1003">
        <v>68</v>
      </c>
      <c r="S1003">
        <v>80</v>
      </c>
      <c r="T1003" t="s">
        <v>236</v>
      </c>
      <c r="U1003">
        <v>36.1</v>
      </c>
      <c r="V1003">
        <v>13</v>
      </c>
      <c r="W1003">
        <v>14</v>
      </c>
      <c r="X1003">
        <v>2018</v>
      </c>
      <c r="Y1003" t="s">
        <v>40</v>
      </c>
      <c r="Z1003" t="s">
        <v>40</v>
      </c>
      <c r="AA1003" t="s">
        <v>40</v>
      </c>
      <c r="AB1003" t="s">
        <v>40</v>
      </c>
      <c r="AC1003" t="s">
        <v>40</v>
      </c>
      <c r="AD1003">
        <v>0</v>
      </c>
      <c r="AE1003">
        <v>0</v>
      </c>
      <c r="AF1003">
        <v>0</v>
      </c>
      <c r="AG1003" t="s">
        <v>40</v>
      </c>
      <c r="AH1003" t="s">
        <v>40</v>
      </c>
      <c r="AI1003" t="s">
        <v>40</v>
      </c>
      <c r="AJ1003" t="s">
        <v>40</v>
      </c>
    </row>
    <row r="1004" spans="1:38" x14ac:dyDescent="0.2">
      <c r="A1004" t="s">
        <v>1358</v>
      </c>
      <c r="B1004" t="s">
        <v>40</v>
      </c>
      <c r="C1004" t="s">
        <v>372</v>
      </c>
      <c r="D1004" t="s">
        <v>633</v>
      </c>
      <c r="E1004" t="s">
        <v>633</v>
      </c>
      <c r="F1004" s="1">
        <v>43322</v>
      </c>
      <c r="G1004" t="s">
        <v>40</v>
      </c>
      <c r="H1004" s="1">
        <v>43332</v>
      </c>
      <c r="I1004">
        <v>2018</v>
      </c>
      <c r="J1004">
        <v>5.2</v>
      </c>
      <c r="K1004" t="s">
        <v>40</v>
      </c>
      <c r="L1004" t="s">
        <v>40</v>
      </c>
      <c r="M1004" t="s">
        <v>40</v>
      </c>
      <c r="N1004">
        <v>51</v>
      </c>
      <c r="O1004">
        <v>52</v>
      </c>
      <c r="P1004">
        <v>51</v>
      </c>
      <c r="Q1004">
        <v>23</v>
      </c>
      <c r="R1004">
        <v>76</v>
      </c>
      <c r="S1004">
        <v>72</v>
      </c>
      <c r="T1004" t="s">
        <v>236</v>
      </c>
      <c r="U1004">
        <v>23.3</v>
      </c>
      <c r="V1004">
        <v>8.5299999999999994</v>
      </c>
      <c r="W1004">
        <v>9</v>
      </c>
      <c r="X1004">
        <v>2018</v>
      </c>
      <c r="Y1004" t="s">
        <v>40</v>
      </c>
      <c r="Z1004" t="s">
        <v>40</v>
      </c>
      <c r="AA1004" t="s">
        <v>40</v>
      </c>
      <c r="AB1004" t="s">
        <v>40</v>
      </c>
      <c r="AC1004" t="s">
        <v>40</v>
      </c>
      <c r="AD1004">
        <v>0</v>
      </c>
      <c r="AE1004">
        <v>0</v>
      </c>
      <c r="AF1004">
        <v>0</v>
      </c>
      <c r="AG1004" t="s">
        <v>40</v>
      </c>
      <c r="AH1004" t="s">
        <v>40</v>
      </c>
      <c r="AI1004" t="s">
        <v>40</v>
      </c>
      <c r="AJ1004" t="s">
        <v>40</v>
      </c>
    </row>
    <row r="1005" spans="1:38" x14ac:dyDescent="0.2">
      <c r="A1005" t="s">
        <v>1359</v>
      </c>
      <c r="B1005" t="s">
        <v>40</v>
      </c>
      <c r="C1005" t="s">
        <v>372</v>
      </c>
      <c r="D1005" t="s">
        <v>633</v>
      </c>
      <c r="E1005" t="s">
        <v>633</v>
      </c>
      <c r="F1005" s="1">
        <v>43322</v>
      </c>
      <c r="G1005" t="s">
        <v>40</v>
      </c>
      <c r="H1005" s="1">
        <v>43332</v>
      </c>
      <c r="I1005">
        <v>2018</v>
      </c>
      <c r="J1005">
        <v>5.6</v>
      </c>
      <c r="K1005" t="s">
        <v>40</v>
      </c>
      <c r="L1005" t="s">
        <v>40</v>
      </c>
      <c r="M1005" t="s">
        <v>40</v>
      </c>
      <c r="N1005">
        <v>64</v>
      </c>
      <c r="O1005">
        <v>51</v>
      </c>
      <c r="P1005">
        <v>56</v>
      </c>
      <c r="Q1005">
        <v>78</v>
      </c>
      <c r="R1005">
        <v>76</v>
      </c>
      <c r="S1005">
        <v>48</v>
      </c>
      <c r="T1005" t="s">
        <v>236</v>
      </c>
      <c r="U1005">
        <v>46.7</v>
      </c>
      <c r="V1005">
        <v>10.220000000000001</v>
      </c>
      <c r="W1005">
        <v>12</v>
      </c>
      <c r="X1005">
        <v>2018</v>
      </c>
      <c r="Y1005" t="s">
        <v>40</v>
      </c>
      <c r="Z1005" t="s">
        <v>40</v>
      </c>
      <c r="AA1005" t="s">
        <v>40</v>
      </c>
      <c r="AB1005" t="s">
        <v>40</v>
      </c>
      <c r="AC1005" t="s">
        <v>40</v>
      </c>
      <c r="AD1005">
        <v>0</v>
      </c>
      <c r="AE1005">
        <v>0</v>
      </c>
      <c r="AF1005">
        <v>0</v>
      </c>
      <c r="AG1005" t="s">
        <v>40</v>
      </c>
      <c r="AH1005" t="s">
        <v>40</v>
      </c>
      <c r="AI1005" t="s">
        <v>40</v>
      </c>
      <c r="AJ1005" t="s">
        <v>1360</v>
      </c>
    </row>
    <row r="1006" spans="1:38" x14ac:dyDescent="0.2">
      <c r="A1006" t="s">
        <v>1361</v>
      </c>
      <c r="B1006" t="s">
        <v>40</v>
      </c>
      <c r="C1006" t="s">
        <v>372</v>
      </c>
      <c r="D1006" t="s">
        <v>633</v>
      </c>
      <c r="E1006" t="s">
        <v>633</v>
      </c>
      <c r="F1006" s="1">
        <v>43322</v>
      </c>
      <c r="G1006" t="s">
        <v>40</v>
      </c>
      <c r="H1006" s="1">
        <v>43332</v>
      </c>
      <c r="I1006">
        <v>2018</v>
      </c>
      <c r="J1006">
        <v>3.2</v>
      </c>
      <c r="K1006" t="s">
        <v>40</v>
      </c>
      <c r="L1006" t="s">
        <v>40</v>
      </c>
      <c r="M1006" t="s">
        <v>40</v>
      </c>
      <c r="N1006">
        <v>41</v>
      </c>
      <c r="O1006">
        <v>43</v>
      </c>
      <c r="P1006">
        <v>36</v>
      </c>
      <c r="Q1006">
        <v>34</v>
      </c>
      <c r="R1006">
        <v>34</v>
      </c>
      <c r="S1006">
        <v>36</v>
      </c>
      <c r="T1006" t="s">
        <v>236</v>
      </c>
      <c r="U1006">
        <v>36.799999999999997</v>
      </c>
      <c r="V1006">
        <v>5.04</v>
      </c>
      <c r="W1006">
        <v>9</v>
      </c>
      <c r="X1006">
        <v>2018</v>
      </c>
      <c r="Y1006" t="s">
        <v>40</v>
      </c>
      <c r="Z1006" t="s">
        <v>40</v>
      </c>
      <c r="AA1006" t="s">
        <v>40</v>
      </c>
      <c r="AB1006" t="s">
        <v>40</v>
      </c>
      <c r="AC1006" t="s">
        <v>40</v>
      </c>
      <c r="AD1006">
        <v>0</v>
      </c>
      <c r="AE1006">
        <v>0</v>
      </c>
      <c r="AF1006">
        <v>0</v>
      </c>
      <c r="AG1006" t="s">
        <v>40</v>
      </c>
      <c r="AH1006" t="s">
        <v>40</v>
      </c>
      <c r="AI1006" t="s">
        <v>40</v>
      </c>
      <c r="AJ1006" t="s">
        <v>40</v>
      </c>
    </row>
    <row r="1007" spans="1:38" x14ac:dyDescent="0.2">
      <c r="A1007" t="s">
        <v>1362</v>
      </c>
      <c r="B1007" t="s">
        <v>40</v>
      </c>
      <c r="C1007" t="s">
        <v>372</v>
      </c>
      <c r="D1007" t="s">
        <v>633</v>
      </c>
      <c r="E1007" t="s">
        <v>633</v>
      </c>
      <c r="F1007" s="1">
        <v>43322</v>
      </c>
      <c r="G1007" t="s">
        <v>40</v>
      </c>
      <c r="H1007" s="1">
        <v>43332</v>
      </c>
      <c r="I1007">
        <v>2018</v>
      </c>
      <c r="J1007">
        <v>5.4</v>
      </c>
      <c r="K1007" t="s">
        <v>40</v>
      </c>
      <c r="L1007" t="s">
        <v>40</v>
      </c>
      <c r="M1007" t="s">
        <v>40</v>
      </c>
      <c r="N1007">
        <v>61</v>
      </c>
      <c r="O1007">
        <v>55</v>
      </c>
      <c r="P1007">
        <v>47</v>
      </c>
      <c r="Q1007">
        <v>94</v>
      </c>
      <c r="R1007">
        <v>56</v>
      </c>
      <c r="S1007">
        <v>62</v>
      </c>
      <c r="T1007" t="s">
        <v>242</v>
      </c>
      <c r="U1007">
        <v>44.8</v>
      </c>
      <c r="V1007">
        <v>7.87</v>
      </c>
      <c r="W1007">
        <v>7</v>
      </c>
      <c r="X1007">
        <v>2018</v>
      </c>
      <c r="Y1007" t="s">
        <v>40</v>
      </c>
      <c r="Z1007" t="s">
        <v>40</v>
      </c>
      <c r="AA1007" t="s">
        <v>40</v>
      </c>
      <c r="AB1007" t="s">
        <v>40</v>
      </c>
      <c r="AC1007" t="s">
        <v>40</v>
      </c>
      <c r="AD1007">
        <v>0</v>
      </c>
      <c r="AE1007">
        <v>0</v>
      </c>
      <c r="AF1007">
        <v>0</v>
      </c>
      <c r="AG1007" t="s">
        <v>40</v>
      </c>
      <c r="AH1007" t="s">
        <v>40</v>
      </c>
      <c r="AI1007" t="s">
        <v>40</v>
      </c>
      <c r="AJ1007" t="s">
        <v>40</v>
      </c>
    </row>
    <row r="1008" spans="1:38" x14ac:dyDescent="0.2">
      <c r="A1008" t="s">
        <v>1363</v>
      </c>
      <c r="B1008" t="s">
        <v>40</v>
      </c>
      <c r="C1008" t="s">
        <v>372</v>
      </c>
      <c r="D1008" t="s">
        <v>633</v>
      </c>
      <c r="E1008" t="s">
        <v>633</v>
      </c>
      <c r="F1008" s="1">
        <v>43322</v>
      </c>
      <c r="G1008" t="s">
        <v>40</v>
      </c>
      <c r="H1008" s="1">
        <v>43332</v>
      </c>
      <c r="I1008">
        <v>2018</v>
      </c>
      <c r="J1008">
        <v>3.8</v>
      </c>
      <c r="K1008" t="s">
        <v>40</v>
      </c>
      <c r="L1008" t="s">
        <v>40</v>
      </c>
      <c r="M1008" t="s">
        <v>40</v>
      </c>
      <c r="N1008">
        <v>52</v>
      </c>
      <c r="O1008">
        <v>42</v>
      </c>
      <c r="P1008">
        <v>49</v>
      </c>
      <c r="Q1008">
        <v>54</v>
      </c>
      <c r="R1008">
        <v>22</v>
      </c>
      <c r="S1008">
        <v>18</v>
      </c>
      <c r="T1008" t="s">
        <v>236</v>
      </c>
      <c r="U1008">
        <v>39.700000000000003</v>
      </c>
      <c r="V1008">
        <v>5.39</v>
      </c>
      <c r="W1008">
        <v>6</v>
      </c>
      <c r="X1008">
        <v>2018</v>
      </c>
      <c r="Y1008" t="s">
        <v>40</v>
      </c>
      <c r="Z1008" t="s">
        <v>40</v>
      </c>
      <c r="AA1008" t="s">
        <v>40</v>
      </c>
      <c r="AB1008" t="s">
        <v>40</v>
      </c>
      <c r="AC1008" t="s">
        <v>40</v>
      </c>
      <c r="AD1008">
        <v>0</v>
      </c>
      <c r="AE1008">
        <v>0</v>
      </c>
      <c r="AF1008">
        <v>0</v>
      </c>
      <c r="AG1008" t="s">
        <v>40</v>
      </c>
      <c r="AH1008" t="s">
        <v>40</v>
      </c>
      <c r="AI1008" t="s">
        <v>40</v>
      </c>
      <c r="AJ1008" t="s">
        <v>40</v>
      </c>
      <c r="AL1008" t="s">
        <v>1351</v>
      </c>
    </row>
    <row r="1009" spans="1:38" x14ac:dyDescent="0.2">
      <c r="A1009" t="s">
        <v>1364</v>
      </c>
      <c r="B1009" t="s">
        <v>40</v>
      </c>
      <c r="C1009" t="s">
        <v>372</v>
      </c>
      <c r="D1009" t="s">
        <v>633</v>
      </c>
      <c r="E1009" t="s">
        <v>633</v>
      </c>
      <c r="F1009" s="1">
        <v>43322</v>
      </c>
      <c r="G1009" t="s">
        <v>40</v>
      </c>
      <c r="H1009" s="1">
        <v>43332</v>
      </c>
      <c r="I1009">
        <v>2018</v>
      </c>
      <c r="J1009">
        <v>5.8</v>
      </c>
      <c r="K1009" t="s">
        <v>40</v>
      </c>
      <c r="L1009" t="s">
        <v>40</v>
      </c>
      <c r="M1009" t="s">
        <v>40</v>
      </c>
      <c r="N1009">
        <v>42</v>
      </c>
      <c r="O1009">
        <v>46</v>
      </c>
      <c r="P1009">
        <v>56</v>
      </c>
      <c r="Q1009">
        <v>46</v>
      </c>
      <c r="R1009">
        <v>22</v>
      </c>
      <c r="S1009">
        <v>17</v>
      </c>
      <c r="T1009" t="s">
        <v>236</v>
      </c>
      <c r="U1009">
        <v>34.299999999999997</v>
      </c>
      <c r="V1009">
        <v>7.81</v>
      </c>
      <c r="W1009">
        <v>8</v>
      </c>
      <c r="X1009">
        <v>2018</v>
      </c>
      <c r="Y1009" t="s">
        <v>40</v>
      </c>
      <c r="Z1009" t="s">
        <v>40</v>
      </c>
      <c r="AA1009" t="s">
        <v>40</v>
      </c>
      <c r="AB1009" t="s">
        <v>40</v>
      </c>
      <c r="AC1009" t="s">
        <v>40</v>
      </c>
      <c r="AD1009">
        <v>0</v>
      </c>
      <c r="AE1009">
        <v>0</v>
      </c>
      <c r="AF1009">
        <v>0</v>
      </c>
      <c r="AG1009" t="s">
        <v>40</v>
      </c>
      <c r="AH1009" t="s">
        <v>40</v>
      </c>
      <c r="AI1009" t="s">
        <v>40</v>
      </c>
      <c r="AJ1009" t="s">
        <v>40</v>
      </c>
      <c r="AL1009" t="s">
        <v>1351</v>
      </c>
    </row>
    <row r="1010" spans="1:38" x14ac:dyDescent="0.2">
      <c r="A1010" t="s">
        <v>1365</v>
      </c>
      <c r="B1010" t="s">
        <v>40</v>
      </c>
      <c r="C1010" t="s">
        <v>372</v>
      </c>
      <c r="D1010" t="s">
        <v>633</v>
      </c>
      <c r="E1010" t="s">
        <v>633</v>
      </c>
      <c r="F1010" s="1">
        <v>43322</v>
      </c>
      <c r="G1010" t="s">
        <v>40</v>
      </c>
      <c r="H1010" s="1">
        <v>43332</v>
      </c>
      <c r="I1010">
        <v>2018</v>
      </c>
      <c r="J1010">
        <v>6.9</v>
      </c>
      <c r="K1010" t="s">
        <v>40</v>
      </c>
      <c r="L1010" t="s">
        <v>40</v>
      </c>
      <c r="M1010" t="s">
        <v>40</v>
      </c>
      <c r="N1010">
        <v>68</v>
      </c>
      <c r="O1010">
        <v>64</v>
      </c>
      <c r="P1010">
        <v>64</v>
      </c>
      <c r="Q1010">
        <v>103</v>
      </c>
      <c r="R1010">
        <v>56</v>
      </c>
      <c r="S1010">
        <v>81</v>
      </c>
      <c r="T1010" t="s">
        <v>242</v>
      </c>
      <c r="U1010">
        <v>59.7</v>
      </c>
      <c r="V1010">
        <v>7.21</v>
      </c>
      <c r="W1010">
        <v>8</v>
      </c>
      <c r="X1010">
        <v>2018</v>
      </c>
      <c r="Y1010" t="s">
        <v>40</v>
      </c>
      <c r="Z1010" t="s">
        <v>40</v>
      </c>
      <c r="AA1010" t="s">
        <v>40</v>
      </c>
      <c r="AB1010" t="s">
        <v>40</v>
      </c>
      <c r="AC1010" t="s">
        <v>40</v>
      </c>
      <c r="AD1010">
        <v>0</v>
      </c>
      <c r="AE1010">
        <v>0</v>
      </c>
      <c r="AF1010">
        <v>0</v>
      </c>
      <c r="AG1010" t="s">
        <v>40</v>
      </c>
      <c r="AH1010" t="s">
        <v>40</v>
      </c>
      <c r="AI1010" t="s">
        <v>40</v>
      </c>
      <c r="AJ1010" t="s">
        <v>40</v>
      </c>
      <c r="AL1010" t="s">
        <v>1351</v>
      </c>
    </row>
    <row r="1011" spans="1:38" x14ac:dyDescent="0.2">
      <c r="A1011" t="s">
        <v>1366</v>
      </c>
      <c r="B1011" t="s">
        <v>40</v>
      </c>
      <c r="C1011" t="s">
        <v>372</v>
      </c>
      <c r="D1011" t="s">
        <v>633</v>
      </c>
      <c r="E1011" t="s">
        <v>633</v>
      </c>
      <c r="F1011" s="1">
        <v>43322</v>
      </c>
      <c r="G1011" t="s">
        <v>40</v>
      </c>
      <c r="H1011" s="1">
        <v>43332</v>
      </c>
      <c r="I1011">
        <v>2018</v>
      </c>
      <c r="J1011">
        <v>10.6</v>
      </c>
      <c r="K1011" t="s">
        <v>40</v>
      </c>
      <c r="L1011" t="s">
        <v>40</v>
      </c>
      <c r="M1011" t="s">
        <v>40</v>
      </c>
      <c r="N1011">
        <v>68</v>
      </c>
      <c r="O1011">
        <v>46</v>
      </c>
      <c r="P1011">
        <v>61</v>
      </c>
      <c r="Q1011">
        <v>42</v>
      </c>
      <c r="R1011">
        <v>25</v>
      </c>
      <c r="S1011">
        <v>43</v>
      </c>
      <c r="T1011" t="s">
        <v>236</v>
      </c>
      <c r="U1011">
        <v>29.8</v>
      </c>
      <c r="V1011">
        <v>8.7100000000000009</v>
      </c>
      <c r="W1011">
        <v>7</v>
      </c>
      <c r="X1011">
        <v>2018</v>
      </c>
      <c r="Y1011" t="s">
        <v>40</v>
      </c>
      <c r="Z1011" t="s">
        <v>40</v>
      </c>
      <c r="AA1011" t="s">
        <v>40</v>
      </c>
      <c r="AB1011" t="s">
        <v>40</v>
      </c>
      <c r="AC1011" t="s">
        <v>40</v>
      </c>
      <c r="AD1011">
        <v>0</v>
      </c>
      <c r="AE1011">
        <v>0</v>
      </c>
      <c r="AF1011">
        <v>0</v>
      </c>
      <c r="AG1011" t="s">
        <v>40</v>
      </c>
      <c r="AH1011" t="s">
        <v>40</v>
      </c>
      <c r="AI1011" t="s">
        <v>40</v>
      </c>
      <c r="AJ1011" t="s">
        <v>40</v>
      </c>
      <c r="AL1011" t="s">
        <v>1351</v>
      </c>
    </row>
    <row r="1012" spans="1:38" x14ac:dyDescent="0.2">
      <c r="A1012" t="s">
        <v>1367</v>
      </c>
      <c r="B1012" t="s">
        <v>40</v>
      </c>
      <c r="C1012" t="s">
        <v>372</v>
      </c>
      <c r="D1012" t="s">
        <v>633</v>
      </c>
      <c r="E1012" t="s">
        <v>633</v>
      </c>
      <c r="F1012" s="1">
        <v>43322</v>
      </c>
      <c r="G1012" t="s">
        <v>40</v>
      </c>
      <c r="H1012" s="1">
        <v>43332</v>
      </c>
      <c r="I1012">
        <v>2018</v>
      </c>
      <c r="J1012">
        <v>6.4</v>
      </c>
      <c r="K1012" t="s">
        <v>40</v>
      </c>
      <c r="L1012" t="s">
        <v>40</v>
      </c>
      <c r="M1012" t="s">
        <v>40</v>
      </c>
      <c r="N1012">
        <v>60</v>
      </c>
      <c r="O1012">
        <v>62</v>
      </c>
      <c r="P1012">
        <v>55</v>
      </c>
      <c r="Q1012">
        <v>103</v>
      </c>
      <c r="R1012">
        <v>57</v>
      </c>
      <c r="S1012">
        <v>31</v>
      </c>
      <c r="T1012" t="s">
        <v>236</v>
      </c>
      <c r="U1012">
        <v>33.200000000000003</v>
      </c>
      <c r="V1012">
        <v>7.34</v>
      </c>
      <c r="W1012">
        <v>9</v>
      </c>
      <c r="X1012">
        <v>2018</v>
      </c>
      <c r="Y1012" t="s">
        <v>40</v>
      </c>
      <c r="Z1012" t="s">
        <v>40</v>
      </c>
      <c r="AA1012" t="s">
        <v>40</v>
      </c>
      <c r="AB1012" t="s">
        <v>40</v>
      </c>
      <c r="AC1012" t="s">
        <v>40</v>
      </c>
      <c r="AD1012">
        <v>0</v>
      </c>
      <c r="AE1012">
        <v>0</v>
      </c>
      <c r="AF1012">
        <v>0</v>
      </c>
      <c r="AG1012" t="s">
        <v>40</v>
      </c>
      <c r="AH1012" t="s">
        <v>40</v>
      </c>
      <c r="AI1012" t="s">
        <v>40</v>
      </c>
      <c r="AJ1012" t="s">
        <v>40</v>
      </c>
      <c r="AL1012" t="s">
        <v>1351</v>
      </c>
    </row>
    <row r="1013" spans="1:38" x14ac:dyDescent="0.2">
      <c r="A1013" t="s">
        <v>1368</v>
      </c>
      <c r="B1013" t="s">
        <v>40</v>
      </c>
      <c r="C1013" t="s">
        <v>372</v>
      </c>
      <c r="D1013" t="s">
        <v>633</v>
      </c>
      <c r="E1013" t="s">
        <v>633</v>
      </c>
      <c r="F1013" s="1">
        <v>43322</v>
      </c>
      <c r="G1013" t="s">
        <v>40</v>
      </c>
      <c r="H1013" s="1">
        <v>43332</v>
      </c>
      <c r="I1013">
        <v>2018</v>
      </c>
      <c r="J1013">
        <v>9.3000000000000007</v>
      </c>
      <c r="K1013" t="s">
        <v>40</v>
      </c>
      <c r="L1013" t="s">
        <v>40</v>
      </c>
      <c r="M1013" t="s">
        <v>40</v>
      </c>
      <c r="N1013">
        <v>60</v>
      </c>
      <c r="O1013">
        <v>64</v>
      </c>
      <c r="P1013">
        <v>69</v>
      </c>
      <c r="Q1013">
        <v>68</v>
      </c>
      <c r="R1013">
        <v>74</v>
      </c>
      <c r="S1013">
        <v>76</v>
      </c>
      <c r="T1013" t="s">
        <v>242</v>
      </c>
      <c r="U1013">
        <v>50.4</v>
      </c>
      <c r="V1013">
        <v>8.81</v>
      </c>
      <c r="W1013">
        <v>10</v>
      </c>
      <c r="X1013">
        <v>2018</v>
      </c>
      <c r="Y1013" t="s">
        <v>40</v>
      </c>
      <c r="Z1013" t="s">
        <v>40</v>
      </c>
      <c r="AA1013" t="s">
        <v>40</v>
      </c>
      <c r="AB1013" t="s">
        <v>40</v>
      </c>
      <c r="AC1013" t="s">
        <v>40</v>
      </c>
      <c r="AD1013">
        <v>0</v>
      </c>
      <c r="AE1013">
        <v>0</v>
      </c>
      <c r="AF1013">
        <v>0</v>
      </c>
      <c r="AG1013" t="s">
        <v>40</v>
      </c>
      <c r="AH1013" t="s">
        <v>40</v>
      </c>
      <c r="AI1013" t="s">
        <v>40</v>
      </c>
      <c r="AJ1013" t="s">
        <v>40</v>
      </c>
      <c r="AL1013" t="s">
        <v>1351</v>
      </c>
    </row>
    <row r="1014" spans="1:38" x14ac:dyDescent="0.2">
      <c r="A1014" t="s">
        <v>1369</v>
      </c>
      <c r="B1014" t="s">
        <v>40</v>
      </c>
      <c r="C1014" t="s">
        <v>38</v>
      </c>
      <c r="D1014" t="s">
        <v>633</v>
      </c>
      <c r="E1014" t="s">
        <v>633</v>
      </c>
      <c r="F1014" s="1">
        <v>43323</v>
      </c>
      <c r="G1014" t="s">
        <v>40</v>
      </c>
      <c r="H1014" s="1">
        <v>43332</v>
      </c>
      <c r="I1014">
        <v>2018</v>
      </c>
      <c r="J1014">
        <v>25.6</v>
      </c>
      <c r="K1014" t="s">
        <v>40</v>
      </c>
      <c r="L1014" t="s">
        <v>40</v>
      </c>
      <c r="M1014" t="s">
        <v>40</v>
      </c>
      <c r="N1014">
        <v>25</v>
      </c>
      <c r="O1014">
        <v>37</v>
      </c>
      <c r="P1014">
        <v>28</v>
      </c>
      <c r="Q1014">
        <v>14</v>
      </c>
      <c r="R1014">
        <v>20</v>
      </c>
      <c r="S1014">
        <v>13</v>
      </c>
      <c r="T1014" t="s">
        <v>41</v>
      </c>
      <c r="U1014">
        <v>35.5</v>
      </c>
      <c r="V1014">
        <v>8.65</v>
      </c>
      <c r="W1014">
        <v>6</v>
      </c>
      <c r="X1014">
        <v>2018</v>
      </c>
      <c r="Y1014" t="s">
        <v>40</v>
      </c>
      <c r="Z1014" t="s">
        <v>40</v>
      </c>
      <c r="AA1014" t="s">
        <v>40</v>
      </c>
      <c r="AB1014" t="s">
        <v>40</v>
      </c>
      <c r="AC1014" t="s">
        <v>40</v>
      </c>
      <c r="AD1014">
        <v>0</v>
      </c>
      <c r="AE1014">
        <v>0</v>
      </c>
      <c r="AF1014">
        <v>0</v>
      </c>
      <c r="AG1014" t="s">
        <v>40</v>
      </c>
      <c r="AH1014" t="s">
        <v>40</v>
      </c>
      <c r="AI1014" t="s">
        <v>40</v>
      </c>
      <c r="AJ1014" t="s">
        <v>40</v>
      </c>
    </row>
    <row r="1015" spans="1:38" x14ac:dyDescent="0.2">
      <c r="A1015" t="s">
        <v>1370</v>
      </c>
      <c r="B1015" t="s">
        <v>40</v>
      </c>
      <c r="C1015" t="s">
        <v>38</v>
      </c>
      <c r="D1015" t="s">
        <v>633</v>
      </c>
      <c r="E1015" t="s">
        <v>633</v>
      </c>
      <c r="F1015" s="1">
        <v>43323</v>
      </c>
      <c r="G1015" t="s">
        <v>40</v>
      </c>
      <c r="H1015" s="1">
        <v>43332</v>
      </c>
      <c r="I1015">
        <v>2018</v>
      </c>
      <c r="J1015">
        <v>30.1</v>
      </c>
      <c r="K1015" t="s">
        <v>40</v>
      </c>
      <c r="L1015" t="s">
        <v>40</v>
      </c>
      <c r="M1015" t="s">
        <v>40</v>
      </c>
      <c r="N1015">
        <v>40</v>
      </c>
      <c r="O1015">
        <v>32</v>
      </c>
      <c r="P1015">
        <v>39</v>
      </c>
      <c r="Q1015">
        <v>34</v>
      </c>
      <c r="R1015">
        <v>32</v>
      </c>
      <c r="S1015">
        <v>24</v>
      </c>
      <c r="T1015" t="s">
        <v>236</v>
      </c>
      <c r="U1015">
        <v>41.1</v>
      </c>
      <c r="V1015">
        <v>8.73</v>
      </c>
      <c r="W1015">
        <v>7</v>
      </c>
      <c r="X1015">
        <v>2018</v>
      </c>
      <c r="Y1015" t="s">
        <v>40</v>
      </c>
      <c r="Z1015" t="s">
        <v>40</v>
      </c>
      <c r="AA1015" t="s">
        <v>40</v>
      </c>
      <c r="AB1015" t="s">
        <v>40</v>
      </c>
      <c r="AC1015" t="s">
        <v>40</v>
      </c>
      <c r="AD1015">
        <v>0</v>
      </c>
      <c r="AE1015">
        <v>0</v>
      </c>
      <c r="AF1015">
        <v>0</v>
      </c>
      <c r="AG1015" t="s">
        <v>40</v>
      </c>
      <c r="AH1015" t="s">
        <v>40</v>
      </c>
      <c r="AI1015" t="s">
        <v>40</v>
      </c>
      <c r="AJ1015" t="s">
        <v>40</v>
      </c>
    </row>
    <row r="1016" spans="1:38" x14ac:dyDescent="0.2">
      <c r="A1016" t="s">
        <v>1371</v>
      </c>
      <c r="B1016" t="s">
        <v>40</v>
      </c>
      <c r="C1016" t="s">
        <v>38</v>
      </c>
      <c r="D1016" t="s">
        <v>633</v>
      </c>
      <c r="E1016" t="s">
        <v>633</v>
      </c>
      <c r="F1016" s="1">
        <v>43323</v>
      </c>
      <c r="G1016" t="s">
        <v>40</v>
      </c>
      <c r="H1016" s="1">
        <v>43332</v>
      </c>
      <c r="I1016">
        <v>2018</v>
      </c>
      <c r="J1016">
        <v>16.600000000000001</v>
      </c>
      <c r="K1016" t="s">
        <v>40</v>
      </c>
      <c r="L1016" t="s">
        <v>40</v>
      </c>
      <c r="M1016" t="s">
        <v>40</v>
      </c>
      <c r="N1016">
        <v>25</v>
      </c>
      <c r="O1016">
        <v>31</v>
      </c>
      <c r="P1016">
        <v>40</v>
      </c>
      <c r="Q1016">
        <v>30</v>
      </c>
      <c r="R1016">
        <v>34</v>
      </c>
      <c r="S1016">
        <v>29</v>
      </c>
      <c r="T1016" t="s">
        <v>41</v>
      </c>
      <c r="U1016">
        <v>39.4</v>
      </c>
      <c r="V1016">
        <v>5.3</v>
      </c>
      <c r="W1016">
        <v>5</v>
      </c>
      <c r="X1016">
        <v>2018</v>
      </c>
      <c r="Y1016" t="s">
        <v>40</v>
      </c>
      <c r="Z1016" t="s">
        <v>40</v>
      </c>
      <c r="AA1016" t="s">
        <v>40</v>
      </c>
      <c r="AB1016" t="s">
        <v>40</v>
      </c>
      <c r="AC1016" t="s">
        <v>40</v>
      </c>
      <c r="AD1016">
        <v>0</v>
      </c>
      <c r="AE1016">
        <v>0</v>
      </c>
      <c r="AF1016">
        <v>0</v>
      </c>
      <c r="AG1016" t="s">
        <v>40</v>
      </c>
      <c r="AH1016" t="s">
        <v>40</v>
      </c>
      <c r="AI1016" t="s">
        <v>40</v>
      </c>
      <c r="AJ1016" t="s">
        <v>40</v>
      </c>
      <c r="AL1016" t="s">
        <v>1351</v>
      </c>
    </row>
    <row r="1017" spans="1:38" x14ac:dyDescent="0.2">
      <c r="A1017" t="s">
        <v>1372</v>
      </c>
      <c r="B1017" t="s">
        <v>40</v>
      </c>
      <c r="C1017" t="s">
        <v>38</v>
      </c>
      <c r="D1017" t="s">
        <v>633</v>
      </c>
      <c r="E1017" t="s">
        <v>633</v>
      </c>
      <c r="F1017" s="1">
        <v>43323</v>
      </c>
      <c r="G1017" t="s">
        <v>40</v>
      </c>
      <c r="H1017" s="1">
        <v>43332</v>
      </c>
      <c r="I1017">
        <v>2018</v>
      </c>
      <c r="J1017">
        <v>18.2</v>
      </c>
      <c r="K1017" t="s">
        <v>40</v>
      </c>
      <c r="L1017" t="s">
        <v>40</v>
      </c>
      <c r="M1017" t="s">
        <v>40</v>
      </c>
      <c r="N1017">
        <v>39</v>
      </c>
      <c r="O1017">
        <v>35</v>
      </c>
      <c r="P1017">
        <v>32</v>
      </c>
      <c r="Q1017">
        <v>33</v>
      </c>
      <c r="R1017">
        <v>30</v>
      </c>
      <c r="S1017">
        <v>19</v>
      </c>
      <c r="T1017" t="s">
        <v>236</v>
      </c>
      <c r="U1017">
        <v>27.4</v>
      </c>
      <c r="V1017">
        <v>7.93</v>
      </c>
      <c r="W1017">
        <v>9</v>
      </c>
      <c r="X1017">
        <v>2018</v>
      </c>
      <c r="Y1017" t="s">
        <v>40</v>
      </c>
      <c r="Z1017" t="s">
        <v>40</v>
      </c>
      <c r="AA1017" t="s">
        <v>40</v>
      </c>
      <c r="AB1017" t="s">
        <v>40</v>
      </c>
      <c r="AC1017" t="s">
        <v>40</v>
      </c>
      <c r="AD1017">
        <v>0</v>
      </c>
      <c r="AE1017">
        <v>0</v>
      </c>
      <c r="AF1017">
        <v>0</v>
      </c>
      <c r="AG1017" t="s">
        <v>40</v>
      </c>
      <c r="AH1017" t="s">
        <v>40</v>
      </c>
      <c r="AI1017" t="s">
        <v>40</v>
      </c>
      <c r="AJ1017" t="s">
        <v>40</v>
      </c>
    </row>
    <row r="1018" spans="1:38" x14ac:dyDescent="0.2">
      <c r="A1018" t="s">
        <v>1373</v>
      </c>
      <c r="B1018" t="s">
        <v>40</v>
      </c>
      <c r="C1018" t="s">
        <v>38</v>
      </c>
      <c r="D1018" t="s">
        <v>633</v>
      </c>
      <c r="E1018" t="s">
        <v>633</v>
      </c>
      <c r="F1018" s="1">
        <v>43323</v>
      </c>
      <c r="G1018" t="s">
        <v>40</v>
      </c>
      <c r="H1018" s="1">
        <v>43332</v>
      </c>
      <c r="I1018">
        <v>2018</v>
      </c>
      <c r="J1018">
        <v>17.2</v>
      </c>
      <c r="K1018" t="s">
        <v>40</v>
      </c>
      <c r="L1018" t="s">
        <v>40</v>
      </c>
      <c r="M1018" t="s">
        <v>40</v>
      </c>
      <c r="N1018">
        <v>27</v>
      </c>
      <c r="O1018">
        <v>31</v>
      </c>
      <c r="P1018">
        <v>39</v>
      </c>
      <c r="Q1018">
        <v>23</v>
      </c>
      <c r="R1018">
        <v>14</v>
      </c>
      <c r="S1018">
        <v>31</v>
      </c>
      <c r="T1018" t="s">
        <v>41</v>
      </c>
      <c r="U1018">
        <v>53.8</v>
      </c>
      <c r="V1018">
        <v>6.47</v>
      </c>
      <c r="W1018">
        <v>8</v>
      </c>
      <c r="X1018">
        <v>2018</v>
      </c>
      <c r="Y1018" t="s">
        <v>40</v>
      </c>
      <c r="Z1018" t="s">
        <v>40</v>
      </c>
      <c r="AA1018" t="s">
        <v>40</v>
      </c>
      <c r="AB1018" t="s">
        <v>40</v>
      </c>
      <c r="AC1018" t="s">
        <v>40</v>
      </c>
      <c r="AD1018">
        <v>0</v>
      </c>
      <c r="AE1018">
        <v>0</v>
      </c>
      <c r="AF1018">
        <v>0</v>
      </c>
      <c r="AG1018" t="s">
        <v>40</v>
      </c>
      <c r="AH1018" t="s">
        <v>40</v>
      </c>
      <c r="AI1018" t="s">
        <v>40</v>
      </c>
      <c r="AJ1018" t="s">
        <v>40</v>
      </c>
      <c r="AL1018" t="s">
        <v>1351</v>
      </c>
    </row>
    <row r="1019" spans="1:38" x14ac:dyDescent="0.2">
      <c r="A1019" t="s">
        <v>1374</v>
      </c>
      <c r="B1019" t="s">
        <v>40</v>
      </c>
      <c r="C1019" t="s">
        <v>38</v>
      </c>
      <c r="D1019" t="s">
        <v>633</v>
      </c>
      <c r="E1019" t="s">
        <v>633</v>
      </c>
      <c r="F1019" s="1">
        <v>43323</v>
      </c>
      <c r="G1019" t="s">
        <v>40</v>
      </c>
      <c r="H1019" s="1">
        <v>43332</v>
      </c>
      <c r="I1019">
        <v>2018</v>
      </c>
      <c r="J1019">
        <v>20.3</v>
      </c>
      <c r="K1019" t="s">
        <v>40</v>
      </c>
      <c r="L1019" t="s">
        <v>40</v>
      </c>
      <c r="M1019" t="s">
        <v>40</v>
      </c>
      <c r="N1019">
        <v>50</v>
      </c>
      <c r="O1019">
        <v>50</v>
      </c>
      <c r="P1019">
        <v>39</v>
      </c>
      <c r="Q1019">
        <v>27</v>
      </c>
      <c r="R1019">
        <v>48</v>
      </c>
      <c r="S1019">
        <v>9</v>
      </c>
      <c r="T1019" t="s">
        <v>236</v>
      </c>
      <c r="U1019">
        <v>31.1</v>
      </c>
      <c r="V1019">
        <v>4.6399999999999997</v>
      </c>
      <c r="W1019">
        <v>7</v>
      </c>
      <c r="X1019">
        <v>2018</v>
      </c>
      <c r="Y1019" t="s">
        <v>40</v>
      </c>
      <c r="Z1019" t="s">
        <v>40</v>
      </c>
      <c r="AA1019" t="s">
        <v>40</v>
      </c>
      <c r="AB1019" t="s">
        <v>40</v>
      </c>
      <c r="AC1019" t="s">
        <v>40</v>
      </c>
      <c r="AD1019">
        <v>0</v>
      </c>
      <c r="AE1019">
        <v>0</v>
      </c>
      <c r="AF1019">
        <v>0</v>
      </c>
      <c r="AG1019" t="s">
        <v>40</v>
      </c>
      <c r="AH1019" t="s">
        <v>40</v>
      </c>
      <c r="AI1019" t="s">
        <v>40</v>
      </c>
      <c r="AJ1019" t="s">
        <v>40</v>
      </c>
      <c r="AL1019" t="s">
        <v>1375</v>
      </c>
    </row>
    <row r="1020" spans="1:38" x14ac:dyDescent="0.2">
      <c r="A1020" t="s">
        <v>1376</v>
      </c>
      <c r="B1020" t="s">
        <v>40</v>
      </c>
      <c r="C1020" t="s">
        <v>38</v>
      </c>
      <c r="D1020" t="s">
        <v>633</v>
      </c>
      <c r="E1020" t="s">
        <v>633</v>
      </c>
      <c r="F1020" s="1">
        <v>43323</v>
      </c>
      <c r="G1020" t="s">
        <v>40</v>
      </c>
      <c r="H1020" s="1">
        <v>43332</v>
      </c>
      <c r="I1020">
        <v>2018</v>
      </c>
      <c r="J1020">
        <v>18</v>
      </c>
      <c r="K1020" t="s">
        <v>40</v>
      </c>
      <c r="L1020" t="s">
        <v>40</v>
      </c>
      <c r="M1020" t="s">
        <v>40</v>
      </c>
      <c r="N1020">
        <v>32</v>
      </c>
      <c r="O1020">
        <v>33</v>
      </c>
      <c r="P1020">
        <v>37</v>
      </c>
      <c r="Q1020">
        <v>23</v>
      </c>
      <c r="R1020">
        <v>9</v>
      </c>
      <c r="S1020">
        <v>35</v>
      </c>
      <c r="T1020" t="s">
        <v>41</v>
      </c>
      <c r="U1020">
        <v>33.1</v>
      </c>
      <c r="V1020">
        <v>6.07</v>
      </c>
      <c r="W1020">
        <v>7</v>
      </c>
      <c r="X1020">
        <v>2018</v>
      </c>
      <c r="Y1020" t="s">
        <v>40</v>
      </c>
      <c r="Z1020" t="s">
        <v>40</v>
      </c>
      <c r="AA1020" t="s">
        <v>40</v>
      </c>
      <c r="AB1020" t="s">
        <v>40</v>
      </c>
      <c r="AC1020" t="s">
        <v>40</v>
      </c>
      <c r="AD1020">
        <v>0</v>
      </c>
      <c r="AE1020">
        <v>0</v>
      </c>
      <c r="AF1020">
        <v>0</v>
      </c>
      <c r="AG1020" t="s">
        <v>40</v>
      </c>
      <c r="AH1020" t="s">
        <v>40</v>
      </c>
      <c r="AI1020" t="s">
        <v>40</v>
      </c>
      <c r="AJ1020" t="s">
        <v>40</v>
      </c>
      <c r="AL1020" t="s">
        <v>1351</v>
      </c>
    </row>
    <row r="1021" spans="1:38" x14ac:dyDescent="0.2">
      <c r="A1021" t="s">
        <v>1377</v>
      </c>
      <c r="B1021" t="s">
        <v>40</v>
      </c>
      <c r="C1021" t="s">
        <v>38</v>
      </c>
      <c r="D1021" t="s">
        <v>633</v>
      </c>
      <c r="E1021" t="s">
        <v>633</v>
      </c>
      <c r="F1021" s="1">
        <v>43323</v>
      </c>
      <c r="G1021" t="s">
        <v>40</v>
      </c>
      <c r="H1021" s="1">
        <v>43332</v>
      </c>
      <c r="I1021">
        <v>2018</v>
      </c>
      <c r="J1021">
        <v>21.5</v>
      </c>
      <c r="K1021" t="s">
        <v>40</v>
      </c>
      <c r="L1021" t="s">
        <v>40</v>
      </c>
      <c r="M1021" t="s">
        <v>40</v>
      </c>
      <c r="N1021">
        <v>31</v>
      </c>
      <c r="O1021">
        <v>39</v>
      </c>
      <c r="P1021">
        <v>36</v>
      </c>
      <c r="Q1021">
        <v>11</v>
      </c>
      <c r="R1021">
        <v>30</v>
      </c>
      <c r="S1021">
        <v>9</v>
      </c>
      <c r="T1021" t="s">
        <v>41</v>
      </c>
      <c r="U1021">
        <v>23</v>
      </c>
      <c r="V1021">
        <v>4.33</v>
      </c>
      <c r="W1021">
        <v>3</v>
      </c>
      <c r="X1021">
        <v>2018</v>
      </c>
      <c r="Y1021" t="s">
        <v>40</v>
      </c>
      <c r="Z1021" t="s">
        <v>40</v>
      </c>
      <c r="AA1021" t="s">
        <v>40</v>
      </c>
      <c r="AB1021" t="s">
        <v>40</v>
      </c>
      <c r="AC1021" t="s">
        <v>40</v>
      </c>
      <c r="AD1021">
        <v>0</v>
      </c>
      <c r="AE1021">
        <v>0</v>
      </c>
      <c r="AF1021">
        <v>0</v>
      </c>
      <c r="AG1021" t="s">
        <v>40</v>
      </c>
      <c r="AH1021" t="s">
        <v>40</v>
      </c>
      <c r="AI1021" t="s">
        <v>40</v>
      </c>
      <c r="AJ1021" t="s">
        <v>40</v>
      </c>
      <c r="AL1021" t="s">
        <v>1351</v>
      </c>
    </row>
    <row r="1022" spans="1:38" x14ac:dyDescent="0.2">
      <c r="A1022" t="s">
        <v>1378</v>
      </c>
      <c r="B1022" t="s">
        <v>40</v>
      </c>
      <c r="C1022" t="s">
        <v>38</v>
      </c>
      <c r="D1022" t="s">
        <v>633</v>
      </c>
      <c r="E1022" t="s">
        <v>633</v>
      </c>
      <c r="F1022" s="1">
        <v>43323</v>
      </c>
      <c r="G1022" t="s">
        <v>40</v>
      </c>
      <c r="H1022" s="1">
        <v>43332</v>
      </c>
      <c r="I1022">
        <v>2018</v>
      </c>
      <c r="J1022">
        <v>15.1</v>
      </c>
      <c r="K1022" t="s">
        <v>40</v>
      </c>
      <c r="L1022" t="s">
        <v>40</v>
      </c>
      <c r="M1022" t="s">
        <v>40</v>
      </c>
      <c r="N1022">
        <v>19</v>
      </c>
      <c r="O1022">
        <v>26</v>
      </c>
      <c r="P1022">
        <v>18</v>
      </c>
      <c r="Q1022">
        <v>27</v>
      </c>
      <c r="R1022">
        <v>49</v>
      </c>
      <c r="S1022">
        <v>17</v>
      </c>
      <c r="T1022" t="s">
        <v>41</v>
      </c>
      <c r="U1022">
        <v>19.3</v>
      </c>
      <c r="V1022">
        <v>4.84</v>
      </c>
      <c r="W1022">
        <v>6</v>
      </c>
      <c r="X1022">
        <v>2018</v>
      </c>
      <c r="Y1022" t="s">
        <v>40</v>
      </c>
      <c r="Z1022" t="s">
        <v>40</v>
      </c>
      <c r="AA1022" t="s">
        <v>40</v>
      </c>
      <c r="AB1022" t="s">
        <v>40</v>
      </c>
      <c r="AC1022" t="s">
        <v>40</v>
      </c>
      <c r="AD1022">
        <v>0</v>
      </c>
      <c r="AE1022">
        <v>0</v>
      </c>
      <c r="AF1022">
        <v>0</v>
      </c>
      <c r="AG1022" t="s">
        <v>40</v>
      </c>
      <c r="AH1022" t="s">
        <v>40</v>
      </c>
      <c r="AI1022" t="s">
        <v>40</v>
      </c>
      <c r="AJ1022" t="s">
        <v>40</v>
      </c>
    </row>
    <row r="1023" spans="1:38" x14ac:dyDescent="0.2">
      <c r="A1023" t="s">
        <v>1379</v>
      </c>
      <c r="B1023" t="s">
        <v>40</v>
      </c>
      <c r="C1023" t="s">
        <v>38</v>
      </c>
      <c r="D1023" t="s">
        <v>633</v>
      </c>
      <c r="E1023" t="s">
        <v>633</v>
      </c>
      <c r="F1023" s="1">
        <v>43323</v>
      </c>
      <c r="G1023" t="s">
        <v>40</v>
      </c>
      <c r="H1023" s="1">
        <v>43332</v>
      </c>
      <c r="I1023">
        <v>2018</v>
      </c>
      <c r="J1023">
        <v>31.4</v>
      </c>
      <c r="K1023" t="s">
        <v>40</v>
      </c>
      <c r="L1023" t="s">
        <v>40</v>
      </c>
      <c r="M1023" t="s">
        <v>40</v>
      </c>
      <c r="N1023">
        <v>24</v>
      </c>
      <c r="O1023">
        <v>31</v>
      </c>
      <c r="P1023">
        <v>42</v>
      </c>
      <c r="Q1023">
        <v>16</v>
      </c>
      <c r="R1023">
        <v>32</v>
      </c>
      <c r="S1023">
        <v>40</v>
      </c>
      <c r="T1023" t="s">
        <v>41</v>
      </c>
      <c r="U1023">
        <v>36</v>
      </c>
      <c r="V1023">
        <v>4.66</v>
      </c>
      <c r="W1023">
        <v>8</v>
      </c>
      <c r="X1023">
        <v>2018</v>
      </c>
      <c r="Y1023" t="s">
        <v>40</v>
      </c>
      <c r="Z1023" t="s">
        <v>40</v>
      </c>
      <c r="AA1023" t="s">
        <v>40</v>
      </c>
      <c r="AB1023" t="s">
        <v>40</v>
      </c>
      <c r="AC1023" t="s">
        <v>40</v>
      </c>
      <c r="AD1023">
        <v>0</v>
      </c>
      <c r="AE1023">
        <v>0</v>
      </c>
      <c r="AF1023">
        <v>0</v>
      </c>
      <c r="AG1023" t="s">
        <v>40</v>
      </c>
      <c r="AH1023" t="s">
        <v>40</v>
      </c>
      <c r="AI1023" t="s">
        <v>40</v>
      </c>
      <c r="AJ1023" t="s">
        <v>40</v>
      </c>
    </row>
    <row r="1024" spans="1:38" x14ac:dyDescent="0.2">
      <c r="A1024" t="s">
        <v>1380</v>
      </c>
      <c r="B1024" t="s">
        <v>40</v>
      </c>
      <c r="C1024" t="s">
        <v>38</v>
      </c>
      <c r="D1024" t="s">
        <v>633</v>
      </c>
      <c r="E1024" t="s">
        <v>633</v>
      </c>
      <c r="F1024" s="1">
        <v>43323</v>
      </c>
      <c r="G1024" t="s">
        <v>40</v>
      </c>
      <c r="H1024" s="1">
        <v>43332</v>
      </c>
      <c r="I1024">
        <v>2018</v>
      </c>
      <c r="J1024">
        <v>24.9</v>
      </c>
      <c r="K1024" t="s">
        <v>40</v>
      </c>
      <c r="L1024" t="s">
        <v>40</v>
      </c>
      <c r="M1024" t="s">
        <v>40</v>
      </c>
      <c r="N1024">
        <v>31</v>
      </c>
      <c r="O1024">
        <v>30</v>
      </c>
      <c r="P1024">
        <v>25</v>
      </c>
      <c r="Q1024">
        <v>13</v>
      </c>
      <c r="R1024">
        <v>21</v>
      </c>
      <c r="S1024">
        <v>12</v>
      </c>
      <c r="T1024" t="s">
        <v>236</v>
      </c>
      <c r="U1024">
        <v>46.8</v>
      </c>
      <c r="V1024">
        <v>7.79</v>
      </c>
      <c r="W1024">
        <v>12</v>
      </c>
      <c r="X1024">
        <v>2018</v>
      </c>
      <c r="Y1024" t="s">
        <v>40</v>
      </c>
      <c r="Z1024" t="s">
        <v>40</v>
      </c>
      <c r="AA1024" t="s">
        <v>40</v>
      </c>
      <c r="AB1024" t="s">
        <v>40</v>
      </c>
      <c r="AC1024" t="s">
        <v>40</v>
      </c>
      <c r="AD1024">
        <v>0</v>
      </c>
      <c r="AE1024">
        <v>0</v>
      </c>
      <c r="AF1024">
        <v>0</v>
      </c>
      <c r="AG1024" t="s">
        <v>40</v>
      </c>
      <c r="AH1024" t="s">
        <v>40</v>
      </c>
      <c r="AI1024" t="s">
        <v>40</v>
      </c>
      <c r="AJ1024" t="s">
        <v>40</v>
      </c>
    </row>
    <row r="1025" spans="1:38" x14ac:dyDescent="0.2">
      <c r="A1025" t="s">
        <v>1381</v>
      </c>
      <c r="B1025" t="s">
        <v>40</v>
      </c>
      <c r="C1025" t="s">
        <v>38</v>
      </c>
      <c r="D1025" t="s">
        <v>633</v>
      </c>
      <c r="E1025" t="s">
        <v>633</v>
      </c>
      <c r="F1025" s="1">
        <v>43323</v>
      </c>
      <c r="G1025" t="s">
        <v>40</v>
      </c>
      <c r="H1025" s="1">
        <v>43332</v>
      </c>
      <c r="I1025">
        <v>2018</v>
      </c>
      <c r="J1025">
        <v>17.2</v>
      </c>
      <c r="K1025" t="s">
        <v>40</v>
      </c>
      <c r="L1025" t="s">
        <v>40</v>
      </c>
      <c r="M1025" t="s">
        <v>40</v>
      </c>
      <c r="N1025">
        <v>36</v>
      </c>
      <c r="O1025">
        <v>35</v>
      </c>
      <c r="P1025">
        <v>29</v>
      </c>
      <c r="Q1025">
        <v>21</v>
      </c>
      <c r="R1025">
        <v>7</v>
      </c>
      <c r="S1025">
        <v>24</v>
      </c>
      <c r="T1025" t="s">
        <v>41</v>
      </c>
      <c r="U1025">
        <v>28.5</v>
      </c>
      <c r="V1025">
        <v>6.23</v>
      </c>
      <c r="W1025">
        <v>8</v>
      </c>
      <c r="X1025">
        <v>2018</v>
      </c>
      <c r="Y1025" t="s">
        <v>40</v>
      </c>
      <c r="Z1025" t="s">
        <v>40</v>
      </c>
      <c r="AA1025" t="s">
        <v>40</v>
      </c>
      <c r="AB1025" t="s">
        <v>40</v>
      </c>
      <c r="AC1025" t="s">
        <v>40</v>
      </c>
      <c r="AD1025">
        <v>0</v>
      </c>
      <c r="AE1025">
        <v>0</v>
      </c>
      <c r="AF1025">
        <v>0</v>
      </c>
      <c r="AG1025" t="s">
        <v>40</v>
      </c>
      <c r="AH1025" t="s">
        <v>40</v>
      </c>
      <c r="AI1025" t="s">
        <v>40</v>
      </c>
      <c r="AJ1025" t="s">
        <v>40</v>
      </c>
    </row>
    <row r="1026" spans="1:38" x14ac:dyDescent="0.2">
      <c r="A1026" t="s">
        <v>1382</v>
      </c>
      <c r="B1026" t="s">
        <v>40</v>
      </c>
      <c r="C1026" t="s">
        <v>38</v>
      </c>
      <c r="D1026" t="s">
        <v>633</v>
      </c>
      <c r="E1026" t="s">
        <v>633</v>
      </c>
      <c r="F1026" s="1">
        <v>43323</v>
      </c>
      <c r="G1026" t="s">
        <v>40</v>
      </c>
      <c r="H1026" s="1">
        <v>43332</v>
      </c>
      <c r="I1026">
        <v>2018</v>
      </c>
      <c r="J1026">
        <v>16.100000000000001</v>
      </c>
      <c r="K1026" t="s">
        <v>40</v>
      </c>
      <c r="L1026" t="s">
        <v>40</v>
      </c>
      <c r="M1026" t="s">
        <v>40</v>
      </c>
      <c r="N1026">
        <v>34</v>
      </c>
      <c r="O1026">
        <v>44</v>
      </c>
      <c r="P1026">
        <v>53</v>
      </c>
      <c r="Q1026">
        <v>9</v>
      </c>
      <c r="R1026">
        <v>28</v>
      </c>
      <c r="S1026">
        <v>15</v>
      </c>
      <c r="T1026" t="s">
        <v>236</v>
      </c>
      <c r="U1026">
        <v>31.9</v>
      </c>
      <c r="V1026">
        <v>8.4499999999999993</v>
      </c>
      <c r="W1026">
        <v>10</v>
      </c>
      <c r="X1026">
        <v>2018</v>
      </c>
      <c r="Y1026" t="s">
        <v>40</v>
      </c>
      <c r="Z1026" t="s">
        <v>40</v>
      </c>
      <c r="AA1026" t="s">
        <v>40</v>
      </c>
      <c r="AB1026" t="s">
        <v>40</v>
      </c>
      <c r="AC1026" t="s">
        <v>40</v>
      </c>
      <c r="AD1026">
        <v>0</v>
      </c>
      <c r="AE1026">
        <v>0</v>
      </c>
      <c r="AF1026">
        <v>0</v>
      </c>
      <c r="AG1026" t="s">
        <v>40</v>
      </c>
      <c r="AH1026" t="s">
        <v>40</v>
      </c>
      <c r="AI1026" t="s">
        <v>40</v>
      </c>
      <c r="AJ1026" t="s">
        <v>40</v>
      </c>
    </row>
    <row r="1027" spans="1:38" x14ac:dyDescent="0.2">
      <c r="A1027" t="s">
        <v>1383</v>
      </c>
      <c r="B1027" t="s">
        <v>40</v>
      </c>
      <c r="C1027" t="s">
        <v>38</v>
      </c>
      <c r="D1027" t="s">
        <v>633</v>
      </c>
      <c r="E1027" t="s">
        <v>633</v>
      </c>
      <c r="F1027" s="1">
        <v>43323</v>
      </c>
      <c r="G1027" t="s">
        <v>40</v>
      </c>
      <c r="H1027" s="1">
        <v>43332</v>
      </c>
      <c r="I1027">
        <v>2018</v>
      </c>
      <c r="J1027">
        <v>18.899999999999999</v>
      </c>
      <c r="K1027" t="s">
        <v>40</v>
      </c>
      <c r="L1027" t="s">
        <v>40</v>
      </c>
      <c r="M1027" t="s">
        <v>40</v>
      </c>
      <c r="N1027">
        <v>50</v>
      </c>
      <c r="O1027">
        <v>45</v>
      </c>
      <c r="P1027">
        <v>43</v>
      </c>
      <c r="Q1027">
        <v>32</v>
      </c>
      <c r="R1027">
        <v>25</v>
      </c>
      <c r="S1027">
        <v>18</v>
      </c>
      <c r="T1027" t="s">
        <v>236</v>
      </c>
      <c r="U1027">
        <v>48.7</v>
      </c>
      <c r="V1027">
        <v>7.22</v>
      </c>
      <c r="W1027">
        <v>5</v>
      </c>
      <c r="X1027">
        <v>2018</v>
      </c>
      <c r="Y1027" t="s">
        <v>40</v>
      </c>
      <c r="Z1027" t="s">
        <v>40</v>
      </c>
      <c r="AA1027" t="s">
        <v>40</v>
      </c>
      <c r="AB1027" t="s">
        <v>40</v>
      </c>
      <c r="AC1027" t="s">
        <v>40</v>
      </c>
      <c r="AD1027">
        <v>0</v>
      </c>
      <c r="AE1027">
        <v>0</v>
      </c>
      <c r="AF1027">
        <v>0</v>
      </c>
      <c r="AG1027" t="s">
        <v>40</v>
      </c>
      <c r="AH1027" t="s">
        <v>40</v>
      </c>
      <c r="AI1027" t="s">
        <v>40</v>
      </c>
      <c r="AJ1027" t="s">
        <v>1384</v>
      </c>
    </row>
    <row r="1028" spans="1:38" x14ac:dyDescent="0.2">
      <c r="A1028" t="s">
        <v>1385</v>
      </c>
      <c r="B1028" t="s">
        <v>40</v>
      </c>
      <c r="C1028" t="s">
        <v>59</v>
      </c>
      <c r="D1028" t="s">
        <v>633</v>
      </c>
      <c r="E1028" t="s">
        <v>633</v>
      </c>
      <c r="F1028" s="1">
        <v>43321</v>
      </c>
      <c r="G1028" t="s">
        <v>40</v>
      </c>
      <c r="H1028" s="1">
        <v>43332</v>
      </c>
      <c r="I1028">
        <v>2018</v>
      </c>
      <c r="J1028">
        <v>45.5</v>
      </c>
      <c r="K1028" t="s">
        <v>40</v>
      </c>
      <c r="L1028" t="s">
        <v>40</v>
      </c>
      <c r="M1028" t="s">
        <v>40</v>
      </c>
      <c r="N1028">
        <v>42</v>
      </c>
      <c r="O1028">
        <v>40</v>
      </c>
      <c r="P1028">
        <v>44</v>
      </c>
      <c r="Q1028">
        <v>34</v>
      </c>
      <c r="R1028">
        <v>41</v>
      </c>
      <c r="S1028">
        <v>45</v>
      </c>
      <c r="T1028" t="s">
        <v>236</v>
      </c>
      <c r="U1028">
        <v>46.4</v>
      </c>
      <c r="V1028">
        <v>12.6</v>
      </c>
      <c r="W1028">
        <v>12</v>
      </c>
      <c r="X1028">
        <v>2018</v>
      </c>
      <c r="Y1028" t="s">
        <v>40</v>
      </c>
      <c r="Z1028" t="s">
        <v>40</v>
      </c>
      <c r="AA1028" t="s">
        <v>40</v>
      </c>
      <c r="AB1028" t="s">
        <v>40</v>
      </c>
      <c r="AC1028" t="s">
        <v>40</v>
      </c>
      <c r="AD1028">
        <v>0</v>
      </c>
      <c r="AE1028">
        <v>0</v>
      </c>
      <c r="AF1028">
        <v>0</v>
      </c>
      <c r="AG1028" t="s">
        <v>40</v>
      </c>
      <c r="AH1028" t="s">
        <v>40</v>
      </c>
      <c r="AI1028" t="s">
        <v>40</v>
      </c>
      <c r="AJ1028" t="s">
        <v>1386</v>
      </c>
    </row>
    <row r="1029" spans="1:38" x14ac:dyDescent="0.2">
      <c r="A1029" t="s">
        <v>1387</v>
      </c>
      <c r="B1029" t="s">
        <v>40</v>
      </c>
      <c r="C1029" t="s">
        <v>59</v>
      </c>
      <c r="D1029" t="s">
        <v>633</v>
      </c>
      <c r="E1029" t="s">
        <v>633</v>
      </c>
      <c r="F1029" s="1">
        <v>43321</v>
      </c>
      <c r="G1029" t="s">
        <v>40</v>
      </c>
      <c r="H1029" s="1">
        <v>43332</v>
      </c>
      <c r="I1029">
        <v>2018</v>
      </c>
      <c r="J1029">
        <v>61.7</v>
      </c>
      <c r="K1029" t="s">
        <v>40</v>
      </c>
      <c r="L1029" t="s">
        <v>40</v>
      </c>
      <c r="M1029" t="s">
        <v>40</v>
      </c>
      <c r="N1029">
        <v>38</v>
      </c>
      <c r="O1029">
        <v>41</v>
      </c>
      <c r="P1029">
        <v>40</v>
      </c>
      <c r="Q1029">
        <v>28</v>
      </c>
      <c r="R1029">
        <v>30</v>
      </c>
      <c r="S1029">
        <v>17</v>
      </c>
      <c r="T1029" t="s">
        <v>236</v>
      </c>
      <c r="U1029">
        <v>51.4</v>
      </c>
      <c r="V1029">
        <v>13.32</v>
      </c>
      <c r="W1029">
        <v>10</v>
      </c>
      <c r="X1029">
        <v>2018</v>
      </c>
      <c r="Y1029" t="s">
        <v>40</v>
      </c>
      <c r="Z1029" t="s">
        <v>40</v>
      </c>
      <c r="AA1029" t="s">
        <v>40</v>
      </c>
      <c r="AB1029" t="s">
        <v>40</v>
      </c>
      <c r="AC1029" t="s">
        <v>40</v>
      </c>
      <c r="AD1029">
        <v>0</v>
      </c>
      <c r="AE1029">
        <v>0</v>
      </c>
      <c r="AF1029">
        <v>0</v>
      </c>
      <c r="AG1029" t="s">
        <v>40</v>
      </c>
      <c r="AH1029" t="s">
        <v>40</v>
      </c>
      <c r="AI1029" t="s">
        <v>40</v>
      </c>
      <c r="AJ1029" t="s">
        <v>40</v>
      </c>
    </row>
    <row r="1030" spans="1:38" x14ac:dyDescent="0.2">
      <c r="A1030" t="s">
        <v>1388</v>
      </c>
      <c r="B1030" t="s">
        <v>40</v>
      </c>
      <c r="C1030" t="s">
        <v>59</v>
      </c>
      <c r="D1030" t="s">
        <v>633</v>
      </c>
      <c r="E1030" t="s">
        <v>633</v>
      </c>
      <c r="F1030" s="1">
        <v>43321</v>
      </c>
      <c r="G1030" t="s">
        <v>40</v>
      </c>
      <c r="H1030" s="1">
        <v>43332</v>
      </c>
      <c r="I1030">
        <v>2018</v>
      </c>
      <c r="J1030">
        <v>32.5</v>
      </c>
      <c r="K1030" t="s">
        <v>40</v>
      </c>
      <c r="L1030" t="s">
        <v>40</v>
      </c>
      <c r="M1030" t="s">
        <v>40</v>
      </c>
      <c r="N1030">
        <v>45</v>
      </c>
      <c r="O1030">
        <v>50</v>
      </c>
      <c r="P1030">
        <v>38</v>
      </c>
      <c r="Q1030">
        <v>88</v>
      </c>
      <c r="R1030">
        <v>88</v>
      </c>
      <c r="S1030">
        <v>68</v>
      </c>
      <c r="T1030" t="s">
        <v>236</v>
      </c>
      <c r="U1030">
        <v>32</v>
      </c>
      <c r="V1030">
        <v>11.09</v>
      </c>
      <c r="W1030">
        <v>8</v>
      </c>
      <c r="X1030">
        <v>2018</v>
      </c>
      <c r="Y1030" t="s">
        <v>40</v>
      </c>
      <c r="Z1030" t="s">
        <v>40</v>
      </c>
      <c r="AA1030" t="s">
        <v>40</v>
      </c>
      <c r="AB1030" t="s">
        <v>40</v>
      </c>
      <c r="AC1030" t="s">
        <v>40</v>
      </c>
      <c r="AD1030">
        <v>0</v>
      </c>
      <c r="AE1030">
        <v>0</v>
      </c>
      <c r="AF1030">
        <v>0</v>
      </c>
      <c r="AG1030" t="s">
        <v>40</v>
      </c>
      <c r="AH1030" t="s">
        <v>40</v>
      </c>
      <c r="AI1030" t="s">
        <v>40</v>
      </c>
      <c r="AJ1030" t="s">
        <v>40</v>
      </c>
    </row>
    <row r="1031" spans="1:38" x14ac:dyDescent="0.2">
      <c r="A1031" t="s">
        <v>1389</v>
      </c>
      <c r="B1031" t="s">
        <v>40</v>
      </c>
      <c r="C1031" t="s">
        <v>59</v>
      </c>
      <c r="D1031" t="s">
        <v>633</v>
      </c>
      <c r="E1031" t="s">
        <v>633</v>
      </c>
      <c r="F1031" s="1">
        <v>43321</v>
      </c>
      <c r="G1031" t="s">
        <v>40</v>
      </c>
      <c r="H1031" s="1">
        <v>43332</v>
      </c>
      <c r="I1031">
        <v>2018</v>
      </c>
      <c r="J1031">
        <v>43.3</v>
      </c>
      <c r="K1031" t="s">
        <v>40</v>
      </c>
      <c r="L1031" t="s">
        <v>40</v>
      </c>
      <c r="M1031" t="s">
        <v>40</v>
      </c>
      <c r="N1031">
        <v>44</v>
      </c>
      <c r="O1031">
        <v>41</v>
      </c>
      <c r="P1031">
        <v>33</v>
      </c>
      <c r="Q1031">
        <v>43</v>
      </c>
      <c r="R1031">
        <v>21</v>
      </c>
      <c r="S1031">
        <v>17</v>
      </c>
      <c r="T1031" t="s">
        <v>242</v>
      </c>
      <c r="U1031">
        <v>41.2</v>
      </c>
      <c r="V1031">
        <v>8.7799999999999994</v>
      </c>
      <c r="W1031">
        <v>7</v>
      </c>
      <c r="X1031">
        <v>2018</v>
      </c>
      <c r="Y1031" t="s">
        <v>40</v>
      </c>
      <c r="Z1031" t="s">
        <v>40</v>
      </c>
      <c r="AA1031" t="s">
        <v>40</v>
      </c>
      <c r="AB1031" t="s">
        <v>40</v>
      </c>
      <c r="AC1031" t="s">
        <v>40</v>
      </c>
      <c r="AD1031">
        <v>0</v>
      </c>
      <c r="AE1031">
        <v>0</v>
      </c>
      <c r="AF1031">
        <v>0</v>
      </c>
      <c r="AG1031" t="s">
        <v>40</v>
      </c>
      <c r="AH1031" t="s">
        <v>40</v>
      </c>
      <c r="AI1031" t="s">
        <v>40</v>
      </c>
      <c r="AJ1031" t="s">
        <v>40</v>
      </c>
    </row>
    <row r="1032" spans="1:38" x14ac:dyDescent="0.2">
      <c r="A1032" t="s">
        <v>1390</v>
      </c>
      <c r="B1032" t="s">
        <v>40</v>
      </c>
      <c r="C1032" t="s">
        <v>59</v>
      </c>
      <c r="D1032" t="s">
        <v>633</v>
      </c>
      <c r="E1032" t="s">
        <v>633</v>
      </c>
      <c r="F1032" s="1">
        <v>43321</v>
      </c>
      <c r="G1032" t="s">
        <v>40</v>
      </c>
      <c r="H1032" s="1">
        <v>43332</v>
      </c>
      <c r="I1032">
        <v>2018</v>
      </c>
      <c r="J1032">
        <v>37.1</v>
      </c>
      <c r="K1032" t="s">
        <v>40</v>
      </c>
      <c r="L1032" t="s">
        <v>40</v>
      </c>
      <c r="M1032" t="s">
        <v>40</v>
      </c>
      <c r="N1032">
        <v>48</v>
      </c>
      <c r="O1032">
        <v>48</v>
      </c>
      <c r="P1032">
        <v>39</v>
      </c>
      <c r="Q1032">
        <v>44</v>
      </c>
      <c r="R1032">
        <v>63</v>
      </c>
      <c r="S1032">
        <v>29</v>
      </c>
      <c r="T1032" t="s">
        <v>236</v>
      </c>
      <c r="U1032">
        <v>56.1</v>
      </c>
      <c r="V1032">
        <v>13.44</v>
      </c>
      <c r="W1032">
        <v>16</v>
      </c>
      <c r="X1032">
        <v>2018</v>
      </c>
      <c r="Y1032" t="s">
        <v>40</v>
      </c>
      <c r="Z1032" t="s">
        <v>40</v>
      </c>
      <c r="AA1032" t="s">
        <v>40</v>
      </c>
      <c r="AB1032" t="s">
        <v>40</v>
      </c>
      <c r="AC1032" t="s">
        <v>40</v>
      </c>
      <c r="AD1032">
        <v>0</v>
      </c>
      <c r="AE1032">
        <v>0</v>
      </c>
      <c r="AF1032">
        <v>0</v>
      </c>
      <c r="AG1032" t="s">
        <v>40</v>
      </c>
      <c r="AH1032" t="s">
        <v>40</v>
      </c>
      <c r="AI1032" t="s">
        <v>40</v>
      </c>
      <c r="AJ1032" t="s">
        <v>40</v>
      </c>
      <c r="AL1032" t="s">
        <v>1351</v>
      </c>
    </row>
    <row r="1033" spans="1:38" x14ac:dyDescent="0.2">
      <c r="A1033" t="s">
        <v>1391</v>
      </c>
      <c r="B1033" t="s">
        <v>40</v>
      </c>
      <c r="C1033" t="s">
        <v>59</v>
      </c>
      <c r="D1033" t="s">
        <v>633</v>
      </c>
      <c r="E1033" t="s">
        <v>633</v>
      </c>
      <c r="F1033" s="1">
        <v>43321</v>
      </c>
      <c r="G1033" t="s">
        <v>40</v>
      </c>
      <c r="H1033" s="1">
        <v>43332</v>
      </c>
      <c r="I1033">
        <v>2018</v>
      </c>
      <c r="J1033">
        <v>35.799999999999997</v>
      </c>
      <c r="K1033" t="s">
        <v>40</v>
      </c>
      <c r="L1033" t="s">
        <v>40</v>
      </c>
      <c r="M1033" t="s">
        <v>40</v>
      </c>
      <c r="N1033">
        <v>43</v>
      </c>
      <c r="O1033">
        <v>49</v>
      </c>
      <c r="P1033">
        <v>48</v>
      </c>
      <c r="Q1033">
        <v>78</v>
      </c>
      <c r="R1033">
        <v>101</v>
      </c>
      <c r="S1033">
        <v>67</v>
      </c>
      <c r="T1033" t="s">
        <v>242</v>
      </c>
      <c r="U1033">
        <v>46.8</v>
      </c>
      <c r="V1033">
        <v>11.49</v>
      </c>
      <c r="W1033">
        <v>12</v>
      </c>
      <c r="X1033">
        <v>2018</v>
      </c>
      <c r="Y1033" t="s">
        <v>40</v>
      </c>
      <c r="Z1033" t="s">
        <v>40</v>
      </c>
      <c r="AA1033" t="s">
        <v>40</v>
      </c>
      <c r="AB1033" t="s">
        <v>40</v>
      </c>
      <c r="AC1033" t="s">
        <v>40</v>
      </c>
      <c r="AD1033">
        <v>0</v>
      </c>
      <c r="AE1033">
        <v>0</v>
      </c>
      <c r="AF1033">
        <v>0</v>
      </c>
      <c r="AG1033" t="s">
        <v>40</v>
      </c>
      <c r="AH1033" t="s">
        <v>40</v>
      </c>
      <c r="AI1033" t="s">
        <v>40</v>
      </c>
      <c r="AJ1033" t="s">
        <v>40</v>
      </c>
    </row>
    <row r="1034" spans="1:38" x14ac:dyDescent="0.2">
      <c r="A1034" t="s">
        <v>1392</v>
      </c>
      <c r="B1034" t="s">
        <v>40</v>
      </c>
      <c r="C1034" t="s">
        <v>59</v>
      </c>
      <c r="D1034" t="s">
        <v>633</v>
      </c>
      <c r="E1034" t="s">
        <v>633</v>
      </c>
      <c r="F1034" s="1">
        <v>43321</v>
      </c>
      <c r="G1034" t="s">
        <v>40</v>
      </c>
      <c r="H1034" s="1">
        <v>43332</v>
      </c>
      <c r="I1034">
        <v>2018</v>
      </c>
      <c r="J1034">
        <v>49.8</v>
      </c>
      <c r="K1034" t="s">
        <v>40</v>
      </c>
      <c r="L1034" t="s">
        <v>40</v>
      </c>
      <c r="M1034" t="s">
        <v>40</v>
      </c>
      <c r="N1034">
        <v>36</v>
      </c>
      <c r="O1034">
        <v>51</v>
      </c>
      <c r="P1034">
        <v>38</v>
      </c>
      <c r="Q1034">
        <v>26</v>
      </c>
      <c r="R1034">
        <v>43</v>
      </c>
      <c r="S1034">
        <v>37</v>
      </c>
      <c r="T1034" t="s">
        <v>236</v>
      </c>
      <c r="U1034">
        <v>61.8</v>
      </c>
      <c r="V1034">
        <v>15.81</v>
      </c>
      <c r="W1034">
        <v>11</v>
      </c>
      <c r="X1034">
        <v>2018</v>
      </c>
      <c r="Y1034" t="s">
        <v>40</v>
      </c>
      <c r="Z1034" t="s">
        <v>40</v>
      </c>
      <c r="AA1034" t="s">
        <v>40</v>
      </c>
      <c r="AB1034" t="s">
        <v>40</v>
      </c>
      <c r="AC1034" t="s">
        <v>40</v>
      </c>
      <c r="AD1034">
        <v>0</v>
      </c>
      <c r="AE1034">
        <v>0</v>
      </c>
      <c r="AF1034">
        <v>0</v>
      </c>
      <c r="AG1034" t="s">
        <v>40</v>
      </c>
      <c r="AH1034" t="s">
        <v>40</v>
      </c>
      <c r="AI1034" t="s">
        <v>40</v>
      </c>
      <c r="AJ1034" t="s">
        <v>40</v>
      </c>
      <c r="AL1034" t="s">
        <v>1351</v>
      </c>
    </row>
    <row r="1035" spans="1:38" x14ac:dyDescent="0.2">
      <c r="A1035" t="s">
        <v>1393</v>
      </c>
      <c r="B1035" t="s">
        <v>40</v>
      </c>
      <c r="C1035" t="s">
        <v>59</v>
      </c>
      <c r="D1035" t="s">
        <v>633</v>
      </c>
      <c r="E1035" t="s">
        <v>633</v>
      </c>
      <c r="F1035" s="1">
        <v>43321</v>
      </c>
      <c r="G1035" t="s">
        <v>40</v>
      </c>
      <c r="H1035" s="1">
        <v>43332</v>
      </c>
      <c r="I1035">
        <v>2018</v>
      </c>
      <c r="J1035">
        <v>37.4</v>
      </c>
      <c r="K1035" t="s">
        <v>40</v>
      </c>
      <c r="L1035" t="s">
        <v>40</v>
      </c>
      <c r="M1035" t="s">
        <v>40</v>
      </c>
      <c r="N1035">
        <v>41</v>
      </c>
      <c r="O1035">
        <v>44</v>
      </c>
      <c r="P1035">
        <v>43</v>
      </c>
      <c r="Q1035">
        <v>26</v>
      </c>
      <c r="R1035">
        <v>45</v>
      </c>
      <c r="S1035">
        <v>55</v>
      </c>
      <c r="T1035" t="s">
        <v>236</v>
      </c>
      <c r="U1035">
        <v>36.6</v>
      </c>
      <c r="V1035">
        <v>11.17</v>
      </c>
      <c r="W1035">
        <v>18</v>
      </c>
      <c r="X1035">
        <v>2018</v>
      </c>
      <c r="Y1035" t="s">
        <v>40</v>
      </c>
      <c r="Z1035" t="s">
        <v>40</v>
      </c>
      <c r="AA1035" t="s">
        <v>40</v>
      </c>
      <c r="AB1035" t="s">
        <v>40</v>
      </c>
      <c r="AC1035" t="s">
        <v>40</v>
      </c>
      <c r="AD1035">
        <v>0</v>
      </c>
      <c r="AE1035">
        <v>0</v>
      </c>
      <c r="AF1035">
        <v>0</v>
      </c>
      <c r="AG1035" t="s">
        <v>40</v>
      </c>
      <c r="AH1035" t="s">
        <v>40</v>
      </c>
      <c r="AI1035" t="s">
        <v>40</v>
      </c>
      <c r="AJ1035" t="s">
        <v>1394</v>
      </c>
      <c r="AL1035" t="s">
        <v>1351</v>
      </c>
    </row>
    <row r="1036" spans="1:38" x14ac:dyDescent="0.2">
      <c r="A1036" t="s">
        <v>1395</v>
      </c>
      <c r="B1036" t="s">
        <v>40</v>
      </c>
      <c r="C1036" t="s">
        <v>59</v>
      </c>
      <c r="D1036" t="s">
        <v>633</v>
      </c>
      <c r="E1036" t="s">
        <v>633</v>
      </c>
      <c r="F1036" s="1">
        <v>43321</v>
      </c>
      <c r="G1036" t="s">
        <v>40</v>
      </c>
      <c r="H1036" s="1">
        <v>43332</v>
      </c>
      <c r="I1036">
        <v>2018</v>
      </c>
      <c r="J1036">
        <v>48.2</v>
      </c>
      <c r="K1036" t="s">
        <v>40</v>
      </c>
      <c r="L1036" t="s">
        <v>40</v>
      </c>
      <c r="M1036" t="s">
        <v>40</v>
      </c>
      <c r="N1036">
        <v>41</v>
      </c>
      <c r="O1036">
        <v>38</v>
      </c>
      <c r="P1036">
        <v>54</v>
      </c>
      <c r="Q1036">
        <v>23</v>
      </c>
      <c r="R1036">
        <v>17</v>
      </c>
      <c r="S1036">
        <v>46</v>
      </c>
      <c r="T1036" t="s">
        <v>236</v>
      </c>
      <c r="U1036">
        <v>57.2</v>
      </c>
      <c r="V1036">
        <v>14.41</v>
      </c>
      <c r="W1036">
        <v>11</v>
      </c>
      <c r="X1036">
        <v>2018</v>
      </c>
      <c r="Y1036" t="s">
        <v>40</v>
      </c>
      <c r="Z1036" t="s">
        <v>40</v>
      </c>
      <c r="AA1036" t="s">
        <v>40</v>
      </c>
      <c r="AB1036" t="s">
        <v>40</v>
      </c>
      <c r="AC1036" t="s">
        <v>40</v>
      </c>
      <c r="AD1036">
        <v>0</v>
      </c>
      <c r="AE1036">
        <v>0</v>
      </c>
      <c r="AF1036">
        <v>0</v>
      </c>
      <c r="AG1036" t="s">
        <v>40</v>
      </c>
      <c r="AH1036" t="s">
        <v>40</v>
      </c>
      <c r="AI1036" t="s">
        <v>40</v>
      </c>
      <c r="AJ1036" t="s">
        <v>1396</v>
      </c>
      <c r="AL1036" t="s">
        <v>1397</v>
      </c>
    </row>
    <row r="1037" spans="1:38" x14ac:dyDescent="0.2">
      <c r="A1037" t="s">
        <v>1398</v>
      </c>
      <c r="B1037" t="s">
        <v>40</v>
      </c>
      <c r="C1037" t="s">
        <v>59</v>
      </c>
      <c r="D1037" t="s">
        <v>633</v>
      </c>
      <c r="E1037" t="s">
        <v>633</v>
      </c>
      <c r="F1037" s="1">
        <v>43321</v>
      </c>
      <c r="G1037" t="s">
        <v>40</v>
      </c>
      <c r="H1037" s="1">
        <v>43332</v>
      </c>
      <c r="I1037">
        <v>2018</v>
      </c>
      <c r="J1037">
        <v>45.5</v>
      </c>
      <c r="K1037" t="s">
        <v>40</v>
      </c>
      <c r="L1037" t="s">
        <v>40</v>
      </c>
      <c r="M1037" t="s">
        <v>40</v>
      </c>
      <c r="N1037">
        <v>38</v>
      </c>
      <c r="O1037">
        <v>33</v>
      </c>
      <c r="P1037">
        <v>41</v>
      </c>
      <c r="Q1037">
        <v>22</v>
      </c>
      <c r="R1037">
        <v>24</v>
      </c>
      <c r="S1037">
        <v>28</v>
      </c>
      <c r="T1037" t="s">
        <v>236</v>
      </c>
      <c r="U1037">
        <v>66.8</v>
      </c>
      <c r="V1037">
        <v>11.03</v>
      </c>
      <c r="W1037">
        <v>13</v>
      </c>
      <c r="X1037">
        <v>2018</v>
      </c>
      <c r="Y1037" t="s">
        <v>40</v>
      </c>
      <c r="Z1037" t="s">
        <v>40</v>
      </c>
      <c r="AA1037" t="s">
        <v>40</v>
      </c>
      <c r="AB1037" t="s">
        <v>40</v>
      </c>
      <c r="AC1037" t="s">
        <v>40</v>
      </c>
      <c r="AD1037">
        <v>0</v>
      </c>
      <c r="AE1037">
        <v>0</v>
      </c>
      <c r="AF1037">
        <v>0</v>
      </c>
      <c r="AG1037" t="s">
        <v>40</v>
      </c>
      <c r="AH1037" t="s">
        <v>40</v>
      </c>
      <c r="AI1037" t="s">
        <v>40</v>
      </c>
      <c r="AJ1037" t="s">
        <v>40</v>
      </c>
      <c r="AL1037" t="s">
        <v>1351</v>
      </c>
    </row>
    <row r="1038" spans="1:38" x14ac:dyDescent="0.2">
      <c r="A1038" t="s">
        <v>1399</v>
      </c>
      <c r="B1038" t="s">
        <v>40</v>
      </c>
      <c r="C1038" t="s">
        <v>59</v>
      </c>
      <c r="D1038" t="s">
        <v>633</v>
      </c>
      <c r="E1038" t="s">
        <v>633</v>
      </c>
      <c r="F1038" s="1">
        <v>43321</v>
      </c>
      <c r="G1038" t="s">
        <v>40</v>
      </c>
      <c r="H1038" s="1">
        <v>43332</v>
      </c>
      <c r="I1038">
        <v>2018</v>
      </c>
      <c r="J1038">
        <v>44.1</v>
      </c>
      <c r="K1038" t="s">
        <v>40</v>
      </c>
      <c r="L1038" t="s">
        <v>40</v>
      </c>
      <c r="M1038" t="s">
        <v>40</v>
      </c>
      <c r="N1038">
        <v>62</v>
      </c>
      <c r="O1038">
        <v>46</v>
      </c>
      <c r="P1038">
        <v>52</v>
      </c>
      <c r="Q1038">
        <v>104</v>
      </c>
      <c r="R1038">
        <v>89</v>
      </c>
      <c r="S1038">
        <v>38</v>
      </c>
      <c r="T1038" t="s">
        <v>242</v>
      </c>
      <c r="U1038">
        <v>31.4</v>
      </c>
      <c r="V1038">
        <v>8.66</v>
      </c>
      <c r="W1038">
        <v>10</v>
      </c>
      <c r="X1038">
        <v>2018</v>
      </c>
      <c r="Y1038" t="s">
        <v>40</v>
      </c>
      <c r="Z1038" t="s">
        <v>40</v>
      </c>
      <c r="AA1038" t="s">
        <v>40</v>
      </c>
      <c r="AB1038" t="s">
        <v>40</v>
      </c>
      <c r="AC1038" t="s">
        <v>40</v>
      </c>
      <c r="AD1038">
        <v>0</v>
      </c>
      <c r="AE1038">
        <v>0</v>
      </c>
      <c r="AF1038">
        <v>0</v>
      </c>
      <c r="AG1038" t="s">
        <v>40</v>
      </c>
      <c r="AH1038" t="s">
        <v>40</v>
      </c>
      <c r="AI1038" t="s">
        <v>40</v>
      </c>
      <c r="AJ1038" t="s">
        <v>40</v>
      </c>
    </row>
    <row r="1039" spans="1:38" x14ac:dyDescent="0.2">
      <c r="A1039" t="s">
        <v>1400</v>
      </c>
      <c r="B1039" t="s">
        <v>40</v>
      </c>
      <c r="C1039" t="s">
        <v>59</v>
      </c>
      <c r="D1039" t="s">
        <v>633</v>
      </c>
      <c r="E1039" t="s">
        <v>633</v>
      </c>
      <c r="F1039" s="1">
        <v>43321</v>
      </c>
      <c r="G1039" t="s">
        <v>40</v>
      </c>
      <c r="H1039" s="1">
        <v>43332</v>
      </c>
      <c r="I1039">
        <v>2018</v>
      </c>
      <c r="J1039">
        <v>44.5</v>
      </c>
      <c r="K1039" t="s">
        <v>40</v>
      </c>
      <c r="L1039" t="s">
        <v>40</v>
      </c>
      <c r="M1039" t="s">
        <v>40</v>
      </c>
      <c r="N1039">
        <v>51</v>
      </c>
      <c r="O1039">
        <v>50</v>
      </c>
      <c r="P1039">
        <v>56</v>
      </c>
      <c r="Q1039">
        <v>63</v>
      </c>
      <c r="R1039">
        <v>63</v>
      </c>
      <c r="S1039">
        <v>98</v>
      </c>
      <c r="T1039" t="s">
        <v>236</v>
      </c>
      <c r="U1039">
        <v>29.6</v>
      </c>
      <c r="V1039">
        <v>7.87</v>
      </c>
      <c r="W1039">
        <v>7</v>
      </c>
      <c r="X1039">
        <v>2018</v>
      </c>
      <c r="Y1039" t="s">
        <v>40</v>
      </c>
      <c r="Z1039" t="s">
        <v>40</v>
      </c>
      <c r="AA1039" t="s">
        <v>40</v>
      </c>
      <c r="AB1039" t="s">
        <v>40</v>
      </c>
      <c r="AC1039" t="s">
        <v>40</v>
      </c>
      <c r="AD1039">
        <v>0</v>
      </c>
      <c r="AE1039">
        <v>0</v>
      </c>
      <c r="AF1039">
        <v>0</v>
      </c>
      <c r="AG1039" t="s">
        <v>40</v>
      </c>
      <c r="AH1039" t="s">
        <v>40</v>
      </c>
      <c r="AI1039" t="s">
        <v>40</v>
      </c>
      <c r="AJ1039" t="s">
        <v>40</v>
      </c>
    </row>
    <row r="1040" spans="1:38" x14ac:dyDescent="0.2">
      <c r="A1040" t="s">
        <v>1401</v>
      </c>
      <c r="B1040" t="s">
        <v>40</v>
      </c>
      <c r="C1040" t="s">
        <v>59</v>
      </c>
      <c r="D1040" t="s">
        <v>633</v>
      </c>
      <c r="E1040" t="s">
        <v>633</v>
      </c>
      <c r="F1040" s="1">
        <v>43321</v>
      </c>
      <c r="G1040" t="s">
        <v>40</v>
      </c>
      <c r="H1040" s="1">
        <v>43332</v>
      </c>
      <c r="I1040">
        <v>2018</v>
      </c>
      <c r="J1040">
        <v>38.5</v>
      </c>
      <c r="K1040" t="s">
        <v>40</v>
      </c>
      <c r="L1040" t="s">
        <v>40</v>
      </c>
      <c r="M1040" t="s">
        <v>40</v>
      </c>
      <c r="N1040">
        <v>54</v>
      </c>
      <c r="O1040">
        <v>68</v>
      </c>
      <c r="P1040">
        <v>65</v>
      </c>
      <c r="Q1040">
        <v>58</v>
      </c>
      <c r="R1040">
        <v>121</v>
      </c>
      <c r="S1040">
        <v>73</v>
      </c>
      <c r="T1040" t="s">
        <v>236</v>
      </c>
      <c r="U1040">
        <v>42.8</v>
      </c>
      <c r="V1040">
        <v>12.41</v>
      </c>
      <c r="W1040">
        <v>13</v>
      </c>
      <c r="X1040">
        <v>2018</v>
      </c>
      <c r="Y1040" t="s">
        <v>40</v>
      </c>
      <c r="Z1040" t="s">
        <v>40</v>
      </c>
      <c r="AA1040" t="s">
        <v>40</v>
      </c>
      <c r="AB1040" t="s">
        <v>40</v>
      </c>
      <c r="AC1040" t="s">
        <v>40</v>
      </c>
      <c r="AD1040">
        <v>0</v>
      </c>
      <c r="AE1040">
        <v>0</v>
      </c>
      <c r="AF1040">
        <v>0</v>
      </c>
      <c r="AG1040" t="s">
        <v>40</v>
      </c>
      <c r="AH1040" t="s">
        <v>40</v>
      </c>
      <c r="AI1040" t="s">
        <v>40</v>
      </c>
      <c r="AJ1040" t="s">
        <v>40</v>
      </c>
    </row>
    <row r="1041" spans="1:38" x14ac:dyDescent="0.2">
      <c r="A1041" t="s">
        <v>1402</v>
      </c>
      <c r="B1041" t="s">
        <v>40</v>
      </c>
      <c r="C1041" t="s">
        <v>59</v>
      </c>
      <c r="D1041" t="s">
        <v>633</v>
      </c>
      <c r="E1041" t="s">
        <v>633</v>
      </c>
      <c r="F1041" s="1">
        <v>43321</v>
      </c>
      <c r="G1041" t="s">
        <v>40</v>
      </c>
      <c r="H1041" s="1">
        <v>43332</v>
      </c>
      <c r="I1041">
        <v>2018</v>
      </c>
      <c r="J1041">
        <v>33.4</v>
      </c>
      <c r="K1041" t="s">
        <v>40</v>
      </c>
      <c r="L1041" t="s">
        <v>40</v>
      </c>
      <c r="M1041" t="s">
        <v>40</v>
      </c>
      <c r="N1041">
        <v>33</v>
      </c>
      <c r="O1041">
        <v>45</v>
      </c>
      <c r="P1041">
        <v>38</v>
      </c>
      <c r="Q1041">
        <v>39</v>
      </c>
      <c r="R1041">
        <v>112</v>
      </c>
      <c r="S1041">
        <v>31</v>
      </c>
      <c r="T1041" t="s">
        <v>236</v>
      </c>
      <c r="U1041">
        <v>26.9</v>
      </c>
      <c r="V1041">
        <v>10.98</v>
      </c>
      <c r="W1041">
        <v>11</v>
      </c>
      <c r="X1041">
        <v>2018</v>
      </c>
      <c r="Y1041" t="s">
        <v>40</v>
      </c>
      <c r="Z1041" t="s">
        <v>40</v>
      </c>
      <c r="AA1041" t="s">
        <v>40</v>
      </c>
      <c r="AB1041" t="s">
        <v>40</v>
      </c>
      <c r="AC1041" t="s">
        <v>40</v>
      </c>
      <c r="AD1041">
        <v>0</v>
      </c>
      <c r="AE1041">
        <v>0</v>
      </c>
      <c r="AF1041">
        <v>0</v>
      </c>
      <c r="AG1041" t="s">
        <v>40</v>
      </c>
      <c r="AH1041" t="s">
        <v>40</v>
      </c>
      <c r="AI1041" t="s">
        <v>40</v>
      </c>
      <c r="AJ1041" t="s">
        <v>40</v>
      </c>
    </row>
    <row r="1042" spans="1:38" x14ac:dyDescent="0.2">
      <c r="A1042" t="s">
        <v>1403</v>
      </c>
      <c r="B1042" t="s">
        <v>40</v>
      </c>
      <c r="C1042" t="s">
        <v>59</v>
      </c>
      <c r="D1042" t="s">
        <v>633</v>
      </c>
      <c r="E1042" t="s">
        <v>633</v>
      </c>
      <c r="F1042" s="1">
        <v>43321</v>
      </c>
      <c r="G1042" t="s">
        <v>40</v>
      </c>
      <c r="H1042" s="1">
        <v>43332</v>
      </c>
      <c r="I1042">
        <v>2018</v>
      </c>
      <c r="J1042">
        <v>37.200000000000003</v>
      </c>
      <c r="K1042" t="s">
        <v>40</v>
      </c>
      <c r="L1042" t="s">
        <v>40</v>
      </c>
      <c r="M1042" t="s">
        <v>40</v>
      </c>
      <c r="N1042">
        <v>34</v>
      </c>
      <c r="O1042">
        <v>48</v>
      </c>
      <c r="P1042">
        <v>51</v>
      </c>
      <c r="Q1042">
        <v>30</v>
      </c>
      <c r="R1042">
        <v>52</v>
      </c>
      <c r="S1042">
        <v>43</v>
      </c>
      <c r="T1042" t="s">
        <v>236</v>
      </c>
      <c r="U1042">
        <v>41.2</v>
      </c>
      <c r="V1042">
        <v>12.79</v>
      </c>
      <c r="W1042">
        <v>16</v>
      </c>
      <c r="X1042">
        <v>2018</v>
      </c>
      <c r="Y1042" t="s">
        <v>40</v>
      </c>
      <c r="Z1042" t="s">
        <v>40</v>
      </c>
      <c r="AA1042" t="s">
        <v>40</v>
      </c>
      <c r="AB1042" t="s">
        <v>40</v>
      </c>
      <c r="AC1042" t="s">
        <v>40</v>
      </c>
      <c r="AD1042">
        <v>0</v>
      </c>
      <c r="AE1042">
        <v>0</v>
      </c>
      <c r="AF1042">
        <v>0</v>
      </c>
      <c r="AG1042" t="s">
        <v>40</v>
      </c>
      <c r="AH1042" t="s">
        <v>40</v>
      </c>
      <c r="AI1042" t="s">
        <v>40</v>
      </c>
      <c r="AJ1042" t="s">
        <v>40</v>
      </c>
      <c r="AL1042" t="s">
        <v>1351</v>
      </c>
    </row>
    <row r="1043" spans="1:38" x14ac:dyDescent="0.2">
      <c r="A1043" t="s">
        <v>1404</v>
      </c>
      <c r="B1043" t="s">
        <v>40</v>
      </c>
      <c r="C1043" t="s">
        <v>59</v>
      </c>
      <c r="D1043" t="s">
        <v>633</v>
      </c>
      <c r="E1043" t="s">
        <v>633</v>
      </c>
      <c r="F1043" s="1">
        <v>43321</v>
      </c>
      <c r="G1043" t="s">
        <v>40</v>
      </c>
      <c r="H1043" s="1">
        <v>43332</v>
      </c>
      <c r="I1043">
        <v>2018</v>
      </c>
      <c r="J1043">
        <v>32.200000000000003</v>
      </c>
      <c r="K1043" t="s">
        <v>40</v>
      </c>
      <c r="L1043" t="s">
        <v>40</v>
      </c>
      <c r="M1043" t="s">
        <v>40</v>
      </c>
      <c r="N1043">
        <v>44</v>
      </c>
      <c r="O1043">
        <v>51</v>
      </c>
      <c r="P1043">
        <v>50</v>
      </c>
      <c r="Q1043">
        <v>22</v>
      </c>
      <c r="R1043">
        <v>28</v>
      </c>
      <c r="S1043">
        <v>61</v>
      </c>
      <c r="T1043" t="s">
        <v>242</v>
      </c>
      <c r="U1043">
        <v>28.7</v>
      </c>
      <c r="V1043">
        <v>8.7899999999999991</v>
      </c>
      <c r="W1043">
        <v>12</v>
      </c>
      <c r="X1043">
        <v>2018</v>
      </c>
      <c r="Y1043" t="s">
        <v>40</v>
      </c>
      <c r="Z1043" t="s">
        <v>40</v>
      </c>
      <c r="AA1043" t="s">
        <v>40</v>
      </c>
      <c r="AB1043" t="s">
        <v>40</v>
      </c>
      <c r="AC1043" t="s">
        <v>40</v>
      </c>
      <c r="AD1043">
        <v>0</v>
      </c>
      <c r="AE1043">
        <v>0</v>
      </c>
      <c r="AF1043">
        <v>0</v>
      </c>
      <c r="AG1043" t="s">
        <v>40</v>
      </c>
      <c r="AH1043" t="s">
        <v>40</v>
      </c>
      <c r="AI1043" t="s">
        <v>40</v>
      </c>
      <c r="AJ1043" t="s">
        <v>40</v>
      </c>
      <c r="AL1043" t="s">
        <v>1351</v>
      </c>
    </row>
    <row r="1044" spans="1:38" x14ac:dyDescent="0.2">
      <c r="A1044" t="s">
        <v>1405</v>
      </c>
      <c r="B1044" t="s">
        <v>40</v>
      </c>
      <c r="C1044" t="s">
        <v>59</v>
      </c>
      <c r="D1044" t="s">
        <v>633</v>
      </c>
      <c r="E1044" t="s">
        <v>633</v>
      </c>
      <c r="F1044" s="1">
        <v>43321</v>
      </c>
      <c r="G1044" t="s">
        <v>40</v>
      </c>
      <c r="H1044" s="1">
        <v>43332</v>
      </c>
      <c r="I1044">
        <v>2018</v>
      </c>
      <c r="J1044">
        <v>43.3</v>
      </c>
      <c r="K1044" t="s">
        <v>40</v>
      </c>
      <c r="L1044" t="s">
        <v>40</v>
      </c>
      <c r="M1044" t="s">
        <v>40</v>
      </c>
      <c r="N1044">
        <v>46</v>
      </c>
      <c r="O1044">
        <v>44</v>
      </c>
      <c r="P1044">
        <v>43</v>
      </c>
      <c r="Q1044">
        <v>35</v>
      </c>
      <c r="R1044">
        <v>26</v>
      </c>
      <c r="S1044">
        <v>41</v>
      </c>
      <c r="T1044" t="s">
        <v>236</v>
      </c>
      <c r="U1044">
        <v>44.2</v>
      </c>
      <c r="V1044">
        <v>12.35</v>
      </c>
      <c r="W1044">
        <v>14</v>
      </c>
      <c r="X1044">
        <v>2018</v>
      </c>
      <c r="Y1044" t="s">
        <v>40</v>
      </c>
      <c r="Z1044" t="s">
        <v>40</v>
      </c>
      <c r="AA1044" t="s">
        <v>40</v>
      </c>
      <c r="AB1044" t="s">
        <v>40</v>
      </c>
      <c r="AC1044" t="s">
        <v>40</v>
      </c>
      <c r="AD1044">
        <v>0</v>
      </c>
      <c r="AE1044">
        <v>0</v>
      </c>
      <c r="AF1044">
        <v>0</v>
      </c>
      <c r="AG1044" t="s">
        <v>40</v>
      </c>
      <c r="AH1044" t="s">
        <v>40</v>
      </c>
      <c r="AI1044" t="s">
        <v>40</v>
      </c>
      <c r="AJ1044" t="s">
        <v>40</v>
      </c>
    </row>
    <row r="1045" spans="1:38" x14ac:dyDescent="0.2">
      <c r="A1045" t="s">
        <v>1406</v>
      </c>
      <c r="B1045" t="s">
        <v>40</v>
      </c>
      <c r="C1045" t="s">
        <v>59</v>
      </c>
      <c r="D1045" t="s">
        <v>633</v>
      </c>
      <c r="E1045" t="s">
        <v>633</v>
      </c>
      <c r="F1045" s="1">
        <v>43321</v>
      </c>
      <c r="G1045" t="s">
        <v>40</v>
      </c>
      <c r="H1045" s="1">
        <v>43332</v>
      </c>
      <c r="I1045">
        <v>2018</v>
      </c>
      <c r="J1045">
        <v>41.5</v>
      </c>
      <c r="K1045" t="s">
        <v>40</v>
      </c>
      <c r="L1045" t="s">
        <v>40</v>
      </c>
      <c r="M1045" t="s">
        <v>40</v>
      </c>
      <c r="N1045">
        <v>3.4</v>
      </c>
      <c r="O1045">
        <v>4.2</v>
      </c>
      <c r="P1045">
        <v>4.2</v>
      </c>
      <c r="Q1045">
        <v>3.9</v>
      </c>
      <c r="R1045">
        <v>5.6</v>
      </c>
      <c r="S1045">
        <v>4.4000000000000004</v>
      </c>
      <c r="T1045" t="s">
        <v>236</v>
      </c>
      <c r="U1045">
        <v>39.1</v>
      </c>
      <c r="V1045">
        <v>8.65</v>
      </c>
      <c r="W1045">
        <v>7</v>
      </c>
      <c r="X1045">
        <v>2018</v>
      </c>
      <c r="Y1045" t="s">
        <v>40</v>
      </c>
      <c r="Z1045" t="s">
        <v>40</v>
      </c>
      <c r="AA1045" t="s">
        <v>40</v>
      </c>
      <c r="AB1045" t="s">
        <v>40</v>
      </c>
      <c r="AC1045" t="s">
        <v>40</v>
      </c>
      <c r="AD1045">
        <v>0</v>
      </c>
      <c r="AE1045">
        <v>0</v>
      </c>
      <c r="AF1045">
        <v>0</v>
      </c>
      <c r="AG1045" t="s">
        <v>40</v>
      </c>
      <c r="AH1045" t="s">
        <v>40</v>
      </c>
      <c r="AI1045" t="s">
        <v>40</v>
      </c>
      <c r="AJ1045" t="s">
        <v>40</v>
      </c>
    </row>
    <row r="1046" spans="1:38" x14ac:dyDescent="0.2">
      <c r="A1046" t="s">
        <v>1407</v>
      </c>
      <c r="B1046" t="s">
        <v>40</v>
      </c>
      <c r="C1046" t="s">
        <v>59</v>
      </c>
      <c r="D1046" t="s">
        <v>633</v>
      </c>
      <c r="E1046" t="s">
        <v>633</v>
      </c>
      <c r="F1046" s="1">
        <v>43321</v>
      </c>
      <c r="G1046" t="s">
        <v>40</v>
      </c>
      <c r="H1046" s="1">
        <v>43332</v>
      </c>
      <c r="I1046">
        <v>2018</v>
      </c>
      <c r="J1046">
        <v>62.1</v>
      </c>
      <c r="K1046" t="s">
        <v>40</v>
      </c>
      <c r="L1046" t="s">
        <v>40</v>
      </c>
      <c r="M1046" t="s">
        <v>40</v>
      </c>
      <c r="N1046">
        <v>41</v>
      </c>
      <c r="O1046">
        <v>46</v>
      </c>
      <c r="P1046">
        <v>54</v>
      </c>
      <c r="Q1046">
        <v>40</v>
      </c>
      <c r="R1046">
        <v>48</v>
      </c>
      <c r="S1046">
        <v>54</v>
      </c>
      <c r="T1046" t="s">
        <v>236</v>
      </c>
      <c r="U1046">
        <v>66.099999999999994</v>
      </c>
      <c r="V1046">
        <v>10.6</v>
      </c>
      <c r="W1046">
        <v>8</v>
      </c>
      <c r="X1046">
        <v>2018</v>
      </c>
      <c r="Y1046" t="s">
        <v>40</v>
      </c>
      <c r="Z1046" t="s">
        <v>40</v>
      </c>
      <c r="AA1046" t="s">
        <v>40</v>
      </c>
      <c r="AB1046" t="s">
        <v>40</v>
      </c>
      <c r="AC1046" t="s">
        <v>40</v>
      </c>
      <c r="AD1046">
        <v>0</v>
      </c>
      <c r="AE1046">
        <v>0</v>
      </c>
      <c r="AF1046">
        <v>0</v>
      </c>
      <c r="AG1046" t="s">
        <v>40</v>
      </c>
      <c r="AH1046" t="s">
        <v>40</v>
      </c>
      <c r="AI1046" t="s">
        <v>40</v>
      </c>
      <c r="AJ1046" t="s">
        <v>1408</v>
      </c>
    </row>
    <row r="1047" spans="1:38" x14ac:dyDescent="0.2">
      <c r="A1047" t="s">
        <v>1409</v>
      </c>
      <c r="B1047" t="s">
        <v>40</v>
      </c>
      <c r="C1047" t="s">
        <v>59</v>
      </c>
      <c r="D1047" t="s">
        <v>633</v>
      </c>
      <c r="E1047" t="s">
        <v>633</v>
      </c>
      <c r="F1047" s="1">
        <v>43321</v>
      </c>
      <c r="G1047" t="s">
        <v>40</v>
      </c>
      <c r="H1047" s="1">
        <v>43332</v>
      </c>
      <c r="I1047">
        <v>2018</v>
      </c>
      <c r="J1047">
        <v>73</v>
      </c>
      <c r="K1047" t="s">
        <v>40</v>
      </c>
      <c r="L1047" t="s">
        <v>40</v>
      </c>
      <c r="M1047" t="s">
        <v>40</v>
      </c>
      <c r="N1047">
        <v>54</v>
      </c>
      <c r="O1047">
        <v>46</v>
      </c>
      <c r="P1047">
        <v>38</v>
      </c>
      <c r="Q1047">
        <v>114</v>
      </c>
      <c r="R1047">
        <v>89</v>
      </c>
      <c r="S1047">
        <v>48</v>
      </c>
      <c r="T1047" t="s">
        <v>242</v>
      </c>
      <c r="U1047">
        <v>78.2</v>
      </c>
      <c r="V1047">
        <v>13.08</v>
      </c>
      <c r="W1047">
        <v>15</v>
      </c>
      <c r="X1047">
        <v>2018</v>
      </c>
      <c r="Y1047" t="s">
        <v>40</v>
      </c>
      <c r="Z1047" t="s">
        <v>40</v>
      </c>
      <c r="AA1047" t="s">
        <v>40</v>
      </c>
      <c r="AB1047" t="s">
        <v>40</v>
      </c>
      <c r="AC1047" t="s">
        <v>40</v>
      </c>
      <c r="AD1047">
        <v>0</v>
      </c>
      <c r="AE1047">
        <v>0</v>
      </c>
      <c r="AF1047">
        <v>0</v>
      </c>
      <c r="AG1047" t="s">
        <v>40</v>
      </c>
      <c r="AH1047" t="s">
        <v>40</v>
      </c>
      <c r="AI1047" t="s">
        <v>40</v>
      </c>
      <c r="AJ1047" t="s">
        <v>40</v>
      </c>
    </row>
    <row r="1048" spans="1:38" x14ac:dyDescent="0.2">
      <c r="A1048" t="s">
        <v>1410</v>
      </c>
      <c r="B1048" t="s">
        <v>40</v>
      </c>
      <c r="C1048" t="s">
        <v>372</v>
      </c>
      <c r="D1048" t="s">
        <v>1421</v>
      </c>
      <c r="E1048" t="s">
        <v>328</v>
      </c>
      <c r="F1048" s="1">
        <v>43334</v>
      </c>
      <c r="G1048" t="s">
        <v>40</v>
      </c>
      <c r="H1048" s="1">
        <v>43335</v>
      </c>
      <c r="I1048">
        <v>2018</v>
      </c>
      <c r="J1048">
        <v>5.0999999999999996</v>
      </c>
      <c r="K1048" t="s">
        <v>40</v>
      </c>
      <c r="L1048" t="s">
        <v>40</v>
      </c>
      <c r="M1048" t="s">
        <v>40</v>
      </c>
      <c r="N1048">
        <v>44</v>
      </c>
      <c r="O1048">
        <v>44</v>
      </c>
      <c r="P1048">
        <v>50</v>
      </c>
      <c r="Q1048">
        <v>15</v>
      </c>
      <c r="R1048">
        <v>4</v>
      </c>
      <c r="S1048">
        <v>7</v>
      </c>
      <c r="T1048" t="s">
        <v>236</v>
      </c>
      <c r="U1048">
        <v>18.399999999999999</v>
      </c>
      <c r="V1048">
        <v>7.4</v>
      </c>
      <c r="W1048">
        <v>9</v>
      </c>
      <c r="X1048">
        <v>2018</v>
      </c>
      <c r="Y1048" t="s">
        <v>40</v>
      </c>
      <c r="Z1048" t="s">
        <v>40</v>
      </c>
      <c r="AA1048" t="s">
        <v>40</v>
      </c>
      <c r="AB1048" t="s">
        <v>40</v>
      </c>
      <c r="AC1048" t="s">
        <v>40</v>
      </c>
      <c r="AD1048">
        <v>0</v>
      </c>
      <c r="AE1048">
        <v>0</v>
      </c>
      <c r="AF1048">
        <v>0</v>
      </c>
      <c r="AG1048" t="s">
        <v>40</v>
      </c>
      <c r="AH1048" t="s">
        <v>40</v>
      </c>
      <c r="AI1048" t="s">
        <v>40</v>
      </c>
      <c r="AJ1048" t="s">
        <v>40</v>
      </c>
      <c r="AL1048" t="s">
        <v>1351</v>
      </c>
    </row>
    <row r="1049" spans="1:38" x14ac:dyDescent="0.2">
      <c r="A1049" t="s">
        <v>1411</v>
      </c>
      <c r="B1049" t="s">
        <v>40</v>
      </c>
      <c r="C1049" t="s">
        <v>372</v>
      </c>
      <c r="D1049" t="s">
        <v>1421</v>
      </c>
      <c r="E1049" t="s">
        <v>328</v>
      </c>
      <c r="F1049" s="1">
        <v>43334</v>
      </c>
      <c r="G1049" t="s">
        <v>40</v>
      </c>
      <c r="H1049" s="1">
        <v>43335</v>
      </c>
      <c r="I1049">
        <v>2018</v>
      </c>
      <c r="J1049">
        <v>8.4</v>
      </c>
      <c r="K1049" t="s">
        <v>40</v>
      </c>
      <c r="L1049" t="s">
        <v>40</v>
      </c>
      <c r="M1049" t="s">
        <v>40</v>
      </c>
      <c r="N1049">
        <v>50</v>
      </c>
      <c r="O1049">
        <v>50</v>
      </c>
      <c r="P1049">
        <v>61</v>
      </c>
      <c r="Q1049">
        <v>15</v>
      </c>
      <c r="R1049">
        <v>12</v>
      </c>
      <c r="S1049">
        <v>12</v>
      </c>
      <c r="T1049" t="s">
        <v>242</v>
      </c>
      <c r="U1049">
        <v>31.9</v>
      </c>
      <c r="V1049">
        <v>8.64</v>
      </c>
      <c r="W1049">
        <v>14</v>
      </c>
      <c r="X1049">
        <v>2018</v>
      </c>
      <c r="Y1049" t="s">
        <v>40</v>
      </c>
      <c r="Z1049" t="s">
        <v>40</v>
      </c>
      <c r="AA1049" t="s">
        <v>40</v>
      </c>
      <c r="AB1049" t="s">
        <v>40</v>
      </c>
      <c r="AC1049" t="s">
        <v>40</v>
      </c>
      <c r="AD1049">
        <v>0</v>
      </c>
      <c r="AE1049">
        <v>0</v>
      </c>
      <c r="AF1049">
        <v>0</v>
      </c>
      <c r="AG1049" t="s">
        <v>40</v>
      </c>
      <c r="AH1049" t="s">
        <v>40</v>
      </c>
      <c r="AI1049" t="s">
        <v>40</v>
      </c>
      <c r="AJ1049" t="s">
        <v>40</v>
      </c>
      <c r="AL1049" t="s">
        <v>1351</v>
      </c>
    </row>
    <row r="1050" spans="1:38" x14ac:dyDescent="0.2">
      <c r="A1050" t="s">
        <v>1412</v>
      </c>
      <c r="B1050" t="s">
        <v>40</v>
      </c>
      <c r="C1050" t="s">
        <v>372</v>
      </c>
      <c r="D1050" t="s">
        <v>1421</v>
      </c>
      <c r="E1050" t="s">
        <v>328</v>
      </c>
      <c r="F1050" s="1">
        <v>43334</v>
      </c>
      <c r="G1050" t="s">
        <v>40</v>
      </c>
      <c r="H1050" s="1">
        <v>43335</v>
      </c>
      <c r="I1050">
        <v>2018</v>
      </c>
      <c r="J1050">
        <v>6.6</v>
      </c>
      <c r="K1050" t="s">
        <v>40</v>
      </c>
      <c r="L1050" t="s">
        <v>40</v>
      </c>
      <c r="M1050" t="s">
        <v>40</v>
      </c>
      <c r="N1050">
        <v>49</v>
      </c>
      <c r="O1050">
        <v>42</v>
      </c>
      <c r="P1050">
        <v>49</v>
      </c>
      <c r="Q1050">
        <v>47</v>
      </c>
      <c r="R1050">
        <v>13</v>
      </c>
      <c r="S1050">
        <v>17</v>
      </c>
      <c r="T1050" t="s">
        <v>236</v>
      </c>
      <c r="U1050">
        <v>19.899999999999999</v>
      </c>
      <c r="V1050">
        <v>9.74</v>
      </c>
      <c r="W1050">
        <v>10</v>
      </c>
      <c r="X1050">
        <v>2018</v>
      </c>
      <c r="Y1050" t="s">
        <v>40</v>
      </c>
      <c r="Z1050" t="s">
        <v>40</v>
      </c>
      <c r="AA1050" t="s">
        <v>40</v>
      </c>
      <c r="AB1050" t="s">
        <v>40</v>
      </c>
      <c r="AC1050" t="s">
        <v>40</v>
      </c>
      <c r="AD1050">
        <v>0</v>
      </c>
      <c r="AE1050">
        <v>0</v>
      </c>
      <c r="AF1050">
        <v>0</v>
      </c>
      <c r="AG1050" t="s">
        <v>40</v>
      </c>
      <c r="AH1050" t="s">
        <v>40</v>
      </c>
      <c r="AI1050" t="s">
        <v>40</v>
      </c>
      <c r="AJ1050" t="s">
        <v>40</v>
      </c>
      <c r="AL1050" t="s">
        <v>1351</v>
      </c>
    </row>
    <row r="1051" spans="1:38" x14ac:dyDescent="0.2">
      <c r="A1051" t="s">
        <v>1413</v>
      </c>
      <c r="B1051" t="s">
        <v>40</v>
      </c>
      <c r="C1051" t="s">
        <v>38</v>
      </c>
      <c r="D1051" t="s">
        <v>1421</v>
      </c>
      <c r="E1051" t="s">
        <v>328</v>
      </c>
      <c r="F1051" s="1">
        <v>43333</v>
      </c>
      <c r="G1051" t="s">
        <v>40</v>
      </c>
      <c r="H1051" s="1">
        <v>43335</v>
      </c>
      <c r="I1051">
        <v>2018</v>
      </c>
      <c r="J1051">
        <v>78</v>
      </c>
      <c r="K1051" t="s">
        <v>40</v>
      </c>
      <c r="L1051" t="s">
        <v>40</v>
      </c>
      <c r="M1051" t="s">
        <v>40</v>
      </c>
      <c r="N1051">
        <v>48</v>
      </c>
      <c r="O1051">
        <v>38</v>
      </c>
      <c r="P1051">
        <v>46</v>
      </c>
      <c r="Q1051">
        <v>81</v>
      </c>
      <c r="R1051">
        <v>58</v>
      </c>
      <c r="S1051">
        <v>22</v>
      </c>
      <c r="T1051" t="s">
        <v>236</v>
      </c>
      <c r="U1051">
        <v>66.900000000000006</v>
      </c>
      <c r="V1051">
        <v>11.55</v>
      </c>
      <c r="W1051">
        <v>11</v>
      </c>
      <c r="X1051">
        <v>2018</v>
      </c>
      <c r="Y1051" t="s">
        <v>40</v>
      </c>
      <c r="Z1051" t="s">
        <v>40</v>
      </c>
      <c r="AA1051" t="s">
        <v>40</v>
      </c>
      <c r="AB1051" t="s">
        <v>40</v>
      </c>
      <c r="AC1051" t="s">
        <v>40</v>
      </c>
      <c r="AD1051">
        <v>0</v>
      </c>
      <c r="AE1051">
        <v>0</v>
      </c>
      <c r="AF1051">
        <v>0</v>
      </c>
      <c r="AG1051" t="s">
        <v>40</v>
      </c>
      <c r="AH1051" t="s">
        <v>40</v>
      </c>
      <c r="AI1051" t="s">
        <v>40</v>
      </c>
      <c r="AJ1051" t="s">
        <v>1414</v>
      </c>
      <c r="AL1051" t="s">
        <v>1351</v>
      </c>
    </row>
    <row r="1052" spans="1:38" x14ac:dyDescent="0.2">
      <c r="A1052" t="s">
        <v>1415</v>
      </c>
      <c r="B1052" t="s">
        <v>40</v>
      </c>
      <c r="C1052" t="s">
        <v>38</v>
      </c>
      <c r="D1052" t="s">
        <v>1421</v>
      </c>
      <c r="E1052" t="s">
        <v>328</v>
      </c>
      <c r="F1052" s="1">
        <v>43334</v>
      </c>
      <c r="G1052" t="s">
        <v>40</v>
      </c>
      <c r="H1052" s="1">
        <v>43335</v>
      </c>
      <c r="I1052">
        <v>2018</v>
      </c>
      <c r="J1052">
        <v>103</v>
      </c>
      <c r="K1052" t="s">
        <v>40</v>
      </c>
      <c r="L1052" t="s">
        <v>40</v>
      </c>
      <c r="M1052" t="s">
        <v>40</v>
      </c>
      <c r="N1052">
        <v>32</v>
      </c>
      <c r="O1052">
        <v>53</v>
      </c>
      <c r="P1052">
        <v>40</v>
      </c>
      <c r="Q1052">
        <v>25</v>
      </c>
      <c r="R1052">
        <v>36</v>
      </c>
      <c r="S1052">
        <v>38</v>
      </c>
      <c r="T1052" t="s">
        <v>236</v>
      </c>
      <c r="U1052">
        <v>57.7</v>
      </c>
      <c r="V1052">
        <v>16.309999999999999</v>
      </c>
      <c r="W1052">
        <v>17</v>
      </c>
      <c r="X1052">
        <v>2018</v>
      </c>
      <c r="Y1052" t="s">
        <v>40</v>
      </c>
      <c r="Z1052" t="s">
        <v>40</v>
      </c>
      <c r="AA1052" t="s">
        <v>40</v>
      </c>
      <c r="AB1052" t="s">
        <v>40</v>
      </c>
      <c r="AC1052" t="s">
        <v>40</v>
      </c>
      <c r="AD1052">
        <v>0</v>
      </c>
      <c r="AE1052">
        <v>0</v>
      </c>
      <c r="AF1052">
        <v>0</v>
      </c>
      <c r="AG1052" t="s">
        <v>40</v>
      </c>
      <c r="AH1052" t="s">
        <v>40</v>
      </c>
      <c r="AI1052" t="s">
        <v>40</v>
      </c>
      <c r="AJ1052" t="s">
        <v>40</v>
      </c>
      <c r="AL1052" t="s">
        <v>1416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E928-D9B7-0E4E-BD2E-90374B5499FE}">
  <dimension ref="A3:E16"/>
  <sheetViews>
    <sheetView workbookViewId="0">
      <selection activeCell="A3" sqref="A3"/>
    </sheetView>
  </sheetViews>
  <sheetFormatPr baseColWidth="10" defaultRowHeight="16" x14ac:dyDescent="0.2"/>
  <cols>
    <col min="1" max="1" width="17.33203125" bestFit="1" customWidth="1"/>
    <col min="2" max="2" width="19.83203125" bestFit="1" customWidth="1"/>
    <col min="3" max="3" width="17.6640625" bestFit="1" customWidth="1"/>
  </cols>
  <sheetData>
    <row r="3" spans="1:5" x14ac:dyDescent="0.2">
      <c r="A3" s="3" t="s">
        <v>1417</v>
      </c>
      <c r="B3" t="s">
        <v>1419</v>
      </c>
      <c r="C3" t="s">
        <v>1422</v>
      </c>
    </row>
    <row r="4" spans="1:5" x14ac:dyDescent="0.2">
      <c r="A4" s="4" t="s">
        <v>380</v>
      </c>
      <c r="B4" s="2">
        <v>0</v>
      </c>
      <c r="C4" s="2">
        <v>74</v>
      </c>
    </row>
    <row r="5" spans="1:5" x14ac:dyDescent="0.2">
      <c r="A5" s="5" t="s">
        <v>1421</v>
      </c>
      <c r="B5" s="2">
        <v>0</v>
      </c>
      <c r="C5" s="2">
        <v>44</v>
      </c>
    </row>
    <row r="6" spans="1:5" x14ac:dyDescent="0.2">
      <c r="A6" s="5" t="s">
        <v>633</v>
      </c>
      <c r="B6" s="2">
        <v>0</v>
      </c>
      <c r="C6" s="2">
        <v>30</v>
      </c>
    </row>
    <row r="7" spans="1:5" x14ac:dyDescent="0.2">
      <c r="A7" s="4" t="s">
        <v>372</v>
      </c>
      <c r="B7" s="2">
        <v>53</v>
      </c>
      <c r="C7" s="2">
        <v>166</v>
      </c>
      <c r="E7" s="6">
        <f>ROUND((GETPIVOTDATA("Sum of Survived_2021",$A$3,"Species","Salix arctica")/GETPIVOTDATA("Count of Sample_ID",$A$3,"Species","Salix arctica")*100),0)/100</f>
        <v>0.32</v>
      </c>
    </row>
    <row r="8" spans="1:5" x14ac:dyDescent="0.2">
      <c r="A8" s="5" t="s">
        <v>1421</v>
      </c>
      <c r="B8" s="2">
        <v>27</v>
      </c>
      <c r="C8" s="2">
        <v>86</v>
      </c>
    </row>
    <row r="9" spans="1:5" x14ac:dyDescent="0.2">
      <c r="A9" s="5" t="s">
        <v>633</v>
      </c>
      <c r="B9" s="2">
        <v>26</v>
      </c>
      <c r="C9" s="2">
        <v>80</v>
      </c>
    </row>
    <row r="10" spans="1:5" x14ac:dyDescent="0.2">
      <c r="A10" s="4" t="s">
        <v>38</v>
      </c>
      <c r="B10" s="2">
        <v>103.5</v>
      </c>
      <c r="C10" s="2">
        <v>391</v>
      </c>
      <c r="E10" s="6">
        <f>ROUND((GETPIVOTDATA("Sum of Survived_2021",$A$3,"Species","Salix pulchra")/GETPIVOTDATA("Count of Sample_ID",$A$3,"Species","Salix pulchra")*100),0)/100</f>
        <v>0.26</v>
      </c>
    </row>
    <row r="11" spans="1:5" x14ac:dyDescent="0.2">
      <c r="A11" s="5" t="s">
        <v>1421</v>
      </c>
      <c r="B11" s="2">
        <v>52</v>
      </c>
      <c r="C11" s="2">
        <v>220</v>
      </c>
    </row>
    <row r="12" spans="1:5" x14ac:dyDescent="0.2">
      <c r="A12" s="5" t="s">
        <v>633</v>
      </c>
      <c r="B12" s="2">
        <v>51.5</v>
      </c>
      <c r="C12" s="2">
        <v>171</v>
      </c>
    </row>
    <row r="13" spans="1:5" x14ac:dyDescent="0.2">
      <c r="A13" s="4" t="s">
        <v>59</v>
      </c>
      <c r="B13" s="2">
        <v>78.5</v>
      </c>
      <c r="C13" s="2">
        <v>420</v>
      </c>
      <c r="E13" s="6">
        <f>ROUND((GETPIVOTDATA("Sum of Survived_2021",$A$3,"Species","Salix richardsonii")/GETPIVOTDATA("Count of Sample_ID",$A$3,"Species","Salix richardsonii")*100),0)/100</f>
        <v>0.19</v>
      </c>
    </row>
    <row r="14" spans="1:5" x14ac:dyDescent="0.2">
      <c r="A14" s="5" t="s">
        <v>1421</v>
      </c>
      <c r="B14" s="2">
        <v>43</v>
      </c>
      <c r="C14" s="2">
        <v>230</v>
      </c>
    </row>
    <row r="15" spans="1:5" x14ac:dyDescent="0.2">
      <c r="A15" s="5" t="s">
        <v>633</v>
      </c>
      <c r="B15" s="2">
        <v>35.5</v>
      </c>
      <c r="C15" s="2">
        <v>190</v>
      </c>
    </row>
    <row r="16" spans="1:5" x14ac:dyDescent="0.2">
      <c r="A16" s="4" t="s">
        <v>1418</v>
      </c>
      <c r="B16" s="2">
        <v>235</v>
      </c>
      <c r="C16" s="2">
        <v>1051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73DE3-3C64-0F42-B068-7FB77AF3F220}">
  <dimension ref="A3:K26"/>
  <sheetViews>
    <sheetView workbookViewId="0">
      <selection activeCell="A3" sqref="A3"/>
    </sheetView>
  </sheetViews>
  <sheetFormatPr baseColWidth="10" defaultRowHeight="16" x14ac:dyDescent="0.2"/>
  <cols>
    <col min="1" max="1" width="17.33203125" bestFit="1" customWidth="1"/>
    <col min="2" max="2" width="17.6640625" bestFit="1" customWidth="1"/>
    <col min="3" max="3" width="19.83203125" bestFit="1" customWidth="1"/>
  </cols>
  <sheetData>
    <row r="3" spans="1:11" x14ac:dyDescent="0.2">
      <c r="A3" s="3" t="s">
        <v>1417</v>
      </c>
      <c r="B3" t="s">
        <v>1422</v>
      </c>
      <c r="C3" t="s">
        <v>1419</v>
      </c>
    </row>
    <row r="4" spans="1:11" x14ac:dyDescent="0.2">
      <c r="A4" s="4" t="s">
        <v>380</v>
      </c>
      <c r="B4" s="2">
        <v>74</v>
      </c>
      <c r="C4" s="2">
        <v>0</v>
      </c>
    </row>
    <row r="5" spans="1:11" x14ac:dyDescent="0.2">
      <c r="A5" s="5">
        <v>2015</v>
      </c>
      <c r="B5" s="2">
        <v>71</v>
      </c>
      <c r="C5" s="2">
        <v>0</v>
      </c>
      <c r="H5" t="s">
        <v>1423</v>
      </c>
      <c r="I5" t="s">
        <v>1424</v>
      </c>
      <c r="J5" t="s">
        <v>1425</v>
      </c>
    </row>
    <row r="6" spans="1:11" x14ac:dyDescent="0.2">
      <c r="A6" s="5">
        <v>2016</v>
      </c>
      <c r="B6" s="2">
        <v>3</v>
      </c>
      <c r="C6" s="2">
        <v>0</v>
      </c>
      <c r="G6" s="5">
        <v>2013</v>
      </c>
      <c r="H6" s="6"/>
      <c r="I6" s="6">
        <v>0.39166666666666666</v>
      </c>
      <c r="J6" s="6">
        <v>0.33333333333333331</v>
      </c>
      <c r="K6" t="s">
        <v>1426</v>
      </c>
    </row>
    <row r="7" spans="1:11" x14ac:dyDescent="0.2">
      <c r="A7" s="4" t="s">
        <v>372</v>
      </c>
      <c r="B7" s="2">
        <v>166</v>
      </c>
      <c r="C7" s="2">
        <v>53</v>
      </c>
      <c r="G7" s="5">
        <v>2014</v>
      </c>
      <c r="H7" s="6"/>
      <c r="I7" s="6">
        <v>0.14000000000000001</v>
      </c>
      <c r="J7" s="6">
        <v>3.3333333333333333E-2</v>
      </c>
      <c r="K7" t="s">
        <v>1427</v>
      </c>
    </row>
    <row r="8" spans="1:11" x14ac:dyDescent="0.2">
      <c r="A8" s="5">
        <v>2015</v>
      </c>
      <c r="B8" s="2">
        <v>35</v>
      </c>
      <c r="C8" s="2">
        <v>20</v>
      </c>
      <c r="E8" s="6">
        <f>GETPIVOTDATA("Sum of Survived_2021",$A$3,"Species","Salix arctica","Year_planted",2015)/GETPIVOTDATA("Count of Sample_ID",$A$3,"Species","Salix arctica","Year_planted",2015)</f>
        <v>0.5714285714285714</v>
      </c>
      <c r="G8" s="5">
        <v>2015</v>
      </c>
      <c r="H8" s="6">
        <v>0.5714285714285714</v>
      </c>
      <c r="I8" s="6">
        <v>0.2578125</v>
      </c>
      <c r="J8" s="6">
        <v>7.6923076923076927E-2</v>
      </c>
      <c r="K8" t="s">
        <v>1428</v>
      </c>
    </row>
    <row r="9" spans="1:11" x14ac:dyDescent="0.2">
      <c r="A9" s="5">
        <v>2016</v>
      </c>
      <c r="B9" s="2">
        <v>60</v>
      </c>
      <c r="C9" s="2">
        <v>8</v>
      </c>
      <c r="E9" s="6">
        <f>GETPIVOTDATA("Sum of Survived_2021",$A$3,"Species","Salix arctica","Year_planted",2016)/GETPIVOTDATA("Count of Sample_ID",$A$3,"Species","Salix arctica","Year_planted",2016)</f>
        <v>0.13333333333333333</v>
      </c>
      <c r="G9" s="5">
        <v>2016</v>
      </c>
      <c r="H9" s="6">
        <v>0.13333333333333333</v>
      </c>
      <c r="I9" s="6">
        <v>0.12213740458015267</v>
      </c>
      <c r="J9" s="6">
        <v>8.461538461538462E-2</v>
      </c>
      <c r="K9" t="s">
        <v>1427</v>
      </c>
    </row>
    <row r="10" spans="1:11" x14ac:dyDescent="0.2">
      <c r="A10" s="5">
        <v>2017</v>
      </c>
      <c r="B10" s="2">
        <v>40</v>
      </c>
      <c r="C10" s="2">
        <v>18</v>
      </c>
      <c r="E10" s="6">
        <f>GETPIVOTDATA("Sum of Survived_2021",$A$3,"Species","Salix arctica","Year_planted",2017)/GETPIVOTDATA("Count of Sample_ID",$A$3,"Species","Salix arctica","Year_planted",2017)</f>
        <v>0.45</v>
      </c>
      <c r="G10" s="5">
        <v>2017</v>
      </c>
      <c r="H10" s="6">
        <v>0.45</v>
      </c>
      <c r="I10" s="6">
        <v>0.51</v>
      </c>
      <c r="J10" s="6">
        <v>0.44666666666666666</v>
      </c>
      <c r="K10" t="s">
        <v>1426</v>
      </c>
    </row>
    <row r="11" spans="1:11" x14ac:dyDescent="0.2">
      <c r="A11" s="5">
        <v>2018</v>
      </c>
      <c r="B11" s="2">
        <v>31</v>
      </c>
      <c r="C11" s="2">
        <v>7</v>
      </c>
      <c r="E11" s="6">
        <f>GETPIVOTDATA("Sum of Survived_2021",$A$3,"Species","Salix arctica","Year_planted",2018)/GETPIVOTDATA("Count of Sample_ID",$A$3,"Species","Salix arctica","Year_planted",2018)</f>
        <v>0.22580645161290322</v>
      </c>
      <c r="G11" s="5">
        <v>2018</v>
      </c>
      <c r="H11" s="6">
        <v>0.22580645161290322</v>
      </c>
      <c r="I11" s="6">
        <v>0.41666666666666669</v>
      </c>
      <c r="J11" s="6">
        <v>0.23333333333333334</v>
      </c>
      <c r="K11" t="s">
        <v>1429</v>
      </c>
    </row>
    <row r="12" spans="1:11" x14ac:dyDescent="0.2">
      <c r="A12" s="4" t="s">
        <v>38</v>
      </c>
      <c r="B12" s="2">
        <v>391</v>
      </c>
      <c r="C12" s="2">
        <v>103.5</v>
      </c>
    </row>
    <row r="13" spans="1:11" x14ac:dyDescent="0.2">
      <c r="A13" s="5">
        <v>2013</v>
      </c>
      <c r="B13" s="2">
        <v>60</v>
      </c>
      <c r="C13" s="2">
        <v>23.5</v>
      </c>
      <c r="E13" s="6">
        <f>GETPIVOTDATA("Sum of Survived_2021",$A$3,"Species","Salix pulchra","Year_planted",2013)/GETPIVOTDATA("Count of Sample_ID",$A$3,"Species","Salix pulchra","Year_planted",2013)</f>
        <v>0.39166666666666666</v>
      </c>
    </row>
    <row r="14" spans="1:11" x14ac:dyDescent="0.2">
      <c r="A14" s="5">
        <v>2014</v>
      </c>
      <c r="B14" s="2">
        <v>50</v>
      </c>
      <c r="C14" s="2">
        <v>7</v>
      </c>
      <c r="E14" s="6">
        <f>GETPIVOTDATA("Sum of Survived_2021",$A$3,"Species","Salix pulchra","Year_planted",2014)/GETPIVOTDATA("Count of Sample_ID",$A$3,"Species","Salix pulchra","Year_planted",2014)</f>
        <v>0.14000000000000001</v>
      </c>
    </row>
    <row r="15" spans="1:11" x14ac:dyDescent="0.2">
      <c r="A15" s="5">
        <v>2015</v>
      </c>
      <c r="B15" s="2">
        <v>64</v>
      </c>
      <c r="C15" s="2">
        <v>16.5</v>
      </c>
      <c r="E15" s="6">
        <f>GETPIVOTDATA("Sum of Survived_2021",$A$3,"Species","Salix pulchra","Year_planted",2015)/GETPIVOTDATA("Count of Sample_ID",$A$3,"Species","Salix pulchra","Year_planted",2015)</f>
        <v>0.2578125</v>
      </c>
    </row>
    <row r="16" spans="1:11" x14ac:dyDescent="0.2">
      <c r="A16" s="5">
        <v>2016</v>
      </c>
      <c r="B16" s="2">
        <v>131</v>
      </c>
      <c r="C16" s="2">
        <v>16</v>
      </c>
      <c r="E16" s="6">
        <f>GETPIVOTDATA("Sum of Survived_2021",$A$3,"Species","Salix pulchra","Year_planted",2016)/GETPIVOTDATA("Count of Sample_ID",$A$3,"Species","Salix pulchra","Year_planted",2016)</f>
        <v>0.12213740458015267</v>
      </c>
    </row>
    <row r="17" spans="1:5" x14ac:dyDescent="0.2">
      <c r="A17" s="5">
        <v>2017</v>
      </c>
      <c r="B17" s="2">
        <v>50</v>
      </c>
      <c r="C17" s="2">
        <v>25.5</v>
      </c>
      <c r="E17" s="6">
        <f>GETPIVOTDATA("Sum of Survived_2021",$A$3,"Species","Salix pulchra","Year_planted",2017)/GETPIVOTDATA("Count of Sample_ID",$A$3,"Species","Salix pulchra","Year_planted",2017)</f>
        <v>0.51</v>
      </c>
    </row>
    <row r="18" spans="1:5" x14ac:dyDescent="0.2">
      <c r="A18" s="5">
        <v>2018</v>
      </c>
      <c r="B18" s="2">
        <v>36</v>
      </c>
      <c r="C18" s="2">
        <v>15</v>
      </c>
      <c r="E18" s="6">
        <f>GETPIVOTDATA("Sum of Survived_2021",$A$3,"Species","Salix pulchra","Year_planted",2018)/GETPIVOTDATA("Count of Sample_ID",$A$3,"Species","Salix pulchra","Year_planted",2018)</f>
        <v>0.41666666666666669</v>
      </c>
    </row>
    <row r="19" spans="1:5" x14ac:dyDescent="0.2">
      <c r="A19" s="4" t="s">
        <v>59</v>
      </c>
      <c r="B19" s="2">
        <v>420</v>
      </c>
      <c r="C19" s="2">
        <v>78.5</v>
      </c>
    </row>
    <row r="20" spans="1:5" x14ac:dyDescent="0.2">
      <c r="A20" s="5">
        <v>2013</v>
      </c>
      <c r="B20" s="2">
        <v>60</v>
      </c>
      <c r="C20" s="2">
        <v>20</v>
      </c>
      <c r="E20" s="6">
        <f>GETPIVOTDATA("Sum of Survived_2021",$A$3,"Species","Salix richardsonii","Year_planted",2013)/GETPIVOTDATA("Count of Sample_ID",$A$3,"Species","Salix richardsonii","Year_planted",2013)</f>
        <v>0.33333333333333331</v>
      </c>
    </row>
    <row r="21" spans="1:5" x14ac:dyDescent="0.2">
      <c r="A21" s="5">
        <v>2014</v>
      </c>
      <c r="B21" s="2">
        <v>60</v>
      </c>
      <c r="C21" s="2">
        <v>2</v>
      </c>
      <c r="E21" s="6">
        <f>GETPIVOTDATA("Sum of Survived_2021",$A$3,"Species","Salix richardsonii","Year_planted",2014)/GETPIVOTDATA("Count of Sample_ID",$A$3,"Species","Salix richardsonii","Year_planted",2014)</f>
        <v>3.3333333333333333E-2</v>
      </c>
    </row>
    <row r="22" spans="1:5" x14ac:dyDescent="0.2">
      <c r="A22" s="5">
        <v>2015</v>
      </c>
      <c r="B22" s="2">
        <v>65</v>
      </c>
      <c r="C22" s="2">
        <v>5</v>
      </c>
      <c r="E22" s="6">
        <f>GETPIVOTDATA("Sum of Survived_2021",$A$3,"Species","Salix richardsonii","Year_planted",2015)/GETPIVOTDATA("Count of Sample_ID",$A$3,"Species","Salix richardsonii","Year_planted",2015)</f>
        <v>7.6923076923076927E-2</v>
      </c>
    </row>
    <row r="23" spans="1:5" x14ac:dyDescent="0.2">
      <c r="A23" s="5">
        <v>2016</v>
      </c>
      <c r="B23" s="2">
        <v>130</v>
      </c>
      <c r="C23" s="2">
        <v>11</v>
      </c>
      <c r="E23" s="6">
        <f>GETPIVOTDATA("Sum of Survived_2021",$A$3,"Species","Salix richardsonii","Year_planted",2016)/GETPIVOTDATA("Count of Sample_ID",$A$3,"Species","Salix richardsonii","Year_planted",2016)</f>
        <v>8.461538461538462E-2</v>
      </c>
    </row>
    <row r="24" spans="1:5" x14ac:dyDescent="0.2">
      <c r="A24" s="5">
        <v>2017</v>
      </c>
      <c r="B24" s="2">
        <v>75</v>
      </c>
      <c r="C24" s="2">
        <v>33.5</v>
      </c>
      <c r="E24" s="6">
        <f>GETPIVOTDATA("Sum of Survived_2021",$A$3,"Species","Salix richardsonii","Year_planted",2017)/GETPIVOTDATA("Count of Sample_ID",$A$3,"Species","Salix richardsonii","Year_planted",2017)</f>
        <v>0.44666666666666666</v>
      </c>
    </row>
    <row r="25" spans="1:5" x14ac:dyDescent="0.2">
      <c r="A25" s="5">
        <v>2018</v>
      </c>
      <c r="B25" s="2">
        <v>30</v>
      </c>
      <c r="C25" s="2">
        <v>7</v>
      </c>
      <c r="E25" s="6">
        <f>GETPIVOTDATA("Sum of Survived_2021",$A$3,"Species","Salix richardsonii","Year_planted",2018)/GETPIVOTDATA("Count of Sample_ID",$A$3,"Species","Salix richardsonii","Year_planted",2018)</f>
        <v>0.23333333333333334</v>
      </c>
    </row>
    <row r="26" spans="1:5" x14ac:dyDescent="0.2">
      <c r="A26" s="4" t="s">
        <v>1418</v>
      </c>
      <c r="B26" s="2">
        <v>1051</v>
      </c>
      <c r="C26" s="2">
        <v>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Pivot1</vt:lpstr>
      <vt:lpstr>Pivot2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 Myers-Smith</dc:creator>
  <cp:lastModifiedBy>Isla Myers-Smith</cp:lastModifiedBy>
  <dcterms:created xsi:type="dcterms:W3CDTF">2021-08-20T20:51:09Z</dcterms:created>
  <dcterms:modified xsi:type="dcterms:W3CDTF">2021-08-20T22:12:40Z</dcterms:modified>
</cp:coreProperties>
</file>