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3-1Water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6">
      <text>
        <t xml:space="preserve">RO not installed yet. </t>
      </text>
    </comment>
    <comment authorId="0" ref="E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121+47+30+29</t>
      </text>
    </comment>
    <comment authorId="0" ref="F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124+33+53+30</t>
      </text>
    </comment>
    <comment authorId="0" ref="G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185+42+71+37</t>
      </text>
    </comment>
    <comment authorId="0" ref="H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150+46+78+42</t>
      </text>
    </comment>
    <comment authorId="0" ref="I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169+54+55+31</t>
      </text>
    </comment>
    <comment authorId="0" ref="J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225+43+53+38</t>
      </text>
    </comment>
    <comment authorId="0" ref="K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237+62+63+38</t>
      </text>
    </comment>
    <comment authorId="0" ref="L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211+76+60+51</t>
      </text>
    </comment>
    <comment authorId="0" ref="M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237+51+73+59</t>
      </text>
    </comment>
    <comment authorId="0" ref="N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227+135+84+61</t>
      </text>
    </comment>
    <comment authorId="0" ref="O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272+91+83+107</t>
      </text>
    </comment>
    <comment authorId="0" ref="P9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282+101+64+89</t>
      </text>
    </comment>
    <comment authorId="0" ref="E99">
      <text>
        <t xml:space="preserve">Data taken  from Water flow meter readings.</t>
      </text>
    </comment>
    <comment authorId="0" ref="E100">
      <text>
        <t xml:space="preserve">Data Taken from RIICO Water Bill.</t>
      </text>
    </comment>
    <comment authorId="0" ref="P100">
      <text>
        <t xml:space="preserve">Sitapura, Eng:
Bill not received.Data taken from RIICO flowmeter reading.</t>
      </text>
    </comment>
    <comment authorId="0" ref="J139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RO Water supply</t>
      </text>
    </comment>
    <comment authorId="0" ref="K139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RO water supply</t>
      </text>
    </comment>
    <comment authorId="0" ref="L139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RO Water supply</t>
      </text>
    </comment>
  </commentList>
</comments>
</file>

<file path=xl/sharedStrings.xml><?xml version="1.0" encoding="utf-8"?>
<sst xmlns="http://schemas.openxmlformats.org/spreadsheetml/2006/main" count="560" uniqueCount="71">
  <si>
    <t>Sample Data</t>
  </si>
  <si>
    <t>Indicator</t>
  </si>
  <si>
    <t>GRI 303-1</t>
  </si>
  <si>
    <t>Reporting Timeline</t>
  </si>
  <si>
    <t>Jan 1st 2022 - Dec 31st 2022</t>
  </si>
  <si>
    <t>Personnel Responsible for Data</t>
  </si>
  <si>
    <t>Site logistics/Engg team</t>
  </si>
  <si>
    <t>Details</t>
  </si>
  <si>
    <t>ATotal volume of water withdrawn, with a breakdown by the following sources:
i. Surface water, including water from wetlands, rivers, lakes, and oceans;
ii. Ground water;
iii. Rainwater collected directly and stored by the organization;
iv. Waste water from another organization;
v. Municipal water supplies or other public or private water utilities.</t>
  </si>
  <si>
    <t>SITE NAME</t>
  </si>
  <si>
    <t>S. No.</t>
  </si>
  <si>
    <t>Water withdrawal by source</t>
  </si>
  <si>
    <t>Unit</t>
  </si>
  <si>
    <t>Jan'22 - Dec 22</t>
  </si>
  <si>
    <t>Source of information
(Specify file and document name)</t>
  </si>
  <si>
    <t>Jan '22</t>
  </si>
  <si>
    <t>Feb ' 22</t>
  </si>
  <si>
    <t>Mar '22</t>
  </si>
  <si>
    <t>Apr ' 22</t>
  </si>
  <si>
    <t>May '22</t>
  </si>
  <si>
    <t>June ' 22</t>
  </si>
  <si>
    <t>July '22</t>
  </si>
  <si>
    <t>Aug ' 22</t>
  </si>
  <si>
    <t>Sep '22</t>
  </si>
  <si>
    <t>Oct ' 22</t>
  </si>
  <si>
    <t>Nov '22</t>
  </si>
  <si>
    <t>Dec' 22</t>
  </si>
  <si>
    <t>Total</t>
  </si>
  <si>
    <t>Genpact Ph-5</t>
  </si>
  <si>
    <t>Borewell</t>
  </si>
  <si>
    <t>m3</t>
  </si>
  <si>
    <t>Municipal Water Supply- Tanker/connection</t>
  </si>
  <si>
    <t>Private Water Supply-Tanker</t>
  </si>
  <si>
    <t>Packaged Drinking water</t>
  </si>
  <si>
    <t xml:space="preserve">Any Other Source </t>
  </si>
  <si>
    <t>Total water withdrawl</t>
  </si>
  <si>
    <t>Genpact North Campus, GGN</t>
  </si>
  <si>
    <t>Genpact, Plot-22</t>
  </si>
  <si>
    <t>water meter register</t>
  </si>
  <si>
    <t>MCG water bills</t>
  </si>
  <si>
    <t>Delhi CP office</t>
  </si>
  <si>
    <t>Genpact, Stellar 135</t>
  </si>
  <si>
    <t>Genpact, CMIT,D4</t>
  </si>
  <si>
    <t>NA</t>
  </si>
  <si>
    <t>No borewell data in highlighted months. Kindly confirm.</t>
  </si>
  <si>
    <t>Drinking water</t>
  </si>
  <si>
    <t>Genpact,Noida Sez</t>
  </si>
  <si>
    <t>Genpact, Uppal,HYD</t>
  </si>
  <si>
    <t>Genpact South Campus,HYD</t>
  </si>
  <si>
    <t>Genpact, DLF</t>
  </si>
  <si>
    <t>Genpact ,RITP Pocharam</t>
  </si>
  <si>
    <t>Genpact Surya Park, BNG</t>
  </si>
  <si>
    <t>Genpact,SMS</t>
  </si>
  <si>
    <t>Genpact Sez, Pritech park</t>
  </si>
  <si>
    <t>Genpact JLN,JPR</t>
  </si>
  <si>
    <t>Genpact Sitp, JPR</t>
  </si>
  <si>
    <t>Data taken from water flow meters</t>
  </si>
  <si>
    <t>Data taken RIICO water Bills</t>
  </si>
  <si>
    <t>Nil</t>
  </si>
  <si>
    <t xml:space="preserve">Total Consumption of RIICO+Borewell </t>
  </si>
  <si>
    <t>Genpact,Kolkata  (Candor)</t>
  </si>
  <si>
    <t>Genpact,Mumbai PL</t>
  </si>
  <si>
    <t>water bottle invoices</t>
  </si>
  <si>
    <t>water invoices</t>
  </si>
  <si>
    <t>Genpact,Mumbai Axis</t>
  </si>
  <si>
    <t>Axis Site released on 31st October 2022</t>
  </si>
  <si>
    <t>Genpact,Pune Rage</t>
  </si>
  <si>
    <t>Genpact, Chennai ,TRIL</t>
  </si>
  <si>
    <t>NOIDA - ASSOTECH</t>
  </si>
  <si>
    <t>Any Other Source (RO)</t>
  </si>
  <si>
    <t>Non operational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</si>
</sst>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20.0"/>
      <color theme="1"/>
      <name val="Calibri"/>
    </font>
    <font/>
    <font>
      <sz val="12.0"/>
      <color theme="1"/>
      <name val="Inter"/>
    </font>
    <font>
      <sz val="12.0"/>
      <color rgb="FF808080"/>
      <name val="Inter"/>
    </font>
    <font>
      <b/>
      <sz val="10.0"/>
      <color theme="1"/>
      <name val="Inter"/>
    </font>
    <font>
      <sz val="10.0"/>
      <color rgb="FF000000"/>
      <name val="Inter"/>
    </font>
    <font>
      <sz val="11.0"/>
      <color theme="1"/>
      <name val="Calibri"/>
    </font>
    <font>
      <sz val="10.0"/>
      <color rgb="FF000000"/>
      <name val="Open Sans"/>
    </font>
    <font>
      <sz val="10.0"/>
      <color theme="1"/>
      <name val="Arial"/>
    </font>
    <font>
      <sz val="11.0"/>
      <color rgb="FF000000"/>
      <name val="Open Sans"/>
    </font>
    <font>
      <sz val="12.0"/>
      <color rgb="FF000000"/>
      <name val="Inter"/>
    </font>
    <font>
      <sz val="10.0"/>
      <color theme="1"/>
      <name val="Inter"/>
    </font>
    <font>
      <sz val="10.0"/>
      <color rgb="FF000000"/>
      <name val="Calibri"/>
    </font>
    <font>
      <sz val="10.0"/>
      <color theme="1"/>
      <name val="Calibri"/>
    </font>
    <font>
      <sz val="14.0"/>
      <color rgb="FF000000"/>
      <name val="Cambria"/>
    </font>
    <font>
      <b/>
      <sz val="10.0"/>
      <color rgb="FF000000"/>
      <name val="Inter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808080"/>
        <bgColor rgb="FF808080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</fills>
  <borders count="35">
    <border/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4" fillId="3" fontId="3" numFmtId="0" xfId="0" applyAlignment="1" applyBorder="1" applyFont="1">
      <alignment horizontal="center"/>
    </xf>
    <xf borderId="4" fillId="3" fontId="3" numFmtId="0" xfId="0" applyAlignment="1" applyBorder="1" applyFont="1">
      <alignment horizontal="right"/>
    </xf>
    <xf borderId="4" fillId="3" fontId="4" numFmtId="0" xfId="0" applyBorder="1" applyFont="1"/>
    <xf borderId="5" fillId="4" fontId="3" numFmtId="0" xfId="0" applyAlignment="1" applyBorder="1" applyFill="1" applyFont="1">
      <alignment horizontal="left" vertical="top"/>
    </xf>
    <xf borderId="6" fillId="4" fontId="3" numFmtId="0" xfId="0" applyAlignment="1" applyBorder="1" applyFont="1">
      <alignment horizontal="left" vertical="top"/>
    </xf>
    <xf borderId="7" fillId="5" fontId="3" numFmtId="0" xfId="0" applyAlignment="1" applyBorder="1" applyFill="1" applyFont="1">
      <alignment horizontal="left" shrinkToFit="0" vertical="top" wrapText="1"/>
    </xf>
    <xf borderId="8" fillId="5" fontId="3" numFmtId="0" xfId="0" applyBorder="1" applyFont="1"/>
    <xf borderId="8" fillId="5" fontId="3" numFmtId="0" xfId="0" applyAlignment="1" applyBorder="1" applyFont="1">
      <alignment horizontal="center"/>
    </xf>
    <xf borderId="8" fillId="5" fontId="5" numFmtId="0" xfId="0" applyAlignment="1" applyBorder="1" applyFont="1">
      <alignment shrinkToFit="0" wrapText="1"/>
    </xf>
    <xf borderId="8" fillId="5" fontId="5" numFmtId="0" xfId="0" applyAlignment="1" applyBorder="1" applyFont="1">
      <alignment horizontal="right" shrinkToFit="0" wrapText="1"/>
    </xf>
    <xf borderId="9" fillId="4" fontId="3" numFmtId="0" xfId="0" applyAlignment="1" applyBorder="1" applyFont="1">
      <alignment horizontal="left" vertical="top"/>
    </xf>
    <xf borderId="10" fillId="4" fontId="3" numFmtId="0" xfId="0" applyAlignment="1" applyBorder="1" applyFont="1">
      <alignment horizontal="left" vertical="top"/>
    </xf>
    <xf borderId="9" fillId="4" fontId="3" numFmtId="0" xfId="0" applyAlignment="1" applyBorder="1" applyFont="1">
      <alignment horizontal="left" shrinkToFit="0" vertical="top" wrapText="1"/>
    </xf>
    <xf borderId="11" fillId="4" fontId="3" numFmtId="0" xfId="0" applyAlignment="1" applyBorder="1" applyFont="1">
      <alignment horizontal="left" vertical="top"/>
    </xf>
    <xf borderId="12" fillId="4" fontId="3" numFmtId="0" xfId="0" applyAlignment="1" applyBorder="1" applyFont="1">
      <alignment horizontal="left" shrinkToFit="0" vertical="top" wrapText="1"/>
    </xf>
    <xf borderId="13" fillId="0" fontId="2" numFmtId="0" xfId="0" applyBorder="1" applyFont="1"/>
    <xf borderId="14" fillId="0" fontId="2" numFmtId="0" xfId="0" applyBorder="1" applyFont="1"/>
    <xf borderId="15" fillId="5" fontId="3" numFmtId="0" xfId="0" applyBorder="1" applyFont="1"/>
    <xf borderId="4" fillId="5" fontId="4" numFmtId="0" xfId="0" applyBorder="1" applyFont="1"/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6" fillId="4" fontId="5" numFmtId="0" xfId="0" applyAlignment="1" applyBorder="1" applyFont="1">
      <alignment horizontal="center" shrinkToFit="0" vertical="center" wrapText="1"/>
    </xf>
    <xf borderId="17" fillId="4" fontId="5" numFmtId="0" xfId="0" applyAlignment="1" applyBorder="1" applyFont="1">
      <alignment horizontal="center" vertical="center"/>
    </xf>
    <xf borderId="18" fillId="4" fontId="5" numFmtId="0" xfId="0" applyAlignment="1" applyBorder="1" applyFont="1">
      <alignment horizontal="center" shrinkToFit="0" vertical="top" wrapText="1"/>
    </xf>
    <xf borderId="18" fillId="4" fontId="5" numFmtId="0" xfId="0" applyAlignment="1" applyBorder="1" applyFont="1">
      <alignment horizontal="center" shrinkToFit="0" vertical="center" wrapText="1"/>
    </xf>
    <xf borderId="19" fillId="4" fontId="5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Border="1" applyFont="1"/>
    <xf borderId="18" fillId="4" fontId="3" numFmtId="0" xfId="0" applyAlignment="1" applyBorder="1" applyFont="1">
      <alignment horizontal="center" shrinkToFit="0" vertical="center" wrapText="1"/>
    </xf>
    <xf borderId="22" fillId="0" fontId="6" numFmtId="0" xfId="0" applyAlignment="1" applyBorder="1" applyFont="1">
      <alignment horizontal="center" shrinkToFit="0" vertical="center" wrapText="1"/>
    </xf>
    <xf borderId="0" fillId="0" fontId="4" numFmtId="0" xfId="0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8" fillId="4" fontId="5" numFmtId="0" xfId="0" applyAlignment="1" applyBorder="1" applyFont="1">
      <alignment horizontal="center"/>
    </xf>
    <xf borderId="8" fillId="4" fontId="5" numFmtId="0" xfId="0" applyBorder="1" applyFont="1"/>
    <xf borderId="8" fillId="4" fontId="7" numFmtId="0" xfId="0" applyAlignment="1" applyBorder="1" applyFont="1">
      <alignment horizontal="center" shrinkToFit="0" wrapText="1"/>
    </xf>
    <xf borderId="9" fillId="4" fontId="6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horizontal="center"/>
    </xf>
    <xf borderId="26" fillId="4" fontId="3" numFmtId="0" xfId="0" applyAlignment="1" applyBorder="1" applyFont="1">
      <alignment horizontal="right"/>
    </xf>
    <xf borderId="8" fillId="0" fontId="3" numFmtId="0" xfId="0" applyBorder="1" applyFont="1"/>
    <xf borderId="27" fillId="6" fontId="6" numFmtId="0" xfId="0" applyAlignment="1" applyBorder="1" applyFill="1" applyFont="1">
      <alignment horizontal="left" shrinkToFit="0" vertical="top" wrapText="1"/>
    </xf>
    <xf borderId="8" fillId="0" fontId="3" numFmtId="0" xfId="0" applyAlignment="1" applyBorder="1" applyFont="1">
      <alignment horizontal="right"/>
    </xf>
    <xf borderId="8" fillId="0" fontId="8" numFmtId="0" xfId="0" applyAlignment="1" applyBorder="1" applyFont="1">
      <alignment horizontal="center"/>
    </xf>
    <xf borderId="8" fillId="0" fontId="9" numFmtId="0" xfId="0" applyAlignment="1" applyBorder="1" applyFont="1">
      <alignment horizontal="center" vertical="center"/>
    </xf>
    <xf borderId="0" fillId="0" fontId="8" numFmtId="0" xfId="0" applyAlignment="1" applyFont="1">
      <alignment horizontal="center"/>
    </xf>
    <xf borderId="0" fillId="0" fontId="10" numFmtId="0" xfId="0" applyAlignment="1" applyFont="1">
      <alignment horizontal="center"/>
    </xf>
    <xf borderId="8" fillId="0" fontId="3" numFmtId="0" xfId="0" applyAlignment="1" applyBorder="1" applyFont="1">
      <alignment shrinkToFit="0" wrapText="1"/>
    </xf>
    <xf borderId="8" fillId="0" fontId="3" numFmtId="1" xfId="0" applyAlignment="1" applyBorder="1" applyFont="1" applyNumberFormat="1">
      <alignment horizontal="center"/>
    </xf>
    <xf borderId="8" fillId="0" fontId="11" numFmtId="0" xfId="0" applyAlignment="1" applyBorder="1" applyFont="1">
      <alignment horizontal="center"/>
    </xf>
    <xf borderId="26" fillId="4" fontId="3" numFmtId="1" xfId="0" applyAlignment="1" applyBorder="1" applyFont="1" applyNumberFormat="1">
      <alignment horizontal="right"/>
    </xf>
    <xf borderId="8" fillId="0" fontId="11" numFmtId="0" xfId="0" applyBorder="1" applyFont="1"/>
    <xf borderId="8" fillId="4" fontId="7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left" shrinkToFit="0" vertical="center" wrapText="1"/>
    </xf>
    <xf borderId="8" fillId="0" fontId="6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26" fillId="4" fontId="3" numFmtId="0" xfId="0" applyAlignment="1" applyBorder="1" applyFont="1">
      <alignment horizontal="right" vertical="center"/>
    </xf>
    <xf borderId="25" fillId="0" fontId="11" numFmtId="0" xfId="0" applyBorder="1" applyFont="1"/>
    <xf borderId="8" fillId="0" fontId="12" numFmtId="0" xfId="0" applyAlignment="1" applyBorder="1" applyFont="1">
      <alignment horizontal="center"/>
    </xf>
    <xf borderId="8" fillId="0" fontId="12" numFmtId="0" xfId="0" applyAlignment="1" applyBorder="1" applyFont="1">
      <alignment horizontal="center" vertical="center"/>
    </xf>
    <xf borderId="28" fillId="0" fontId="13" numFmtId="0" xfId="0" applyAlignment="1" applyBorder="1" applyFont="1">
      <alignment horizontal="center" vertical="center"/>
    </xf>
    <xf borderId="8" fillId="0" fontId="4" numFmtId="0" xfId="0" applyBorder="1" applyFont="1"/>
    <xf borderId="29" fillId="0" fontId="6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25" fillId="0" fontId="13" numFmtId="0" xfId="0" applyBorder="1" applyFont="1"/>
    <xf borderId="10" fillId="5" fontId="15" numFmtId="0" xfId="0" applyAlignment="1" applyBorder="1" applyFont="1">
      <alignment horizontal="center" shrinkToFit="0" vertical="center" wrapText="1"/>
    </xf>
    <xf borderId="26" fillId="4" fontId="3" numFmtId="0" xfId="0" applyBorder="1" applyFont="1"/>
    <xf borderId="8" fillId="5" fontId="3" numFmtId="0" xfId="0" applyAlignment="1" applyBorder="1" applyFont="1">
      <alignment shrinkToFit="0" wrapText="1"/>
    </xf>
    <xf borderId="8" fillId="5" fontId="3" numFmtId="0" xfId="0" applyAlignment="1" applyBorder="1" applyFont="1">
      <alignment horizontal="center" shrinkToFit="0" wrapText="1"/>
    </xf>
    <xf borderId="8" fillId="4" fontId="3" numFmtId="0" xfId="0" applyAlignment="1" applyBorder="1" applyFont="1">
      <alignment horizontal="right"/>
    </xf>
    <xf borderId="26" fillId="4" fontId="7" numFmtId="0" xfId="0" applyAlignment="1" applyBorder="1" applyFont="1">
      <alignment horizontal="center" shrinkToFit="0" wrapText="1"/>
    </xf>
    <xf borderId="30" fillId="4" fontId="6" numFmtId="0" xfId="0" applyAlignment="1" applyBorder="1" applyFont="1">
      <alignment horizontal="center" vertical="center"/>
    </xf>
    <xf borderId="31" fillId="6" fontId="6" numFmtId="0" xfId="0" applyAlignment="1" applyBorder="1" applyFont="1">
      <alignment horizontal="left" shrinkToFit="0" vertical="top" wrapText="1"/>
    </xf>
    <xf borderId="32" fillId="4" fontId="7" numFmtId="0" xfId="0" applyAlignment="1" applyBorder="1" applyFont="1">
      <alignment horizontal="center" shrinkToFit="0" wrapText="1"/>
    </xf>
    <xf borderId="33" fillId="0" fontId="3" numFmtId="0" xfId="0" applyAlignment="1" applyBorder="1" applyFont="1">
      <alignment horizontal="right"/>
    </xf>
    <xf borderId="8" fillId="0" fontId="16" numFmtId="0" xfId="0" applyBorder="1" applyFont="1"/>
    <xf borderId="34" fillId="0" fontId="6" numFmtId="0" xfId="0" applyBorder="1" applyFont="1"/>
    <xf borderId="8" fillId="0" fontId="6" numFmtId="0" xfId="0" applyAlignment="1" applyBorder="1" applyFont="1">
      <alignment shrinkToFit="0" vertical="top" wrapText="1"/>
    </xf>
    <xf borderId="22" fillId="0" fontId="6" numFmtId="0" xfId="0" applyAlignment="1" applyBorder="1" applyFont="1">
      <alignment shrinkToFit="0" wrapText="1"/>
    </xf>
    <xf borderId="8" fillId="0" fontId="6" numFmtId="2" xfId="0" applyAlignment="1" applyBorder="1" applyFont="1" applyNumberFormat="1">
      <alignment horizontal="center" vertical="center"/>
    </xf>
    <xf borderId="33" fillId="0" fontId="11" numFmtId="2" xfId="0" applyAlignment="1" applyBorder="1" applyFont="1" applyNumberFormat="1">
      <alignment horizontal="right"/>
    </xf>
    <xf borderId="8" fillId="0" fontId="3" numFmtId="2" xfId="0" applyBorder="1" applyFont="1" applyNumberFormat="1"/>
    <xf borderId="4" fillId="5" fontId="3" numFmtId="0" xfId="0" applyBorder="1" applyFont="1"/>
    <xf borderId="8" fillId="4" fontId="7" numFmtId="0" xfId="0" applyAlignment="1" applyBorder="1" applyFont="1">
      <alignment horizontal="center" shrinkToFit="0" vertical="top" wrapText="1"/>
    </xf>
    <xf borderId="8" fillId="0" fontId="17" numFmtId="0" xfId="0" applyAlignment="1" applyBorder="1" applyFont="1">
      <alignment horizontal="center" vertical="center"/>
    </xf>
    <xf borderId="4" fillId="3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5.88"/>
    <col customWidth="1" min="2" max="2" width="14.75"/>
    <col customWidth="1" min="3" max="3" width="22.5"/>
    <col customWidth="1" min="4" max="4" width="8.13"/>
    <col customWidth="1" min="5" max="16" width="9.88"/>
    <col customWidth="1" min="17" max="17" width="11.63"/>
    <col customWidth="1" min="18" max="18" width="15.75"/>
    <col customWidth="1" min="19" max="19" width="40.25"/>
    <col customWidth="1" min="20" max="39" width="9.88"/>
  </cols>
  <sheetData>
    <row r="1">
      <c r="A1" s="1" t="s">
        <v>0</v>
      </c>
      <c r="B1" s="2"/>
      <c r="C1" s="3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6"/>
      <c r="R1" s="4"/>
      <c r="S1" s="4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ht="20.25" customHeight="1">
      <c r="A2" s="8" t="s">
        <v>1</v>
      </c>
      <c r="B2" s="9" t="s">
        <v>2</v>
      </c>
      <c r="C2" s="10"/>
      <c r="D2" s="11"/>
      <c r="E2" s="12"/>
      <c r="F2" s="11"/>
      <c r="G2" s="11"/>
      <c r="H2" s="11"/>
      <c r="I2" s="11"/>
      <c r="J2" s="11"/>
      <c r="K2" s="13"/>
      <c r="L2" s="13"/>
      <c r="M2" s="13"/>
      <c r="N2" s="13"/>
      <c r="O2" s="13"/>
      <c r="P2" s="13"/>
      <c r="Q2" s="14"/>
      <c r="R2" s="13"/>
      <c r="S2" s="13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ht="17.25" customHeight="1">
      <c r="A3" s="15" t="s">
        <v>3</v>
      </c>
      <c r="B3" s="16" t="s">
        <v>4</v>
      </c>
      <c r="C3" s="10"/>
      <c r="D3" s="11"/>
      <c r="E3" s="12"/>
      <c r="F3" s="11"/>
      <c r="G3" s="11"/>
      <c r="H3" s="11"/>
      <c r="I3" s="11"/>
      <c r="J3" s="11"/>
      <c r="K3" s="13"/>
      <c r="L3" s="13"/>
      <c r="M3" s="13"/>
      <c r="N3" s="13"/>
      <c r="O3" s="13"/>
      <c r="P3" s="13"/>
      <c r="Q3" s="14"/>
      <c r="R3" s="13"/>
      <c r="S3" s="13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ht="30.0" customHeight="1">
      <c r="A4" s="17" t="s">
        <v>5</v>
      </c>
      <c r="B4" s="16" t="s">
        <v>6</v>
      </c>
      <c r="C4" s="10"/>
      <c r="D4" s="11"/>
      <c r="E4" s="12"/>
      <c r="F4" s="11"/>
      <c r="G4" s="11"/>
      <c r="H4" s="11"/>
      <c r="I4" s="11"/>
      <c r="J4" s="11"/>
      <c r="K4" s="13"/>
      <c r="L4" s="13"/>
      <c r="M4" s="13"/>
      <c r="N4" s="13"/>
      <c r="O4" s="13"/>
      <c r="P4" s="13"/>
      <c r="Q4" s="14"/>
      <c r="R4" s="13"/>
      <c r="S4" s="13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ht="90.75" customHeight="1">
      <c r="A5" s="18" t="s">
        <v>7</v>
      </c>
      <c r="B5" s="19" t="s">
        <v>8</v>
      </c>
      <c r="C5" s="20"/>
      <c r="D5" s="20"/>
      <c r="E5" s="20"/>
      <c r="F5" s="20"/>
      <c r="G5" s="21"/>
      <c r="H5" s="22"/>
      <c r="I5" s="22"/>
      <c r="J5" s="22"/>
      <c r="K5" s="22"/>
      <c r="L5" s="22"/>
      <c r="M5" s="13"/>
      <c r="N5" s="13"/>
      <c r="O5" s="13"/>
      <c r="P5" s="13"/>
      <c r="Q5" s="14"/>
      <c r="R5" s="13"/>
      <c r="S5" s="13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ht="0.75" customHeight="1">
      <c r="A6" s="23"/>
      <c r="C6" s="24"/>
      <c r="E6" s="25"/>
      <c r="Q6" s="2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ht="15.0" customHeight="1">
      <c r="A7" s="27" t="s">
        <v>9</v>
      </c>
      <c r="B7" s="28" t="s">
        <v>10</v>
      </c>
      <c r="C7" s="29" t="s">
        <v>11</v>
      </c>
      <c r="D7" s="30" t="s">
        <v>12</v>
      </c>
      <c r="E7" s="31" t="s">
        <v>13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  <c r="R7" s="34" t="s">
        <v>14</v>
      </c>
      <c r="S7" s="35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</row>
    <row r="8" ht="20.25" customHeight="1">
      <c r="A8" s="37"/>
      <c r="B8" s="38"/>
      <c r="C8" s="39"/>
      <c r="D8" s="39"/>
      <c r="E8" s="40" t="s">
        <v>15</v>
      </c>
      <c r="F8" s="41" t="s">
        <v>16</v>
      </c>
      <c r="G8" s="41" t="s">
        <v>17</v>
      </c>
      <c r="H8" s="41" t="s">
        <v>18</v>
      </c>
      <c r="I8" s="41" t="s">
        <v>19</v>
      </c>
      <c r="J8" s="41" t="s">
        <v>20</v>
      </c>
      <c r="K8" s="41" t="s">
        <v>21</v>
      </c>
      <c r="L8" s="41" t="s">
        <v>22</v>
      </c>
      <c r="M8" s="41" t="s">
        <v>23</v>
      </c>
      <c r="N8" s="41" t="s">
        <v>24</v>
      </c>
      <c r="O8" s="41" t="s">
        <v>25</v>
      </c>
      <c r="P8" s="41" t="s">
        <v>26</v>
      </c>
      <c r="Q8" s="41" t="s">
        <v>27</v>
      </c>
      <c r="R8" s="39"/>
      <c r="S8" s="39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</row>
    <row r="9">
      <c r="A9" s="42" t="s">
        <v>28</v>
      </c>
      <c r="B9" s="43">
        <v>1.0</v>
      </c>
      <c r="C9" s="44" t="s">
        <v>29</v>
      </c>
      <c r="D9" s="42" t="s">
        <v>30</v>
      </c>
      <c r="E9" s="45">
        <v>0.0</v>
      </c>
      <c r="F9" s="45">
        <v>0.0</v>
      </c>
      <c r="G9" s="45">
        <v>0.0</v>
      </c>
      <c r="H9" s="45">
        <v>0.0</v>
      </c>
      <c r="I9" s="45">
        <v>0.0</v>
      </c>
      <c r="J9" s="45">
        <v>0.0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6">
        <f t="shared" ref="Q9:Q13" si="1">SUM(E9:P9)</f>
        <v>0</v>
      </c>
      <c r="R9" s="47"/>
      <c r="S9" s="47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</row>
    <row r="10">
      <c r="A10" s="42" t="s">
        <v>28</v>
      </c>
      <c r="B10" s="43">
        <v>2.0</v>
      </c>
      <c r="C10" s="44" t="s">
        <v>31</v>
      </c>
      <c r="D10" s="42" t="s">
        <v>30</v>
      </c>
      <c r="E10" s="45">
        <v>435.0</v>
      </c>
      <c r="F10" s="45">
        <v>515.0</v>
      </c>
      <c r="G10" s="45">
        <v>717.0</v>
      </c>
      <c r="H10" s="45">
        <v>556.0</v>
      </c>
      <c r="I10" s="45">
        <v>849.0</v>
      </c>
      <c r="J10" s="45">
        <v>517.0</v>
      </c>
      <c r="K10" s="45">
        <v>557.0</v>
      </c>
      <c r="L10" s="45">
        <v>712.0</v>
      </c>
      <c r="M10" s="45">
        <v>813.0</v>
      </c>
      <c r="N10" s="45">
        <v>658.0</v>
      </c>
      <c r="O10" s="45">
        <v>804.0</v>
      </c>
      <c r="P10" s="45">
        <v>658.0</v>
      </c>
      <c r="Q10" s="46">
        <f t="shared" si="1"/>
        <v>7791</v>
      </c>
      <c r="R10" s="47"/>
      <c r="S10" s="47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</row>
    <row r="11">
      <c r="A11" s="42" t="s">
        <v>28</v>
      </c>
      <c r="B11" s="43">
        <v>3.0</v>
      </c>
      <c r="C11" s="44" t="s">
        <v>32</v>
      </c>
      <c r="D11" s="42" t="s">
        <v>30</v>
      </c>
      <c r="E11" s="45">
        <v>0.0</v>
      </c>
      <c r="F11" s="45">
        <v>0.0</v>
      </c>
      <c r="G11" s="45">
        <v>0.0</v>
      </c>
      <c r="H11" s="45">
        <v>0.0</v>
      </c>
      <c r="I11" s="45">
        <v>0.0</v>
      </c>
      <c r="J11" s="45">
        <v>0.0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6">
        <f t="shared" si="1"/>
        <v>0</v>
      </c>
      <c r="R11" s="47"/>
      <c r="S11" s="47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</row>
    <row r="12">
      <c r="A12" s="42" t="s">
        <v>28</v>
      </c>
      <c r="B12" s="43">
        <v>4.0</v>
      </c>
      <c r="C12" s="44" t="s">
        <v>33</v>
      </c>
      <c r="D12" s="42" t="s">
        <v>30</v>
      </c>
      <c r="E12" s="45">
        <v>0.0</v>
      </c>
      <c r="F12" s="45">
        <v>0.0</v>
      </c>
      <c r="G12" s="45">
        <v>0.0</v>
      </c>
      <c r="H12" s="45">
        <v>0.0</v>
      </c>
      <c r="I12" s="45">
        <v>0.0</v>
      </c>
      <c r="J12" s="45">
        <v>0.0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6">
        <f t="shared" si="1"/>
        <v>0</v>
      </c>
      <c r="R12" s="47"/>
      <c r="S12" s="4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2" t="s">
        <v>28</v>
      </c>
      <c r="B13" s="43">
        <v>5.0</v>
      </c>
      <c r="C13" s="44" t="s">
        <v>34</v>
      </c>
      <c r="D13" s="42" t="s">
        <v>30</v>
      </c>
      <c r="E13" s="45">
        <v>0.0</v>
      </c>
      <c r="F13" s="45">
        <v>0.0</v>
      </c>
      <c r="G13" s="45">
        <v>0.0</v>
      </c>
      <c r="H13" s="45">
        <v>0.0</v>
      </c>
      <c r="I13" s="45">
        <v>0.0</v>
      </c>
      <c r="J13" s="45">
        <v>0.0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6">
        <f t="shared" si="1"/>
        <v>0</v>
      </c>
      <c r="R13" s="47"/>
      <c r="S13" s="4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>
      <c r="A14" s="42" t="s">
        <v>28</v>
      </c>
      <c r="B14" s="43">
        <v>6.0</v>
      </c>
      <c r="C14" s="48" t="s">
        <v>35</v>
      </c>
      <c r="D14" s="42" t="s">
        <v>30</v>
      </c>
      <c r="E14" s="45">
        <f t="shared" ref="E14:Q14" si="2">SUM(E9:E13)</f>
        <v>435</v>
      </c>
      <c r="F14" s="45">
        <f t="shared" si="2"/>
        <v>515</v>
      </c>
      <c r="G14" s="45">
        <f t="shared" si="2"/>
        <v>717</v>
      </c>
      <c r="H14" s="45">
        <f t="shared" si="2"/>
        <v>556</v>
      </c>
      <c r="I14" s="45">
        <f t="shared" si="2"/>
        <v>849</v>
      </c>
      <c r="J14" s="45">
        <f t="shared" si="2"/>
        <v>517</v>
      </c>
      <c r="K14" s="45">
        <f t="shared" si="2"/>
        <v>557</v>
      </c>
      <c r="L14" s="45">
        <f t="shared" si="2"/>
        <v>712</v>
      </c>
      <c r="M14" s="45">
        <f t="shared" si="2"/>
        <v>813</v>
      </c>
      <c r="N14" s="45">
        <f t="shared" si="2"/>
        <v>658</v>
      </c>
      <c r="O14" s="45">
        <f t="shared" si="2"/>
        <v>804</v>
      </c>
      <c r="P14" s="45">
        <f t="shared" si="2"/>
        <v>658</v>
      </c>
      <c r="Q14" s="49">
        <f t="shared" si="2"/>
        <v>7791</v>
      </c>
      <c r="R14" s="47"/>
      <c r="S14" s="4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>
      <c r="A15" s="42" t="s">
        <v>36</v>
      </c>
      <c r="B15" s="43">
        <v>1.0</v>
      </c>
      <c r="C15" s="44" t="s">
        <v>29</v>
      </c>
      <c r="D15" s="42" t="s">
        <v>30</v>
      </c>
      <c r="E15" s="45">
        <v>0.0</v>
      </c>
      <c r="F15" s="45">
        <v>0.0</v>
      </c>
      <c r="G15" s="45">
        <v>0.0</v>
      </c>
      <c r="H15" s="45">
        <v>0.0</v>
      </c>
      <c r="I15" s="45">
        <v>0.0</v>
      </c>
      <c r="J15" s="45">
        <v>0.0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6">
        <f t="shared" ref="Q15:Q19" si="3">SUM(E15:P15)</f>
        <v>0</v>
      </c>
      <c r="R15" s="47"/>
      <c r="S15" s="47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</row>
    <row r="16">
      <c r="A16" s="42" t="s">
        <v>36</v>
      </c>
      <c r="B16" s="43">
        <v>2.0</v>
      </c>
      <c r="C16" s="44" t="s">
        <v>31</v>
      </c>
      <c r="D16" s="42" t="s">
        <v>30</v>
      </c>
      <c r="E16" s="50">
        <v>862.0</v>
      </c>
      <c r="F16" s="50">
        <v>1150.0</v>
      </c>
      <c r="G16" s="51">
        <v>1572.0</v>
      </c>
      <c r="H16" s="52">
        <v>2649.0</v>
      </c>
      <c r="I16" s="52">
        <v>3644.0</v>
      </c>
      <c r="J16" s="53">
        <v>3066.0</v>
      </c>
      <c r="K16" s="53">
        <v>3455.0</v>
      </c>
      <c r="L16" s="45">
        <v>2304.0</v>
      </c>
      <c r="M16" s="45">
        <v>3651.0</v>
      </c>
      <c r="N16" s="45">
        <v>2873.0</v>
      </c>
      <c r="O16" s="45">
        <v>2885.0</v>
      </c>
      <c r="P16" s="45">
        <v>1944.0</v>
      </c>
      <c r="Q16" s="46">
        <f t="shared" si="3"/>
        <v>30055</v>
      </c>
      <c r="R16" s="47"/>
      <c r="S16" s="54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</row>
    <row r="17">
      <c r="A17" s="42" t="s">
        <v>36</v>
      </c>
      <c r="B17" s="43">
        <v>3.0</v>
      </c>
      <c r="C17" s="44" t="s">
        <v>32</v>
      </c>
      <c r="D17" s="42" t="s">
        <v>30</v>
      </c>
      <c r="E17" s="45">
        <v>0.0</v>
      </c>
      <c r="F17" s="50">
        <v>0.0</v>
      </c>
      <c r="G17" s="45">
        <v>0.0</v>
      </c>
      <c r="H17" s="45">
        <v>0.0</v>
      </c>
      <c r="I17" s="45">
        <v>0.0</v>
      </c>
      <c r="J17" s="45">
        <v>0.0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6">
        <f t="shared" si="3"/>
        <v>0</v>
      </c>
      <c r="R17" s="47"/>
      <c r="S17" s="47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</row>
    <row r="18">
      <c r="A18" s="42" t="s">
        <v>36</v>
      </c>
      <c r="B18" s="43">
        <v>4.0</v>
      </c>
      <c r="C18" s="44" t="s">
        <v>33</v>
      </c>
      <c r="D18" s="42" t="s">
        <v>30</v>
      </c>
      <c r="E18" s="45">
        <v>0.0</v>
      </c>
      <c r="F18" s="50">
        <v>0.0</v>
      </c>
      <c r="G18" s="45">
        <v>0.0</v>
      </c>
      <c r="H18" s="45">
        <v>0.0</v>
      </c>
      <c r="I18" s="45">
        <v>0.0</v>
      </c>
      <c r="J18" s="45">
        <v>0.0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6">
        <f t="shared" si="3"/>
        <v>0</v>
      </c>
      <c r="R18" s="47"/>
      <c r="S18" s="4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2" t="s">
        <v>36</v>
      </c>
      <c r="B19" s="43">
        <v>5.0</v>
      </c>
      <c r="C19" s="44" t="s">
        <v>34</v>
      </c>
      <c r="D19" s="42" t="s">
        <v>30</v>
      </c>
      <c r="E19" s="45">
        <v>0.0</v>
      </c>
      <c r="F19" s="45">
        <v>0.0</v>
      </c>
      <c r="G19" s="45">
        <v>0.0</v>
      </c>
      <c r="H19" s="45">
        <v>0.0</v>
      </c>
      <c r="I19" s="45">
        <v>0.0</v>
      </c>
      <c r="J19" s="45">
        <v>0.0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6">
        <f t="shared" si="3"/>
        <v>0</v>
      </c>
      <c r="R19" s="47"/>
      <c r="S19" s="4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2" t="s">
        <v>36</v>
      </c>
      <c r="B20" s="43">
        <v>6.0</v>
      </c>
      <c r="C20" s="48" t="s">
        <v>35</v>
      </c>
      <c r="D20" s="42" t="s">
        <v>30</v>
      </c>
      <c r="E20" s="45">
        <f t="shared" ref="E20:L20" si="4">SUM(E15:E19)</f>
        <v>862</v>
      </c>
      <c r="F20" s="45">
        <f t="shared" si="4"/>
        <v>1150</v>
      </c>
      <c r="G20" s="45">
        <f t="shared" si="4"/>
        <v>1572</v>
      </c>
      <c r="H20" s="45">
        <f t="shared" si="4"/>
        <v>2649</v>
      </c>
      <c r="I20" s="45">
        <f t="shared" si="4"/>
        <v>3644</v>
      </c>
      <c r="J20" s="45">
        <f t="shared" si="4"/>
        <v>3066</v>
      </c>
      <c r="K20" s="45">
        <f t="shared" si="4"/>
        <v>3455</v>
      </c>
      <c r="L20" s="45">
        <f t="shared" si="4"/>
        <v>2304</v>
      </c>
      <c r="M20" s="45">
        <v>3651.0</v>
      </c>
      <c r="N20" s="45">
        <v>2873.0</v>
      </c>
      <c r="O20" s="45">
        <v>2885.0</v>
      </c>
      <c r="P20" s="45">
        <v>1944.0</v>
      </c>
      <c r="Q20" s="49">
        <f>SUM(Q15:Q19)</f>
        <v>30055</v>
      </c>
      <c r="R20" s="47"/>
      <c r="S20" s="4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2" t="s">
        <v>37</v>
      </c>
      <c r="B21" s="43">
        <v>1.0</v>
      </c>
      <c r="C21" s="44" t="s">
        <v>29</v>
      </c>
      <c r="D21" s="42" t="s">
        <v>30</v>
      </c>
      <c r="E21" s="45">
        <v>1562.0</v>
      </c>
      <c r="F21" s="45">
        <v>1843.0</v>
      </c>
      <c r="G21" s="45">
        <v>1834.0</v>
      </c>
      <c r="H21" s="45">
        <v>3678.0</v>
      </c>
      <c r="I21" s="45">
        <v>3844.0</v>
      </c>
      <c r="J21" s="45">
        <v>4186.0</v>
      </c>
      <c r="K21" s="45">
        <v>4400.0</v>
      </c>
      <c r="L21" s="45">
        <v>3864.0</v>
      </c>
      <c r="M21" s="45">
        <v>3019.0</v>
      </c>
      <c r="N21" s="45">
        <v>3494.0</v>
      </c>
      <c r="O21" s="45">
        <v>4356.0</v>
      </c>
      <c r="P21" s="45">
        <v>3100.0</v>
      </c>
      <c r="Q21" s="46">
        <f t="shared" ref="Q21:Q25" si="8">SUM(E21:P21)</f>
        <v>39180</v>
      </c>
      <c r="R21" s="47" t="s">
        <v>38</v>
      </c>
      <c r="S21" s="47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</row>
    <row r="22">
      <c r="A22" s="42" t="s">
        <v>37</v>
      </c>
      <c r="B22" s="43">
        <v>2.0</v>
      </c>
      <c r="C22" s="44" t="s">
        <v>31</v>
      </c>
      <c r="D22" s="42" t="s">
        <v>30</v>
      </c>
      <c r="E22" s="55">
        <f t="shared" ref="E22:G22" si="5">349/3</f>
        <v>116.3333333</v>
      </c>
      <c r="F22" s="55">
        <f t="shared" si="5"/>
        <v>116.3333333</v>
      </c>
      <c r="G22" s="55">
        <f t="shared" si="5"/>
        <v>116.3333333</v>
      </c>
      <c r="H22" s="55">
        <f t="shared" ref="H22:J22" si="6">123/3</f>
        <v>41</v>
      </c>
      <c r="I22" s="55">
        <f t="shared" si="6"/>
        <v>41</v>
      </c>
      <c r="J22" s="55">
        <f t="shared" si="6"/>
        <v>41</v>
      </c>
      <c r="K22" s="45">
        <f t="shared" ref="K22:M22" si="7">156/3</f>
        <v>52</v>
      </c>
      <c r="L22" s="45">
        <f t="shared" si="7"/>
        <v>52</v>
      </c>
      <c r="M22" s="45">
        <f t="shared" si="7"/>
        <v>52</v>
      </c>
      <c r="N22" s="56">
        <v>35.0</v>
      </c>
      <c r="O22" s="56">
        <v>35.0</v>
      </c>
      <c r="P22" s="56">
        <v>35.0</v>
      </c>
      <c r="Q22" s="57">
        <f t="shared" si="8"/>
        <v>733</v>
      </c>
      <c r="R22" s="47" t="s">
        <v>39</v>
      </c>
      <c r="S22" s="47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</row>
    <row r="23">
      <c r="A23" s="42" t="s">
        <v>37</v>
      </c>
      <c r="B23" s="43">
        <v>3.0</v>
      </c>
      <c r="C23" s="44" t="s">
        <v>32</v>
      </c>
      <c r="D23" s="42" t="s">
        <v>30</v>
      </c>
      <c r="E23" s="45">
        <v>0.0</v>
      </c>
      <c r="F23" s="45">
        <v>0.0</v>
      </c>
      <c r="G23" s="45">
        <v>0.0</v>
      </c>
      <c r="H23" s="45">
        <v>0.0</v>
      </c>
      <c r="I23" s="45">
        <v>0.0</v>
      </c>
      <c r="J23" s="45">
        <v>0.0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6">
        <f t="shared" si="8"/>
        <v>0</v>
      </c>
      <c r="R23" s="47"/>
      <c r="S23" s="47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</row>
    <row r="24">
      <c r="A24" s="42" t="s">
        <v>37</v>
      </c>
      <c r="B24" s="43">
        <v>4.0</v>
      </c>
      <c r="C24" s="44" t="s">
        <v>33</v>
      </c>
      <c r="D24" s="42" t="s">
        <v>30</v>
      </c>
      <c r="E24" s="45">
        <v>0.0</v>
      </c>
      <c r="F24" s="45">
        <v>0.0</v>
      </c>
      <c r="G24" s="45">
        <v>0.0</v>
      </c>
      <c r="H24" s="45">
        <v>0.0</v>
      </c>
      <c r="I24" s="45">
        <v>0.0</v>
      </c>
      <c r="J24" s="45">
        <v>0.0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6">
        <f t="shared" si="8"/>
        <v>0</v>
      </c>
      <c r="R24" s="47"/>
      <c r="S24" s="4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>
      <c r="A25" s="42" t="s">
        <v>37</v>
      </c>
      <c r="B25" s="43">
        <v>5.0</v>
      </c>
      <c r="C25" s="44" t="s">
        <v>34</v>
      </c>
      <c r="D25" s="42" t="s">
        <v>30</v>
      </c>
      <c r="E25" s="45">
        <v>0.0</v>
      </c>
      <c r="F25" s="45">
        <v>0.0</v>
      </c>
      <c r="G25" s="45">
        <v>0.0</v>
      </c>
      <c r="H25" s="45">
        <v>0.0</v>
      </c>
      <c r="I25" s="45">
        <v>0.0</v>
      </c>
      <c r="J25" s="45">
        <v>0.0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6">
        <f t="shared" si="8"/>
        <v>0</v>
      </c>
      <c r="R25" s="47"/>
      <c r="S25" s="4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>
      <c r="A26" s="42" t="s">
        <v>37</v>
      </c>
      <c r="B26" s="43">
        <v>6.0</v>
      </c>
      <c r="C26" s="48" t="s">
        <v>35</v>
      </c>
      <c r="D26" s="42" t="s">
        <v>30</v>
      </c>
      <c r="E26" s="45">
        <f t="shared" ref="E26:Q26" si="9">SUM(E21:E25)</f>
        <v>1678.333333</v>
      </c>
      <c r="F26" s="45">
        <f t="shared" si="9"/>
        <v>1959.333333</v>
      </c>
      <c r="G26" s="45">
        <f t="shared" si="9"/>
        <v>1950.333333</v>
      </c>
      <c r="H26" s="45">
        <f t="shared" si="9"/>
        <v>3719</v>
      </c>
      <c r="I26" s="45">
        <f t="shared" si="9"/>
        <v>3885</v>
      </c>
      <c r="J26" s="45">
        <f t="shared" si="9"/>
        <v>4227</v>
      </c>
      <c r="K26" s="45">
        <f t="shared" si="9"/>
        <v>4452</v>
      </c>
      <c r="L26" s="45">
        <f t="shared" si="9"/>
        <v>3916</v>
      </c>
      <c r="M26" s="45">
        <f t="shared" si="9"/>
        <v>3071</v>
      </c>
      <c r="N26" s="45">
        <f t="shared" si="9"/>
        <v>3529</v>
      </c>
      <c r="O26" s="45">
        <f t="shared" si="9"/>
        <v>4391</v>
      </c>
      <c r="P26" s="45">
        <f t="shared" si="9"/>
        <v>3135</v>
      </c>
      <c r="Q26" s="49">
        <f t="shared" si="9"/>
        <v>39913</v>
      </c>
      <c r="R26" s="47"/>
      <c r="S26" s="4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>
      <c r="A27" s="42" t="s">
        <v>40</v>
      </c>
      <c r="B27" s="43">
        <v>1.0</v>
      </c>
      <c r="C27" s="44" t="s">
        <v>29</v>
      </c>
      <c r="D27" s="42" t="s">
        <v>30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6">
        <f t="shared" ref="Q27:Q31" si="10">SUM(E27:P27)</f>
        <v>0</v>
      </c>
      <c r="R27" s="47"/>
      <c r="S27" s="47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hidden="1">
      <c r="A28" s="42" t="s">
        <v>40</v>
      </c>
      <c r="B28" s="43">
        <v>2.0</v>
      </c>
      <c r="C28" s="44" t="s">
        <v>31</v>
      </c>
      <c r="D28" s="42" t="s">
        <v>30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6">
        <f t="shared" si="10"/>
        <v>0</v>
      </c>
      <c r="R28" s="47"/>
      <c r="S28" s="47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</row>
    <row r="29" hidden="1">
      <c r="A29" s="42" t="s">
        <v>40</v>
      </c>
      <c r="B29" s="43">
        <v>3.0</v>
      </c>
      <c r="C29" s="44" t="s">
        <v>32</v>
      </c>
      <c r="D29" s="42" t="s">
        <v>30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6">
        <f t="shared" si="10"/>
        <v>0</v>
      </c>
      <c r="R29" s="47"/>
      <c r="S29" s="47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</row>
    <row r="30" hidden="1">
      <c r="A30" s="42" t="s">
        <v>40</v>
      </c>
      <c r="B30" s="43">
        <v>4.0</v>
      </c>
      <c r="C30" s="44" t="s">
        <v>33</v>
      </c>
      <c r="D30" s="42" t="s">
        <v>30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6">
        <f t="shared" si="10"/>
        <v>0</v>
      </c>
      <c r="R30" s="47"/>
      <c r="S30" s="4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hidden="1">
      <c r="A31" s="42" t="s">
        <v>40</v>
      </c>
      <c r="B31" s="43">
        <v>5.0</v>
      </c>
      <c r="C31" s="44" t="s">
        <v>34</v>
      </c>
      <c r="D31" s="42" t="s">
        <v>30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6">
        <f t="shared" si="10"/>
        <v>0</v>
      </c>
      <c r="R31" s="47"/>
      <c r="S31" s="4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hidden="1">
      <c r="A32" s="42" t="s">
        <v>40</v>
      </c>
      <c r="B32" s="43">
        <v>6.0</v>
      </c>
      <c r="C32" s="48" t="s">
        <v>35</v>
      </c>
      <c r="D32" s="42" t="s">
        <v>30</v>
      </c>
      <c r="E32" s="45">
        <f t="shared" ref="E32:Q32" si="11">SUM(E27:E31)</f>
        <v>0</v>
      </c>
      <c r="F32" s="45">
        <f t="shared" si="11"/>
        <v>0</v>
      </c>
      <c r="G32" s="45">
        <f t="shared" si="11"/>
        <v>0</v>
      </c>
      <c r="H32" s="45">
        <f t="shared" si="11"/>
        <v>0</v>
      </c>
      <c r="I32" s="45">
        <f t="shared" si="11"/>
        <v>0</v>
      </c>
      <c r="J32" s="45">
        <f t="shared" si="11"/>
        <v>0</v>
      </c>
      <c r="K32" s="45">
        <f t="shared" si="11"/>
        <v>0</v>
      </c>
      <c r="L32" s="45">
        <f t="shared" si="11"/>
        <v>0</v>
      </c>
      <c r="M32" s="45">
        <f t="shared" si="11"/>
        <v>0</v>
      </c>
      <c r="N32" s="45">
        <f t="shared" si="11"/>
        <v>0</v>
      </c>
      <c r="O32" s="45">
        <f t="shared" si="11"/>
        <v>0</v>
      </c>
      <c r="P32" s="45">
        <f t="shared" si="11"/>
        <v>0</v>
      </c>
      <c r="Q32" s="49">
        <f t="shared" si="11"/>
        <v>0</v>
      </c>
      <c r="R32" s="47"/>
      <c r="S32" s="4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2" t="s">
        <v>41</v>
      </c>
      <c r="B33" s="43">
        <v>1.0</v>
      </c>
      <c r="C33" s="44" t="s">
        <v>29</v>
      </c>
      <c r="D33" s="42" t="s">
        <v>30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6">
        <f t="shared" ref="Q33:Q37" si="12">SUM(E33:P33)</f>
        <v>0</v>
      </c>
      <c r="R33" s="47"/>
      <c r="S33" s="47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</row>
    <row r="34">
      <c r="A34" s="42" t="s">
        <v>41</v>
      </c>
      <c r="B34" s="43">
        <v>2.0</v>
      </c>
      <c r="C34" s="44" t="s">
        <v>31</v>
      </c>
      <c r="D34" s="42" t="s">
        <v>30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6">
        <f t="shared" si="12"/>
        <v>0</v>
      </c>
      <c r="R34" s="47"/>
      <c r="S34" s="47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</row>
    <row r="35">
      <c r="A35" s="42" t="s">
        <v>41</v>
      </c>
      <c r="B35" s="43">
        <v>3.0</v>
      </c>
      <c r="C35" s="44" t="s">
        <v>32</v>
      </c>
      <c r="D35" s="42" t="s">
        <v>30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6">
        <f t="shared" si="12"/>
        <v>0</v>
      </c>
      <c r="R35" s="47"/>
      <c r="S35" s="47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</row>
    <row r="36">
      <c r="A36" s="42" t="s">
        <v>41</v>
      </c>
      <c r="B36" s="43">
        <v>4.0</v>
      </c>
      <c r="C36" s="44" t="s">
        <v>33</v>
      </c>
      <c r="D36" s="42" t="s">
        <v>30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>
        <f t="shared" si="12"/>
        <v>0</v>
      </c>
      <c r="R36" s="47"/>
      <c r="S36" s="4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2" t="s">
        <v>41</v>
      </c>
      <c r="B37" s="43">
        <v>5.0</v>
      </c>
      <c r="C37" s="44" t="s">
        <v>34</v>
      </c>
      <c r="D37" s="42" t="s">
        <v>30</v>
      </c>
      <c r="E37" s="45">
        <v>1.9378</v>
      </c>
      <c r="F37" s="45">
        <v>3.5682</v>
      </c>
      <c r="G37" s="45">
        <v>4.644</v>
      </c>
      <c r="H37" s="45">
        <v>6.516</v>
      </c>
      <c r="I37" s="45">
        <v>7.784</v>
      </c>
      <c r="J37" s="45">
        <v>8.894</v>
      </c>
      <c r="K37" s="45">
        <v>13.272</v>
      </c>
      <c r="L37" s="45">
        <v>22.703</v>
      </c>
      <c r="M37" s="45">
        <v>35.407</v>
      </c>
      <c r="N37" s="45">
        <v>32.174</v>
      </c>
      <c r="O37" s="45">
        <v>41.759</v>
      </c>
      <c r="P37" s="45">
        <v>55.012</v>
      </c>
      <c r="Q37" s="46">
        <f t="shared" si="12"/>
        <v>233.671</v>
      </c>
      <c r="R37" s="47"/>
      <c r="S37" s="4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2" t="s">
        <v>41</v>
      </c>
      <c r="B38" s="43">
        <v>6.0</v>
      </c>
      <c r="C38" s="48" t="s">
        <v>35</v>
      </c>
      <c r="D38" s="42" t="s">
        <v>30</v>
      </c>
      <c r="E38" s="45">
        <v>1.9378</v>
      </c>
      <c r="F38" s="45">
        <v>3.5682</v>
      </c>
      <c r="G38" s="45">
        <v>4.644</v>
      </c>
      <c r="H38" s="45">
        <v>6.516</v>
      </c>
      <c r="I38" s="45">
        <v>7.784</v>
      </c>
      <c r="J38" s="45">
        <v>8.894</v>
      </c>
      <c r="K38" s="45">
        <v>13.272</v>
      </c>
      <c r="L38" s="45">
        <v>22.703</v>
      </c>
      <c r="M38" s="45">
        <v>35.407</v>
      </c>
      <c r="N38" s="45">
        <v>32.174</v>
      </c>
      <c r="O38" s="45">
        <v>41.759</v>
      </c>
      <c r="P38" s="45">
        <v>55.012</v>
      </c>
      <c r="Q38" s="49">
        <f>SUM(Q33:Q37)</f>
        <v>233.671</v>
      </c>
      <c r="R38" s="47"/>
      <c r="S38" s="4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42" t="s">
        <v>42</v>
      </c>
      <c r="B39" s="43">
        <v>1.0</v>
      </c>
      <c r="C39" s="44" t="s">
        <v>29</v>
      </c>
      <c r="D39" s="42" t="s">
        <v>30</v>
      </c>
      <c r="E39" s="45" t="s">
        <v>43</v>
      </c>
      <c r="F39" s="45" t="s">
        <v>43</v>
      </c>
      <c r="G39" s="45" t="s">
        <v>43</v>
      </c>
      <c r="H39" s="45" t="s">
        <v>43</v>
      </c>
      <c r="I39" s="45" t="s">
        <v>43</v>
      </c>
      <c r="J39" s="45" t="s">
        <v>43</v>
      </c>
      <c r="K39" s="45" t="s">
        <v>43</v>
      </c>
      <c r="L39" s="45" t="s">
        <v>43</v>
      </c>
      <c r="M39" s="45" t="s">
        <v>43</v>
      </c>
      <c r="N39" s="45" t="s">
        <v>43</v>
      </c>
      <c r="O39" s="45" t="s">
        <v>43</v>
      </c>
      <c r="P39" s="45" t="s">
        <v>43</v>
      </c>
      <c r="Q39" s="46">
        <v>0.0</v>
      </c>
      <c r="R39" s="47"/>
      <c r="S39" s="54" t="s">
        <v>44</v>
      </c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</row>
    <row r="40">
      <c r="A40" s="42" t="s">
        <v>42</v>
      </c>
      <c r="B40" s="43">
        <v>2.0</v>
      </c>
      <c r="C40" s="44" t="s">
        <v>31</v>
      </c>
      <c r="D40" s="42" t="s">
        <v>30</v>
      </c>
      <c r="E40" s="45">
        <v>330.0</v>
      </c>
      <c r="F40" s="45">
        <v>257.0</v>
      </c>
      <c r="G40" s="45">
        <v>436.0</v>
      </c>
      <c r="H40" s="45">
        <v>494.0</v>
      </c>
      <c r="I40" s="45">
        <v>482.0</v>
      </c>
      <c r="J40" s="45">
        <v>578.0</v>
      </c>
      <c r="K40" s="45">
        <v>936.0</v>
      </c>
      <c r="L40" s="45">
        <v>548.0</v>
      </c>
      <c r="M40" s="45">
        <v>703.0</v>
      </c>
      <c r="N40" s="45">
        <v>508.0</v>
      </c>
      <c r="O40" s="45">
        <v>742.0</v>
      </c>
      <c r="P40" s="45">
        <v>501.0</v>
      </c>
      <c r="Q40" s="46">
        <v>6515.0</v>
      </c>
      <c r="R40" s="47"/>
      <c r="S40" s="47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</row>
    <row r="41">
      <c r="A41" s="42" t="s">
        <v>42</v>
      </c>
      <c r="B41" s="43">
        <v>3.0</v>
      </c>
      <c r="C41" s="44" t="s">
        <v>32</v>
      </c>
      <c r="D41" s="42" t="s">
        <v>30</v>
      </c>
      <c r="E41" s="45">
        <v>14.0</v>
      </c>
      <c r="F41" s="45">
        <v>0.0</v>
      </c>
      <c r="G41" s="45">
        <v>0.0</v>
      </c>
      <c r="H41" s="45">
        <v>28.0</v>
      </c>
      <c r="I41" s="45">
        <v>0.0</v>
      </c>
      <c r="J41" s="45">
        <v>0.0</v>
      </c>
      <c r="K41" s="45">
        <v>42.0</v>
      </c>
      <c r="L41" s="45">
        <v>112.0</v>
      </c>
      <c r="M41" s="45">
        <v>224.0</v>
      </c>
      <c r="N41" s="45">
        <v>196.0</v>
      </c>
      <c r="O41" s="45">
        <v>0.0</v>
      </c>
      <c r="P41" s="45">
        <v>0.0</v>
      </c>
      <c r="Q41" s="46">
        <v>616.0</v>
      </c>
      <c r="R41" s="47"/>
      <c r="S41" s="47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</row>
    <row r="42">
      <c r="A42" s="42" t="s">
        <v>42</v>
      </c>
      <c r="B42" s="43">
        <v>4.0</v>
      </c>
      <c r="C42" s="44" t="s">
        <v>45</v>
      </c>
      <c r="D42" s="42" t="s">
        <v>30</v>
      </c>
      <c r="E42" s="45">
        <v>1.32</v>
      </c>
      <c r="F42" s="45">
        <v>3.65</v>
      </c>
      <c r="G42" s="45">
        <v>4.07</v>
      </c>
      <c r="H42" s="45">
        <v>3.02</v>
      </c>
      <c r="I42" s="45">
        <v>2.86</v>
      </c>
      <c r="J42" s="45">
        <v>3.45</v>
      </c>
      <c r="K42" s="45">
        <v>3.19</v>
      </c>
      <c r="L42" s="45">
        <v>0.37</v>
      </c>
      <c r="M42" s="45">
        <v>0.65</v>
      </c>
      <c r="N42" s="45">
        <v>0.81</v>
      </c>
      <c r="O42" s="45">
        <v>0.82</v>
      </c>
      <c r="P42" s="45">
        <v>0.85</v>
      </c>
      <c r="Q42" s="46">
        <v>25.06</v>
      </c>
      <c r="R42" s="47"/>
      <c r="S42" s="4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42" t="s">
        <v>42</v>
      </c>
      <c r="B43" s="43">
        <v>5.0</v>
      </c>
      <c r="C43" s="44" t="s">
        <v>34</v>
      </c>
      <c r="D43" s="42" t="s">
        <v>30</v>
      </c>
      <c r="E43" s="45" t="s">
        <v>43</v>
      </c>
      <c r="F43" s="45" t="s">
        <v>43</v>
      </c>
      <c r="G43" s="45" t="s">
        <v>43</v>
      </c>
      <c r="H43" s="45" t="s">
        <v>43</v>
      </c>
      <c r="I43" s="45" t="s">
        <v>43</v>
      </c>
      <c r="J43" s="45" t="s">
        <v>43</v>
      </c>
      <c r="K43" s="45" t="s">
        <v>43</v>
      </c>
      <c r="L43" s="45" t="s">
        <v>43</v>
      </c>
      <c r="M43" s="45" t="s">
        <v>43</v>
      </c>
      <c r="N43" s="45" t="s">
        <v>43</v>
      </c>
      <c r="O43" s="45" t="s">
        <v>43</v>
      </c>
      <c r="P43" s="45" t="s">
        <v>43</v>
      </c>
      <c r="Q43" s="46">
        <v>0.0</v>
      </c>
      <c r="R43" s="47"/>
      <c r="S43" s="4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42" t="s">
        <v>42</v>
      </c>
      <c r="B44" s="43">
        <v>6.0</v>
      </c>
      <c r="C44" s="48" t="s">
        <v>35</v>
      </c>
      <c r="D44" s="42" t="s">
        <v>30</v>
      </c>
      <c r="E44" s="45">
        <v>344.0</v>
      </c>
      <c r="F44" s="45">
        <v>257.0</v>
      </c>
      <c r="G44" s="45">
        <v>436.0</v>
      </c>
      <c r="H44" s="45">
        <v>522.0</v>
      </c>
      <c r="I44" s="45">
        <v>482.0</v>
      </c>
      <c r="J44" s="45">
        <v>578.0</v>
      </c>
      <c r="K44" s="45">
        <v>978.0</v>
      </c>
      <c r="L44" s="45">
        <v>660.0</v>
      </c>
      <c r="M44" s="45">
        <v>927.0</v>
      </c>
      <c r="N44" s="45">
        <v>704.0</v>
      </c>
      <c r="O44" s="45">
        <v>742.0</v>
      </c>
      <c r="P44" s="45">
        <v>501.0</v>
      </c>
      <c r="Q44" s="49">
        <v>7156.06</v>
      </c>
      <c r="R44" s="47"/>
      <c r="S44" s="4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>
      <c r="A45" s="42" t="s">
        <v>46</v>
      </c>
      <c r="B45" s="43">
        <v>1.0</v>
      </c>
      <c r="C45" s="44" t="s">
        <v>29</v>
      </c>
      <c r="D45" s="42" t="s">
        <v>30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6">
        <f t="shared" ref="Q45:Q49" si="13">SUM(E45:P45)</f>
        <v>0</v>
      </c>
      <c r="R45" s="47"/>
      <c r="S45" s="47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</row>
    <row r="46">
      <c r="A46" s="42" t="s">
        <v>46</v>
      </c>
      <c r="B46" s="43">
        <v>2.0</v>
      </c>
      <c r="C46" s="44" t="s">
        <v>31</v>
      </c>
      <c r="D46" s="42" t="s">
        <v>30</v>
      </c>
      <c r="E46" s="45" t="s">
        <v>43</v>
      </c>
      <c r="F46" s="45">
        <v>13.0246</v>
      </c>
      <c r="G46" s="45">
        <v>33.2626</v>
      </c>
      <c r="H46" s="45">
        <v>23.8595</v>
      </c>
      <c r="I46" s="45">
        <v>45.805699999999995</v>
      </c>
      <c r="J46" s="45">
        <v>70.69839999999999</v>
      </c>
      <c r="K46" s="45">
        <v>138.91597</v>
      </c>
      <c r="L46" s="45">
        <v>155.02</v>
      </c>
      <c r="M46" s="45">
        <v>99.33451</v>
      </c>
      <c r="N46" s="45">
        <v>143.625</v>
      </c>
      <c r="O46" s="45">
        <v>137.7059</v>
      </c>
      <c r="P46" s="45">
        <v>133.13</v>
      </c>
      <c r="Q46" s="46">
        <f t="shared" si="13"/>
        <v>994.38218</v>
      </c>
      <c r="R46" s="47"/>
      <c r="S46" s="47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</row>
    <row r="47">
      <c r="A47" s="42" t="s">
        <v>46</v>
      </c>
      <c r="B47" s="43">
        <v>3.0</v>
      </c>
      <c r="C47" s="44" t="s">
        <v>32</v>
      </c>
      <c r="D47" s="42" t="s">
        <v>30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6">
        <f t="shared" si="13"/>
        <v>0</v>
      </c>
      <c r="R47" s="47"/>
      <c r="S47" s="47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</row>
    <row r="48">
      <c r="A48" s="42" t="s">
        <v>46</v>
      </c>
      <c r="B48" s="43">
        <v>4.0</v>
      </c>
      <c r="C48" s="44" t="s">
        <v>33</v>
      </c>
      <c r="D48" s="42" t="s">
        <v>30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6">
        <f t="shared" si="13"/>
        <v>0</v>
      </c>
      <c r="R48" s="47"/>
      <c r="S48" s="4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42" t="s">
        <v>46</v>
      </c>
      <c r="B49" s="43">
        <v>5.0</v>
      </c>
      <c r="C49" s="44" t="s">
        <v>34</v>
      </c>
      <c r="D49" s="42" t="s">
        <v>30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6">
        <f t="shared" si="13"/>
        <v>0</v>
      </c>
      <c r="R49" s="47"/>
      <c r="S49" s="4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42" t="s">
        <v>46</v>
      </c>
      <c r="B50" s="43">
        <v>6.0</v>
      </c>
      <c r="C50" s="48" t="s">
        <v>35</v>
      </c>
      <c r="D50" s="42" t="s">
        <v>30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9">
        <f>SUM(Q45:Q49)</f>
        <v>994.38218</v>
      </c>
      <c r="R50" s="47"/>
      <c r="S50" s="4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42" t="s">
        <v>47</v>
      </c>
      <c r="B51" s="43">
        <v>1.0</v>
      </c>
      <c r="C51" s="44" t="s">
        <v>29</v>
      </c>
      <c r="D51" s="42" t="s">
        <v>30</v>
      </c>
      <c r="E51" s="45"/>
      <c r="F51" s="45"/>
      <c r="G51" s="45"/>
      <c r="H51" s="45"/>
      <c r="I51" s="45"/>
      <c r="J51" s="45"/>
      <c r="K51" s="58"/>
      <c r="L51" s="45"/>
      <c r="M51" s="45"/>
      <c r="N51" s="45"/>
      <c r="O51" s="45"/>
      <c r="P51" s="45"/>
      <c r="Q51" s="46">
        <f t="shared" ref="Q51:Q55" si="14">SUM(E51:P51)</f>
        <v>0</v>
      </c>
      <c r="R51" s="47"/>
      <c r="S51" s="47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>
      <c r="A52" s="59" t="s">
        <v>47</v>
      </c>
      <c r="B52" s="43">
        <v>2.0</v>
      </c>
      <c r="C52" s="60" t="s">
        <v>31</v>
      </c>
      <c r="D52" s="59" t="s">
        <v>30</v>
      </c>
      <c r="E52" s="61">
        <v>1008.0</v>
      </c>
      <c r="F52" s="61">
        <v>986.0</v>
      </c>
      <c r="G52" s="61">
        <v>1854.0</v>
      </c>
      <c r="H52" s="61">
        <v>1579.0</v>
      </c>
      <c r="I52" s="61">
        <v>1469.0</v>
      </c>
      <c r="J52" s="61">
        <v>1291.0</v>
      </c>
      <c r="K52" s="61">
        <v>1245.0</v>
      </c>
      <c r="L52" s="61">
        <v>1276.0</v>
      </c>
      <c r="M52" s="61">
        <v>1432.0</v>
      </c>
      <c r="N52" s="61">
        <v>1278.0</v>
      </c>
      <c r="O52" s="61">
        <v>1601.0</v>
      </c>
      <c r="P52" s="62">
        <v>1411.0</v>
      </c>
      <c r="Q52" s="63">
        <f t="shared" si="14"/>
        <v>16430</v>
      </c>
      <c r="R52" s="47"/>
      <c r="S52" s="47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>
      <c r="A53" s="42" t="s">
        <v>47</v>
      </c>
      <c r="B53" s="43">
        <v>3.0</v>
      </c>
      <c r="C53" s="44" t="s">
        <v>32</v>
      </c>
      <c r="D53" s="42" t="s">
        <v>30</v>
      </c>
      <c r="E53" s="45"/>
      <c r="F53" s="45"/>
      <c r="G53" s="45"/>
      <c r="H53" s="45"/>
      <c r="I53" s="45"/>
      <c r="J53" s="45"/>
      <c r="K53" s="64"/>
      <c r="L53" s="45"/>
      <c r="M53" s="45"/>
      <c r="N53" s="45"/>
      <c r="O53" s="45"/>
      <c r="P53" s="45"/>
      <c r="Q53" s="46">
        <f t="shared" si="14"/>
        <v>0</v>
      </c>
      <c r="R53" s="47"/>
      <c r="S53" s="47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>
      <c r="A54" s="42" t="s">
        <v>47</v>
      </c>
      <c r="B54" s="43">
        <v>4.0</v>
      </c>
      <c r="C54" s="44" t="s">
        <v>33</v>
      </c>
      <c r="D54" s="42" t="s">
        <v>30</v>
      </c>
      <c r="E54" s="45"/>
      <c r="F54" s="45"/>
      <c r="G54" s="45"/>
      <c r="H54" s="45"/>
      <c r="I54" s="45"/>
      <c r="J54" s="45"/>
      <c r="K54" s="64"/>
      <c r="L54" s="45"/>
      <c r="M54" s="45"/>
      <c r="N54" s="45"/>
      <c r="O54" s="45"/>
      <c r="P54" s="45"/>
      <c r="Q54" s="46">
        <f t="shared" si="14"/>
        <v>0</v>
      </c>
      <c r="R54" s="47"/>
      <c r="S54" s="4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42" t="s">
        <v>47</v>
      </c>
      <c r="B55" s="43">
        <v>5.0</v>
      </c>
      <c r="C55" s="44" t="s">
        <v>34</v>
      </c>
      <c r="D55" s="42" t="s">
        <v>30</v>
      </c>
      <c r="E55" s="45"/>
      <c r="F55" s="45"/>
      <c r="G55" s="45"/>
      <c r="H55" s="45"/>
      <c r="I55" s="45"/>
      <c r="J55" s="45"/>
      <c r="K55" s="64"/>
      <c r="L55" s="45"/>
      <c r="M55" s="45"/>
      <c r="N55" s="45"/>
      <c r="O55" s="45"/>
      <c r="P55" s="45"/>
      <c r="Q55" s="46">
        <f t="shared" si="14"/>
        <v>0</v>
      </c>
      <c r="R55" s="47"/>
      <c r="S55" s="4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42" t="s">
        <v>47</v>
      </c>
      <c r="B56" s="43">
        <v>6.0</v>
      </c>
      <c r="C56" s="48" t="s">
        <v>35</v>
      </c>
      <c r="D56" s="42" t="s">
        <v>30</v>
      </c>
      <c r="E56" s="45">
        <f t="shared" ref="E56:Q56" si="15">SUM(E51:E55)</f>
        <v>1008</v>
      </c>
      <c r="F56" s="65">
        <f t="shared" si="15"/>
        <v>986</v>
      </c>
      <c r="G56" s="65">
        <f t="shared" si="15"/>
        <v>1854</v>
      </c>
      <c r="H56" s="65">
        <f t="shared" si="15"/>
        <v>1579</v>
      </c>
      <c r="I56" s="65">
        <f t="shared" si="15"/>
        <v>1469</v>
      </c>
      <c r="J56" s="65">
        <f t="shared" si="15"/>
        <v>1291</v>
      </c>
      <c r="K56" s="65">
        <f t="shared" si="15"/>
        <v>1245</v>
      </c>
      <c r="L56" s="65">
        <f t="shared" si="15"/>
        <v>1276</v>
      </c>
      <c r="M56" s="65">
        <f t="shared" si="15"/>
        <v>1432</v>
      </c>
      <c r="N56" s="65">
        <f t="shared" si="15"/>
        <v>1278</v>
      </c>
      <c r="O56" s="65">
        <f t="shared" si="15"/>
        <v>1601</v>
      </c>
      <c r="P56" s="65">
        <f t="shared" si="15"/>
        <v>1411</v>
      </c>
      <c r="Q56" s="49">
        <f t="shared" si="15"/>
        <v>16430</v>
      </c>
      <c r="R56" s="47"/>
      <c r="S56" s="4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ht="33.0" customHeight="1">
      <c r="A57" s="42" t="s">
        <v>48</v>
      </c>
      <c r="B57" s="43">
        <v>1.0</v>
      </c>
      <c r="C57" s="44" t="s">
        <v>29</v>
      </c>
      <c r="D57" s="42" t="s">
        <v>30</v>
      </c>
      <c r="E57" s="66">
        <v>138.0</v>
      </c>
      <c r="F57" s="66">
        <v>123.0</v>
      </c>
      <c r="G57" s="66">
        <v>20.0</v>
      </c>
      <c r="H57" s="66">
        <v>11.0</v>
      </c>
      <c r="I57" s="66">
        <v>21.0</v>
      </c>
      <c r="J57" s="66">
        <v>12.0</v>
      </c>
      <c r="K57" s="66">
        <v>10.0</v>
      </c>
      <c r="L57" s="66">
        <v>4.0</v>
      </c>
      <c r="M57" s="66">
        <v>0.0</v>
      </c>
      <c r="N57" s="66">
        <v>0.0</v>
      </c>
      <c r="O57" s="67">
        <v>0.0</v>
      </c>
      <c r="P57" s="68">
        <v>0.0</v>
      </c>
      <c r="Q57" s="46">
        <f t="shared" ref="Q57:Q58" si="16">SUM(E57:O57)</f>
        <v>339</v>
      </c>
      <c r="R57" s="47"/>
      <c r="S57" s="54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</row>
    <row r="58">
      <c r="A58" s="42" t="s">
        <v>48</v>
      </c>
      <c r="B58" s="43">
        <v>2.0</v>
      </c>
      <c r="C58" s="44" t="s">
        <v>31</v>
      </c>
      <c r="D58" s="42" t="s">
        <v>30</v>
      </c>
      <c r="E58" s="66">
        <v>583.0</v>
      </c>
      <c r="F58" s="66">
        <v>793.0</v>
      </c>
      <c r="G58" s="66">
        <v>1257.0</v>
      </c>
      <c r="H58" s="66">
        <v>1574.0</v>
      </c>
      <c r="I58" s="66">
        <v>1837.0</v>
      </c>
      <c r="J58" s="66">
        <v>1677.0</v>
      </c>
      <c r="K58" s="66">
        <v>1643.0</v>
      </c>
      <c r="L58" s="66">
        <v>1762.0</v>
      </c>
      <c r="M58" s="66">
        <v>2133.0</v>
      </c>
      <c r="N58" s="66">
        <v>2367.0</v>
      </c>
      <c r="O58" s="69">
        <v>2039.0</v>
      </c>
      <c r="P58" s="69">
        <v>2224.0</v>
      </c>
      <c r="Q58" s="46">
        <f t="shared" si="16"/>
        <v>17665</v>
      </c>
      <c r="R58" s="47"/>
      <c r="S58" s="47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</row>
    <row r="59" ht="27.75" customHeight="1">
      <c r="A59" s="42" t="s">
        <v>48</v>
      </c>
      <c r="B59" s="43">
        <v>3.0</v>
      </c>
      <c r="C59" s="44" t="s">
        <v>32</v>
      </c>
      <c r="D59" s="42" t="s">
        <v>30</v>
      </c>
      <c r="E59" s="70"/>
      <c r="F59" s="70"/>
      <c r="G59" s="70"/>
      <c r="H59" s="70"/>
      <c r="I59" s="70"/>
      <c r="J59" s="70"/>
      <c r="K59" s="64"/>
      <c r="L59" s="45"/>
      <c r="M59" s="70"/>
      <c r="N59" s="70"/>
      <c r="O59" s="70"/>
      <c r="P59" s="70"/>
      <c r="Q59" s="46">
        <f t="shared" ref="Q59:Q61" si="17">SUM(E59:P59)</f>
        <v>0</v>
      </c>
      <c r="R59" s="47"/>
      <c r="S59" s="47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</row>
    <row r="60" ht="23.25" customHeight="1">
      <c r="A60" s="42" t="s">
        <v>48</v>
      </c>
      <c r="B60" s="43">
        <v>4.0</v>
      </c>
      <c r="C60" s="44" t="s">
        <v>33</v>
      </c>
      <c r="D60" s="42" t="s">
        <v>30</v>
      </c>
      <c r="E60" s="70"/>
      <c r="F60" s="70"/>
      <c r="G60" s="70"/>
      <c r="H60" s="70"/>
      <c r="I60" s="70"/>
      <c r="J60" s="70"/>
      <c r="K60" s="64"/>
      <c r="L60" s="45"/>
      <c r="M60" s="70"/>
      <c r="N60" s="70"/>
      <c r="O60" s="70"/>
      <c r="P60" s="70"/>
      <c r="Q60" s="46">
        <f t="shared" si="17"/>
        <v>0</v>
      </c>
      <c r="R60" s="47"/>
      <c r="S60" s="4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ht="25.5" customHeight="1">
      <c r="A61" s="42" t="s">
        <v>48</v>
      </c>
      <c r="B61" s="43">
        <v>5.0</v>
      </c>
      <c r="C61" s="44" t="s">
        <v>34</v>
      </c>
      <c r="D61" s="42" t="s">
        <v>30</v>
      </c>
      <c r="E61" s="70"/>
      <c r="F61" s="70"/>
      <c r="G61" s="70"/>
      <c r="H61" s="70"/>
      <c r="I61" s="70"/>
      <c r="J61" s="70"/>
      <c r="K61" s="64"/>
      <c r="L61" s="45"/>
      <c r="M61" s="70"/>
      <c r="N61" s="45"/>
      <c r="O61" s="45"/>
      <c r="P61" s="45"/>
      <c r="Q61" s="46">
        <f t="shared" si="17"/>
        <v>0</v>
      </c>
      <c r="R61" s="47"/>
      <c r="S61" s="4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42" t="s">
        <v>48</v>
      </c>
      <c r="B62" s="43">
        <v>6.0</v>
      </c>
      <c r="C62" s="48" t="s">
        <v>35</v>
      </c>
      <c r="D62" s="42" t="s">
        <v>30</v>
      </c>
      <c r="E62" s="45">
        <f t="shared" ref="E62:Q62" si="18">SUM(E57:E61)</f>
        <v>721</v>
      </c>
      <c r="F62" s="45">
        <f t="shared" si="18"/>
        <v>916</v>
      </c>
      <c r="G62" s="45">
        <f t="shared" si="18"/>
        <v>1277</v>
      </c>
      <c r="H62" s="45">
        <f t="shared" si="18"/>
        <v>1585</v>
      </c>
      <c r="I62" s="45">
        <f t="shared" si="18"/>
        <v>1858</v>
      </c>
      <c r="J62" s="45">
        <f t="shared" si="18"/>
        <v>1689</v>
      </c>
      <c r="K62" s="45">
        <f t="shared" si="18"/>
        <v>1653</v>
      </c>
      <c r="L62" s="45">
        <f t="shared" si="18"/>
        <v>1766</v>
      </c>
      <c r="M62" s="45">
        <f t="shared" si="18"/>
        <v>2133</v>
      </c>
      <c r="N62" s="45">
        <f t="shared" si="18"/>
        <v>2367</v>
      </c>
      <c r="O62" s="45">
        <f t="shared" si="18"/>
        <v>2039</v>
      </c>
      <c r="P62" s="45">
        <f t="shared" si="18"/>
        <v>2224</v>
      </c>
      <c r="Q62" s="49">
        <f t="shared" si="18"/>
        <v>18004</v>
      </c>
      <c r="R62" s="47"/>
      <c r="S62" s="4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42" t="s">
        <v>49</v>
      </c>
      <c r="B63" s="43">
        <v>1.0</v>
      </c>
      <c r="C63" s="44" t="s">
        <v>29</v>
      </c>
      <c r="D63" s="42" t="s">
        <v>30</v>
      </c>
      <c r="E63" s="70"/>
      <c r="F63" s="70"/>
      <c r="G63" s="70"/>
      <c r="H63" s="70"/>
      <c r="I63" s="70"/>
      <c r="J63" s="70"/>
      <c r="K63" s="71"/>
      <c r="L63" s="45"/>
      <c r="M63" s="45"/>
      <c r="N63" s="45"/>
      <c r="O63" s="45"/>
      <c r="P63" s="45"/>
      <c r="Q63" s="46">
        <f t="shared" ref="Q63:Q67" si="19">SUM(E63:P63)</f>
        <v>0</v>
      </c>
      <c r="R63" s="47"/>
      <c r="S63" s="47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</row>
    <row r="64">
      <c r="A64" s="42" t="s">
        <v>49</v>
      </c>
      <c r="B64" s="43">
        <v>2.0</v>
      </c>
      <c r="C64" s="44" t="s">
        <v>31</v>
      </c>
      <c r="D64" s="42" t="s">
        <v>30</v>
      </c>
      <c r="E64" s="70"/>
      <c r="F64" s="70"/>
      <c r="G64" s="70"/>
      <c r="H64" s="70"/>
      <c r="I64" s="70"/>
      <c r="J64" s="70"/>
      <c r="K64" s="71"/>
      <c r="L64" s="45"/>
      <c r="M64" s="45"/>
      <c r="N64" s="45"/>
      <c r="O64" s="45"/>
      <c r="P64" s="45"/>
      <c r="Q64" s="46">
        <f t="shared" si="19"/>
        <v>0</v>
      </c>
      <c r="R64" s="47"/>
      <c r="S64" s="47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</row>
    <row r="65">
      <c r="A65" s="42" t="s">
        <v>49</v>
      </c>
      <c r="B65" s="43">
        <v>3.0</v>
      </c>
      <c r="C65" s="44" t="s">
        <v>32</v>
      </c>
      <c r="D65" s="42" t="s">
        <v>30</v>
      </c>
      <c r="E65" s="70"/>
      <c r="F65" s="70"/>
      <c r="G65" s="70"/>
      <c r="H65" s="70"/>
      <c r="I65" s="70"/>
      <c r="J65" s="70"/>
      <c r="K65" s="71"/>
      <c r="L65" s="45"/>
      <c r="M65" s="45"/>
      <c r="N65" s="45"/>
      <c r="O65" s="45"/>
      <c r="P65" s="45"/>
      <c r="Q65" s="46">
        <f t="shared" si="19"/>
        <v>0</v>
      </c>
      <c r="R65" s="47"/>
      <c r="S65" s="47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</row>
    <row r="66">
      <c r="A66" s="42" t="s">
        <v>49</v>
      </c>
      <c r="B66" s="43">
        <v>4.0</v>
      </c>
      <c r="C66" s="44" t="s">
        <v>33</v>
      </c>
      <c r="D66" s="42" t="s">
        <v>30</v>
      </c>
      <c r="E66" s="45"/>
      <c r="F66" s="45"/>
      <c r="G66" s="45"/>
      <c r="H66" s="45"/>
      <c r="I66" s="45"/>
      <c r="J66" s="45"/>
      <c r="K66" s="64"/>
      <c r="L66" s="45"/>
      <c r="M66" s="45"/>
      <c r="N66" s="45"/>
      <c r="O66" s="45"/>
      <c r="P66" s="45"/>
      <c r="Q66" s="46">
        <f t="shared" si="19"/>
        <v>0</v>
      </c>
      <c r="R66" s="47"/>
      <c r="S66" s="4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42" t="s">
        <v>49</v>
      </c>
      <c r="B67" s="43">
        <v>5.0</v>
      </c>
      <c r="C67" s="44" t="s">
        <v>34</v>
      </c>
      <c r="D67" s="42" t="s">
        <v>30</v>
      </c>
      <c r="E67" s="70"/>
      <c r="F67" s="70"/>
      <c r="G67" s="70"/>
      <c r="H67" s="70"/>
      <c r="I67" s="70"/>
      <c r="J67" s="45"/>
      <c r="K67" s="71"/>
      <c r="L67" s="45"/>
      <c r="M67" s="45"/>
      <c r="N67" s="45"/>
      <c r="O67" s="45"/>
      <c r="P67" s="45"/>
      <c r="Q67" s="46">
        <f t="shared" si="19"/>
        <v>0</v>
      </c>
      <c r="R67" s="47"/>
      <c r="S67" s="4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42" t="s">
        <v>49</v>
      </c>
      <c r="B68" s="43">
        <v>6.0</v>
      </c>
      <c r="C68" s="48" t="s">
        <v>35</v>
      </c>
      <c r="D68" s="42" t="s">
        <v>30</v>
      </c>
      <c r="E68" s="45">
        <f t="shared" ref="E68:Q68" si="20">SUM(E63:E67)</f>
        <v>0</v>
      </c>
      <c r="F68" s="45">
        <f t="shared" si="20"/>
        <v>0</v>
      </c>
      <c r="G68" s="45">
        <f t="shared" si="20"/>
        <v>0</v>
      </c>
      <c r="H68" s="45">
        <f t="shared" si="20"/>
        <v>0</v>
      </c>
      <c r="I68" s="45">
        <f t="shared" si="20"/>
        <v>0</v>
      </c>
      <c r="J68" s="45">
        <f t="shared" si="20"/>
        <v>0</v>
      </c>
      <c r="K68" s="45">
        <f t="shared" si="20"/>
        <v>0</v>
      </c>
      <c r="L68" s="45">
        <f t="shared" si="20"/>
        <v>0</v>
      </c>
      <c r="M68" s="45">
        <f t="shared" si="20"/>
        <v>0</v>
      </c>
      <c r="N68" s="45">
        <f t="shared" si="20"/>
        <v>0</v>
      </c>
      <c r="O68" s="45">
        <f t="shared" si="20"/>
        <v>0</v>
      </c>
      <c r="P68" s="45">
        <f t="shared" si="20"/>
        <v>0</v>
      </c>
      <c r="Q68" s="49">
        <f t="shared" si="20"/>
        <v>0</v>
      </c>
      <c r="R68" s="47"/>
      <c r="S68" s="4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42" t="s">
        <v>50</v>
      </c>
      <c r="B69" s="43">
        <v>1.0</v>
      </c>
      <c r="C69" s="44" t="s">
        <v>29</v>
      </c>
      <c r="D69" s="42" t="s">
        <v>30</v>
      </c>
      <c r="E69" s="70"/>
      <c r="F69" s="70"/>
      <c r="G69" s="70"/>
      <c r="H69" s="70"/>
      <c r="I69" s="70"/>
      <c r="J69" s="45"/>
      <c r="K69" s="45"/>
      <c r="L69" s="45"/>
      <c r="M69" s="45"/>
      <c r="N69" s="45"/>
      <c r="O69" s="45"/>
      <c r="P69" s="45"/>
      <c r="Q69" s="46">
        <v>0.0</v>
      </c>
      <c r="R69" s="47"/>
      <c r="S69" s="47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</row>
    <row r="70">
      <c r="A70" s="42" t="s">
        <v>50</v>
      </c>
      <c r="B70" s="43">
        <v>2.0</v>
      </c>
      <c r="C70" s="44" t="s">
        <v>31</v>
      </c>
      <c r="D70" s="42" t="s">
        <v>30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6">
        <v>0.0</v>
      </c>
      <c r="R70" s="47"/>
      <c r="S70" s="47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</row>
    <row r="71">
      <c r="A71" s="42" t="s">
        <v>50</v>
      </c>
      <c r="B71" s="43">
        <v>3.0</v>
      </c>
      <c r="C71" s="44" t="s">
        <v>32</v>
      </c>
      <c r="D71" s="42" t="s">
        <v>30</v>
      </c>
      <c r="E71" s="45">
        <v>185.0</v>
      </c>
      <c r="F71" s="45">
        <v>250.0</v>
      </c>
      <c r="G71" s="45">
        <v>375.0</v>
      </c>
      <c r="H71" s="45">
        <v>275.0</v>
      </c>
      <c r="I71" s="45">
        <v>250.0</v>
      </c>
      <c r="J71" s="58">
        <v>255.0</v>
      </c>
      <c r="K71" s="45">
        <v>300.0</v>
      </c>
      <c r="L71" s="45">
        <v>245.0</v>
      </c>
      <c r="M71" s="45">
        <v>305.0</v>
      </c>
      <c r="N71" s="45">
        <v>235.0</v>
      </c>
      <c r="O71" s="45">
        <v>270.0</v>
      </c>
      <c r="P71" s="45">
        <v>335.0</v>
      </c>
      <c r="Q71" s="46">
        <v>3280.0</v>
      </c>
      <c r="R71" s="47"/>
      <c r="S71" s="47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</row>
    <row r="72">
      <c r="A72" s="42" t="s">
        <v>50</v>
      </c>
      <c r="B72" s="43">
        <v>4.0</v>
      </c>
      <c r="C72" s="44" t="s">
        <v>33</v>
      </c>
      <c r="D72" s="42" t="s">
        <v>30</v>
      </c>
      <c r="E72" s="45">
        <v>7.7</v>
      </c>
      <c r="F72" s="45">
        <v>6.4</v>
      </c>
      <c r="G72" s="45">
        <v>5.7</v>
      </c>
      <c r="H72" s="45">
        <v>10.72</v>
      </c>
      <c r="I72" s="45">
        <v>11.38</v>
      </c>
      <c r="J72" s="64">
        <v>13.6</v>
      </c>
      <c r="K72" s="45">
        <v>9.12</v>
      </c>
      <c r="L72" s="45">
        <v>13.18</v>
      </c>
      <c r="M72" s="45">
        <v>16.08</v>
      </c>
      <c r="N72" s="45">
        <v>13.36</v>
      </c>
      <c r="O72" s="45">
        <v>20.94</v>
      </c>
      <c r="P72" s="45">
        <v>18.2</v>
      </c>
      <c r="Q72" s="46">
        <v>146.38</v>
      </c>
      <c r="R72" s="47"/>
      <c r="S72" s="4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42" t="s">
        <v>50</v>
      </c>
      <c r="B73" s="43">
        <v>5.0</v>
      </c>
      <c r="C73" s="44" t="s">
        <v>34</v>
      </c>
      <c r="D73" s="42" t="s">
        <v>30</v>
      </c>
      <c r="E73" s="70">
        <v>0.0</v>
      </c>
      <c r="F73" s="70">
        <v>0.0</v>
      </c>
      <c r="G73" s="70">
        <v>0.0</v>
      </c>
      <c r="H73" s="70">
        <v>0.0</v>
      </c>
      <c r="I73" s="70">
        <v>0.0</v>
      </c>
      <c r="J73" s="45">
        <v>0.0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6">
        <v>0.0</v>
      </c>
      <c r="R73" s="47"/>
      <c r="S73" s="4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42" t="s">
        <v>50</v>
      </c>
      <c r="B74" s="43">
        <v>6.0</v>
      </c>
      <c r="C74" s="48" t="s">
        <v>35</v>
      </c>
      <c r="D74" s="42" t="s">
        <v>30</v>
      </c>
      <c r="E74" s="45">
        <v>192.7</v>
      </c>
      <c r="F74" s="45">
        <v>256.4</v>
      </c>
      <c r="G74" s="45">
        <v>380.7</v>
      </c>
      <c r="H74" s="45">
        <v>285.72</v>
      </c>
      <c r="I74" s="45">
        <v>261.38</v>
      </c>
      <c r="J74" s="45">
        <v>268.6</v>
      </c>
      <c r="K74" s="45">
        <v>309.12</v>
      </c>
      <c r="L74" s="45">
        <v>258.18</v>
      </c>
      <c r="M74" s="45">
        <v>321.08</v>
      </c>
      <c r="N74" s="45">
        <v>248.36</v>
      </c>
      <c r="O74" s="45">
        <v>290.94</v>
      </c>
      <c r="P74" s="45">
        <v>353.2</v>
      </c>
      <c r="Q74" s="49">
        <v>3426.38</v>
      </c>
      <c r="R74" s="47"/>
      <c r="S74" s="4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42" t="s">
        <v>51</v>
      </c>
      <c r="B75" s="43">
        <v>1.0</v>
      </c>
      <c r="C75" s="44" t="s">
        <v>29</v>
      </c>
      <c r="D75" s="42" t="s">
        <v>30</v>
      </c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46">
        <f t="shared" ref="Q75:Q79" si="21">SUM(E75:P75)</f>
        <v>0</v>
      </c>
      <c r="R75" s="47"/>
      <c r="S75" s="47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</row>
    <row r="76">
      <c r="A76" s="42" t="s">
        <v>51</v>
      </c>
      <c r="B76" s="43">
        <v>2.0</v>
      </c>
      <c r="C76" s="44" t="s">
        <v>31</v>
      </c>
      <c r="D76" s="42" t="s">
        <v>30</v>
      </c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6">
        <f t="shared" si="21"/>
        <v>0</v>
      </c>
      <c r="R76" s="47"/>
      <c r="S76" s="47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</row>
    <row r="77">
      <c r="A77" s="42" t="s">
        <v>51</v>
      </c>
      <c r="B77" s="43">
        <v>3.0</v>
      </c>
      <c r="C77" s="44" t="s">
        <v>32</v>
      </c>
      <c r="D77" s="42" t="s">
        <v>30</v>
      </c>
      <c r="E77" s="56">
        <v>230.5</v>
      </c>
      <c r="F77" s="56">
        <v>222.0</v>
      </c>
      <c r="G77" s="56">
        <v>297.5</v>
      </c>
      <c r="H77" s="56">
        <v>279.0</v>
      </c>
      <c r="I77" s="56">
        <v>285.0</v>
      </c>
      <c r="J77" s="56">
        <v>315.0</v>
      </c>
      <c r="K77" s="56">
        <v>364.0</v>
      </c>
      <c r="L77" s="56">
        <v>405.0</v>
      </c>
      <c r="M77" s="56">
        <v>452.0</v>
      </c>
      <c r="N77" s="56">
        <v>405.0</v>
      </c>
      <c r="O77" s="56">
        <v>372.0</v>
      </c>
      <c r="P77" s="56">
        <v>286.5</v>
      </c>
      <c r="Q77" s="46">
        <f t="shared" si="21"/>
        <v>3913.5</v>
      </c>
      <c r="R77" s="47"/>
      <c r="S77" s="47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>
      <c r="A78" s="42" t="s">
        <v>51</v>
      </c>
      <c r="B78" s="43">
        <v>4.0</v>
      </c>
      <c r="C78" s="44" t="s">
        <v>33</v>
      </c>
      <c r="D78" s="42" t="s">
        <v>30</v>
      </c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46">
        <f t="shared" si="21"/>
        <v>0</v>
      </c>
      <c r="R78" s="47"/>
      <c r="S78" s="4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42" t="s">
        <v>51</v>
      </c>
      <c r="B79" s="43">
        <v>5.0</v>
      </c>
      <c r="C79" s="44" t="s">
        <v>34</v>
      </c>
      <c r="D79" s="42" t="s">
        <v>30</v>
      </c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46">
        <f t="shared" si="21"/>
        <v>0</v>
      </c>
      <c r="R79" s="47"/>
      <c r="S79" s="4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42" t="s">
        <v>51</v>
      </c>
      <c r="B80" s="43">
        <v>6.0</v>
      </c>
      <c r="C80" s="48" t="s">
        <v>35</v>
      </c>
      <c r="D80" s="42" t="s">
        <v>30</v>
      </c>
      <c r="E80" s="56">
        <v>230.5</v>
      </c>
      <c r="F80" s="56">
        <v>222.0</v>
      </c>
      <c r="G80" s="56">
        <v>297.5</v>
      </c>
      <c r="H80" s="56">
        <v>279.0</v>
      </c>
      <c r="I80" s="56">
        <v>285.0</v>
      </c>
      <c r="J80" s="56">
        <v>315.0</v>
      </c>
      <c r="K80" s="56">
        <v>364.0</v>
      </c>
      <c r="L80" s="56">
        <v>405.0</v>
      </c>
      <c r="M80" s="56">
        <v>452.0</v>
      </c>
      <c r="N80" s="56">
        <v>405.0</v>
      </c>
      <c r="O80" s="56">
        <v>372.0</v>
      </c>
      <c r="P80" s="56">
        <v>286.5</v>
      </c>
      <c r="Q80" s="49">
        <f>SUM(Q75:Q79)</f>
        <v>3913.5</v>
      </c>
      <c r="R80" s="47"/>
      <c r="S80" s="4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42" t="s">
        <v>52</v>
      </c>
      <c r="B81" s="43">
        <v>1.0</v>
      </c>
      <c r="C81" s="44" t="s">
        <v>29</v>
      </c>
      <c r="D81" s="42" t="s">
        <v>30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6">
        <f t="shared" ref="Q81:Q85" si="22">SUM(E81:P81)</f>
        <v>0</v>
      </c>
      <c r="R81" s="47"/>
      <c r="S81" s="47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</row>
    <row r="82">
      <c r="A82" s="42" t="s">
        <v>52</v>
      </c>
      <c r="B82" s="43">
        <v>2.0</v>
      </c>
      <c r="C82" s="44" t="s">
        <v>31</v>
      </c>
      <c r="D82" s="42" t="s">
        <v>30</v>
      </c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6">
        <f t="shared" si="22"/>
        <v>0</v>
      </c>
      <c r="R82" s="47"/>
      <c r="S82" s="47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</row>
    <row r="83">
      <c r="A83" s="42" t="s">
        <v>52</v>
      </c>
      <c r="B83" s="43">
        <v>3.0</v>
      </c>
      <c r="C83" s="44" t="s">
        <v>32</v>
      </c>
      <c r="D83" s="42" t="s">
        <v>30</v>
      </c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6">
        <f t="shared" si="22"/>
        <v>0</v>
      </c>
      <c r="R83" s="47"/>
      <c r="S83" s="47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</row>
    <row r="84">
      <c r="A84" s="42" t="s">
        <v>52</v>
      </c>
      <c r="B84" s="43">
        <v>4.0</v>
      </c>
      <c r="C84" s="44" t="s">
        <v>33</v>
      </c>
      <c r="D84" s="42" t="s">
        <v>30</v>
      </c>
      <c r="E84" s="56">
        <v>4.38</v>
      </c>
      <c r="F84" s="56">
        <v>4.52</v>
      </c>
      <c r="G84" s="56">
        <v>5.62</v>
      </c>
      <c r="H84" s="56">
        <v>6.76</v>
      </c>
      <c r="I84" s="56">
        <v>6.06</v>
      </c>
      <c r="J84" s="56">
        <v>6.38</v>
      </c>
      <c r="K84" s="56">
        <v>6.34</v>
      </c>
      <c r="L84" s="56">
        <v>7.08</v>
      </c>
      <c r="M84" s="56">
        <v>8.04</v>
      </c>
      <c r="N84" s="56">
        <v>8.62</v>
      </c>
      <c r="O84" s="56">
        <v>9.3</v>
      </c>
      <c r="P84" s="56">
        <v>9.34</v>
      </c>
      <c r="Q84" s="46">
        <f t="shared" si="22"/>
        <v>82.44</v>
      </c>
      <c r="R84" s="47"/>
      <c r="S84" s="4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42" t="s">
        <v>52</v>
      </c>
      <c r="B85" s="43">
        <v>5.0</v>
      </c>
      <c r="C85" s="44" t="s">
        <v>34</v>
      </c>
      <c r="D85" s="42" t="s">
        <v>30</v>
      </c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46">
        <f t="shared" si="22"/>
        <v>0</v>
      </c>
      <c r="R85" s="47"/>
      <c r="S85" s="4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42" t="s">
        <v>52</v>
      </c>
      <c r="B86" s="43">
        <v>6.0</v>
      </c>
      <c r="C86" s="48" t="s">
        <v>35</v>
      </c>
      <c r="D86" s="42" t="s">
        <v>30</v>
      </c>
      <c r="E86" s="56">
        <v>4.38</v>
      </c>
      <c r="F86" s="56">
        <v>4.52</v>
      </c>
      <c r="G86" s="56">
        <v>5.62</v>
      </c>
      <c r="H86" s="56">
        <v>6.76</v>
      </c>
      <c r="I86" s="56">
        <v>6.06</v>
      </c>
      <c r="J86" s="56">
        <v>6.38</v>
      </c>
      <c r="K86" s="56">
        <v>6.34</v>
      </c>
      <c r="L86" s="56">
        <v>7.08</v>
      </c>
      <c r="M86" s="56">
        <v>8.04</v>
      </c>
      <c r="N86" s="56">
        <v>8.62</v>
      </c>
      <c r="O86" s="56">
        <v>9.3</v>
      </c>
      <c r="P86" s="56">
        <v>9.34</v>
      </c>
      <c r="Q86" s="49">
        <f>SUM(Q81:Q85)</f>
        <v>82.44</v>
      </c>
      <c r="R86" s="47"/>
      <c r="S86" s="4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42" t="s">
        <v>53</v>
      </c>
      <c r="B87" s="43">
        <v>1.0</v>
      </c>
      <c r="C87" s="44" t="s">
        <v>29</v>
      </c>
      <c r="D87" s="42" t="s">
        <v>30</v>
      </c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6">
        <f t="shared" ref="Q87:Q91" si="23">SUM(E87:P87)</f>
        <v>0</v>
      </c>
      <c r="R87" s="47"/>
      <c r="S87" s="47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</row>
    <row r="88">
      <c r="A88" s="42" t="s">
        <v>53</v>
      </c>
      <c r="B88" s="43">
        <v>2.0</v>
      </c>
      <c r="C88" s="44" t="s">
        <v>31</v>
      </c>
      <c r="D88" s="42" t="s">
        <v>30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6">
        <f t="shared" si="23"/>
        <v>0</v>
      </c>
      <c r="R88" s="47"/>
      <c r="S88" s="47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</row>
    <row r="89">
      <c r="A89" s="42" t="s">
        <v>53</v>
      </c>
      <c r="B89" s="43">
        <v>3.0</v>
      </c>
      <c r="C89" s="44" t="s">
        <v>32</v>
      </c>
      <c r="D89" s="42" t="s">
        <v>30</v>
      </c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6">
        <f t="shared" si="23"/>
        <v>0</v>
      </c>
      <c r="R89" s="47"/>
      <c r="S89" s="47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</row>
    <row r="90">
      <c r="A90" s="42" t="s">
        <v>53</v>
      </c>
      <c r="B90" s="43">
        <v>4.0</v>
      </c>
      <c r="C90" s="44" t="s">
        <v>33</v>
      </c>
      <c r="D90" s="42" t="s">
        <v>30</v>
      </c>
      <c r="E90" s="56">
        <v>4.54</v>
      </c>
      <c r="F90" s="56">
        <v>4.8</v>
      </c>
      <c r="G90" s="56">
        <v>6.7</v>
      </c>
      <c r="H90" s="56">
        <v>6.32</v>
      </c>
      <c r="I90" s="56">
        <v>6.18</v>
      </c>
      <c r="J90" s="56">
        <v>7.98</v>
      </c>
      <c r="K90" s="56">
        <v>8.0</v>
      </c>
      <c r="L90" s="56">
        <v>7.96</v>
      </c>
      <c r="M90" s="56">
        <v>8.4</v>
      </c>
      <c r="N90" s="56">
        <v>10.14</v>
      </c>
      <c r="O90" s="56">
        <v>11.06</v>
      </c>
      <c r="P90" s="56">
        <v>10.72</v>
      </c>
      <c r="Q90" s="46">
        <f t="shared" si="23"/>
        <v>92.8</v>
      </c>
      <c r="R90" s="47"/>
      <c r="S90" s="4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42" t="s">
        <v>53</v>
      </c>
      <c r="B91" s="43">
        <v>5.0</v>
      </c>
      <c r="C91" s="44" t="s">
        <v>34</v>
      </c>
      <c r="D91" s="42" t="s">
        <v>30</v>
      </c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46">
        <f t="shared" si="23"/>
        <v>0</v>
      </c>
      <c r="R91" s="47"/>
      <c r="S91" s="4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42" t="s">
        <v>53</v>
      </c>
      <c r="B92" s="43">
        <v>6.0</v>
      </c>
      <c r="C92" s="48" t="s">
        <v>35</v>
      </c>
      <c r="D92" s="42" t="s">
        <v>30</v>
      </c>
      <c r="E92" s="56">
        <v>4.54</v>
      </c>
      <c r="F92" s="56">
        <v>4.8</v>
      </c>
      <c r="G92" s="56">
        <v>6.7</v>
      </c>
      <c r="H92" s="56">
        <v>6.32</v>
      </c>
      <c r="I92" s="56">
        <v>6.18</v>
      </c>
      <c r="J92" s="56">
        <v>7.98</v>
      </c>
      <c r="K92" s="56">
        <v>8.0</v>
      </c>
      <c r="L92" s="56">
        <v>7.96</v>
      </c>
      <c r="M92" s="56">
        <v>8.4</v>
      </c>
      <c r="N92" s="56">
        <v>10.14</v>
      </c>
      <c r="O92" s="56">
        <v>11.06</v>
      </c>
      <c r="P92" s="56">
        <v>10.72</v>
      </c>
      <c r="Q92" s="49">
        <f>SUM(Q87:Q91)</f>
        <v>92.8</v>
      </c>
      <c r="R92" s="47"/>
      <c r="S92" s="4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42" t="s">
        <v>54</v>
      </c>
      <c r="B93" s="43">
        <v>1.0</v>
      </c>
      <c r="C93" s="44" t="s">
        <v>29</v>
      </c>
      <c r="D93" s="42" t="s">
        <v>30</v>
      </c>
      <c r="E93" s="45">
        <v>299.0</v>
      </c>
      <c r="F93" s="45">
        <v>619.0</v>
      </c>
      <c r="G93" s="45">
        <v>522.0</v>
      </c>
      <c r="H93" s="45">
        <v>603.0</v>
      </c>
      <c r="I93" s="45">
        <v>1106.0</v>
      </c>
      <c r="J93" s="45">
        <v>1112.0</v>
      </c>
      <c r="K93" s="45">
        <v>954.0</v>
      </c>
      <c r="L93" s="45">
        <v>1031.0</v>
      </c>
      <c r="M93" s="45">
        <v>1316.0</v>
      </c>
      <c r="N93" s="45">
        <v>1145.0</v>
      </c>
      <c r="O93" s="45">
        <v>798.0</v>
      </c>
      <c r="P93" s="45">
        <v>987.0</v>
      </c>
      <c r="Q93" s="46">
        <v>10492.0</v>
      </c>
      <c r="R93" s="47"/>
      <c r="S93" s="47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>
      <c r="A94" s="42" t="s">
        <v>54</v>
      </c>
      <c r="B94" s="43">
        <v>2.0</v>
      </c>
      <c r="C94" s="44" t="s">
        <v>31</v>
      </c>
      <c r="D94" s="42" t="s">
        <v>30</v>
      </c>
      <c r="E94" s="45">
        <v>68.0</v>
      </c>
      <c r="F94" s="45">
        <v>52.0</v>
      </c>
      <c r="G94" s="45">
        <v>50.0</v>
      </c>
      <c r="H94" s="45">
        <v>50.0</v>
      </c>
      <c r="I94" s="45">
        <v>48.0</v>
      </c>
      <c r="J94" s="45">
        <v>32.0</v>
      </c>
      <c r="K94" s="45">
        <v>50.0</v>
      </c>
      <c r="L94" s="45">
        <v>69.0</v>
      </c>
      <c r="M94" s="45">
        <v>50.0</v>
      </c>
      <c r="N94" s="45">
        <v>51.0</v>
      </c>
      <c r="O94" s="45">
        <v>43.0</v>
      </c>
      <c r="P94" s="45">
        <v>42.0</v>
      </c>
      <c r="Q94" s="46">
        <v>605.0</v>
      </c>
      <c r="R94" s="47"/>
      <c r="S94" s="47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  <row r="95">
      <c r="A95" s="42" t="s">
        <v>54</v>
      </c>
      <c r="B95" s="43">
        <v>3.0</v>
      </c>
      <c r="C95" s="44" t="s">
        <v>32</v>
      </c>
      <c r="D95" s="42" t="s">
        <v>30</v>
      </c>
      <c r="E95" s="45" t="s">
        <v>43</v>
      </c>
      <c r="F95" s="45" t="s">
        <v>43</v>
      </c>
      <c r="G95" s="45" t="s">
        <v>43</v>
      </c>
      <c r="H95" s="45" t="s">
        <v>43</v>
      </c>
      <c r="I95" s="45" t="s">
        <v>43</v>
      </c>
      <c r="J95" s="45" t="s">
        <v>43</v>
      </c>
      <c r="K95" s="45" t="s">
        <v>43</v>
      </c>
      <c r="L95" s="45" t="s">
        <v>43</v>
      </c>
      <c r="M95" s="45" t="s">
        <v>43</v>
      </c>
      <c r="N95" s="45" t="s">
        <v>43</v>
      </c>
      <c r="O95" s="45" t="s">
        <v>43</v>
      </c>
      <c r="P95" s="45" t="s">
        <v>43</v>
      </c>
      <c r="Q95" s="46">
        <v>0.0</v>
      </c>
      <c r="R95" s="47"/>
      <c r="S95" s="47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>
      <c r="A96" s="42" t="s">
        <v>54</v>
      </c>
      <c r="B96" s="43">
        <v>4.0</v>
      </c>
      <c r="C96" s="44" t="s">
        <v>33</v>
      </c>
      <c r="D96" s="42" t="s">
        <v>30</v>
      </c>
      <c r="E96" s="45" t="s">
        <v>43</v>
      </c>
      <c r="F96" s="45" t="s">
        <v>43</v>
      </c>
      <c r="G96" s="45" t="s">
        <v>43</v>
      </c>
      <c r="H96" s="45" t="s">
        <v>43</v>
      </c>
      <c r="I96" s="45" t="s">
        <v>43</v>
      </c>
      <c r="J96" s="45" t="s">
        <v>43</v>
      </c>
      <c r="K96" s="45" t="s">
        <v>43</v>
      </c>
      <c r="L96" s="45" t="s">
        <v>43</v>
      </c>
      <c r="M96" s="45" t="s">
        <v>43</v>
      </c>
      <c r="N96" s="45" t="s">
        <v>43</v>
      </c>
      <c r="O96" s="45" t="s">
        <v>43</v>
      </c>
      <c r="P96" s="45" t="s">
        <v>43</v>
      </c>
      <c r="Q96" s="46">
        <v>0.0</v>
      </c>
      <c r="R96" s="47"/>
      <c r="S96" s="4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42" t="s">
        <v>54</v>
      </c>
      <c r="B97" s="43">
        <v>5.0</v>
      </c>
      <c r="C97" s="44" t="s">
        <v>34</v>
      </c>
      <c r="D97" s="42" t="s">
        <v>30</v>
      </c>
      <c r="E97" s="45" t="s">
        <v>43</v>
      </c>
      <c r="F97" s="45" t="s">
        <v>43</v>
      </c>
      <c r="G97" s="45" t="s">
        <v>43</v>
      </c>
      <c r="H97" s="45" t="s">
        <v>43</v>
      </c>
      <c r="I97" s="45" t="s">
        <v>43</v>
      </c>
      <c r="J97" s="45" t="s">
        <v>43</v>
      </c>
      <c r="K97" s="45" t="s">
        <v>43</v>
      </c>
      <c r="L97" s="45" t="s">
        <v>43</v>
      </c>
      <c r="M97" s="45" t="s">
        <v>43</v>
      </c>
      <c r="N97" s="45" t="s">
        <v>43</v>
      </c>
      <c r="O97" s="45" t="s">
        <v>43</v>
      </c>
      <c r="P97" s="45" t="s">
        <v>43</v>
      </c>
      <c r="Q97" s="46">
        <v>0.0</v>
      </c>
      <c r="R97" s="47"/>
      <c r="S97" s="4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42" t="s">
        <v>54</v>
      </c>
      <c r="B98" s="43">
        <v>6.0</v>
      </c>
      <c r="C98" s="48" t="s">
        <v>35</v>
      </c>
      <c r="D98" s="42" t="s">
        <v>30</v>
      </c>
      <c r="E98" s="45">
        <v>367.0</v>
      </c>
      <c r="F98" s="45">
        <v>671.0</v>
      </c>
      <c r="G98" s="45">
        <v>572.0</v>
      </c>
      <c r="H98" s="45">
        <v>653.0</v>
      </c>
      <c r="I98" s="45">
        <v>1154.0</v>
      </c>
      <c r="J98" s="45">
        <v>1144.0</v>
      </c>
      <c r="K98" s="45">
        <v>1004.0</v>
      </c>
      <c r="L98" s="45">
        <v>1100.0</v>
      </c>
      <c r="M98" s="45">
        <v>1366.0</v>
      </c>
      <c r="N98" s="45">
        <v>1196.0</v>
      </c>
      <c r="O98" s="45">
        <v>841.0</v>
      </c>
      <c r="P98" s="45">
        <v>1029.0</v>
      </c>
      <c r="Q98" s="49">
        <v>11097.0</v>
      </c>
      <c r="R98" s="47"/>
      <c r="S98" s="4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42" t="s">
        <v>55</v>
      </c>
      <c r="B99" s="43">
        <v>1.0</v>
      </c>
      <c r="C99" s="44" t="s">
        <v>29</v>
      </c>
      <c r="D99" s="42" t="s">
        <v>30</v>
      </c>
      <c r="E99" s="12">
        <v>346.0</v>
      </c>
      <c r="F99" s="12">
        <v>353.0</v>
      </c>
      <c r="G99" s="12">
        <v>351.0</v>
      </c>
      <c r="H99" s="12">
        <v>723.0</v>
      </c>
      <c r="I99" s="12">
        <v>950.0</v>
      </c>
      <c r="J99" s="12">
        <v>895.0</v>
      </c>
      <c r="K99" s="12">
        <v>989.0</v>
      </c>
      <c r="L99" s="12">
        <v>1047.0</v>
      </c>
      <c r="M99" s="12">
        <f>307+729</f>
        <v>1036</v>
      </c>
      <c r="N99" s="12">
        <v>831.0</v>
      </c>
      <c r="O99" s="12">
        <v>889.0</v>
      </c>
      <c r="P99" s="12">
        <v>947.0</v>
      </c>
      <c r="Q99" s="73">
        <f t="shared" ref="Q99:Q103" si="24">SUM(E99:P99)</f>
        <v>9357</v>
      </c>
      <c r="R99" s="74" t="s">
        <v>56</v>
      </c>
      <c r="S99" s="47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</row>
    <row r="100">
      <c r="A100" s="42" t="s">
        <v>55</v>
      </c>
      <c r="B100" s="43">
        <v>2.0</v>
      </c>
      <c r="C100" s="44" t="s">
        <v>31</v>
      </c>
      <c r="D100" s="42" t="s">
        <v>30</v>
      </c>
      <c r="E100" s="12">
        <v>113.0</v>
      </c>
      <c r="F100" s="12">
        <v>159.0</v>
      </c>
      <c r="G100" s="12">
        <v>171.0</v>
      </c>
      <c r="H100" s="12">
        <v>95.0</v>
      </c>
      <c r="I100" s="12">
        <v>88.0</v>
      </c>
      <c r="J100" s="12">
        <v>80.0</v>
      </c>
      <c r="K100" s="12">
        <v>89.0</v>
      </c>
      <c r="L100" s="12">
        <v>87.0</v>
      </c>
      <c r="M100" s="12">
        <v>75.0</v>
      </c>
      <c r="N100" s="12">
        <v>75.0</v>
      </c>
      <c r="O100" s="12">
        <v>84.0</v>
      </c>
      <c r="P100" s="75">
        <v>68.0</v>
      </c>
      <c r="Q100" s="73">
        <f t="shared" si="24"/>
        <v>1184</v>
      </c>
      <c r="R100" s="11" t="s">
        <v>57</v>
      </c>
      <c r="S100" s="47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</row>
    <row r="101">
      <c r="A101" s="42" t="s">
        <v>55</v>
      </c>
      <c r="B101" s="43">
        <v>3.0</v>
      </c>
      <c r="C101" s="44" t="s">
        <v>32</v>
      </c>
      <c r="D101" s="42" t="s">
        <v>30</v>
      </c>
      <c r="E101" s="12" t="s">
        <v>58</v>
      </c>
      <c r="F101" s="12" t="s">
        <v>58</v>
      </c>
      <c r="G101" s="12" t="s">
        <v>58</v>
      </c>
      <c r="H101" s="12" t="s">
        <v>58</v>
      </c>
      <c r="I101" s="12" t="s">
        <v>58</v>
      </c>
      <c r="J101" s="12" t="s">
        <v>58</v>
      </c>
      <c r="K101" s="12" t="s">
        <v>58</v>
      </c>
      <c r="L101" s="12" t="s">
        <v>58</v>
      </c>
      <c r="M101" s="12" t="s">
        <v>58</v>
      </c>
      <c r="N101" s="12" t="s">
        <v>58</v>
      </c>
      <c r="O101" s="12" t="s">
        <v>58</v>
      </c>
      <c r="P101" s="12" t="s">
        <v>58</v>
      </c>
      <c r="Q101" s="73">
        <f t="shared" si="24"/>
        <v>0</v>
      </c>
      <c r="R101" s="11"/>
      <c r="S101" s="47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</row>
    <row r="102">
      <c r="A102" s="42" t="s">
        <v>55</v>
      </c>
      <c r="B102" s="43">
        <v>4.0</v>
      </c>
      <c r="C102" s="44" t="s">
        <v>33</v>
      </c>
      <c r="D102" s="42" t="s">
        <v>30</v>
      </c>
      <c r="E102" s="12" t="s">
        <v>58</v>
      </c>
      <c r="F102" s="12" t="s">
        <v>58</v>
      </c>
      <c r="G102" s="12" t="s">
        <v>58</v>
      </c>
      <c r="H102" s="12" t="s">
        <v>58</v>
      </c>
      <c r="I102" s="12" t="s">
        <v>58</v>
      </c>
      <c r="J102" s="12" t="s">
        <v>58</v>
      </c>
      <c r="K102" s="12" t="s">
        <v>58</v>
      </c>
      <c r="L102" s="12" t="s">
        <v>58</v>
      </c>
      <c r="M102" s="12" t="s">
        <v>58</v>
      </c>
      <c r="N102" s="12" t="s">
        <v>58</v>
      </c>
      <c r="O102" s="12" t="s">
        <v>58</v>
      </c>
      <c r="P102" s="12" t="s">
        <v>58</v>
      </c>
      <c r="Q102" s="73">
        <f t="shared" si="24"/>
        <v>0</v>
      </c>
      <c r="R102" s="11"/>
      <c r="S102" s="4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42" t="s">
        <v>55</v>
      </c>
      <c r="B103" s="43">
        <v>5.0</v>
      </c>
      <c r="C103" s="44" t="s">
        <v>34</v>
      </c>
      <c r="D103" s="42" t="s">
        <v>30</v>
      </c>
      <c r="E103" s="12" t="s">
        <v>58</v>
      </c>
      <c r="F103" s="12" t="s">
        <v>58</v>
      </c>
      <c r="G103" s="12" t="s">
        <v>58</v>
      </c>
      <c r="H103" s="12" t="s">
        <v>58</v>
      </c>
      <c r="I103" s="12" t="s">
        <v>58</v>
      </c>
      <c r="J103" s="12" t="s">
        <v>58</v>
      </c>
      <c r="K103" s="12" t="s">
        <v>58</v>
      </c>
      <c r="L103" s="12" t="s">
        <v>58</v>
      </c>
      <c r="M103" s="12" t="s">
        <v>58</v>
      </c>
      <c r="N103" s="12" t="s">
        <v>58</v>
      </c>
      <c r="O103" s="12" t="s">
        <v>58</v>
      </c>
      <c r="P103" s="12" t="s">
        <v>58</v>
      </c>
      <c r="Q103" s="73">
        <f t="shared" si="24"/>
        <v>0</v>
      </c>
      <c r="R103" s="11"/>
      <c r="S103" s="4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42" t="s">
        <v>55</v>
      </c>
      <c r="B104" s="43">
        <v>6.0</v>
      </c>
      <c r="C104" s="48" t="s">
        <v>35</v>
      </c>
      <c r="D104" s="42" t="s">
        <v>30</v>
      </c>
      <c r="E104" s="12">
        <f t="shared" ref="E104:Q104" si="25">SUM(E99:E103)</f>
        <v>459</v>
      </c>
      <c r="F104" s="12">
        <f t="shared" si="25"/>
        <v>512</v>
      </c>
      <c r="G104" s="12">
        <f t="shared" si="25"/>
        <v>522</v>
      </c>
      <c r="H104" s="12">
        <f t="shared" si="25"/>
        <v>818</v>
      </c>
      <c r="I104" s="12">
        <f t="shared" si="25"/>
        <v>1038</v>
      </c>
      <c r="J104" s="12">
        <f t="shared" si="25"/>
        <v>975</v>
      </c>
      <c r="K104" s="12">
        <f t="shared" si="25"/>
        <v>1078</v>
      </c>
      <c r="L104" s="12">
        <f t="shared" si="25"/>
        <v>1134</v>
      </c>
      <c r="M104" s="12">
        <f t="shared" si="25"/>
        <v>1111</v>
      </c>
      <c r="N104" s="12">
        <f t="shared" si="25"/>
        <v>906</v>
      </c>
      <c r="O104" s="12">
        <f t="shared" si="25"/>
        <v>973</v>
      </c>
      <c r="P104" s="12">
        <f t="shared" si="25"/>
        <v>1015</v>
      </c>
      <c r="Q104" s="76">
        <f t="shared" si="25"/>
        <v>10541</v>
      </c>
      <c r="R104" s="74" t="s">
        <v>59</v>
      </c>
      <c r="S104" s="4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42" t="s">
        <v>60</v>
      </c>
      <c r="B105" s="43">
        <v>1.0</v>
      </c>
      <c r="C105" s="44" t="s">
        <v>29</v>
      </c>
      <c r="D105" s="42" t="s">
        <v>30</v>
      </c>
      <c r="E105" s="56">
        <v>0.0</v>
      </c>
      <c r="F105" s="56">
        <v>0.0</v>
      </c>
      <c r="G105" s="56">
        <v>0.0</v>
      </c>
      <c r="H105" s="56">
        <v>0.0</v>
      </c>
      <c r="I105" s="56">
        <v>0.0</v>
      </c>
      <c r="J105" s="56">
        <v>0.0</v>
      </c>
      <c r="K105" s="56">
        <v>0.0</v>
      </c>
      <c r="L105" s="56">
        <v>0.0</v>
      </c>
      <c r="M105" s="56">
        <v>0.0</v>
      </c>
      <c r="N105" s="56">
        <v>0.0</v>
      </c>
      <c r="O105" s="56">
        <v>0.0</v>
      </c>
      <c r="P105" s="56">
        <v>0.0</v>
      </c>
      <c r="Q105" s="46">
        <v>0.0</v>
      </c>
      <c r="R105" s="47"/>
      <c r="S105" s="47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</row>
    <row r="106">
      <c r="A106" s="42" t="s">
        <v>60</v>
      </c>
      <c r="B106" s="43">
        <v>2.0</v>
      </c>
      <c r="C106" s="44" t="s">
        <v>31</v>
      </c>
      <c r="D106" s="42" t="s">
        <v>30</v>
      </c>
      <c r="E106" s="56">
        <v>0.0</v>
      </c>
      <c r="F106" s="56">
        <v>0.0</v>
      </c>
      <c r="G106" s="56">
        <v>0.0</v>
      </c>
      <c r="H106" s="56">
        <v>0.0</v>
      </c>
      <c r="I106" s="56">
        <v>0.0</v>
      </c>
      <c r="J106" s="56">
        <v>0.0</v>
      </c>
      <c r="K106" s="56">
        <v>0.0</v>
      </c>
      <c r="L106" s="56">
        <v>0.0</v>
      </c>
      <c r="M106" s="56">
        <v>0.0</v>
      </c>
      <c r="N106" s="56">
        <v>0.0</v>
      </c>
      <c r="O106" s="56">
        <v>0.0</v>
      </c>
      <c r="P106" s="56">
        <v>0.0</v>
      </c>
      <c r="Q106" s="46">
        <v>0.0</v>
      </c>
      <c r="R106" s="47"/>
      <c r="S106" s="47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</row>
    <row r="107">
      <c r="A107" s="42" t="s">
        <v>60</v>
      </c>
      <c r="B107" s="43">
        <v>3.0</v>
      </c>
      <c r="C107" s="44" t="s">
        <v>32</v>
      </c>
      <c r="D107" s="42" t="s">
        <v>30</v>
      </c>
      <c r="E107" s="56">
        <v>0.0</v>
      </c>
      <c r="F107" s="56">
        <v>0.0</v>
      </c>
      <c r="G107" s="56">
        <v>0.0</v>
      </c>
      <c r="H107" s="56">
        <v>0.0</v>
      </c>
      <c r="I107" s="56">
        <v>0.0</v>
      </c>
      <c r="J107" s="56">
        <v>0.0</v>
      </c>
      <c r="K107" s="56">
        <v>0.0</v>
      </c>
      <c r="L107" s="56">
        <v>0.0</v>
      </c>
      <c r="M107" s="56">
        <v>0.0</v>
      </c>
      <c r="N107" s="56">
        <v>0.0</v>
      </c>
      <c r="O107" s="56">
        <v>0.0</v>
      </c>
      <c r="P107" s="56">
        <v>0.0</v>
      </c>
      <c r="Q107" s="46">
        <v>0.0</v>
      </c>
      <c r="R107" s="47"/>
      <c r="S107" s="47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</row>
    <row r="108">
      <c r="A108" s="42" t="s">
        <v>60</v>
      </c>
      <c r="B108" s="43">
        <v>4.0</v>
      </c>
      <c r="C108" s="44" t="s">
        <v>33</v>
      </c>
      <c r="D108" s="42" t="s">
        <v>30</v>
      </c>
      <c r="E108" s="56">
        <v>4.98</v>
      </c>
      <c r="F108" s="56">
        <v>5.66</v>
      </c>
      <c r="G108" s="56">
        <v>7.24</v>
      </c>
      <c r="H108" s="56">
        <v>7.44</v>
      </c>
      <c r="I108" s="56">
        <v>9.96</v>
      </c>
      <c r="J108" s="56">
        <v>10.38</v>
      </c>
      <c r="K108" s="56">
        <v>9.8</v>
      </c>
      <c r="L108" s="56">
        <v>10.5</v>
      </c>
      <c r="M108" s="56">
        <v>12.26</v>
      </c>
      <c r="N108" s="56">
        <v>10.7</v>
      </c>
      <c r="O108" s="56">
        <v>16.04</v>
      </c>
      <c r="P108" s="56">
        <v>15.56</v>
      </c>
      <c r="Q108" s="46">
        <v>120.52000000000001</v>
      </c>
      <c r="R108" s="47"/>
      <c r="S108" s="4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42" t="s">
        <v>60</v>
      </c>
      <c r="B109" s="43">
        <v>5.0</v>
      </c>
      <c r="C109" s="44" t="s">
        <v>34</v>
      </c>
      <c r="D109" s="42" t="s">
        <v>30</v>
      </c>
      <c r="E109" s="56">
        <v>0.0</v>
      </c>
      <c r="F109" s="56">
        <v>0.0</v>
      </c>
      <c r="G109" s="56">
        <v>0.0</v>
      </c>
      <c r="H109" s="56">
        <v>0.0</v>
      </c>
      <c r="I109" s="56">
        <v>0.0</v>
      </c>
      <c r="J109" s="56">
        <v>0.0</v>
      </c>
      <c r="K109" s="56">
        <v>0.0</v>
      </c>
      <c r="L109" s="56">
        <v>0.0</v>
      </c>
      <c r="M109" s="56">
        <v>0.0</v>
      </c>
      <c r="N109" s="56">
        <v>0.0</v>
      </c>
      <c r="O109" s="56">
        <v>0.0</v>
      </c>
      <c r="P109" s="56">
        <v>0.0</v>
      </c>
      <c r="Q109" s="46">
        <v>0.0</v>
      </c>
      <c r="R109" s="47"/>
      <c r="S109" s="4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42" t="s">
        <v>60</v>
      </c>
      <c r="B110" s="43">
        <v>6.0</v>
      </c>
      <c r="C110" s="48" t="s">
        <v>35</v>
      </c>
      <c r="D110" s="42" t="s">
        <v>30</v>
      </c>
      <c r="E110" s="45">
        <v>4.98</v>
      </c>
      <c r="F110" s="45">
        <v>5.66</v>
      </c>
      <c r="G110" s="45">
        <v>7.24</v>
      </c>
      <c r="H110" s="45">
        <v>7.44</v>
      </c>
      <c r="I110" s="45">
        <v>9.96</v>
      </c>
      <c r="J110" s="45">
        <v>10.38</v>
      </c>
      <c r="K110" s="45">
        <v>9.8</v>
      </c>
      <c r="L110" s="45">
        <v>10.5</v>
      </c>
      <c r="M110" s="45">
        <v>12.26</v>
      </c>
      <c r="N110" s="45">
        <v>10.7</v>
      </c>
      <c r="O110" s="45">
        <v>16.04</v>
      </c>
      <c r="P110" s="45">
        <v>15.56</v>
      </c>
      <c r="Q110" s="49">
        <v>120.52000000000001</v>
      </c>
      <c r="R110" s="47"/>
      <c r="S110" s="4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7" t="s">
        <v>61</v>
      </c>
      <c r="B111" s="43">
        <v>1.0</v>
      </c>
      <c r="C111" s="44" t="s">
        <v>29</v>
      </c>
      <c r="D111" s="42" t="s">
        <v>30</v>
      </c>
      <c r="E111" s="45">
        <v>0.0</v>
      </c>
      <c r="F111" s="45">
        <v>0.0</v>
      </c>
      <c r="G111" s="45">
        <v>0.0</v>
      </c>
      <c r="H111" s="45">
        <v>0.0</v>
      </c>
      <c r="I111" s="45">
        <v>0.0</v>
      </c>
      <c r="J111" s="45">
        <v>0.0</v>
      </c>
      <c r="K111" s="45">
        <v>0.0</v>
      </c>
      <c r="L111" s="45">
        <v>0.0</v>
      </c>
      <c r="M111" s="45">
        <v>0.0</v>
      </c>
      <c r="N111" s="45">
        <v>0.0</v>
      </c>
      <c r="O111" s="45">
        <v>0.0</v>
      </c>
      <c r="P111" s="45">
        <v>0.0</v>
      </c>
      <c r="Q111" s="46">
        <v>0.0</v>
      </c>
      <c r="R111" s="47"/>
      <c r="S111" s="47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</row>
    <row r="112">
      <c r="A112" s="77" t="s">
        <v>61</v>
      </c>
      <c r="B112" s="43">
        <v>2.0</v>
      </c>
      <c r="C112" s="44" t="s">
        <v>31</v>
      </c>
      <c r="D112" s="42" t="s">
        <v>30</v>
      </c>
      <c r="E112" s="45">
        <v>0.0</v>
      </c>
      <c r="F112" s="45">
        <v>0.0</v>
      </c>
      <c r="G112" s="45">
        <v>0.0</v>
      </c>
      <c r="H112" s="45">
        <v>0.0</v>
      </c>
      <c r="I112" s="45">
        <v>0.0</v>
      </c>
      <c r="J112" s="45">
        <v>0.0</v>
      </c>
      <c r="K112" s="45">
        <v>0.0</v>
      </c>
      <c r="L112" s="45">
        <v>0.0</v>
      </c>
      <c r="M112" s="45">
        <v>0.0</v>
      </c>
      <c r="N112" s="45">
        <v>0.0</v>
      </c>
      <c r="O112" s="45">
        <v>0.0</v>
      </c>
      <c r="P112" s="45">
        <v>0.0</v>
      </c>
      <c r="Q112" s="46">
        <v>0.0</v>
      </c>
      <c r="R112" s="47"/>
      <c r="S112" s="47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</row>
    <row r="113">
      <c r="A113" s="77" t="s">
        <v>61</v>
      </c>
      <c r="B113" s="43">
        <v>3.0</v>
      </c>
      <c r="C113" s="44" t="s">
        <v>32</v>
      </c>
      <c r="D113" s="42" t="s">
        <v>30</v>
      </c>
      <c r="E113" s="45">
        <v>0.0</v>
      </c>
      <c r="F113" s="45">
        <v>0.0</v>
      </c>
      <c r="G113" s="45">
        <v>0.0</v>
      </c>
      <c r="H113" s="45">
        <v>0.0</v>
      </c>
      <c r="I113" s="45">
        <v>0.0</v>
      </c>
      <c r="J113" s="45">
        <v>0.0</v>
      </c>
      <c r="K113" s="45">
        <v>0.0</v>
      </c>
      <c r="L113" s="45">
        <v>0.0</v>
      </c>
      <c r="M113" s="45">
        <v>0.0</v>
      </c>
      <c r="N113" s="45">
        <v>0.0</v>
      </c>
      <c r="O113" s="45">
        <v>0.0</v>
      </c>
      <c r="P113" s="45">
        <v>0.0</v>
      </c>
      <c r="Q113" s="46">
        <v>0.0</v>
      </c>
      <c r="R113" s="47"/>
      <c r="S113" s="47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</row>
    <row r="114">
      <c r="A114" s="77" t="s">
        <v>61</v>
      </c>
      <c r="B114" s="43">
        <v>4.0</v>
      </c>
      <c r="C114" s="44" t="s">
        <v>33</v>
      </c>
      <c r="D114" s="42" t="s">
        <v>30</v>
      </c>
      <c r="E114" s="45">
        <v>1.28</v>
      </c>
      <c r="F114" s="45">
        <v>1.48</v>
      </c>
      <c r="G114" s="45">
        <v>0.9</v>
      </c>
      <c r="H114" s="45">
        <v>1.58</v>
      </c>
      <c r="I114" s="45">
        <v>1.38</v>
      </c>
      <c r="J114" s="45">
        <v>1.8</v>
      </c>
      <c r="K114" s="45">
        <v>1.58</v>
      </c>
      <c r="L114" s="45">
        <v>1.7</v>
      </c>
      <c r="M114" s="45">
        <v>2.32</v>
      </c>
      <c r="N114" s="45">
        <v>2.0</v>
      </c>
      <c r="O114" s="45">
        <v>1.8</v>
      </c>
      <c r="P114" s="45">
        <v>2.1</v>
      </c>
      <c r="Q114" s="46">
        <v>19.92</v>
      </c>
      <c r="R114" s="47" t="s">
        <v>62</v>
      </c>
      <c r="S114" s="4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7" t="s">
        <v>61</v>
      </c>
      <c r="B115" s="43">
        <v>5.0</v>
      </c>
      <c r="C115" s="44" t="s">
        <v>34</v>
      </c>
      <c r="D115" s="42" t="s">
        <v>30</v>
      </c>
      <c r="E115" s="45">
        <v>40.28</v>
      </c>
      <c r="F115" s="45">
        <v>48.9</v>
      </c>
      <c r="G115" s="45">
        <v>44.14</v>
      </c>
      <c r="H115" s="45">
        <v>62.0</v>
      </c>
      <c r="I115" s="45">
        <v>43.549723756906076</v>
      </c>
      <c r="J115" s="45">
        <v>49.23977900552486</v>
      </c>
      <c r="K115" s="45">
        <v>49.34</v>
      </c>
      <c r="L115" s="45">
        <v>62.66447513812155</v>
      </c>
      <c r="M115" s="45">
        <v>63.331491712707184</v>
      </c>
      <c r="N115" s="45">
        <v>76.39999999999999</v>
      </c>
      <c r="O115" s="45">
        <v>61.44</v>
      </c>
      <c r="P115" s="45">
        <v>70.0</v>
      </c>
      <c r="Q115" s="46">
        <v>671.2854696132597</v>
      </c>
      <c r="R115" s="47" t="s">
        <v>63</v>
      </c>
      <c r="S115" s="4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7" t="s">
        <v>61</v>
      </c>
      <c r="B116" s="43">
        <v>6.0</v>
      </c>
      <c r="C116" s="48" t="s">
        <v>35</v>
      </c>
      <c r="D116" s="42" t="s">
        <v>30</v>
      </c>
      <c r="E116" s="45">
        <v>41.56</v>
      </c>
      <c r="F116" s="45">
        <v>50.379999999999995</v>
      </c>
      <c r="G116" s="45">
        <v>45.04</v>
      </c>
      <c r="H116" s="45">
        <v>63.58</v>
      </c>
      <c r="I116" s="45">
        <v>44.92972375690608</v>
      </c>
      <c r="J116" s="45">
        <v>51.039779005524856</v>
      </c>
      <c r="K116" s="45">
        <v>50.92</v>
      </c>
      <c r="L116" s="45">
        <v>64.36447513812155</v>
      </c>
      <c r="M116" s="45">
        <v>65.65149171270718</v>
      </c>
      <c r="N116" s="45">
        <v>78.39999999999999</v>
      </c>
      <c r="O116" s="45">
        <v>63.239999999999995</v>
      </c>
      <c r="P116" s="45">
        <v>72.1</v>
      </c>
      <c r="Q116" s="49">
        <v>691.2054696132597</v>
      </c>
      <c r="R116" s="47"/>
      <c r="S116" s="4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7" t="s">
        <v>64</v>
      </c>
      <c r="B117" s="43">
        <v>1.0</v>
      </c>
      <c r="C117" s="44" t="s">
        <v>29</v>
      </c>
      <c r="D117" s="42" t="s">
        <v>30</v>
      </c>
      <c r="E117" s="45">
        <v>0.0</v>
      </c>
      <c r="F117" s="45">
        <v>0.0</v>
      </c>
      <c r="G117" s="45">
        <v>0.0</v>
      </c>
      <c r="H117" s="45">
        <v>0.0</v>
      </c>
      <c r="I117" s="45">
        <v>0.0</v>
      </c>
      <c r="J117" s="45">
        <v>0.0</v>
      </c>
      <c r="K117" s="45">
        <v>0.0</v>
      </c>
      <c r="L117" s="45">
        <v>0.0</v>
      </c>
      <c r="M117" s="45">
        <v>0.0</v>
      </c>
      <c r="N117" s="45">
        <v>0.0</v>
      </c>
      <c r="O117" s="47"/>
      <c r="P117" s="47"/>
      <c r="Q117" s="46">
        <v>0.0</v>
      </c>
      <c r="R117" s="47"/>
      <c r="S117" s="47" t="s">
        <v>65</v>
      </c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</row>
    <row r="118">
      <c r="A118" s="77" t="s">
        <v>64</v>
      </c>
      <c r="B118" s="43">
        <v>2.0</v>
      </c>
      <c r="C118" s="44" t="s">
        <v>31</v>
      </c>
      <c r="D118" s="42" t="s">
        <v>30</v>
      </c>
      <c r="E118" s="45">
        <v>0.0</v>
      </c>
      <c r="F118" s="45">
        <v>0.0</v>
      </c>
      <c r="G118" s="45">
        <v>0.0</v>
      </c>
      <c r="H118" s="45">
        <v>0.0</v>
      </c>
      <c r="I118" s="45">
        <v>0.0</v>
      </c>
      <c r="J118" s="45">
        <v>0.0</v>
      </c>
      <c r="K118" s="45">
        <v>0.0</v>
      </c>
      <c r="L118" s="45">
        <v>0.0</v>
      </c>
      <c r="M118" s="45">
        <v>0.0</v>
      </c>
      <c r="N118" s="45">
        <v>0.0</v>
      </c>
      <c r="O118" s="47"/>
      <c r="P118" s="47"/>
      <c r="Q118" s="46">
        <v>0.0</v>
      </c>
      <c r="R118" s="47"/>
      <c r="S118" s="47" t="s">
        <v>65</v>
      </c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>
      <c r="A119" s="77" t="s">
        <v>64</v>
      </c>
      <c r="B119" s="43">
        <v>3.0</v>
      </c>
      <c r="C119" s="44" t="s">
        <v>32</v>
      </c>
      <c r="D119" s="42" t="s">
        <v>30</v>
      </c>
      <c r="E119" s="45">
        <v>0.0</v>
      </c>
      <c r="F119" s="45">
        <v>0.0</v>
      </c>
      <c r="G119" s="45">
        <v>0.0</v>
      </c>
      <c r="H119" s="45">
        <v>0.0</v>
      </c>
      <c r="I119" s="45">
        <v>0.0</v>
      </c>
      <c r="J119" s="45">
        <v>0.0</v>
      </c>
      <c r="K119" s="45">
        <v>0.0</v>
      </c>
      <c r="L119" s="45">
        <v>0.0</v>
      </c>
      <c r="M119" s="45">
        <v>0.0</v>
      </c>
      <c r="N119" s="45">
        <v>0.0</v>
      </c>
      <c r="O119" s="47"/>
      <c r="P119" s="47"/>
      <c r="Q119" s="46">
        <v>0.0</v>
      </c>
      <c r="R119" s="47"/>
      <c r="S119" s="47" t="s">
        <v>65</v>
      </c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</row>
    <row r="120">
      <c r="A120" s="77" t="s">
        <v>64</v>
      </c>
      <c r="B120" s="43">
        <v>4.0</v>
      </c>
      <c r="C120" s="44" t="s">
        <v>33</v>
      </c>
      <c r="D120" s="42" t="s">
        <v>30</v>
      </c>
      <c r="E120" s="45">
        <v>0.26</v>
      </c>
      <c r="F120" s="45">
        <v>0.76</v>
      </c>
      <c r="G120" s="45">
        <v>1.04</v>
      </c>
      <c r="H120" s="45">
        <v>0.64</v>
      </c>
      <c r="I120" s="45">
        <v>0.66</v>
      </c>
      <c r="J120" s="45">
        <v>0.62</v>
      </c>
      <c r="K120" s="45">
        <v>0.62</v>
      </c>
      <c r="L120" s="45">
        <v>0.6</v>
      </c>
      <c r="M120" s="45">
        <v>0.66</v>
      </c>
      <c r="N120" s="45">
        <v>0.64</v>
      </c>
      <c r="O120" s="47"/>
      <c r="P120" s="47"/>
      <c r="Q120" s="46">
        <v>6.5</v>
      </c>
      <c r="R120" s="47" t="s">
        <v>62</v>
      </c>
      <c r="S120" s="47" t="s">
        <v>65</v>
      </c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7" t="s">
        <v>64</v>
      </c>
      <c r="B121" s="43">
        <v>5.0</v>
      </c>
      <c r="C121" s="44" t="s">
        <v>34</v>
      </c>
      <c r="D121" s="42" t="s">
        <v>30</v>
      </c>
      <c r="E121" s="45">
        <v>0.0</v>
      </c>
      <c r="F121" s="45">
        <v>0.0</v>
      </c>
      <c r="G121" s="45">
        <v>0.0</v>
      </c>
      <c r="H121" s="45">
        <v>0.0</v>
      </c>
      <c r="I121" s="45">
        <v>0.0</v>
      </c>
      <c r="J121" s="45">
        <v>0.0</v>
      </c>
      <c r="K121" s="45">
        <v>0.0</v>
      </c>
      <c r="L121" s="45">
        <v>0.0</v>
      </c>
      <c r="M121" s="45">
        <v>0.0</v>
      </c>
      <c r="N121" s="45">
        <v>0.0</v>
      </c>
      <c r="O121" s="47"/>
      <c r="P121" s="47"/>
      <c r="Q121" s="46">
        <v>0.0</v>
      </c>
      <c r="R121" s="47"/>
      <c r="S121" s="47" t="s">
        <v>65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7" t="s">
        <v>64</v>
      </c>
      <c r="B122" s="43">
        <v>6.0</v>
      </c>
      <c r="C122" s="48" t="s">
        <v>35</v>
      </c>
      <c r="D122" s="42" t="s">
        <v>30</v>
      </c>
      <c r="E122" s="45">
        <v>0.26</v>
      </c>
      <c r="F122" s="45">
        <v>0.76</v>
      </c>
      <c r="G122" s="45">
        <v>1.04</v>
      </c>
      <c r="H122" s="45">
        <v>0.64</v>
      </c>
      <c r="I122" s="45">
        <v>0.66</v>
      </c>
      <c r="J122" s="45">
        <v>0.62</v>
      </c>
      <c r="K122" s="45">
        <v>0.62</v>
      </c>
      <c r="L122" s="45">
        <v>0.6</v>
      </c>
      <c r="M122" s="45">
        <v>0.66</v>
      </c>
      <c r="N122" s="45">
        <v>0.64</v>
      </c>
      <c r="O122" s="47"/>
      <c r="P122" s="47"/>
      <c r="Q122" s="49">
        <v>6.5</v>
      </c>
      <c r="R122" s="47"/>
      <c r="S122" s="4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7" t="s">
        <v>66</v>
      </c>
      <c r="B123" s="43">
        <v>1.0</v>
      </c>
      <c r="C123" s="44" t="s">
        <v>29</v>
      </c>
      <c r="D123" s="42" t="s">
        <v>30</v>
      </c>
      <c r="E123" s="45">
        <v>0.0</v>
      </c>
      <c r="F123" s="45">
        <v>0.0</v>
      </c>
      <c r="G123" s="45">
        <v>0.0</v>
      </c>
      <c r="H123" s="45">
        <v>0.0</v>
      </c>
      <c r="I123" s="45">
        <v>0.0</v>
      </c>
      <c r="J123" s="45">
        <v>0.0</v>
      </c>
      <c r="K123" s="45">
        <v>0.0</v>
      </c>
      <c r="L123" s="45">
        <v>0.0</v>
      </c>
      <c r="M123" s="45">
        <v>0.0</v>
      </c>
      <c r="N123" s="45">
        <v>0.0</v>
      </c>
      <c r="O123" s="45">
        <v>0.0</v>
      </c>
      <c r="P123" s="45">
        <v>0.0</v>
      </c>
      <c r="Q123" s="46">
        <f t="shared" ref="Q123:Q127" si="26">SUM(E123:P123)</f>
        <v>0</v>
      </c>
      <c r="R123" s="47"/>
      <c r="S123" s="47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</row>
    <row r="124">
      <c r="A124" s="77" t="s">
        <v>66</v>
      </c>
      <c r="B124" s="43">
        <v>2.0</v>
      </c>
      <c r="C124" s="44" t="s">
        <v>31</v>
      </c>
      <c r="D124" s="42" t="s">
        <v>30</v>
      </c>
      <c r="E124" s="45">
        <v>0.0</v>
      </c>
      <c r="F124" s="45">
        <v>0.0</v>
      </c>
      <c r="G124" s="45">
        <v>0.0</v>
      </c>
      <c r="H124" s="45">
        <v>0.0</v>
      </c>
      <c r="I124" s="45">
        <v>0.0</v>
      </c>
      <c r="J124" s="45">
        <v>0.0</v>
      </c>
      <c r="K124" s="45">
        <v>0.0</v>
      </c>
      <c r="L124" s="45">
        <v>0.0</v>
      </c>
      <c r="M124" s="45">
        <v>0.0</v>
      </c>
      <c r="N124" s="45">
        <v>0.0</v>
      </c>
      <c r="O124" s="45">
        <v>0.0</v>
      </c>
      <c r="P124" s="45">
        <v>0.0</v>
      </c>
      <c r="Q124" s="46">
        <f t="shared" si="26"/>
        <v>0</v>
      </c>
      <c r="R124" s="47"/>
      <c r="S124" s="47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</row>
    <row r="125">
      <c r="A125" s="77" t="s">
        <v>66</v>
      </c>
      <c r="B125" s="43">
        <v>3.0</v>
      </c>
      <c r="C125" s="44" t="s">
        <v>32</v>
      </c>
      <c r="D125" s="42" t="s">
        <v>30</v>
      </c>
      <c r="E125" s="45">
        <v>0.0</v>
      </c>
      <c r="F125" s="45">
        <v>0.0</v>
      </c>
      <c r="G125" s="45">
        <v>0.0</v>
      </c>
      <c r="H125" s="45">
        <v>0.0</v>
      </c>
      <c r="I125" s="45">
        <v>0.0</v>
      </c>
      <c r="J125" s="45">
        <v>0.0</v>
      </c>
      <c r="K125" s="45">
        <v>0.0</v>
      </c>
      <c r="L125" s="45">
        <v>0.0</v>
      </c>
      <c r="M125" s="45">
        <v>0.0</v>
      </c>
      <c r="N125" s="45">
        <v>0.0</v>
      </c>
      <c r="O125" s="45">
        <v>0.0</v>
      </c>
      <c r="P125" s="45">
        <v>0.0</v>
      </c>
      <c r="Q125" s="46">
        <f t="shared" si="26"/>
        <v>0</v>
      </c>
      <c r="R125" s="47"/>
      <c r="S125" s="47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</row>
    <row r="126">
      <c r="A126" s="77" t="s">
        <v>66</v>
      </c>
      <c r="B126" s="43">
        <v>4.0</v>
      </c>
      <c r="C126" s="44" t="s">
        <v>33</v>
      </c>
      <c r="D126" s="42" t="s">
        <v>30</v>
      </c>
      <c r="E126" s="45">
        <f>44*20</f>
        <v>880</v>
      </c>
      <c r="F126" s="45">
        <f>56*20</f>
        <v>1120</v>
      </c>
      <c r="G126" s="45">
        <f>87*20</f>
        <v>1740</v>
      </c>
      <c r="H126" s="45">
        <f>92*20</f>
        <v>1840</v>
      </c>
      <c r="I126" s="45">
        <f>110*20</f>
        <v>2200</v>
      </c>
      <c r="J126" s="45">
        <f>114*20</f>
        <v>2280</v>
      </c>
      <c r="K126" s="45">
        <f>91*20</f>
        <v>1820</v>
      </c>
      <c r="L126" s="45">
        <f>108*20</f>
        <v>2160</v>
      </c>
      <c r="M126" s="45">
        <f>180*20</f>
        <v>3600</v>
      </c>
      <c r="N126" s="45">
        <f>156*20</f>
        <v>3120</v>
      </c>
      <c r="O126" s="45">
        <f>188*20</f>
        <v>3760</v>
      </c>
      <c r="P126" s="45">
        <v>3640.0</v>
      </c>
      <c r="Q126" s="46">
        <f t="shared" si="26"/>
        <v>28160</v>
      </c>
      <c r="R126" s="47"/>
      <c r="S126" s="4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7" t="s">
        <v>66</v>
      </c>
      <c r="B127" s="43">
        <v>5.0</v>
      </c>
      <c r="C127" s="44" t="s">
        <v>34</v>
      </c>
      <c r="D127" s="42" t="s">
        <v>30</v>
      </c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6">
        <f t="shared" si="26"/>
        <v>0</v>
      </c>
      <c r="R127" s="47"/>
      <c r="S127" s="4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7" t="s">
        <v>66</v>
      </c>
      <c r="B128" s="43">
        <v>6.0</v>
      </c>
      <c r="C128" s="48" t="s">
        <v>35</v>
      </c>
      <c r="D128" s="42" t="s">
        <v>30</v>
      </c>
      <c r="E128" s="45">
        <f t="shared" ref="E128:Q128" si="27">SUM(E123:E127)</f>
        <v>880</v>
      </c>
      <c r="F128" s="45">
        <f t="shared" si="27"/>
        <v>1120</v>
      </c>
      <c r="G128" s="45">
        <f t="shared" si="27"/>
        <v>1740</v>
      </c>
      <c r="H128" s="45">
        <f t="shared" si="27"/>
        <v>1840</v>
      </c>
      <c r="I128" s="45">
        <f t="shared" si="27"/>
        <v>2200</v>
      </c>
      <c r="J128" s="45">
        <f t="shared" si="27"/>
        <v>2280</v>
      </c>
      <c r="K128" s="45">
        <f t="shared" si="27"/>
        <v>1820</v>
      </c>
      <c r="L128" s="45">
        <f t="shared" si="27"/>
        <v>2160</v>
      </c>
      <c r="M128" s="45">
        <f t="shared" si="27"/>
        <v>3600</v>
      </c>
      <c r="N128" s="45">
        <f t="shared" si="27"/>
        <v>3120</v>
      </c>
      <c r="O128" s="45">
        <f t="shared" si="27"/>
        <v>3760</v>
      </c>
      <c r="P128" s="45">
        <f t="shared" si="27"/>
        <v>3640</v>
      </c>
      <c r="Q128" s="49">
        <f t="shared" si="27"/>
        <v>28160</v>
      </c>
      <c r="R128" s="47"/>
      <c r="S128" s="4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42" t="s">
        <v>67</v>
      </c>
      <c r="B129" s="78">
        <v>1.0</v>
      </c>
      <c r="C129" s="79" t="s">
        <v>29</v>
      </c>
      <c r="D129" s="80" t="s">
        <v>30</v>
      </c>
      <c r="E129" s="45" t="s">
        <v>43</v>
      </c>
      <c r="F129" s="45" t="s">
        <v>43</v>
      </c>
      <c r="G129" s="45" t="s">
        <v>43</v>
      </c>
      <c r="H129" s="45" t="s">
        <v>43</v>
      </c>
      <c r="I129" s="45" t="s">
        <v>43</v>
      </c>
      <c r="J129" s="45" t="s">
        <v>43</v>
      </c>
      <c r="K129" s="45" t="s">
        <v>43</v>
      </c>
      <c r="L129" s="45" t="s">
        <v>43</v>
      </c>
      <c r="M129" s="45" t="s">
        <v>43</v>
      </c>
      <c r="N129" s="45" t="s">
        <v>43</v>
      </c>
      <c r="O129" s="45" t="s">
        <v>43</v>
      </c>
      <c r="P129" s="45" t="s">
        <v>43</v>
      </c>
      <c r="Q129" s="81">
        <v>0.0</v>
      </c>
      <c r="R129" s="47"/>
      <c r="S129" s="4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42" t="s">
        <v>67</v>
      </c>
      <c r="B130" s="78">
        <v>2.0</v>
      </c>
      <c r="C130" s="79" t="s">
        <v>31</v>
      </c>
      <c r="D130" s="80" t="s">
        <v>30</v>
      </c>
      <c r="E130" s="45">
        <v>0.0</v>
      </c>
      <c r="F130" s="45">
        <v>0.0</v>
      </c>
      <c r="G130" s="45">
        <v>0.0</v>
      </c>
      <c r="H130" s="45">
        <v>0.0</v>
      </c>
      <c r="I130" s="45">
        <v>0.0</v>
      </c>
      <c r="J130" s="45">
        <v>0.0</v>
      </c>
      <c r="K130" s="45">
        <v>0.0</v>
      </c>
      <c r="L130" s="45">
        <v>0.0</v>
      </c>
      <c r="M130" s="45">
        <v>0.0</v>
      </c>
      <c r="N130" s="45">
        <v>0.0</v>
      </c>
      <c r="O130" s="45">
        <v>0.0</v>
      </c>
      <c r="P130" s="45">
        <v>0.0</v>
      </c>
      <c r="Q130" s="81">
        <v>0.0</v>
      </c>
      <c r="R130" s="47"/>
      <c r="S130" s="4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42" t="s">
        <v>67</v>
      </c>
      <c r="B131" s="78">
        <v>3.0</v>
      </c>
      <c r="C131" s="79" t="s">
        <v>32</v>
      </c>
      <c r="D131" s="80" t="s">
        <v>30</v>
      </c>
      <c r="E131" s="45">
        <v>0.0</v>
      </c>
      <c r="F131" s="45">
        <v>0.0</v>
      </c>
      <c r="G131" s="45">
        <v>0.0</v>
      </c>
      <c r="H131" s="45">
        <v>0.0</v>
      </c>
      <c r="I131" s="45">
        <v>0.0</v>
      </c>
      <c r="J131" s="45">
        <v>0.0</v>
      </c>
      <c r="K131" s="45">
        <v>0.0</v>
      </c>
      <c r="L131" s="45">
        <v>0.0</v>
      </c>
      <c r="M131" s="45">
        <v>0.0</v>
      </c>
      <c r="N131" s="45">
        <v>0.0</v>
      </c>
      <c r="O131" s="45">
        <v>0.0</v>
      </c>
      <c r="P131" s="45">
        <v>0.0</v>
      </c>
      <c r="Q131" s="81">
        <v>0.0</v>
      </c>
      <c r="R131" s="47"/>
      <c r="S131" s="4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42" t="s">
        <v>67</v>
      </c>
      <c r="B132" s="78">
        <v>4.0</v>
      </c>
      <c r="C132" s="79" t="s">
        <v>33</v>
      </c>
      <c r="D132" s="80" t="s">
        <v>30</v>
      </c>
      <c r="E132" s="45">
        <v>0.8</v>
      </c>
      <c r="F132" s="45">
        <v>1.64</v>
      </c>
      <c r="G132" s="45">
        <v>2.1</v>
      </c>
      <c r="H132" s="45">
        <v>1.42</v>
      </c>
      <c r="I132" s="45">
        <v>1.98</v>
      </c>
      <c r="J132" s="45">
        <v>1.7</v>
      </c>
      <c r="K132" s="45">
        <v>1.8</v>
      </c>
      <c r="L132" s="45">
        <v>1.5</v>
      </c>
      <c r="M132" s="45">
        <v>1.8</v>
      </c>
      <c r="N132" s="45">
        <v>2.2</v>
      </c>
      <c r="O132" s="45">
        <v>2.1</v>
      </c>
      <c r="P132" s="45">
        <v>1.74</v>
      </c>
      <c r="Q132" s="81">
        <v>20.78</v>
      </c>
      <c r="R132" s="47"/>
      <c r="S132" s="4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42" t="s">
        <v>67</v>
      </c>
      <c r="B133" s="78">
        <v>5.0</v>
      </c>
      <c r="C133" s="79" t="s">
        <v>34</v>
      </c>
      <c r="D133" s="80" t="s">
        <v>30</v>
      </c>
      <c r="E133" s="45">
        <v>0.0</v>
      </c>
      <c r="F133" s="45">
        <v>0.0</v>
      </c>
      <c r="G133" s="45">
        <v>0.0</v>
      </c>
      <c r="H133" s="45">
        <v>0.0</v>
      </c>
      <c r="I133" s="45">
        <v>0.0</v>
      </c>
      <c r="J133" s="45">
        <v>0.0</v>
      </c>
      <c r="K133" s="45">
        <v>0.0</v>
      </c>
      <c r="L133" s="45">
        <v>0.0</v>
      </c>
      <c r="M133" s="45">
        <v>0.0</v>
      </c>
      <c r="N133" s="45">
        <v>0.0</v>
      </c>
      <c r="O133" s="45">
        <v>0.0</v>
      </c>
      <c r="P133" s="45">
        <v>0.0</v>
      </c>
      <c r="Q133" s="81">
        <v>0.0</v>
      </c>
      <c r="R133" s="47"/>
      <c r="S133" s="4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42" t="s">
        <v>67</v>
      </c>
      <c r="B134" s="78">
        <v>6.0</v>
      </c>
      <c r="C134" s="79" t="s">
        <v>35</v>
      </c>
      <c r="D134" s="80" t="s">
        <v>30</v>
      </c>
      <c r="E134" s="45">
        <v>0.0</v>
      </c>
      <c r="F134" s="45">
        <v>0.0</v>
      </c>
      <c r="G134" s="45">
        <v>0.0</v>
      </c>
      <c r="H134" s="45">
        <v>0.0</v>
      </c>
      <c r="I134" s="45">
        <v>0.0</v>
      </c>
      <c r="J134" s="45">
        <v>0.0</v>
      </c>
      <c r="K134" s="45">
        <v>0.0</v>
      </c>
      <c r="L134" s="45">
        <v>0.0</v>
      </c>
      <c r="M134" s="45">
        <v>0.0</v>
      </c>
      <c r="N134" s="45">
        <v>0.0</v>
      </c>
      <c r="O134" s="45">
        <v>0.0</v>
      </c>
      <c r="P134" s="45">
        <v>0.0</v>
      </c>
      <c r="Q134" s="81">
        <v>0.0</v>
      </c>
      <c r="R134" s="47"/>
      <c r="S134" s="4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42" t="s">
        <v>68</v>
      </c>
      <c r="B135" s="43">
        <v>1.0</v>
      </c>
      <c r="C135" s="44" t="s">
        <v>29</v>
      </c>
      <c r="D135" s="42" t="s">
        <v>30</v>
      </c>
      <c r="E135" s="45">
        <v>0.0</v>
      </c>
      <c r="F135" s="45">
        <v>0.0</v>
      </c>
      <c r="G135" s="45">
        <v>0.0</v>
      </c>
      <c r="H135" s="45">
        <v>0.0</v>
      </c>
      <c r="I135" s="45">
        <v>0.0</v>
      </c>
      <c r="J135" s="45">
        <v>0.0</v>
      </c>
      <c r="K135" s="45">
        <v>0.0</v>
      </c>
      <c r="L135" s="45">
        <v>0.0</v>
      </c>
      <c r="M135" s="45">
        <v>0.0</v>
      </c>
      <c r="N135" s="45">
        <v>0.0</v>
      </c>
      <c r="O135" s="45">
        <v>0.0</v>
      </c>
      <c r="P135" s="45">
        <v>0.0</v>
      </c>
      <c r="Q135" s="46">
        <f t="shared" ref="Q135:Q139" si="28">SUM(E135:P135)</f>
        <v>0</v>
      </c>
      <c r="R135" s="47"/>
      <c r="S135" s="4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42" t="s">
        <v>68</v>
      </c>
      <c r="B136" s="43">
        <v>2.0</v>
      </c>
      <c r="C136" s="44" t="s">
        <v>31</v>
      </c>
      <c r="D136" s="42" t="s">
        <v>30</v>
      </c>
      <c r="E136" s="45">
        <v>0.0</v>
      </c>
      <c r="F136" s="45">
        <v>0.0</v>
      </c>
      <c r="G136" s="45">
        <v>0.0</v>
      </c>
      <c r="H136" s="45">
        <v>0.0</v>
      </c>
      <c r="I136" s="45">
        <v>0.0</v>
      </c>
      <c r="J136" s="45">
        <v>0.0</v>
      </c>
      <c r="K136" s="45">
        <v>0.0</v>
      </c>
      <c r="L136" s="45">
        <v>0.0</v>
      </c>
      <c r="M136" s="45">
        <v>0.0</v>
      </c>
      <c r="N136" s="45">
        <v>0.0</v>
      </c>
      <c r="O136" s="45">
        <v>0.0</v>
      </c>
      <c r="P136" s="45">
        <v>0.0</v>
      </c>
      <c r="Q136" s="46">
        <f t="shared" si="28"/>
        <v>0</v>
      </c>
      <c r="R136" s="47"/>
      <c r="S136" s="4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42" t="s">
        <v>68</v>
      </c>
      <c r="B137" s="43">
        <v>3.0</v>
      </c>
      <c r="C137" s="44" t="s">
        <v>32</v>
      </c>
      <c r="D137" s="42" t="s">
        <v>30</v>
      </c>
      <c r="E137" s="45">
        <v>0.0</v>
      </c>
      <c r="F137" s="45">
        <v>0.0</v>
      </c>
      <c r="G137" s="45">
        <v>0.0</v>
      </c>
      <c r="H137" s="45">
        <v>0.0</v>
      </c>
      <c r="I137" s="45">
        <v>0.0</v>
      </c>
      <c r="J137" s="45">
        <v>0.0</v>
      </c>
      <c r="K137" s="45">
        <v>0.0</v>
      </c>
      <c r="L137" s="45">
        <v>0.0</v>
      </c>
      <c r="M137" s="45">
        <v>0.0</v>
      </c>
      <c r="N137" s="45">
        <v>0.0</v>
      </c>
      <c r="O137" s="45">
        <v>0.0</v>
      </c>
      <c r="P137" s="45">
        <v>0.0</v>
      </c>
      <c r="Q137" s="46">
        <f t="shared" si="28"/>
        <v>0</v>
      </c>
      <c r="R137" s="47"/>
      <c r="S137" s="4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42" t="s">
        <v>68</v>
      </c>
      <c r="B138" s="43">
        <v>4.0</v>
      </c>
      <c r="C138" s="44" t="s">
        <v>33</v>
      </c>
      <c r="D138" s="42" t="s">
        <v>30</v>
      </c>
      <c r="E138" s="45">
        <v>0.0</v>
      </c>
      <c r="F138" s="45">
        <v>0.0</v>
      </c>
      <c r="G138" s="45">
        <v>0.0</v>
      </c>
      <c r="H138" s="45">
        <v>0.0</v>
      </c>
      <c r="I138" s="45">
        <v>0.0</v>
      </c>
      <c r="J138" s="45">
        <v>0.0</v>
      </c>
      <c r="K138" s="45">
        <v>0.0</v>
      </c>
      <c r="L138" s="45">
        <v>0.0</v>
      </c>
      <c r="M138" s="45">
        <v>0.0</v>
      </c>
      <c r="N138" s="45">
        <v>0.0</v>
      </c>
      <c r="O138" s="45">
        <v>0.0</v>
      </c>
      <c r="P138" s="45">
        <v>0.0</v>
      </c>
      <c r="Q138" s="46">
        <f t="shared" si="28"/>
        <v>0</v>
      </c>
      <c r="R138" s="47"/>
      <c r="S138" s="4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42" t="s">
        <v>68</v>
      </c>
      <c r="B139" s="43">
        <v>5.0</v>
      </c>
      <c r="C139" s="44" t="s">
        <v>69</v>
      </c>
      <c r="D139" s="42" t="s">
        <v>30</v>
      </c>
      <c r="E139" s="47" t="s">
        <v>70</v>
      </c>
      <c r="F139" s="47"/>
      <c r="G139" s="47"/>
      <c r="H139" s="47"/>
      <c r="I139" s="47"/>
      <c r="J139" s="45">
        <v>41.0</v>
      </c>
      <c r="K139" s="45">
        <v>50.0</v>
      </c>
      <c r="L139" s="45">
        <v>68.0</v>
      </c>
      <c r="M139" s="45">
        <v>84.0</v>
      </c>
      <c r="N139" s="45">
        <v>74.0</v>
      </c>
      <c r="O139" s="45">
        <v>96.0</v>
      </c>
      <c r="P139" s="45">
        <v>88.0</v>
      </c>
      <c r="Q139" s="46">
        <f t="shared" si="28"/>
        <v>501</v>
      </c>
      <c r="R139" s="47"/>
      <c r="S139" s="4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42" t="s">
        <v>68</v>
      </c>
      <c r="B140" s="43">
        <v>6.0</v>
      </c>
      <c r="C140" s="48" t="s">
        <v>35</v>
      </c>
      <c r="D140" s="42" t="s">
        <v>30</v>
      </c>
      <c r="E140" s="45">
        <f t="shared" ref="E140:O140" si="29">SUM(E135:E139)</f>
        <v>0</v>
      </c>
      <c r="F140" s="45">
        <f t="shared" si="29"/>
        <v>0</v>
      </c>
      <c r="G140" s="45">
        <f t="shared" si="29"/>
        <v>0</v>
      </c>
      <c r="H140" s="45">
        <f t="shared" si="29"/>
        <v>0</v>
      </c>
      <c r="I140" s="45">
        <f t="shared" si="29"/>
        <v>0</v>
      </c>
      <c r="J140" s="45">
        <f t="shared" si="29"/>
        <v>41</v>
      </c>
      <c r="K140" s="45">
        <f t="shared" si="29"/>
        <v>50</v>
      </c>
      <c r="L140" s="45">
        <f t="shared" si="29"/>
        <v>68</v>
      </c>
      <c r="M140" s="45">
        <f t="shared" si="29"/>
        <v>84</v>
      </c>
      <c r="N140" s="45">
        <f t="shared" si="29"/>
        <v>74</v>
      </c>
      <c r="O140" s="45">
        <f t="shared" si="29"/>
        <v>96</v>
      </c>
      <c r="P140" s="45">
        <v>88.0</v>
      </c>
      <c r="Q140" s="49">
        <f>SUM(Q135:Q139)</f>
        <v>501</v>
      </c>
      <c r="R140" s="47"/>
      <c r="S140" s="4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42"/>
      <c r="B141" s="78"/>
      <c r="C141" s="79"/>
      <c r="D141" s="80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81"/>
      <c r="R141" s="47"/>
      <c r="S141" s="4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42"/>
      <c r="B142" s="78"/>
      <c r="C142" s="79"/>
      <c r="D142" s="80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81"/>
      <c r="R142" s="47"/>
      <c r="S142" s="4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42"/>
      <c r="B143" s="78"/>
      <c r="C143" s="79"/>
      <c r="D143" s="80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81"/>
      <c r="R143" s="47"/>
      <c r="S143" s="4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42"/>
      <c r="B144" s="78"/>
      <c r="C144" s="79"/>
      <c r="D144" s="80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81"/>
      <c r="R144" s="47"/>
      <c r="S144" s="4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82"/>
      <c r="B145" s="83"/>
      <c r="C145" s="84"/>
      <c r="D145" s="85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7">
        <f t="shared" ref="Q145:Q151" si="31">SUM(E145:P145)</f>
        <v>0</v>
      </c>
      <c r="R145" s="88"/>
      <c r="S145" s="89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42"/>
      <c r="B146" s="43">
        <v>1.0</v>
      </c>
      <c r="C146" s="90" t="s">
        <v>29</v>
      </c>
      <c r="D146" s="42" t="s">
        <v>30</v>
      </c>
      <c r="E146" s="91" t="str">
        <f t="shared" ref="E146:P146" si="30">E9+E15+E21+#REF!+E27+E33+E39+E45+E51+E57+E63+E69+E75+E81+E87+E93+E99+#REF!+E105+E105+E111+E117+E123</f>
        <v>#REF!</v>
      </c>
      <c r="F146" s="91" t="str">
        <f t="shared" si="30"/>
        <v>#REF!</v>
      </c>
      <c r="G146" s="91" t="str">
        <f t="shared" si="30"/>
        <v>#REF!</v>
      </c>
      <c r="H146" s="91" t="str">
        <f t="shared" si="30"/>
        <v>#REF!</v>
      </c>
      <c r="I146" s="91" t="str">
        <f t="shared" si="30"/>
        <v>#REF!</v>
      </c>
      <c r="J146" s="91" t="str">
        <f t="shared" si="30"/>
        <v>#REF!</v>
      </c>
      <c r="K146" s="91" t="str">
        <f t="shared" si="30"/>
        <v>#REF!</v>
      </c>
      <c r="L146" s="91" t="str">
        <f t="shared" si="30"/>
        <v>#REF!</v>
      </c>
      <c r="M146" s="91" t="str">
        <f t="shared" si="30"/>
        <v>#REF!</v>
      </c>
      <c r="N146" s="91" t="str">
        <f t="shared" si="30"/>
        <v>#REF!</v>
      </c>
      <c r="O146" s="91" t="str">
        <f t="shared" si="30"/>
        <v>#REF!</v>
      </c>
      <c r="P146" s="91" t="str">
        <f t="shared" si="30"/>
        <v>#REF!</v>
      </c>
      <c r="Q146" s="46" t="str">
        <f t="shared" si="31"/>
        <v>#REF!</v>
      </c>
      <c r="R146" s="47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</row>
    <row r="147">
      <c r="A147" s="42"/>
      <c r="B147" s="43">
        <v>2.0</v>
      </c>
      <c r="C147" s="90" t="s">
        <v>31</v>
      </c>
      <c r="D147" s="42" t="s">
        <v>30</v>
      </c>
      <c r="E147" s="91" t="str">
        <f t="shared" ref="E147:P147" si="32">E10+E16+E22+#REF!+E28+E34+E40+E46+E52+E58+E64+E70+E76+E82+E88+E94+E100+#REF!+E106+E106+E112+E118+E124</f>
        <v>#REF!</v>
      </c>
      <c r="F147" s="91" t="str">
        <f t="shared" si="32"/>
        <v>#REF!</v>
      </c>
      <c r="G147" s="91" t="str">
        <f t="shared" si="32"/>
        <v>#REF!</v>
      </c>
      <c r="H147" s="91" t="str">
        <f t="shared" si="32"/>
        <v>#REF!</v>
      </c>
      <c r="I147" s="91" t="str">
        <f t="shared" si="32"/>
        <v>#REF!</v>
      </c>
      <c r="J147" s="91" t="str">
        <f t="shared" si="32"/>
        <v>#REF!</v>
      </c>
      <c r="K147" s="91" t="str">
        <f t="shared" si="32"/>
        <v>#REF!</v>
      </c>
      <c r="L147" s="91" t="str">
        <f t="shared" si="32"/>
        <v>#REF!</v>
      </c>
      <c r="M147" s="91" t="str">
        <f t="shared" si="32"/>
        <v>#REF!</v>
      </c>
      <c r="N147" s="91" t="str">
        <f t="shared" si="32"/>
        <v>#REF!</v>
      </c>
      <c r="O147" s="91" t="str">
        <f t="shared" si="32"/>
        <v>#REF!</v>
      </c>
      <c r="P147" s="91" t="str">
        <f t="shared" si="32"/>
        <v>#REF!</v>
      </c>
      <c r="Q147" s="46" t="str">
        <f t="shared" si="31"/>
        <v>#REF!</v>
      </c>
      <c r="R147" s="47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</row>
    <row r="148">
      <c r="A148" s="42"/>
      <c r="B148" s="43">
        <v>3.0</v>
      </c>
      <c r="C148" s="90" t="s">
        <v>32</v>
      </c>
      <c r="D148" s="42" t="s">
        <v>30</v>
      </c>
      <c r="E148" s="91" t="str">
        <f t="shared" ref="E148:O148" si="33">E11+E17+E23+#REF!+E29+E35+E41+E47+E53+E59+E65+E71+E77+E83+E89+E95+E101+#REF!+E107+E107+E113+E119+E125</f>
        <v>#REF!</v>
      </c>
      <c r="F148" s="91" t="str">
        <f t="shared" si="33"/>
        <v>#REF!</v>
      </c>
      <c r="G148" s="91" t="str">
        <f t="shared" si="33"/>
        <v>#REF!</v>
      </c>
      <c r="H148" s="91" t="str">
        <f t="shared" si="33"/>
        <v>#REF!</v>
      </c>
      <c r="I148" s="91" t="str">
        <f t="shared" si="33"/>
        <v>#REF!</v>
      </c>
      <c r="J148" s="91" t="str">
        <f t="shared" si="33"/>
        <v>#REF!</v>
      </c>
      <c r="K148" s="91" t="str">
        <f t="shared" si="33"/>
        <v>#REF!</v>
      </c>
      <c r="L148" s="91" t="str">
        <f t="shared" si="33"/>
        <v>#REF!</v>
      </c>
      <c r="M148" s="91" t="str">
        <f t="shared" si="33"/>
        <v>#REF!</v>
      </c>
      <c r="N148" s="91" t="str">
        <f t="shared" si="33"/>
        <v>#REF!</v>
      </c>
      <c r="O148" s="91" t="str">
        <f t="shared" si="33"/>
        <v>#REF!</v>
      </c>
      <c r="P148" s="91" t="str">
        <f>P11+P17+P23+#REF!+P29+P35+P41+P47+P53+P59+P65+P71+#REF!+P83+P89+P95+P101+#REF!+P107+P107+P113+P119+P125</f>
        <v>#REF!</v>
      </c>
      <c r="Q148" s="46" t="str">
        <f t="shared" si="31"/>
        <v>#REF!</v>
      </c>
      <c r="R148" s="47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</row>
    <row r="149">
      <c r="A149" s="42"/>
      <c r="B149" s="43">
        <v>4.0</v>
      </c>
      <c r="C149" s="90" t="s">
        <v>33</v>
      </c>
      <c r="D149" s="42" t="s">
        <v>30</v>
      </c>
      <c r="E149" s="91" t="str">
        <f t="shared" ref="E149:P149" si="34">E12+E18+E24+#REF!+E30+E36+E42+E48+E54+E60+E66+E72+E78+E84+E90+E96+E102+#REF!+E108+E108+E114+E120+E126</f>
        <v>#REF!</v>
      </c>
      <c r="F149" s="91" t="str">
        <f t="shared" si="34"/>
        <v>#REF!</v>
      </c>
      <c r="G149" s="91" t="str">
        <f t="shared" si="34"/>
        <v>#REF!</v>
      </c>
      <c r="H149" s="91" t="str">
        <f t="shared" si="34"/>
        <v>#REF!</v>
      </c>
      <c r="I149" s="91" t="str">
        <f t="shared" si="34"/>
        <v>#REF!</v>
      </c>
      <c r="J149" s="91" t="str">
        <f t="shared" si="34"/>
        <v>#REF!</v>
      </c>
      <c r="K149" s="91" t="str">
        <f t="shared" si="34"/>
        <v>#REF!</v>
      </c>
      <c r="L149" s="91" t="str">
        <f t="shared" si="34"/>
        <v>#REF!</v>
      </c>
      <c r="M149" s="91" t="str">
        <f t="shared" si="34"/>
        <v>#REF!</v>
      </c>
      <c r="N149" s="91" t="str">
        <f t="shared" si="34"/>
        <v>#REF!</v>
      </c>
      <c r="O149" s="91" t="str">
        <f t="shared" si="34"/>
        <v>#REF!</v>
      </c>
      <c r="P149" s="91" t="str">
        <f t="shared" si="34"/>
        <v>#REF!</v>
      </c>
      <c r="Q149" s="46" t="str">
        <f t="shared" si="31"/>
        <v>#REF!</v>
      </c>
      <c r="R149" s="47"/>
      <c r="S149" s="4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42"/>
      <c r="B150" s="43">
        <v>5.0</v>
      </c>
      <c r="C150" s="44" t="s">
        <v>34</v>
      </c>
      <c r="D150" s="42" t="s">
        <v>30</v>
      </c>
      <c r="E150" s="91" t="str">
        <f t="shared" ref="E150:P150" si="35">E13+E19+E25+#REF!+E31+E37+E43+E49+E55+E61+E67+E73+E79+E85+E91+E97+E103+#REF!+E109+E109+E115+E121+E127</f>
        <v>#REF!</v>
      </c>
      <c r="F150" s="91" t="str">
        <f t="shared" si="35"/>
        <v>#REF!</v>
      </c>
      <c r="G150" s="91" t="str">
        <f t="shared" si="35"/>
        <v>#REF!</v>
      </c>
      <c r="H150" s="91" t="str">
        <f t="shared" si="35"/>
        <v>#REF!</v>
      </c>
      <c r="I150" s="91" t="str">
        <f t="shared" si="35"/>
        <v>#REF!</v>
      </c>
      <c r="J150" s="91" t="str">
        <f t="shared" si="35"/>
        <v>#REF!</v>
      </c>
      <c r="K150" s="91" t="str">
        <f t="shared" si="35"/>
        <v>#REF!</v>
      </c>
      <c r="L150" s="91" t="str">
        <f t="shared" si="35"/>
        <v>#REF!</v>
      </c>
      <c r="M150" s="91" t="str">
        <f t="shared" si="35"/>
        <v>#REF!</v>
      </c>
      <c r="N150" s="91" t="str">
        <f t="shared" si="35"/>
        <v>#REF!</v>
      </c>
      <c r="O150" s="91" t="str">
        <f t="shared" si="35"/>
        <v>#REF!</v>
      </c>
      <c r="P150" s="91" t="str">
        <f t="shared" si="35"/>
        <v>#REF!</v>
      </c>
      <c r="Q150" s="46" t="str">
        <f t="shared" si="31"/>
        <v>#REF!</v>
      </c>
      <c r="R150" s="47"/>
      <c r="S150" s="4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42"/>
      <c r="B151" s="43">
        <v>6.0</v>
      </c>
      <c r="C151" s="48" t="s">
        <v>35</v>
      </c>
      <c r="D151" s="42" t="s">
        <v>30</v>
      </c>
      <c r="E151" s="91" t="str">
        <f t="shared" ref="E151:O151" si="36">E14+E20+E26+#REF!+E32+E38+E44+E50+E56+E62+E68+E74+E80+E86+E92+E98+E104+#REF!+E110+E110+E116+E122+E128</f>
        <v>#REF!</v>
      </c>
      <c r="F151" s="91" t="str">
        <f t="shared" si="36"/>
        <v>#REF!</v>
      </c>
      <c r="G151" s="91" t="str">
        <f t="shared" si="36"/>
        <v>#REF!</v>
      </c>
      <c r="H151" s="91" t="str">
        <f t="shared" si="36"/>
        <v>#REF!</v>
      </c>
      <c r="I151" s="91" t="str">
        <f t="shared" si="36"/>
        <v>#REF!</v>
      </c>
      <c r="J151" s="91" t="str">
        <f t="shared" si="36"/>
        <v>#REF!</v>
      </c>
      <c r="K151" s="91" t="str">
        <f t="shared" si="36"/>
        <v>#REF!</v>
      </c>
      <c r="L151" s="91" t="str">
        <f t="shared" si="36"/>
        <v>#REF!</v>
      </c>
      <c r="M151" s="91" t="str">
        <f t="shared" si="36"/>
        <v>#REF!</v>
      </c>
      <c r="N151" s="91" t="str">
        <f t="shared" si="36"/>
        <v>#REF!</v>
      </c>
      <c r="O151" s="91" t="str">
        <f t="shared" si="36"/>
        <v>#REF!</v>
      </c>
      <c r="P151" s="91" t="str">
        <f>P14+P20+P26+#REF!+P32+P38+P44+P50+P56+P62+P68+P74+P77+P86+P92+P98+P104+#REF!+P110+P110+P116+P122+P128</f>
        <v>#REF!</v>
      </c>
      <c r="Q151" s="46" t="str">
        <f t="shared" si="31"/>
        <v>#REF!</v>
      </c>
      <c r="R151" s="47"/>
      <c r="S151" s="4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4"/>
      <c r="C152" s="92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6"/>
      <c r="R152" s="4"/>
      <c r="S152" s="4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4"/>
      <c r="C153" s="92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6"/>
      <c r="R153" s="4"/>
      <c r="S153" s="4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4"/>
      <c r="C154" s="92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6"/>
      <c r="R154" s="4"/>
      <c r="S154" s="4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4"/>
      <c r="C155" s="92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6"/>
      <c r="R155" s="4"/>
      <c r="S155" s="4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4"/>
      <c r="C156" s="92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6"/>
      <c r="R156" s="4"/>
      <c r="S156" s="4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4"/>
      <c r="C157" s="92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6"/>
      <c r="R157" s="4"/>
      <c r="S157" s="4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4"/>
      <c r="C158" s="92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6"/>
      <c r="R158" s="4"/>
      <c r="S158" s="4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4"/>
      <c r="C159" s="92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6"/>
      <c r="R159" s="4"/>
      <c r="S159" s="4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4"/>
      <c r="C160" s="92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6"/>
      <c r="R160" s="4"/>
      <c r="S160" s="4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4"/>
      <c r="C161" s="92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6"/>
      <c r="R161" s="4"/>
      <c r="S161" s="4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4"/>
      <c r="C162" s="92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6"/>
      <c r="R162" s="4"/>
      <c r="S162" s="4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4"/>
      <c r="C163" s="92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6"/>
      <c r="R163" s="4"/>
      <c r="S163" s="4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4"/>
      <c r="C164" s="92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6"/>
      <c r="R164" s="4"/>
      <c r="S164" s="4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4"/>
      <c r="C165" s="92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6"/>
      <c r="R165" s="4"/>
      <c r="S165" s="4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4"/>
      <c r="C166" s="92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6"/>
      <c r="R166" s="4"/>
      <c r="S166" s="4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4"/>
      <c r="C167" s="92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6"/>
      <c r="R167" s="4"/>
      <c r="S167" s="4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4"/>
      <c r="C168" s="92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6"/>
      <c r="R168" s="4"/>
      <c r="S168" s="4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4"/>
      <c r="C169" s="92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6"/>
      <c r="R169" s="4"/>
      <c r="S169" s="4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4"/>
      <c r="C170" s="92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6"/>
      <c r="R170" s="4"/>
      <c r="S170" s="4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4"/>
      <c r="C171" s="92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"/>
      <c r="R171" s="4"/>
      <c r="S171" s="4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4"/>
      <c r="C172" s="92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"/>
      <c r="R172" s="4"/>
      <c r="S172" s="4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4"/>
      <c r="C173" s="92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6"/>
      <c r="R173" s="4"/>
      <c r="S173" s="4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4"/>
      <c r="C174" s="92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6"/>
      <c r="R174" s="4"/>
      <c r="S174" s="4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4"/>
      <c r="C175" s="92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6"/>
      <c r="R175" s="4"/>
      <c r="S175" s="4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4"/>
      <c r="C176" s="92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6"/>
      <c r="R176" s="4"/>
      <c r="S176" s="4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4"/>
      <c r="C177" s="92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6"/>
      <c r="R177" s="4"/>
      <c r="S177" s="4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4"/>
      <c r="C178" s="92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6"/>
      <c r="R178" s="4"/>
      <c r="S178" s="4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4"/>
      <c r="C179" s="92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6"/>
      <c r="R179" s="4"/>
      <c r="S179" s="4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4"/>
      <c r="C180" s="92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6"/>
      <c r="R180" s="4"/>
      <c r="S180" s="4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4"/>
      <c r="C181" s="92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6"/>
      <c r="R181" s="4"/>
      <c r="S181" s="4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4"/>
      <c r="C182" s="92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6"/>
      <c r="R182" s="4"/>
      <c r="S182" s="4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4"/>
      <c r="C183" s="92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6"/>
      <c r="R183" s="4"/>
      <c r="S183" s="4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4"/>
      <c r="C184" s="92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6"/>
      <c r="R184" s="4"/>
      <c r="S184" s="4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4"/>
      <c r="C185" s="92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6"/>
      <c r="R185" s="4"/>
      <c r="S185" s="4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4"/>
      <c r="C186" s="92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6"/>
      <c r="R186" s="4"/>
      <c r="S186" s="4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4"/>
      <c r="C187" s="92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6"/>
      <c r="R187" s="4"/>
      <c r="S187" s="4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4"/>
      <c r="C188" s="92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6"/>
      <c r="R188" s="4"/>
      <c r="S188" s="4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4"/>
      <c r="C189" s="92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6"/>
      <c r="R189" s="4"/>
      <c r="S189" s="4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4"/>
      <c r="C190" s="92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6"/>
      <c r="R190" s="4"/>
      <c r="S190" s="4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4"/>
      <c r="C191" s="92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6"/>
      <c r="R191" s="4"/>
      <c r="S191" s="4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4"/>
      <c r="C192" s="92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6"/>
      <c r="R192" s="4"/>
      <c r="S192" s="4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4"/>
      <c r="C193" s="92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6"/>
      <c r="R193" s="4"/>
      <c r="S193" s="4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4"/>
      <c r="C194" s="92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6"/>
      <c r="R194" s="4"/>
      <c r="S194" s="4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4"/>
      <c r="C195" s="92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6"/>
      <c r="R195" s="4"/>
      <c r="S195" s="4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4"/>
      <c r="C196" s="92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6"/>
      <c r="R196" s="4"/>
      <c r="S196" s="4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4"/>
      <c r="C197" s="92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6"/>
      <c r="R197" s="4"/>
      <c r="S197" s="4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4"/>
      <c r="C198" s="92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6"/>
      <c r="R198" s="4"/>
      <c r="S198" s="4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4"/>
      <c r="C199" s="92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6"/>
      <c r="R199" s="4"/>
      <c r="S199" s="4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4"/>
      <c r="C200" s="92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6"/>
      <c r="R200" s="4"/>
      <c r="S200" s="4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4"/>
      <c r="C201" s="92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6"/>
      <c r="R201" s="4"/>
      <c r="S201" s="4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4"/>
      <c r="C202" s="92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6"/>
      <c r="R202" s="4"/>
      <c r="S202" s="4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4"/>
      <c r="C203" s="92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6"/>
      <c r="R203" s="4"/>
      <c r="S203" s="4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4"/>
      <c r="C204" s="92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6"/>
      <c r="R204" s="4"/>
      <c r="S204" s="4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4"/>
      <c r="C205" s="92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6"/>
      <c r="R205" s="4"/>
      <c r="S205" s="4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4"/>
      <c r="C206" s="92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6"/>
      <c r="R206" s="4"/>
      <c r="S206" s="4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4"/>
      <c r="C207" s="92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6"/>
      <c r="R207" s="4"/>
      <c r="S207" s="4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4"/>
      <c r="C208" s="92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6"/>
      <c r="R208" s="4"/>
      <c r="S208" s="4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4"/>
      <c r="C209" s="92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6"/>
      <c r="R209" s="4"/>
      <c r="S209" s="4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4"/>
      <c r="C210" s="92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6"/>
      <c r="R210" s="4"/>
      <c r="S210" s="4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4"/>
      <c r="C211" s="92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6"/>
      <c r="R211" s="4"/>
      <c r="S211" s="4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4"/>
      <c r="C212" s="92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6"/>
      <c r="R212" s="4"/>
      <c r="S212" s="4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4"/>
      <c r="C213" s="92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6"/>
      <c r="R213" s="4"/>
      <c r="S213" s="4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4"/>
      <c r="C214" s="92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6"/>
      <c r="R214" s="4"/>
      <c r="S214" s="4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4"/>
      <c r="C215" s="92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6"/>
      <c r="R215" s="4"/>
      <c r="S215" s="4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4"/>
      <c r="C216" s="92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6"/>
      <c r="R216" s="4"/>
      <c r="S216" s="4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4"/>
      <c r="C217" s="92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6"/>
      <c r="R217" s="4"/>
      <c r="S217" s="4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4"/>
      <c r="C218" s="92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6"/>
      <c r="R218" s="4"/>
      <c r="S218" s="4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4"/>
      <c r="C219" s="92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6"/>
      <c r="R219" s="4"/>
      <c r="S219" s="4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4"/>
      <c r="C220" s="92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6"/>
      <c r="R220" s="4"/>
      <c r="S220" s="4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4"/>
      <c r="C221" s="92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6"/>
      <c r="R221" s="4"/>
      <c r="S221" s="4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4"/>
      <c r="C222" s="92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6"/>
      <c r="R222" s="4"/>
      <c r="S222" s="4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4"/>
      <c r="C223" s="92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6"/>
      <c r="R223" s="4"/>
      <c r="S223" s="4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4"/>
      <c r="C224" s="92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6"/>
      <c r="R224" s="4"/>
      <c r="S224" s="4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4"/>
      <c r="C225" s="92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6"/>
      <c r="R225" s="4"/>
      <c r="S225" s="4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4"/>
      <c r="C226" s="92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6"/>
      <c r="R226" s="4"/>
      <c r="S226" s="4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4"/>
      <c r="C227" s="92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6"/>
      <c r="R227" s="4"/>
      <c r="S227" s="4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4"/>
      <c r="C228" s="92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6"/>
      <c r="R228" s="4"/>
      <c r="S228" s="4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4"/>
      <c r="C229" s="92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6"/>
      <c r="R229" s="4"/>
      <c r="S229" s="4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4"/>
      <c r="C230" s="92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6"/>
      <c r="R230" s="4"/>
      <c r="S230" s="4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4"/>
      <c r="C231" s="92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6"/>
      <c r="R231" s="4"/>
      <c r="S231" s="4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4"/>
      <c r="C232" s="92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6"/>
      <c r="R232" s="4"/>
      <c r="S232" s="4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4"/>
      <c r="C233" s="92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6"/>
      <c r="R233" s="4"/>
      <c r="S233" s="4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4"/>
      <c r="C234" s="92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6"/>
      <c r="R234" s="4"/>
      <c r="S234" s="4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4"/>
      <c r="C235" s="92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6"/>
      <c r="R235" s="4"/>
      <c r="S235" s="4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4"/>
      <c r="C236" s="92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6"/>
      <c r="R236" s="4"/>
      <c r="S236" s="4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4"/>
      <c r="C237" s="92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6"/>
      <c r="R237" s="4"/>
      <c r="S237" s="4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4"/>
      <c r="C238" s="92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6"/>
      <c r="R238" s="4"/>
      <c r="S238" s="4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4"/>
      <c r="C239" s="92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6"/>
      <c r="R239" s="4"/>
      <c r="S239" s="4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4"/>
      <c r="C240" s="92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6"/>
      <c r="R240" s="4"/>
      <c r="S240" s="4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4"/>
      <c r="C241" s="92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6"/>
      <c r="R241" s="4"/>
      <c r="S241" s="4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4"/>
      <c r="C242" s="92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6"/>
      <c r="R242" s="4"/>
      <c r="S242" s="4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4"/>
      <c r="C243" s="92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6"/>
      <c r="R243" s="4"/>
      <c r="S243" s="4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4"/>
      <c r="C244" s="92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6"/>
      <c r="R244" s="4"/>
      <c r="S244" s="4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4"/>
      <c r="C245" s="92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6"/>
      <c r="R245" s="4"/>
      <c r="S245" s="4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4"/>
      <c r="C246" s="92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6"/>
      <c r="R246" s="4"/>
      <c r="S246" s="4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4"/>
      <c r="C247" s="92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6"/>
      <c r="R247" s="4"/>
      <c r="S247" s="4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4"/>
      <c r="C248" s="92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6"/>
      <c r="R248" s="4"/>
      <c r="S248" s="4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4"/>
      <c r="C249" s="92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6"/>
      <c r="R249" s="4"/>
      <c r="S249" s="4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4"/>
      <c r="C250" s="92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6"/>
      <c r="R250" s="4"/>
      <c r="S250" s="4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4"/>
      <c r="C251" s="92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6"/>
      <c r="R251" s="4"/>
      <c r="S251" s="4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4"/>
      <c r="C252" s="92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6"/>
      <c r="R252" s="4"/>
      <c r="S252" s="4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4"/>
      <c r="C253" s="92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6"/>
      <c r="R253" s="4"/>
      <c r="S253" s="4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4"/>
      <c r="C254" s="92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6"/>
      <c r="R254" s="4"/>
      <c r="S254" s="4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4"/>
      <c r="C255" s="92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6"/>
      <c r="R255" s="4"/>
      <c r="S255" s="4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4"/>
      <c r="C256" s="92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6"/>
      <c r="R256" s="4"/>
      <c r="S256" s="4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4"/>
      <c r="C257" s="92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6"/>
      <c r="R257" s="4"/>
      <c r="S257" s="4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4"/>
      <c r="C258" s="92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6"/>
      <c r="R258" s="4"/>
      <c r="S258" s="4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4"/>
      <c r="C259" s="92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6"/>
      <c r="R259" s="4"/>
      <c r="S259" s="4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4"/>
      <c r="C260" s="92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6"/>
      <c r="R260" s="4"/>
      <c r="S260" s="4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4"/>
      <c r="C261" s="92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6"/>
      <c r="R261" s="4"/>
      <c r="S261" s="4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4"/>
      <c r="C262" s="92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6"/>
      <c r="R262" s="4"/>
      <c r="S262" s="4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4"/>
      <c r="C263" s="92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6"/>
      <c r="R263" s="4"/>
      <c r="S263" s="4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4"/>
      <c r="C264" s="92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6"/>
      <c r="R264" s="4"/>
      <c r="S264" s="4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4"/>
      <c r="C265" s="92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6"/>
      <c r="R265" s="4"/>
      <c r="S265" s="4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4"/>
      <c r="C266" s="92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6"/>
      <c r="R266" s="4"/>
      <c r="S266" s="4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4"/>
      <c r="C267" s="92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6"/>
      <c r="R267" s="4"/>
      <c r="S267" s="4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4"/>
      <c r="C268" s="92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6"/>
      <c r="R268" s="4"/>
      <c r="S268" s="4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4"/>
      <c r="C269" s="92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6"/>
      <c r="R269" s="4"/>
      <c r="S269" s="4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4"/>
      <c r="C270" s="92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6"/>
      <c r="R270" s="4"/>
      <c r="S270" s="4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4"/>
      <c r="C271" s="92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6"/>
      <c r="R271" s="4"/>
      <c r="S271" s="4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4"/>
      <c r="C272" s="92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6"/>
      <c r="R272" s="4"/>
      <c r="S272" s="4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4"/>
      <c r="C273" s="92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6"/>
      <c r="R273" s="4"/>
      <c r="S273" s="4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4"/>
      <c r="C274" s="92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6"/>
      <c r="R274" s="4"/>
      <c r="S274" s="4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4"/>
      <c r="C275" s="92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6"/>
      <c r="R275" s="4"/>
      <c r="S275" s="4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4"/>
      <c r="C276" s="92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6"/>
      <c r="R276" s="4"/>
      <c r="S276" s="4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4"/>
      <c r="C277" s="92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6"/>
      <c r="R277" s="4"/>
      <c r="S277" s="4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4"/>
      <c r="C278" s="92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6"/>
      <c r="R278" s="4"/>
      <c r="S278" s="4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4"/>
      <c r="C279" s="92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6"/>
      <c r="R279" s="4"/>
      <c r="S279" s="4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4"/>
      <c r="C280" s="92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6"/>
      <c r="R280" s="4"/>
      <c r="S280" s="4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4"/>
      <c r="C281" s="92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6"/>
      <c r="R281" s="4"/>
      <c r="S281" s="4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4"/>
      <c r="C282" s="92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6"/>
      <c r="R282" s="4"/>
      <c r="S282" s="4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4"/>
      <c r="C283" s="92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6"/>
      <c r="R283" s="4"/>
      <c r="S283" s="4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4"/>
      <c r="C284" s="92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6"/>
      <c r="R284" s="4"/>
      <c r="S284" s="4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4"/>
      <c r="C285" s="92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6"/>
      <c r="R285" s="4"/>
      <c r="S285" s="4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4"/>
      <c r="C286" s="92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6"/>
      <c r="R286" s="4"/>
      <c r="S286" s="4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4"/>
      <c r="C287" s="92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6"/>
      <c r="R287" s="4"/>
      <c r="S287" s="4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4"/>
      <c r="C288" s="92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6"/>
      <c r="R288" s="4"/>
      <c r="S288" s="4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4"/>
      <c r="C289" s="92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6"/>
      <c r="R289" s="4"/>
      <c r="S289" s="4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4"/>
      <c r="C290" s="92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6"/>
      <c r="R290" s="4"/>
      <c r="S290" s="4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4"/>
      <c r="C291" s="92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6"/>
      <c r="R291" s="4"/>
      <c r="S291" s="4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4"/>
      <c r="C292" s="92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6"/>
      <c r="R292" s="4"/>
      <c r="S292" s="4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4"/>
      <c r="C293" s="92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6"/>
      <c r="R293" s="4"/>
      <c r="S293" s="4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4"/>
      <c r="C294" s="92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6"/>
      <c r="R294" s="4"/>
      <c r="S294" s="4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4"/>
      <c r="C295" s="92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6"/>
      <c r="R295" s="4"/>
      <c r="S295" s="4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4"/>
      <c r="C296" s="92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6"/>
      <c r="R296" s="4"/>
      <c r="S296" s="4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4"/>
      <c r="C297" s="92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6"/>
      <c r="R297" s="4"/>
      <c r="S297" s="4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4"/>
      <c r="C298" s="92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6"/>
      <c r="R298" s="4"/>
      <c r="S298" s="4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4"/>
      <c r="C299" s="92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6"/>
      <c r="R299" s="4"/>
      <c r="S299" s="4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4"/>
      <c r="C300" s="92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6"/>
      <c r="R300" s="4"/>
      <c r="S300" s="4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4"/>
      <c r="C301" s="92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6"/>
      <c r="R301" s="4"/>
      <c r="S301" s="4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4"/>
      <c r="C302" s="92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6"/>
      <c r="R302" s="4"/>
      <c r="S302" s="4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4"/>
      <c r="C303" s="92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6"/>
      <c r="R303" s="4"/>
      <c r="S303" s="4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4"/>
      <c r="C304" s="92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6"/>
      <c r="R304" s="4"/>
      <c r="S304" s="4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4"/>
      <c r="C305" s="92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6"/>
      <c r="R305" s="4"/>
      <c r="S305" s="4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4"/>
      <c r="C306" s="92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6"/>
      <c r="R306" s="4"/>
      <c r="S306" s="4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4"/>
      <c r="C307" s="92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6"/>
      <c r="R307" s="4"/>
      <c r="S307" s="4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4"/>
      <c r="C308" s="92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6"/>
      <c r="R308" s="4"/>
      <c r="S308" s="4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4"/>
      <c r="C309" s="92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6"/>
      <c r="R309" s="4"/>
      <c r="S309" s="4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4"/>
      <c r="C310" s="92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6"/>
      <c r="R310" s="4"/>
      <c r="S310" s="4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4"/>
      <c r="C311" s="92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6"/>
      <c r="R311" s="4"/>
      <c r="S311" s="4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4"/>
      <c r="C312" s="92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6"/>
      <c r="R312" s="4"/>
      <c r="S312" s="4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4"/>
      <c r="C313" s="92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6"/>
      <c r="R313" s="4"/>
      <c r="S313" s="4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4"/>
      <c r="C314" s="92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6"/>
      <c r="R314" s="4"/>
      <c r="S314" s="4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4"/>
      <c r="C315" s="92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6"/>
      <c r="R315" s="4"/>
      <c r="S315" s="4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4"/>
      <c r="C316" s="92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6"/>
      <c r="R316" s="4"/>
      <c r="S316" s="4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4"/>
      <c r="C317" s="92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6"/>
      <c r="R317" s="4"/>
      <c r="S317" s="4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4"/>
      <c r="C318" s="92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6"/>
      <c r="R318" s="4"/>
      <c r="S318" s="4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4"/>
      <c r="C319" s="92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6"/>
      <c r="R319" s="4"/>
      <c r="S319" s="4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4"/>
      <c r="C320" s="92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6"/>
      <c r="R320" s="4"/>
      <c r="S320" s="4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4"/>
      <c r="C321" s="92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6"/>
      <c r="R321" s="4"/>
      <c r="S321" s="4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4"/>
      <c r="C322" s="92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6"/>
      <c r="R322" s="4"/>
      <c r="S322" s="4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4"/>
      <c r="C323" s="92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6"/>
      <c r="R323" s="4"/>
      <c r="S323" s="4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4"/>
      <c r="C324" s="92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6"/>
      <c r="R324" s="4"/>
      <c r="S324" s="4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4"/>
      <c r="C325" s="92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6"/>
      <c r="R325" s="4"/>
      <c r="S325" s="4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4"/>
      <c r="C326" s="92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6"/>
      <c r="R326" s="4"/>
      <c r="S326" s="4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4"/>
      <c r="C327" s="92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6"/>
      <c r="R327" s="4"/>
      <c r="S327" s="4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4"/>
      <c r="C328" s="92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6"/>
      <c r="R328" s="4"/>
      <c r="S328" s="4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4"/>
      <c r="C329" s="92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6"/>
      <c r="R329" s="4"/>
      <c r="S329" s="4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4"/>
      <c r="C330" s="92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6"/>
      <c r="R330" s="4"/>
      <c r="S330" s="4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4"/>
      <c r="C331" s="92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6"/>
      <c r="R331" s="4"/>
      <c r="S331" s="4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4"/>
      <c r="C332" s="92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6"/>
      <c r="R332" s="4"/>
      <c r="S332" s="4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4"/>
      <c r="C333" s="92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6"/>
      <c r="R333" s="4"/>
      <c r="S333" s="4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4"/>
      <c r="C334" s="92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6"/>
      <c r="R334" s="4"/>
      <c r="S334" s="4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4"/>
      <c r="C335" s="92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6"/>
      <c r="R335" s="4"/>
      <c r="S335" s="4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4"/>
      <c r="C336" s="92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6"/>
      <c r="R336" s="4"/>
      <c r="S336" s="4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4"/>
      <c r="C337" s="92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6"/>
      <c r="R337" s="4"/>
      <c r="S337" s="4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4"/>
      <c r="C338" s="92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6"/>
      <c r="R338" s="4"/>
      <c r="S338" s="4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4"/>
      <c r="C339" s="92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6"/>
      <c r="R339" s="4"/>
      <c r="S339" s="4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4"/>
      <c r="C340" s="92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6"/>
      <c r="R340" s="4"/>
      <c r="S340" s="4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4"/>
      <c r="C341" s="92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6"/>
      <c r="R341" s="4"/>
      <c r="S341" s="4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4"/>
      <c r="C342" s="92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6"/>
      <c r="R342" s="4"/>
      <c r="S342" s="4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4"/>
      <c r="C343" s="92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6"/>
      <c r="R343" s="4"/>
      <c r="S343" s="4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4"/>
      <c r="C344" s="92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6"/>
      <c r="R344" s="4"/>
      <c r="S344" s="4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4"/>
      <c r="C345" s="92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6"/>
      <c r="R345" s="4"/>
      <c r="S345" s="4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4"/>
      <c r="C346" s="92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6"/>
      <c r="R346" s="4"/>
      <c r="S346" s="4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4"/>
      <c r="C347" s="92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6"/>
      <c r="R347" s="4"/>
      <c r="S347" s="4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4"/>
      <c r="C348" s="92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6"/>
      <c r="R348" s="4"/>
      <c r="S348" s="4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4"/>
      <c r="C349" s="92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6"/>
      <c r="R349" s="4"/>
      <c r="S349" s="4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4"/>
      <c r="C350" s="92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6"/>
      <c r="R350" s="4"/>
      <c r="S350" s="4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4"/>
      <c r="C351" s="92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6"/>
      <c r="R351" s="4"/>
      <c r="S351" s="4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4"/>
      <c r="C352" s="92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6"/>
      <c r="R352" s="4"/>
      <c r="S352" s="4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4"/>
      <c r="C353" s="92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6"/>
      <c r="R353" s="4"/>
      <c r="S353" s="4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4"/>
      <c r="C354" s="92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6"/>
      <c r="R354" s="4"/>
      <c r="S354" s="4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4"/>
      <c r="C355" s="92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6"/>
      <c r="R355" s="4"/>
      <c r="S355" s="4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4"/>
      <c r="C356" s="92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6"/>
      <c r="R356" s="4"/>
      <c r="S356" s="4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4"/>
      <c r="C357" s="92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6"/>
      <c r="R357" s="4"/>
      <c r="S357" s="4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4"/>
      <c r="C358" s="92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6"/>
      <c r="R358" s="4"/>
      <c r="S358" s="4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4"/>
      <c r="C359" s="92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6"/>
      <c r="R359" s="4"/>
      <c r="S359" s="4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4"/>
      <c r="C360" s="92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6"/>
      <c r="R360" s="4"/>
      <c r="S360" s="4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4"/>
      <c r="C361" s="92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6"/>
      <c r="R361" s="4"/>
      <c r="S361" s="4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4"/>
      <c r="C362" s="92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6"/>
      <c r="R362" s="4"/>
      <c r="S362" s="4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4"/>
      <c r="C363" s="92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6"/>
      <c r="R363" s="4"/>
      <c r="S363" s="4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4"/>
      <c r="C364" s="92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6"/>
      <c r="R364" s="4"/>
      <c r="S364" s="4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4"/>
      <c r="C365" s="92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6"/>
      <c r="R365" s="4"/>
      <c r="S365" s="4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4"/>
      <c r="C366" s="92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6"/>
      <c r="R366" s="4"/>
      <c r="S366" s="4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4"/>
      <c r="C367" s="92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6"/>
      <c r="R367" s="4"/>
      <c r="S367" s="4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4"/>
      <c r="C368" s="92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6"/>
      <c r="R368" s="4"/>
      <c r="S368" s="4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4"/>
      <c r="C369" s="92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6"/>
      <c r="R369" s="4"/>
      <c r="S369" s="4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4"/>
      <c r="C370" s="92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6"/>
      <c r="R370" s="4"/>
      <c r="S370" s="4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4"/>
      <c r="C371" s="92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6"/>
      <c r="R371" s="4"/>
      <c r="S371" s="4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4"/>
      <c r="C372" s="92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6"/>
      <c r="R372" s="4"/>
      <c r="S372" s="4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4"/>
      <c r="C373" s="92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6"/>
      <c r="R373" s="4"/>
      <c r="S373" s="4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4"/>
      <c r="C374" s="92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6"/>
      <c r="R374" s="4"/>
      <c r="S374" s="4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4"/>
      <c r="C375" s="92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6"/>
      <c r="R375" s="4"/>
      <c r="S375" s="4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4"/>
      <c r="C376" s="92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6"/>
      <c r="R376" s="4"/>
      <c r="S376" s="4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4"/>
      <c r="C377" s="92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6"/>
      <c r="R377" s="4"/>
      <c r="S377" s="4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4"/>
      <c r="C378" s="92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6"/>
      <c r="R378" s="4"/>
      <c r="S378" s="4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4"/>
      <c r="C379" s="92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6"/>
      <c r="R379" s="4"/>
      <c r="S379" s="4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4"/>
      <c r="C380" s="92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6"/>
      <c r="R380" s="4"/>
      <c r="S380" s="4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4"/>
      <c r="C381" s="92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6"/>
      <c r="R381" s="4"/>
      <c r="S381" s="4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4"/>
      <c r="C382" s="92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6"/>
      <c r="R382" s="4"/>
      <c r="S382" s="4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4"/>
      <c r="C383" s="92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6"/>
      <c r="R383" s="4"/>
      <c r="S383" s="4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4"/>
      <c r="C384" s="92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6"/>
      <c r="R384" s="4"/>
      <c r="S384" s="4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4"/>
      <c r="C385" s="92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6"/>
      <c r="R385" s="4"/>
      <c r="S385" s="4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4"/>
      <c r="C386" s="92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6"/>
      <c r="R386" s="4"/>
      <c r="S386" s="4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4"/>
      <c r="C387" s="92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6"/>
      <c r="R387" s="4"/>
      <c r="S387" s="4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4"/>
      <c r="C388" s="92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6"/>
      <c r="R388" s="4"/>
      <c r="S388" s="4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4"/>
      <c r="C389" s="92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6"/>
      <c r="R389" s="4"/>
      <c r="S389" s="4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4"/>
      <c r="C390" s="92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6"/>
      <c r="R390" s="4"/>
      <c r="S390" s="4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4"/>
      <c r="C391" s="92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6"/>
      <c r="R391" s="4"/>
      <c r="S391" s="4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4"/>
      <c r="C392" s="92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6"/>
      <c r="R392" s="4"/>
      <c r="S392" s="4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4"/>
      <c r="C393" s="92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6"/>
      <c r="R393" s="4"/>
      <c r="S393" s="4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4"/>
      <c r="C394" s="92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6"/>
      <c r="R394" s="4"/>
      <c r="S394" s="4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4"/>
      <c r="C395" s="92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6"/>
      <c r="R395" s="4"/>
      <c r="S395" s="4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4"/>
      <c r="C396" s="92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6"/>
      <c r="R396" s="4"/>
      <c r="S396" s="4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4"/>
      <c r="C397" s="92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6"/>
      <c r="R397" s="4"/>
      <c r="S397" s="4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4"/>
      <c r="C398" s="92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6"/>
      <c r="R398" s="4"/>
      <c r="S398" s="4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4"/>
      <c r="C399" s="92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6"/>
      <c r="R399" s="4"/>
      <c r="S399" s="4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4"/>
      <c r="C400" s="92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6"/>
      <c r="R400" s="4"/>
      <c r="S400" s="4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4"/>
      <c r="C401" s="92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6"/>
      <c r="R401" s="4"/>
      <c r="S401" s="4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4"/>
      <c r="C402" s="92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6"/>
      <c r="R402" s="4"/>
      <c r="S402" s="4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4"/>
      <c r="C403" s="92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6"/>
      <c r="R403" s="4"/>
      <c r="S403" s="4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4"/>
      <c r="C404" s="92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6"/>
      <c r="R404" s="4"/>
      <c r="S404" s="4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4"/>
      <c r="C405" s="92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6"/>
      <c r="R405" s="4"/>
      <c r="S405" s="4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4"/>
      <c r="C406" s="92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6"/>
      <c r="R406" s="4"/>
      <c r="S406" s="4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4"/>
      <c r="C407" s="92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6"/>
      <c r="R407" s="4"/>
      <c r="S407" s="4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4"/>
      <c r="C408" s="92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6"/>
      <c r="R408" s="4"/>
      <c r="S408" s="4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4"/>
      <c r="C409" s="92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6"/>
      <c r="R409" s="4"/>
      <c r="S409" s="4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4"/>
      <c r="C410" s="92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6"/>
      <c r="R410" s="4"/>
      <c r="S410" s="4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4"/>
      <c r="C411" s="92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6"/>
      <c r="R411" s="4"/>
      <c r="S411" s="4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4"/>
      <c r="C412" s="92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6"/>
      <c r="R412" s="4"/>
      <c r="S412" s="4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4"/>
      <c r="C413" s="92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6"/>
      <c r="R413" s="4"/>
      <c r="S413" s="4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4"/>
      <c r="C414" s="92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6"/>
      <c r="R414" s="4"/>
      <c r="S414" s="4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4"/>
      <c r="C415" s="92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6"/>
      <c r="R415" s="4"/>
      <c r="S415" s="4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4"/>
      <c r="C416" s="92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6"/>
      <c r="R416" s="4"/>
      <c r="S416" s="4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4"/>
      <c r="C417" s="92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6"/>
      <c r="R417" s="4"/>
      <c r="S417" s="4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4"/>
      <c r="C418" s="92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6"/>
      <c r="R418" s="4"/>
      <c r="S418" s="4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4"/>
      <c r="C419" s="92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6"/>
      <c r="R419" s="4"/>
      <c r="S419" s="4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4"/>
      <c r="C420" s="92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6"/>
      <c r="R420" s="4"/>
      <c r="S420" s="4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4"/>
      <c r="C421" s="92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6"/>
      <c r="R421" s="4"/>
      <c r="S421" s="4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4"/>
      <c r="C422" s="92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6"/>
      <c r="R422" s="4"/>
      <c r="S422" s="4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4"/>
      <c r="C423" s="92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6"/>
      <c r="R423" s="4"/>
      <c r="S423" s="4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4"/>
      <c r="C424" s="92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6"/>
      <c r="R424" s="4"/>
      <c r="S424" s="4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4"/>
      <c r="C425" s="92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6"/>
      <c r="R425" s="4"/>
      <c r="S425" s="4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4"/>
      <c r="C426" s="92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6"/>
      <c r="R426" s="4"/>
      <c r="S426" s="4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4"/>
      <c r="C427" s="92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6"/>
      <c r="R427" s="4"/>
      <c r="S427" s="4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4"/>
      <c r="C428" s="92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6"/>
      <c r="R428" s="4"/>
      <c r="S428" s="4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4"/>
      <c r="C429" s="92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6"/>
      <c r="R429" s="4"/>
      <c r="S429" s="4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4"/>
      <c r="C430" s="92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6"/>
      <c r="R430" s="4"/>
      <c r="S430" s="4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4"/>
      <c r="C431" s="92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6"/>
      <c r="R431" s="4"/>
      <c r="S431" s="4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4"/>
      <c r="C432" s="92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6"/>
      <c r="R432" s="4"/>
      <c r="S432" s="4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4"/>
      <c r="C433" s="92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6"/>
      <c r="R433" s="4"/>
      <c r="S433" s="4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4"/>
      <c r="C434" s="92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6"/>
      <c r="R434" s="4"/>
      <c r="S434" s="4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4"/>
      <c r="C435" s="92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6"/>
      <c r="R435" s="4"/>
      <c r="S435" s="4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4"/>
      <c r="C436" s="92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6"/>
      <c r="R436" s="4"/>
      <c r="S436" s="4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4"/>
      <c r="C437" s="92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6"/>
      <c r="R437" s="4"/>
      <c r="S437" s="4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4"/>
      <c r="C438" s="92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6"/>
      <c r="R438" s="4"/>
      <c r="S438" s="4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4"/>
      <c r="C439" s="92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6"/>
      <c r="R439" s="4"/>
      <c r="S439" s="4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4"/>
      <c r="C440" s="92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6"/>
      <c r="R440" s="4"/>
      <c r="S440" s="4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4"/>
      <c r="C441" s="92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6"/>
      <c r="R441" s="4"/>
      <c r="S441" s="4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4"/>
      <c r="C442" s="92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6"/>
      <c r="R442" s="4"/>
      <c r="S442" s="4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4"/>
      <c r="C443" s="92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6"/>
      <c r="R443" s="4"/>
      <c r="S443" s="4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4"/>
      <c r="C444" s="92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6"/>
      <c r="R444" s="4"/>
      <c r="S444" s="4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4"/>
      <c r="C445" s="92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6"/>
      <c r="R445" s="4"/>
      <c r="S445" s="4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4"/>
      <c r="C446" s="92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6"/>
      <c r="R446" s="4"/>
      <c r="S446" s="4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4"/>
      <c r="C447" s="92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6"/>
      <c r="R447" s="4"/>
      <c r="S447" s="4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4"/>
      <c r="C448" s="92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6"/>
      <c r="R448" s="4"/>
      <c r="S448" s="4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4"/>
      <c r="C449" s="92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6"/>
      <c r="R449" s="4"/>
      <c r="S449" s="4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4"/>
      <c r="C450" s="92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6"/>
      <c r="R450" s="4"/>
      <c r="S450" s="4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4"/>
      <c r="C451" s="92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6"/>
      <c r="R451" s="4"/>
      <c r="S451" s="4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4"/>
      <c r="C452" s="92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6"/>
      <c r="R452" s="4"/>
      <c r="S452" s="4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4"/>
      <c r="C453" s="92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6"/>
      <c r="R453" s="4"/>
      <c r="S453" s="4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4"/>
      <c r="C454" s="92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6"/>
      <c r="R454" s="4"/>
      <c r="S454" s="4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4"/>
      <c r="C455" s="92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6"/>
      <c r="R455" s="4"/>
      <c r="S455" s="4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4"/>
      <c r="C456" s="92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6"/>
      <c r="R456" s="4"/>
      <c r="S456" s="4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4"/>
      <c r="C457" s="92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6"/>
      <c r="R457" s="4"/>
      <c r="S457" s="4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4"/>
      <c r="C458" s="92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6"/>
      <c r="R458" s="4"/>
      <c r="S458" s="4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4"/>
      <c r="C459" s="92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6"/>
      <c r="R459" s="4"/>
      <c r="S459" s="4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4"/>
      <c r="C460" s="92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6"/>
      <c r="R460" s="4"/>
      <c r="S460" s="4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4"/>
      <c r="C461" s="92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6"/>
      <c r="R461" s="4"/>
      <c r="S461" s="4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4"/>
      <c r="C462" s="92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6"/>
      <c r="R462" s="4"/>
      <c r="S462" s="4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4"/>
      <c r="C463" s="92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6"/>
      <c r="R463" s="4"/>
      <c r="S463" s="4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4"/>
      <c r="C464" s="92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6"/>
      <c r="R464" s="4"/>
      <c r="S464" s="4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4"/>
      <c r="C465" s="92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6"/>
      <c r="R465" s="4"/>
      <c r="S465" s="4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4"/>
      <c r="C466" s="92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6"/>
      <c r="R466" s="4"/>
      <c r="S466" s="4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4"/>
      <c r="C467" s="92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6"/>
      <c r="R467" s="4"/>
      <c r="S467" s="4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4"/>
      <c r="C468" s="92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6"/>
      <c r="R468" s="4"/>
      <c r="S468" s="4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4"/>
      <c r="C469" s="92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6"/>
      <c r="R469" s="4"/>
      <c r="S469" s="4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4"/>
      <c r="C470" s="92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6"/>
      <c r="R470" s="4"/>
      <c r="S470" s="4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4"/>
      <c r="C471" s="92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6"/>
      <c r="R471" s="4"/>
      <c r="S471" s="4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4"/>
      <c r="C472" s="92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6"/>
      <c r="R472" s="4"/>
      <c r="S472" s="4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4"/>
      <c r="C473" s="92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6"/>
      <c r="R473" s="4"/>
      <c r="S473" s="4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4"/>
      <c r="C474" s="92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6"/>
      <c r="R474" s="4"/>
      <c r="S474" s="4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4"/>
      <c r="C475" s="92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6"/>
      <c r="R475" s="4"/>
      <c r="S475" s="4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4"/>
      <c r="C476" s="92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6"/>
      <c r="R476" s="4"/>
      <c r="S476" s="4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4"/>
      <c r="C477" s="92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6"/>
      <c r="R477" s="4"/>
      <c r="S477" s="4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4"/>
      <c r="C478" s="92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6"/>
      <c r="R478" s="4"/>
      <c r="S478" s="4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4"/>
      <c r="C479" s="92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6"/>
      <c r="R479" s="4"/>
      <c r="S479" s="4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4"/>
      <c r="C480" s="92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6"/>
      <c r="R480" s="4"/>
      <c r="S480" s="4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4"/>
      <c r="C481" s="92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6"/>
      <c r="R481" s="4"/>
      <c r="S481" s="4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4"/>
      <c r="C482" s="92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6"/>
      <c r="R482" s="4"/>
      <c r="S482" s="4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4"/>
      <c r="C483" s="92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6"/>
      <c r="R483" s="4"/>
      <c r="S483" s="4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4"/>
      <c r="C484" s="92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6"/>
      <c r="R484" s="4"/>
      <c r="S484" s="4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4"/>
      <c r="C485" s="92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6"/>
      <c r="R485" s="4"/>
      <c r="S485" s="4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4"/>
      <c r="C486" s="92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6"/>
      <c r="R486" s="4"/>
      <c r="S486" s="4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4"/>
      <c r="C487" s="92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6"/>
      <c r="R487" s="4"/>
      <c r="S487" s="4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4"/>
      <c r="C488" s="92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6"/>
      <c r="R488" s="4"/>
      <c r="S488" s="4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4"/>
      <c r="C489" s="92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6"/>
      <c r="R489" s="4"/>
      <c r="S489" s="4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4"/>
      <c r="C490" s="92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6"/>
      <c r="R490" s="4"/>
      <c r="S490" s="4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4"/>
      <c r="C491" s="92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6"/>
      <c r="R491" s="4"/>
      <c r="S491" s="4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4"/>
      <c r="C492" s="92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6"/>
      <c r="R492" s="4"/>
      <c r="S492" s="4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4"/>
      <c r="C493" s="92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6"/>
      <c r="R493" s="4"/>
      <c r="S493" s="4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4"/>
      <c r="C494" s="92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6"/>
      <c r="R494" s="4"/>
      <c r="S494" s="4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4"/>
      <c r="C495" s="92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6"/>
      <c r="R495" s="4"/>
      <c r="S495" s="4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4"/>
      <c r="C496" s="92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6"/>
      <c r="R496" s="4"/>
      <c r="S496" s="4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4"/>
      <c r="C497" s="92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6"/>
      <c r="R497" s="4"/>
      <c r="S497" s="4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4"/>
      <c r="C498" s="92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6"/>
      <c r="R498" s="4"/>
      <c r="S498" s="4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4"/>
      <c r="C499" s="92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6"/>
      <c r="R499" s="4"/>
      <c r="S499" s="4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4"/>
      <c r="C500" s="92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6"/>
      <c r="R500" s="4"/>
      <c r="S500" s="4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4"/>
      <c r="C501" s="92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6"/>
      <c r="R501" s="4"/>
      <c r="S501" s="4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4"/>
      <c r="C502" s="92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6"/>
      <c r="R502" s="4"/>
      <c r="S502" s="4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4"/>
      <c r="C503" s="92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6"/>
      <c r="R503" s="4"/>
      <c r="S503" s="4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4"/>
      <c r="C504" s="92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6"/>
      <c r="R504" s="4"/>
      <c r="S504" s="4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4"/>
      <c r="C505" s="92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6"/>
      <c r="R505" s="4"/>
      <c r="S505" s="4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4"/>
      <c r="C506" s="92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6"/>
      <c r="R506" s="4"/>
      <c r="S506" s="4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4"/>
      <c r="C507" s="92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6"/>
      <c r="R507" s="4"/>
      <c r="S507" s="4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4"/>
      <c r="C508" s="92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6"/>
      <c r="R508" s="4"/>
      <c r="S508" s="4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4"/>
      <c r="C509" s="92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6"/>
      <c r="R509" s="4"/>
      <c r="S509" s="4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4"/>
      <c r="C510" s="92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6"/>
      <c r="R510" s="4"/>
      <c r="S510" s="4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4"/>
      <c r="C511" s="92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6"/>
      <c r="R511" s="4"/>
      <c r="S511" s="4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4"/>
      <c r="C512" s="92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6"/>
      <c r="R512" s="4"/>
      <c r="S512" s="4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4"/>
      <c r="C513" s="92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6"/>
      <c r="R513" s="4"/>
      <c r="S513" s="4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4"/>
      <c r="C514" s="92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6"/>
      <c r="R514" s="4"/>
      <c r="S514" s="4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4"/>
      <c r="C515" s="92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6"/>
      <c r="R515" s="4"/>
      <c r="S515" s="4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4"/>
      <c r="C516" s="92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6"/>
      <c r="R516" s="4"/>
      <c r="S516" s="4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4"/>
      <c r="C517" s="92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6"/>
      <c r="R517" s="4"/>
      <c r="S517" s="4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4"/>
      <c r="C518" s="92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6"/>
      <c r="R518" s="4"/>
      <c r="S518" s="4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4"/>
      <c r="C519" s="92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6"/>
      <c r="R519" s="4"/>
      <c r="S519" s="4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4"/>
      <c r="C520" s="92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6"/>
      <c r="R520" s="4"/>
      <c r="S520" s="4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4"/>
      <c r="C521" s="92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6"/>
      <c r="R521" s="4"/>
      <c r="S521" s="4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4"/>
      <c r="C522" s="92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6"/>
      <c r="R522" s="4"/>
      <c r="S522" s="4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4"/>
      <c r="C523" s="92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6"/>
      <c r="R523" s="4"/>
      <c r="S523" s="4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4"/>
      <c r="C524" s="92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6"/>
      <c r="R524" s="4"/>
      <c r="S524" s="4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4"/>
      <c r="C525" s="92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6"/>
      <c r="R525" s="4"/>
      <c r="S525" s="4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4"/>
      <c r="C526" s="92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6"/>
      <c r="R526" s="4"/>
      <c r="S526" s="4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4"/>
      <c r="C527" s="92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6"/>
      <c r="R527" s="4"/>
      <c r="S527" s="4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4"/>
      <c r="C528" s="92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6"/>
      <c r="R528" s="4"/>
      <c r="S528" s="4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4"/>
      <c r="C529" s="92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6"/>
      <c r="R529" s="4"/>
      <c r="S529" s="4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4"/>
      <c r="C530" s="92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6"/>
      <c r="R530" s="4"/>
      <c r="S530" s="4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4"/>
      <c r="C531" s="92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6"/>
      <c r="R531" s="4"/>
      <c r="S531" s="4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4"/>
      <c r="C532" s="92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6"/>
      <c r="R532" s="4"/>
      <c r="S532" s="4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4"/>
      <c r="C533" s="92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6"/>
      <c r="R533" s="4"/>
      <c r="S533" s="4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4"/>
      <c r="C534" s="92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6"/>
      <c r="R534" s="4"/>
      <c r="S534" s="4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4"/>
      <c r="C535" s="92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6"/>
      <c r="R535" s="4"/>
      <c r="S535" s="4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4"/>
      <c r="C536" s="92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6"/>
      <c r="R536" s="4"/>
      <c r="S536" s="4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4"/>
      <c r="C537" s="92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6"/>
      <c r="R537" s="4"/>
      <c r="S537" s="4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4"/>
      <c r="C538" s="92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6"/>
      <c r="R538" s="4"/>
      <c r="S538" s="4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4"/>
      <c r="C539" s="92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6"/>
      <c r="R539" s="4"/>
      <c r="S539" s="4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4"/>
      <c r="C540" s="92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6"/>
      <c r="R540" s="4"/>
      <c r="S540" s="4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4"/>
      <c r="C541" s="92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6"/>
      <c r="R541" s="4"/>
      <c r="S541" s="4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4"/>
      <c r="C542" s="92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6"/>
      <c r="R542" s="4"/>
      <c r="S542" s="4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4"/>
      <c r="C543" s="92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6"/>
      <c r="R543" s="4"/>
      <c r="S543" s="4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4"/>
      <c r="C544" s="92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6"/>
      <c r="R544" s="4"/>
      <c r="S544" s="4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4"/>
      <c r="C545" s="92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6"/>
      <c r="R545" s="4"/>
      <c r="S545" s="4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4"/>
      <c r="C546" s="92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6"/>
      <c r="R546" s="4"/>
      <c r="S546" s="4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4"/>
      <c r="C547" s="92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6"/>
      <c r="R547" s="4"/>
      <c r="S547" s="4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4"/>
      <c r="C548" s="92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6"/>
      <c r="R548" s="4"/>
      <c r="S548" s="4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4"/>
      <c r="C549" s="92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6"/>
      <c r="R549" s="4"/>
      <c r="S549" s="4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4"/>
      <c r="C550" s="92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6"/>
      <c r="R550" s="4"/>
      <c r="S550" s="4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4"/>
      <c r="C551" s="92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6"/>
      <c r="R551" s="4"/>
      <c r="S551" s="4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4"/>
      <c r="C552" s="92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6"/>
      <c r="R552" s="4"/>
      <c r="S552" s="4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4"/>
      <c r="C553" s="92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6"/>
      <c r="R553" s="4"/>
      <c r="S553" s="4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4"/>
      <c r="C554" s="92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6"/>
      <c r="R554" s="4"/>
      <c r="S554" s="4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4"/>
      <c r="C555" s="92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6"/>
      <c r="R555" s="4"/>
      <c r="S555" s="4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4"/>
      <c r="C556" s="92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6"/>
      <c r="R556" s="4"/>
      <c r="S556" s="4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4"/>
      <c r="C557" s="92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6"/>
      <c r="R557" s="4"/>
      <c r="S557" s="4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4"/>
      <c r="C558" s="92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6"/>
      <c r="R558" s="4"/>
      <c r="S558" s="4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4"/>
      <c r="C559" s="92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6"/>
      <c r="R559" s="4"/>
      <c r="S559" s="4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4"/>
      <c r="C560" s="92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6"/>
      <c r="R560" s="4"/>
      <c r="S560" s="4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4"/>
      <c r="C561" s="92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6"/>
      <c r="R561" s="4"/>
      <c r="S561" s="4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4"/>
      <c r="C562" s="92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6"/>
      <c r="R562" s="4"/>
      <c r="S562" s="4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4"/>
      <c r="C563" s="92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6"/>
      <c r="R563" s="4"/>
      <c r="S563" s="4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4"/>
      <c r="C564" s="92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6"/>
      <c r="R564" s="4"/>
      <c r="S564" s="4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4"/>
      <c r="C565" s="92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6"/>
      <c r="R565" s="4"/>
      <c r="S565" s="4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4"/>
      <c r="C566" s="92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6"/>
      <c r="R566" s="4"/>
      <c r="S566" s="4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4"/>
      <c r="C567" s="92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6"/>
      <c r="R567" s="4"/>
      <c r="S567" s="4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4"/>
      <c r="C568" s="92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6"/>
      <c r="R568" s="4"/>
      <c r="S568" s="4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4"/>
      <c r="C569" s="92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6"/>
      <c r="R569" s="4"/>
      <c r="S569" s="4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4"/>
      <c r="C570" s="92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6"/>
      <c r="R570" s="4"/>
      <c r="S570" s="4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4"/>
      <c r="C571" s="92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6"/>
      <c r="R571" s="4"/>
      <c r="S571" s="4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4"/>
      <c r="C572" s="92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6"/>
      <c r="R572" s="4"/>
      <c r="S572" s="4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4"/>
      <c r="C573" s="92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6"/>
      <c r="R573" s="4"/>
      <c r="S573" s="4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4"/>
      <c r="C574" s="92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6"/>
      <c r="R574" s="4"/>
      <c r="S574" s="4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4"/>
      <c r="C575" s="92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6"/>
      <c r="R575" s="4"/>
      <c r="S575" s="4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4"/>
      <c r="C576" s="92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6"/>
      <c r="R576" s="4"/>
      <c r="S576" s="4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4"/>
      <c r="C577" s="92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6"/>
      <c r="R577" s="4"/>
      <c r="S577" s="4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4"/>
      <c r="C578" s="92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6"/>
      <c r="R578" s="4"/>
      <c r="S578" s="4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4"/>
      <c r="C579" s="92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6"/>
      <c r="R579" s="4"/>
      <c r="S579" s="4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4"/>
      <c r="C580" s="92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6"/>
      <c r="R580" s="4"/>
      <c r="S580" s="4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4"/>
      <c r="C581" s="92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6"/>
      <c r="R581" s="4"/>
      <c r="S581" s="4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4"/>
      <c r="C582" s="92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6"/>
      <c r="R582" s="4"/>
      <c r="S582" s="4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4"/>
      <c r="C583" s="92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6"/>
      <c r="R583" s="4"/>
      <c r="S583" s="4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4"/>
      <c r="C584" s="92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6"/>
      <c r="R584" s="4"/>
      <c r="S584" s="4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4"/>
      <c r="C585" s="92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6"/>
      <c r="R585" s="4"/>
      <c r="S585" s="4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4"/>
      <c r="C586" s="92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6"/>
      <c r="R586" s="4"/>
      <c r="S586" s="4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4"/>
      <c r="C587" s="92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6"/>
      <c r="R587" s="4"/>
      <c r="S587" s="4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4"/>
      <c r="C588" s="92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6"/>
      <c r="R588" s="4"/>
      <c r="S588" s="4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4"/>
      <c r="C589" s="92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6"/>
      <c r="R589" s="4"/>
      <c r="S589" s="4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4"/>
      <c r="C590" s="92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6"/>
      <c r="R590" s="4"/>
      <c r="S590" s="4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4"/>
      <c r="C591" s="92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6"/>
      <c r="R591" s="4"/>
      <c r="S591" s="4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4"/>
      <c r="C592" s="92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6"/>
      <c r="R592" s="4"/>
      <c r="S592" s="4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4"/>
      <c r="C593" s="92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6"/>
      <c r="R593" s="4"/>
      <c r="S593" s="4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4"/>
      <c r="C594" s="92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6"/>
      <c r="R594" s="4"/>
      <c r="S594" s="4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4"/>
      <c r="C595" s="92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6"/>
      <c r="R595" s="4"/>
      <c r="S595" s="4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4"/>
      <c r="C596" s="92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6"/>
      <c r="R596" s="4"/>
      <c r="S596" s="4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4"/>
      <c r="C597" s="92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6"/>
      <c r="R597" s="4"/>
      <c r="S597" s="4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4"/>
      <c r="C598" s="92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6"/>
      <c r="R598" s="4"/>
      <c r="S598" s="4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4"/>
      <c r="C599" s="92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6"/>
      <c r="R599" s="4"/>
      <c r="S599" s="4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4"/>
      <c r="C600" s="92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6"/>
      <c r="R600" s="4"/>
      <c r="S600" s="4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4"/>
      <c r="C601" s="92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6"/>
      <c r="R601" s="4"/>
      <c r="S601" s="4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4"/>
      <c r="C602" s="92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6"/>
      <c r="R602" s="4"/>
      <c r="S602" s="4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4"/>
      <c r="C603" s="92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6"/>
      <c r="R603" s="4"/>
      <c r="S603" s="4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4"/>
      <c r="C604" s="92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6"/>
      <c r="R604" s="4"/>
      <c r="S604" s="4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4"/>
      <c r="C605" s="92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6"/>
      <c r="R605" s="4"/>
      <c r="S605" s="4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4"/>
      <c r="C606" s="92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6"/>
      <c r="R606" s="4"/>
      <c r="S606" s="4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4"/>
      <c r="C607" s="92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6"/>
      <c r="R607" s="4"/>
      <c r="S607" s="4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4"/>
      <c r="C608" s="92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6"/>
      <c r="R608" s="4"/>
      <c r="S608" s="4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4"/>
      <c r="C609" s="92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6"/>
      <c r="R609" s="4"/>
      <c r="S609" s="4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4"/>
      <c r="C610" s="92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6"/>
      <c r="R610" s="4"/>
      <c r="S610" s="4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4"/>
      <c r="C611" s="92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6"/>
      <c r="R611" s="4"/>
      <c r="S611" s="4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4"/>
      <c r="C612" s="92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6"/>
      <c r="R612" s="4"/>
      <c r="S612" s="4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4"/>
      <c r="C613" s="92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6"/>
      <c r="R613" s="4"/>
      <c r="S613" s="4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4"/>
      <c r="C614" s="92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6"/>
      <c r="R614" s="4"/>
      <c r="S614" s="4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4"/>
      <c r="C615" s="92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6"/>
      <c r="R615" s="4"/>
      <c r="S615" s="4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4"/>
      <c r="C616" s="92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6"/>
      <c r="R616" s="4"/>
      <c r="S616" s="4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4"/>
      <c r="C617" s="92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6"/>
      <c r="R617" s="4"/>
      <c r="S617" s="4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4"/>
      <c r="C618" s="92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6"/>
      <c r="R618" s="4"/>
      <c r="S618" s="4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4"/>
      <c r="C619" s="92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6"/>
      <c r="R619" s="4"/>
      <c r="S619" s="4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4"/>
      <c r="C620" s="92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6"/>
      <c r="R620" s="4"/>
      <c r="S620" s="4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4"/>
      <c r="C621" s="92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6"/>
      <c r="R621" s="4"/>
      <c r="S621" s="4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4"/>
      <c r="C622" s="92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6"/>
      <c r="R622" s="4"/>
      <c r="S622" s="4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4"/>
      <c r="C623" s="92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6"/>
      <c r="R623" s="4"/>
      <c r="S623" s="4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4"/>
      <c r="C624" s="92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6"/>
      <c r="R624" s="4"/>
      <c r="S624" s="4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4"/>
      <c r="C625" s="92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6"/>
      <c r="R625" s="4"/>
      <c r="S625" s="4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4"/>
      <c r="C626" s="92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6"/>
      <c r="R626" s="4"/>
      <c r="S626" s="4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4"/>
      <c r="C627" s="92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6"/>
      <c r="R627" s="4"/>
      <c r="S627" s="4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4"/>
      <c r="C628" s="92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6"/>
      <c r="R628" s="4"/>
      <c r="S628" s="4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4"/>
      <c r="C629" s="92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6"/>
      <c r="R629" s="4"/>
      <c r="S629" s="4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4"/>
      <c r="C630" s="92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6"/>
      <c r="R630" s="4"/>
      <c r="S630" s="4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4"/>
      <c r="C631" s="92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6"/>
      <c r="R631" s="4"/>
      <c r="S631" s="4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4"/>
      <c r="C632" s="92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6"/>
      <c r="R632" s="4"/>
      <c r="S632" s="4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4"/>
      <c r="C633" s="92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6"/>
      <c r="R633" s="4"/>
      <c r="S633" s="4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4"/>
      <c r="C634" s="92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6"/>
      <c r="R634" s="4"/>
      <c r="S634" s="4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4"/>
      <c r="C635" s="92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6"/>
      <c r="R635" s="4"/>
      <c r="S635" s="4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4"/>
      <c r="C636" s="92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6"/>
      <c r="R636" s="4"/>
      <c r="S636" s="4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4"/>
      <c r="C637" s="92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6"/>
      <c r="R637" s="4"/>
      <c r="S637" s="4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4"/>
      <c r="C638" s="92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6"/>
      <c r="R638" s="4"/>
      <c r="S638" s="4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4"/>
      <c r="C639" s="92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6"/>
      <c r="R639" s="4"/>
      <c r="S639" s="4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4"/>
      <c r="C640" s="92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6"/>
      <c r="R640" s="4"/>
      <c r="S640" s="4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4"/>
      <c r="C641" s="92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6"/>
      <c r="R641" s="4"/>
      <c r="S641" s="4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4"/>
      <c r="C642" s="92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6"/>
      <c r="R642" s="4"/>
      <c r="S642" s="4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4"/>
      <c r="C643" s="92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6"/>
      <c r="R643" s="4"/>
      <c r="S643" s="4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4"/>
      <c r="C644" s="92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6"/>
      <c r="R644" s="4"/>
      <c r="S644" s="4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4"/>
      <c r="C645" s="92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6"/>
      <c r="R645" s="4"/>
      <c r="S645" s="4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4"/>
      <c r="C646" s="92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6"/>
      <c r="R646" s="4"/>
      <c r="S646" s="4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4"/>
      <c r="C647" s="92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6"/>
      <c r="R647" s="4"/>
      <c r="S647" s="4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4"/>
      <c r="C648" s="92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6"/>
      <c r="R648" s="4"/>
      <c r="S648" s="4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4"/>
      <c r="C649" s="92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6"/>
      <c r="R649" s="4"/>
      <c r="S649" s="4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4"/>
      <c r="C650" s="92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6"/>
      <c r="R650" s="4"/>
      <c r="S650" s="4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4"/>
      <c r="C651" s="92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6"/>
      <c r="R651" s="4"/>
      <c r="S651" s="4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4"/>
      <c r="C652" s="92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6"/>
      <c r="R652" s="4"/>
      <c r="S652" s="4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4"/>
      <c r="C653" s="92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6"/>
      <c r="R653" s="4"/>
      <c r="S653" s="4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4"/>
      <c r="C654" s="92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6"/>
      <c r="R654" s="4"/>
      <c r="S654" s="4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4"/>
      <c r="C655" s="92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6"/>
      <c r="R655" s="4"/>
      <c r="S655" s="4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4"/>
      <c r="C656" s="92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6"/>
      <c r="R656" s="4"/>
      <c r="S656" s="4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4"/>
      <c r="C657" s="92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6"/>
      <c r="R657" s="4"/>
      <c r="S657" s="4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4"/>
      <c r="C658" s="92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6"/>
      <c r="R658" s="4"/>
      <c r="S658" s="4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4"/>
      <c r="C659" s="92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6"/>
      <c r="R659" s="4"/>
      <c r="S659" s="4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4"/>
      <c r="C660" s="92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6"/>
      <c r="R660" s="4"/>
      <c r="S660" s="4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4"/>
      <c r="C661" s="92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6"/>
      <c r="R661" s="4"/>
      <c r="S661" s="4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4"/>
      <c r="C662" s="92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6"/>
      <c r="R662" s="4"/>
      <c r="S662" s="4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4"/>
      <c r="C663" s="92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6"/>
      <c r="R663" s="4"/>
      <c r="S663" s="4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4"/>
      <c r="C664" s="92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6"/>
      <c r="R664" s="4"/>
      <c r="S664" s="4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4"/>
      <c r="C665" s="92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6"/>
      <c r="R665" s="4"/>
      <c r="S665" s="4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4"/>
      <c r="C666" s="92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6"/>
      <c r="R666" s="4"/>
      <c r="S666" s="4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4"/>
      <c r="C667" s="92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6"/>
      <c r="R667" s="4"/>
      <c r="S667" s="4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4"/>
      <c r="C668" s="92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6"/>
      <c r="R668" s="4"/>
      <c r="S668" s="4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4"/>
      <c r="C669" s="92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6"/>
      <c r="R669" s="4"/>
      <c r="S669" s="4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4"/>
      <c r="C670" s="92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6"/>
      <c r="R670" s="4"/>
      <c r="S670" s="4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4"/>
      <c r="C671" s="92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6"/>
      <c r="R671" s="4"/>
      <c r="S671" s="4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4"/>
      <c r="C672" s="92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6"/>
      <c r="R672" s="4"/>
      <c r="S672" s="4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4"/>
      <c r="C673" s="92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6"/>
      <c r="R673" s="4"/>
      <c r="S673" s="4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4"/>
      <c r="C674" s="92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6"/>
      <c r="R674" s="4"/>
      <c r="S674" s="4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4"/>
      <c r="C675" s="92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6"/>
      <c r="R675" s="4"/>
      <c r="S675" s="4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4"/>
      <c r="C676" s="92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6"/>
      <c r="R676" s="4"/>
      <c r="S676" s="4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4"/>
      <c r="C677" s="92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6"/>
      <c r="R677" s="4"/>
      <c r="S677" s="4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4"/>
      <c r="C678" s="92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6"/>
      <c r="R678" s="4"/>
      <c r="S678" s="4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4"/>
      <c r="C679" s="92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6"/>
      <c r="R679" s="4"/>
      <c r="S679" s="4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4"/>
      <c r="C680" s="92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6"/>
      <c r="R680" s="4"/>
      <c r="S680" s="4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4"/>
      <c r="C681" s="92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6"/>
      <c r="R681" s="4"/>
      <c r="S681" s="4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4"/>
      <c r="C682" s="92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6"/>
      <c r="R682" s="4"/>
      <c r="S682" s="4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4"/>
      <c r="C683" s="92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6"/>
      <c r="R683" s="4"/>
      <c r="S683" s="4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4"/>
      <c r="C684" s="92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6"/>
      <c r="R684" s="4"/>
      <c r="S684" s="4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4"/>
      <c r="C685" s="92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6"/>
      <c r="R685" s="4"/>
      <c r="S685" s="4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4"/>
      <c r="C686" s="92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6"/>
      <c r="R686" s="4"/>
      <c r="S686" s="4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4"/>
      <c r="C687" s="92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6"/>
      <c r="R687" s="4"/>
      <c r="S687" s="4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4"/>
      <c r="C688" s="92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6"/>
      <c r="R688" s="4"/>
      <c r="S688" s="4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4"/>
      <c r="C689" s="92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6"/>
      <c r="R689" s="4"/>
      <c r="S689" s="4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4"/>
      <c r="C690" s="92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6"/>
      <c r="R690" s="4"/>
      <c r="S690" s="4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4"/>
      <c r="C691" s="92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6"/>
      <c r="R691" s="4"/>
      <c r="S691" s="4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4"/>
      <c r="C692" s="92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6"/>
      <c r="R692" s="4"/>
      <c r="S692" s="4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4"/>
      <c r="C693" s="92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6"/>
      <c r="R693" s="4"/>
      <c r="S693" s="4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4"/>
      <c r="C694" s="92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6"/>
      <c r="R694" s="4"/>
      <c r="S694" s="4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4"/>
      <c r="C695" s="92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6"/>
      <c r="R695" s="4"/>
      <c r="S695" s="4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4"/>
      <c r="C696" s="92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6"/>
      <c r="R696" s="4"/>
      <c r="S696" s="4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4"/>
      <c r="C697" s="92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6"/>
      <c r="R697" s="4"/>
      <c r="S697" s="4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4"/>
      <c r="C698" s="92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6"/>
      <c r="R698" s="4"/>
      <c r="S698" s="4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4"/>
      <c r="C699" s="92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6"/>
      <c r="R699" s="4"/>
      <c r="S699" s="4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4"/>
      <c r="C700" s="92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6"/>
      <c r="R700" s="4"/>
      <c r="S700" s="4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4"/>
      <c r="C701" s="92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6"/>
      <c r="R701" s="4"/>
      <c r="S701" s="4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4"/>
      <c r="C702" s="92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6"/>
      <c r="R702" s="4"/>
      <c r="S702" s="4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4"/>
      <c r="C703" s="92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6"/>
      <c r="R703" s="4"/>
      <c r="S703" s="4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4"/>
      <c r="C704" s="92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6"/>
      <c r="R704" s="4"/>
      <c r="S704" s="4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4"/>
      <c r="C705" s="92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6"/>
      <c r="R705" s="4"/>
      <c r="S705" s="4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4"/>
      <c r="C706" s="92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6"/>
      <c r="R706" s="4"/>
      <c r="S706" s="4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4"/>
      <c r="C707" s="92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6"/>
      <c r="R707" s="4"/>
      <c r="S707" s="4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4"/>
      <c r="C708" s="92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6"/>
      <c r="R708" s="4"/>
      <c r="S708" s="4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4"/>
      <c r="C709" s="92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6"/>
      <c r="R709" s="4"/>
      <c r="S709" s="4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4"/>
      <c r="C710" s="92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6"/>
      <c r="R710" s="4"/>
      <c r="S710" s="4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4"/>
      <c r="C711" s="92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6"/>
      <c r="R711" s="4"/>
      <c r="S711" s="4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4"/>
      <c r="C712" s="92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6"/>
      <c r="R712" s="4"/>
      <c r="S712" s="4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4"/>
      <c r="C713" s="92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6"/>
      <c r="R713" s="4"/>
      <c r="S713" s="4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4"/>
      <c r="C714" s="92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6"/>
      <c r="R714" s="4"/>
      <c r="S714" s="4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4"/>
      <c r="C715" s="92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6"/>
      <c r="R715" s="4"/>
      <c r="S715" s="4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4"/>
      <c r="C716" s="92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6"/>
      <c r="R716" s="4"/>
      <c r="S716" s="4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4"/>
      <c r="C717" s="92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6"/>
      <c r="R717" s="4"/>
      <c r="S717" s="4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4"/>
      <c r="C718" s="92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6"/>
      <c r="R718" s="4"/>
      <c r="S718" s="4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4"/>
      <c r="C719" s="92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6"/>
      <c r="R719" s="4"/>
      <c r="S719" s="4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4"/>
      <c r="C720" s="92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6"/>
      <c r="R720" s="4"/>
      <c r="S720" s="4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4"/>
      <c r="C721" s="92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6"/>
      <c r="R721" s="4"/>
      <c r="S721" s="4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4"/>
      <c r="C722" s="92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6"/>
      <c r="R722" s="4"/>
      <c r="S722" s="4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4"/>
      <c r="C723" s="92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6"/>
      <c r="R723" s="4"/>
      <c r="S723" s="4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4"/>
      <c r="C724" s="92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6"/>
      <c r="R724" s="4"/>
      <c r="S724" s="4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4"/>
      <c r="C725" s="92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6"/>
      <c r="R725" s="4"/>
      <c r="S725" s="4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4"/>
      <c r="C726" s="92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6"/>
      <c r="R726" s="4"/>
      <c r="S726" s="4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4"/>
      <c r="C727" s="92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6"/>
      <c r="R727" s="4"/>
      <c r="S727" s="4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4"/>
      <c r="C728" s="92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6"/>
      <c r="R728" s="4"/>
      <c r="S728" s="4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4"/>
      <c r="C729" s="92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6"/>
      <c r="R729" s="4"/>
      <c r="S729" s="4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4"/>
      <c r="C730" s="92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6"/>
      <c r="R730" s="4"/>
      <c r="S730" s="4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4"/>
      <c r="C731" s="92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6"/>
      <c r="R731" s="4"/>
      <c r="S731" s="4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4"/>
      <c r="C732" s="92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6"/>
      <c r="R732" s="4"/>
      <c r="S732" s="4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4"/>
      <c r="C733" s="92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6"/>
      <c r="R733" s="4"/>
      <c r="S733" s="4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4"/>
      <c r="C734" s="92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6"/>
      <c r="R734" s="4"/>
      <c r="S734" s="4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4"/>
      <c r="C735" s="92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6"/>
      <c r="R735" s="4"/>
      <c r="S735" s="4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4"/>
      <c r="C736" s="92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6"/>
      <c r="R736" s="4"/>
      <c r="S736" s="4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4"/>
      <c r="C737" s="92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6"/>
      <c r="R737" s="4"/>
      <c r="S737" s="4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4"/>
      <c r="C738" s="92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6"/>
      <c r="R738" s="4"/>
      <c r="S738" s="4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4"/>
      <c r="C739" s="92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6"/>
      <c r="R739" s="4"/>
      <c r="S739" s="4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4"/>
      <c r="C740" s="92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6"/>
      <c r="R740" s="4"/>
      <c r="S740" s="4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4"/>
      <c r="C741" s="92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6"/>
      <c r="R741" s="4"/>
      <c r="S741" s="4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4"/>
      <c r="C742" s="92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6"/>
      <c r="R742" s="4"/>
      <c r="S742" s="4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4"/>
      <c r="C743" s="92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6"/>
      <c r="R743" s="4"/>
      <c r="S743" s="4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4"/>
      <c r="C744" s="92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6"/>
      <c r="R744" s="4"/>
      <c r="S744" s="4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4"/>
      <c r="C745" s="92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6"/>
      <c r="R745" s="4"/>
      <c r="S745" s="4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4"/>
      <c r="C746" s="92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6"/>
      <c r="R746" s="4"/>
      <c r="S746" s="4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4"/>
      <c r="C747" s="92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6"/>
      <c r="R747" s="4"/>
      <c r="S747" s="4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4"/>
      <c r="C748" s="92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6"/>
      <c r="R748" s="4"/>
      <c r="S748" s="4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4"/>
      <c r="C749" s="92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6"/>
      <c r="R749" s="4"/>
      <c r="S749" s="4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4"/>
      <c r="C750" s="92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6"/>
      <c r="R750" s="4"/>
      <c r="S750" s="4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4"/>
      <c r="C751" s="92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6"/>
      <c r="R751" s="4"/>
      <c r="S751" s="4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4"/>
      <c r="C752" s="92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6"/>
      <c r="R752" s="4"/>
      <c r="S752" s="4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4"/>
      <c r="C753" s="92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6"/>
      <c r="R753" s="4"/>
      <c r="S753" s="4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4"/>
      <c r="C754" s="92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6"/>
      <c r="R754" s="4"/>
      <c r="S754" s="4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4"/>
      <c r="C755" s="92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6"/>
      <c r="R755" s="4"/>
      <c r="S755" s="4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4"/>
      <c r="C756" s="92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6"/>
      <c r="R756" s="4"/>
      <c r="S756" s="4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4"/>
      <c r="C757" s="92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6"/>
      <c r="R757" s="4"/>
      <c r="S757" s="4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4"/>
      <c r="C758" s="92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6"/>
      <c r="R758" s="4"/>
      <c r="S758" s="4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4"/>
      <c r="C759" s="92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6"/>
      <c r="R759" s="4"/>
      <c r="S759" s="4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4"/>
      <c r="C760" s="92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6"/>
      <c r="R760" s="4"/>
      <c r="S760" s="4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4"/>
      <c r="C761" s="92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6"/>
      <c r="R761" s="4"/>
      <c r="S761" s="4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4"/>
      <c r="C762" s="92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6"/>
      <c r="R762" s="4"/>
      <c r="S762" s="4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4"/>
      <c r="C763" s="92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6"/>
      <c r="R763" s="4"/>
      <c r="S763" s="4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4"/>
      <c r="C764" s="92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6"/>
      <c r="R764" s="4"/>
      <c r="S764" s="4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4"/>
      <c r="C765" s="92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6"/>
      <c r="R765" s="4"/>
      <c r="S765" s="4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4"/>
      <c r="C766" s="92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6"/>
      <c r="R766" s="4"/>
      <c r="S766" s="4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4"/>
      <c r="C767" s="92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6"/>
      <c r="R767" s="4"/>
      <c r="S767" s="4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4"/>
      <c r="C768" s="92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6"/>
      <c r="R768" s="4"/>
      <c r="S768" s="4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4"/>
      <c r="C769" s="92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6"/>
      <c r="R769" s="4"/>
      <c r="S769" s="4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4"/>
      <c r="C770" s="92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6"/>
      <c r="R770" s="4"/>
      <c r="S770" s="4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4"/>
      <c r="C771" s="92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6"/>
      <c r="R771" s="4"/>
      <c r="S771" s="4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4"/>
      <c r="C772" s="92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6"/>
      <c r="R772" s="4"/>
      <c r="S772" s="4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4"/>
      <c r="C773" s="92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6"/>
      <c r="R773" s="4"/>
      <c r="S773" s="4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4"/>
      <c r="C774" s="92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6"/>
      <c r="R774" s="4"/>
      <c r="S774" s="4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4"/>
      <c r="C775" s="92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6"/>
      <c r="R775" s="4"/>
      <c r="S775" s="4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4"/>
      <c r="C776" s="92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6"/>
      <c r="R776" s="4"/>
      <c r="S776" s="4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4"/>
      <c r="C777" s="92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6"/>
      <c r="R777" s="4"/>
      <c r="S777" s="4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4"/>
      <c r="C778" s="92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6"/>
      <c r="R778" s="4"/>
      <c r="S778" s="4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4"/>
      <c r="C779" s="92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6"/>
      <c r="R779" s="4"/>
      <c r="S779" s="4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4"/>
      <c r="C780" s="92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6"/>
      <c r="R780" s="4"/>
      <c r="S780" s="4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4"/>
      <c r="C781" s="92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6"/>
      <c r="R781" s="4"/>
      <c r="S781" s="4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4"/>
      <c r="C782" s="92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6"/>
      <c r="R782" s="4"/>
      <c r="S782" s="4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4"/>
      <c r="C783" s="92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6"/>
      <c r="R783" s="4"/>
      <c r="S783" s="4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4"/>
      <c r="C784" s="92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6"/>
      <c r="R784" s="4"/>
      <c r="S784" s="4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4"/>
      <c r="C785" s="92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6"/>
      <c r="R785" s="4"/>
      <c r="S785" s="4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4"/>
      <c r="C786" s="92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6"/>
      <c r="R786" s="4"/>
      <c r="S786" s="4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4"/>
      <c r="C787" s="92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6"/>
      <c r="R787" s="4"/>
      <c r="S787" s="4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4"/>
      <c r="C788" s="92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6"/>
      <c r="R788" s="4"/>
      <c r="S788" s="4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4"/>
      <c r="C789" s="92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6"/>
      <c r="R789" s="4"/>
      <c r="S789" s="4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4"/>
      <c r="C790" s="92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6"/>
      <c r="R790" s="4"/>
      <c r="S790" s="4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4"/>
      <c r="C791" s="92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6"/>
      <c r="R791" s="4"/>
      <c r="S791" s="4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4"/>
      <c r="C792" s="92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6"/>
      <c r="R792" s="4"/>
      <c r="S792" s="4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4"/>
      <c r="C793" s="92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6"/>
      <c r="R793" s="4"/>
      <c r="S793" s="4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4"/>
      <c r="C794" s="92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6"/>
      <c r="R794" s="4"/>
      <c r="S794" s="4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4"/>
      <c r="C795" s="92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6"/>
      <c r="R795" s="4"/>
      <c r="S795" s="4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4"/>
      <c r="C796" s="92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6"/>
      <c r="R796" s="4"/>
      <c r="S796" s="4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4"/>
      <c r="C797" s="92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6"/>
      <c r="R797" s="4"/>
      <c r="S797" s="4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4"/>
      <c r="C798" s="92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6"/>
      <c r="R798" s="4"/>
      <c r="S798" s="4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4"/>
      <c r="C799" s="92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6"/>
      <c r="R799" s="4"/>
      <c r="S799" s="4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4"/>
      <c r="C800" s="92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6"/>
      <c r="R800" s="4"/>
      <c r="S800" s="4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4"/>
      <c r="C801" s="92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6"/>
      <c r="R801" s="4"/>
      <c r="S801" s="4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4"/>
      <c r="C802" s="92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6"/>
      <c r="R802" s="4"/>
      <c r="S802" s="4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4"/>
      <c r="C803" s="92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6"/>
      <c r="R803" s="4"/>
      <c r="S803" s="4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4"/>
      <c r="C804" s="92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6"/>
      <c r="R804" s="4"/>
      <c r="S804" s="4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4"/>
      <c r="C805" s="92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6"/>
      <c r="R805" s="4"/>
      <c r="S805" s="4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4"/>
      <c r="C806" s="92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6"/>
      <c r="R806" s="4"/>
      <c r="S806" s="4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4"/>
      <c r="C807" s="92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6"/>
      <c r="R807" s="4"/>
      <c r="S807" s="4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4"/>
      <c r="C808" s="92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6"/>
      <c r="R808" s="4"/>
      <c r="S808" s="4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4"/>
      <c r="C809" s="92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6"/>
      <c r="R809" s="4"/>
      <c r="S809" s="4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4"/>
      <c r="C810" s="92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6"/>
      <c r="R810" s="4"/>
      <c r="S810" s="4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4"/>
      <c r="C811" s="92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6"/>
      <c r="R811" s="4"/>
      <c r="S811" s="4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4"/>
      <c r="C812" s="92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6"/>
      <c r="R812" s="4"/>
      <c r="S812" s="4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4"/>
      <c r="C813" s="92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6"/>
      <c r="R813" s="4"/>
      <c r="S813" s="4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4"/>
      <c r="C814" s="92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6"/>
      <c r="R814" s="4"/>
      <c r="S814" s="4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4"/>
      <c r="C815" s="92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6"/>
      <c r="R815" s="4"/>
      <c r="S815" s="4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4"/>
      <c r="C816" s="92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6"/>
      <c r="R816" s="4"/>
      <c r="S816" s="4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4"/>
      <c r="C817" s="92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6"/>
      <c r="R817" s="4"/>
      <c r="S817" s="4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4"/>
      <c r="C818" s="92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6"/>
      <c r="R818" s="4"/>
      <c r="S818" s="4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4"/>
      <c r="C819" s="92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6"/>
      <c r="R819" s="4"/>
      <c r="S819" s="4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4"/>
      <c r="C820" s="92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6"/>
      <c r="R820" s="4"/>
      <c r="S820" s="4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4"/>
      <c r="C821" s="92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6"/>
      <c r="R821" s="4"/>
      <c r="S821" s="4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4"/>
      <c r="C822" s="92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6"/>
      <c r="R822" s="4"/>
      <c r="S822" s="4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4"/>
      <c r="C823" s="92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6"/>
      <c r="R823" s="4"/>
      <c r="S823" s="4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4"/>
      <c r="C824" s="92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6"/>
      <c r="R824" s="4"/>
      <c r="S824" s="4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4"/>
      <c r="C825" s="92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6"/>
      <c r="R825" s="4"/>
      <c r="S825" s="4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4"/>
      <c r="C826" s="92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6"/>
      <c r="R826" s="4"/>
      <c r="S826" s="4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4"/>
      <c r="C827" s="92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6"/>
      <c r="R827" s="4"/>
      <c r="S827" s="4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4"/>
      <c r="C828" s="92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6"/>
      <c r="R828" s="4"/>
      <c r="S828" s="4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4"/>
      <c r="C829" s="92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6"/>
      <c r="R829" s="4"/>
      <c r="S829" s="4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4"/>
      <c r="C830" s="92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6"/>
      <c r="R830" s="4"/>
      <c r="S830" s="4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4"/>
      <c r="C831" s="92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6"/>
      <c r="R831" s="4"/>
      <c r="S831" s="4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4"/>
      <c r="C832" s="92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6"/>
      <c r="R832" s="4"/>
      <c r="S832" s="4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4"/>
      <c r="C833" s="92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6"/>
      <c r="R833" s="4"/>
      <c r="S833" s="4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4"/>
      <c r="C834" s="92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6"/>
      <c r="R834" s="4"/>
      <c r="S834" s="4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4"/>
      <c r="C835" s="92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6"/>
      <c r="R835" s="4"/>
      <c r="S835" s="4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4"/>
      <c r="C836" s="92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6"/>
      <c r="R836" s="4"/>
      <c r="S836" s="4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4"/>
      <c r="C837" s="92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6"/>
      <c r="R837" s="4"/>
      <c r="S837" s="4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4"/>
      <c r="C838" s="92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6"/>
      <c r="R838" s="4"/>
      <c r="S838" s="4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4"/>
      <c r="C839" s="92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6"/>
      <c r="R839" s="4"/>
      <c r="S839" s="4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4"/>
      <c r="C840" s="92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6"/>
      <c r="R840" s="4"/>
      <c r="S840" s="4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4"/>
      <c r="C841" s="92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6"/>
      <c r="R841" s="4"/>
      <c r="S841" s="4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4"/>
      <c r="C842" s="92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6"/>
      <c r="R842" s="4"/>
      <c r="S842" s="4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4"/>
      <c r="C843" s="92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6"/>
      <c r="R843" s="4"/>
      <c r="S843" s="4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4"/>
      <c r="C844" s="92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6"/>
      <c r="R844" s="4"/>
      <c r="S844" s="4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4"/>
      <c r="C845" s="92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6"/>
      <c r="R845" s="4"/>
      <c r="S845" s="4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4"/>
      <c r="C846" s="92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6"/>
      <c r="R846" s="4"/>
      <c r="S846" s="4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4"/>
      <c r="C847" s="92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6"/>
      <c r="R847" s="4"/>
      <c r="S847" s="4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4"/>
      <c r="C848" s="92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6"/>
      <c r="R848" s="4"/>
      <c r="S848" s="4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4"/>
      <c r="C849" s="92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6"/>
      <c r="R849" s="4"/>
      <c r="S849" s="4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4"/>
      <c r="C850" s="92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6"/>
      <c r="R850" s="4"/>
      <c r="S850" s="4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4"/>
      <c r="C851" s="92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6"/>
      <c r="R851" s="4"/>
      <c r="S851" s="4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4"/>
      <c r="C852" s="92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6"/>
      <c r="R852" s="4"/>
      <c r="S852" s="4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4"/>
      <c r="C853" s="92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6"/>
      <c r="R853" s="4"/>
      <c r="S853" s="4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4"/>
      <c r="C854" s="92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6"/>
      <c r="R854" s="4"/>
      <c r="S854" s="4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4"/>
      <c r="C855" s="92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6"/>
      <c r="R855" s="4"/>
      <c r="S855" s="4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4"/>
      <c r="C856" s="92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6"/>
      <c r="R856" s="4"/>
      <c r="S856" s="4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4"/>
      <c r="C857" s="92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6"/>
      <c r="R857" s="4"/>
      <c r="S857" s="4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4"/>
      <c r="C858" s="92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6"/>
      <c r="R858" s="4"/>
      <c r="S858" s="4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4"/>
      <c r="C859" s="92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6"/>
      <c r="R859" s="4"/>
      <c r="S859" s="4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4"/>
      <c r="C860" s="92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6"/>
      <c r="R860" s="4"/>
      <c r="S860" s="4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4"/>
      <c r="C861" s="92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6"/>
      <c r="R861" s="4"/>
      <c r="S861" s="4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4"/>
      <c r="C862" s="92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6"/>
      <c r="R862" s="4"/>
      <c r="S862" s="4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4"/>
      <c r="C863" s="92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6"/>
      <c r="R863" s="4"/>
      <c r="S863" s="4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4"/>
      <c r="C864" s="92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6"/>
      <c r="R864" s="4"/>
      <c r="S864" s="4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4"/>
      <c r="C865" s="92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6"/>
      <c r="R865" s="4"/>
      <c r="S865" s="4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4"/>
      <c r="C866" s="92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6"/>
      <c r="R866" s="4"/>
      <c r="S866" s="4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4"/>
      <c r="C867" s="92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6"/>
      <c r="R867" s="4"/>
      <c r="S867" s="4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4"/>
      <c r="C868" s="92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6"/>
      <c r="R868" s="4"/>
      <c r="S868" s="4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4"/>
      <c r="C869" s="92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6"/>
      <c r="R869" s="4"/>
      <c r="S869" s="4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4"/>
      <c r="C870" s="92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6"/>
      <c r="R870" s="4"/>
      <c r="S870" s="4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4"/>
      <c r="C871" s="92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6"/>
      <c r="R871" s="4"/>
      <c r="S871" s="4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4"/>
      <c r="C872" s="92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6"/>
      <c r="R872" s="4"/>
      <c r="S872" s="4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4"/>
      <c r="C873" s="92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6"/>
      <c r="R873" s="4"/>
      <c r="S873" s="4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4"/>
      <c r="C874" s="92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6"/>
      <c r="R874" s="4"/>
      <c r="S874" s="4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4"/>
      <c r="C875" s="92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6"/>
      <c r="R875" s="4"/>
      <c r="S875" s="4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4"/>
      <c r="C876" s="92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6"/>
      <c r="R876" s="4"/>
      <c r="S876" s="4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4"/>
      <c r="C877" s="92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6"/>
      <c r="R877" s="4"/>
      <c r="S877" s="4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4"/>
      <c r="C878" s="92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6"/>
      <c r="R878" s="4"/>
      <c r="S878" s="4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4"/>
      <c r="C879" s="92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6"/>
      <c r="R879" s="4"/>
      <c r="S879" s="4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4"/>
      <c r="C880" s="92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6"/>
      <c r="R880" s="4"/>
      <c r="S880" s="4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4"/>
      <c r="C881" s="92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6"/>
      <c r="R881" s="4"/>
      <c r="S881" s="4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4"/>
      <c r="C882" s="92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6"/>
      <c r="R882" s="4"/>
      <c r="S882" s="4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4"/>
      <c r="C883" s="92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6"/>
      <c r="R883" s="4"/>
      <c r="S883" s="4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4"/>
      <c r="C884" s="92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6"/>
      <c r="R884" s="4"/>
      <c r="S884" s="4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4"/>
      <c r="C885" s="92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6"/>
      <c r="R885" s="4"/>
      <c r="S885" s="4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4"/>
      <c r="C886" s="92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6"/>
      <c r="R886" s="4"/>
      <c r="S886" s="4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4"/>
      <c r="C887" s="92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6"/>
      <c r="R887" s="4"/>
      <c r="S887" s="4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4"/>
      <c r="C888" s="92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6"/>
      <c r="R888" s="4"/>
      <c r="S888" s="4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4"/>
      <c r="C889" s="92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6"/>
      <c r="R889" s="4"/>
      <c r="S889" s="4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4"/>
      <c r="C890" s="92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6"/>
      <c r="R890" s="4"/>
      <c r="S890" s="4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4"/>
      <c r="C891" s="92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6"/>
      <c r="R891" s="4"/>
      <c r="S891" s="4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4"/>
      <c r="C892" s="92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6"/>
      <c r="R892" s="4"/>
      <c r="S892" s="4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4"/>
      <c r="C893" s="92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6"/>
      <c r="R893" s="4"/>
      <c r="S893" s="4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4"/>
      <c r="C894" s="92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6"/>
      <c r="R894" s="4"/>
      <c r="S894" s="4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4"/>
      <c r="C895" s="92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6"/>
      <c r="R895" s="4"/>
      <c r="S895" s="4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4"/>
      <c r="C896" s="92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6"/>
      <c r="R896" s="4"/>
      <c r="S896" s="4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4"/>
      <c r="C897" s="92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6"/>
      <c r="R897" s="4"/>
      <c r="S897" s="4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4"/>
      <c r="C898" s="92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6"/>
      <c r="R898" s="4"/>
      <c r="S898" s="4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4"/>
      <c r="C899" s="92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6"/>
      <c r="R899" s="4"/>
      <c r="S899" s="4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4"/>
      <c r="C900" s="92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6"/>
      <c r="R900" s="4"/>
      <c r="S900" s="4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4"/>
      <c r="C901" s="92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6"/>
      <c r="R901" s="4"/>
      <c r="S901" s="4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4"/>
      <c r="C902" s="92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6"/>
      <c r="R902" s="4"/>
      <c r="S902" s="4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4"/>
      <c r="C903" s="92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6"/>
      <c r="R903" s="4"/>
      <c r="S903" s="4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4"/>
      <c r="C904" s="92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6"/>
      <c r="R904" s="4"/>
      <c r="S904" s="4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4"/>
      <c r="C905" s="92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6"/>
      <c r="R905" s="4"/>
      <c r="S905" s="4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4"/>
      <c r="C906" s="92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6"/>
      <c r="R906" s="4"/>
      <c r="S906" s="4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4"/>
      <c r="C907" s="92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6"/>
      <c r="R907" s="4"/>
      <c r="S907" s="4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4"/>
      <c r="C908" s="92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6"/>
      <c r="R908" s="4"/>
      <c r="S908" s="4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4"/>
      <c r="C909" s="92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6"/>
      <c r="R909" s="4"/>
      <c r="S909" s="4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4"/>
      <c r="C910" s="92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6"/>
      <c r="R910" s="4"/>
      <c r="S910" s="4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4"/>
      <c r="C911" s="92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6"/>
      <c r="R911" s="4"/>
      <c r="S911" s="4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4"/>
      <c r="C912" s="92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6"/>
      <c r="R912" s="4"/>
      <c r="S912" s="4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4"/>
      <c r="C913" s="92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6"/>
      <c r="R913" s="4"/>
      <c r="S913" s="4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4"/>
      <c r="C914" s="92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6"/>
      <c r="R914" s="4"/>
      <c r="S914" s="4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4"/>
      <c r="C915" s="92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6"/>
      <c r="R915" s="4"/>
      <c r="S915" s="4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4"/>
      <c r="C916" s="92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6"/>
      <c r="R916" s="4"/>
      <c r="S916" s="4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4"/>
      <c r="C917" s="92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6"/>
      <c r="R917" s="4"/>
      <c r="S917" s="4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4"/>
      <c r="C918" s="92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6"/>
      <c r="R918" s="4"/>
      <c r="S918" s="4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4"/>
      <c r="C919" s="92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6"/>
      <c r="R919" s="4"/>
      <c r="S919" s="4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4"/>
      <c r="C920" s="92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6"/>
      <c r="R920" s="4"/>
      <c r="S920" s="4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4"/>
      <c r="C921" s="92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6"/>
      <c r="R921" s="4"/>
      <c r="S921" s="4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4"/>
      <c r="C922" s="92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6"/>
      <c r="R922" s="4"/>
      <c r="S922" s="4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4"/>
      <c r="C923" s="92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6"/>
      <c r="R923" s="4"/>
      <c r="S923" s="4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4"/>
      <c r="C924" s="92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6"/>
      <c r="R924" s="4"/>
      <c r="S924" s="4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4"/>
      <c r="C925" s="92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6"/>
      <c r="R925" s="4"/>
      <c r="S925" s="4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4"/>
      <c r="C926" s="92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6"/>
      <c r="R926" s="4"/>
      <c r="S926" s="4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4"/>
      <c r="C927" s="92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6"/>
      <c r="R927" s="4"/>
      <c r="S927" s="4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4"/>
      <c r="C928" s="92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6"/>
      <c r="R928" s="4"/>
      <c r="S928" s="4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4"/>
      <c r="C929" s="92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6"/>
      <c r="R929" s="4"/>
      <c r="S929" s="4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4"/>
      <c r="C930" s="92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6"/>
      <c r="R930" s="4"/>
      <c r="S930" s="4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4"/>
      <c r="C931" s="92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6"/>
      <c r="R931" s="4"/>
      <c r="S931" s="4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4"/>
      <c r="C932" s="92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6"/>
      <c r="R932" s="4"/>
      <c r="S932" s="4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4"/>
      <c r="C933" s="92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6"/>
      <c r="R933" s="4"/>
      <c r="S933" s="4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4"/>
      <c r="C934" s="92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6"/>
      <c r="R934" s="4"/>
      <c r="S934" s="4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4"/>
      <c r="C935" s="92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6"/>
      <c r="R935" s="4"/>
      <c r="S935" s="4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4"/>
      <c r="C936" s="92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6"/>
      <c r="R936" s="4"/>
      <c r="S936" s="4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4"/>
      <c r="C937" s="92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6"/>
      <c r="R937" s="4"/>
      <c r="S937" s="4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4"/>
      <c r="C938" s="92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6"/>
      <c r="R938" s="4"/>
      <c r="S938" s="4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4"/>
      <c r="C939" s="92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6"/>
      <c r="R939" s="4"/>
      <c r="S939" s="4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4"/>
      <c r="C940" s="92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6"/>
      <c r="R940" s="4"/>
      <c r="S940" s="4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4"/>
      <c r="C941" s="92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6"/>
      <c r="R941" s="4"/>
      <c r="S941" s="4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4"/>
      <c r="C942" s="92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6"/>
      <c r="R942" s="4"/>
      <c r="S942" s="4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4"/>
      <c r="C943" s="92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6"/>
      <c r="R943" s="4"/>
      <c r="S943" s="4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4"/>
      <c r="C944" s="92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6"/>
      <c r="R944" s="4"/>
      <c r="S944" s="4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4"/>
      <c r="C945" s="92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6"/>
      <c r="R945" s="4"/>
      <c r="S945" s="4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4"/>
      <c r="C946" s="92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6"/>
      <c r="R946" s="4"/>
      <c r="S946" s="4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4"/>
      <c r="C947" s="92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6"/>
      <c r="R947" s="4"/>
      <c r="S947" s="4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4"/>
      <c r="C948" s="92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6"/>
      <c r="R948" s="4"/>
      <c r="S948" s="4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4"/>
      <c r="C949" s="92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6"/>
      <c r="R949" s="4"/>
      <c r="S949" s="4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4"/>
      <c r="C950" s="92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6"/>
      <c r="R950" s="4"/>
      <c r="S950" s="4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4"/>
      <c r="C951" s="92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6"/>
      <c r="R951" s="4"/>
      <c r="S951" s="4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4"/>
      <c r="C952" s="92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6"/>
      <c r="R952" s="4"/>
      <c r="S952" s="4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4"/>
      <c r="C953" s="92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6"/>
      <c r="R953" s="4"/>
      <c r="S953" s="4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4"/>
      <c r="C954" s="92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6"/>
      <c r="R954" s="4"/>
      <c r="S954" s="4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4"/>
      <c r="C955" s="92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6"/>
      <c r="R955" s="4"/>
      <c r="S955" s="4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4"/>
      <c r="C956" s="92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6"/>
      <c r="R956" s="4"/>
      <c r="S956" s="4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4"/>
      <c r="C957" s="92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6"/>
      <c r="R957" s="4"/>
      <c r="S957" s="4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4"/>
      <c r="C958" s="92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6"/>
      <c r="R958" s="4"/>
      <c r="S958" s="4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4"/>
      <c r="C959" s="92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6"/>
      <c r="R959" s="4"/>
      <c r="S959" s="4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4"/>
      <c r="C960" s="92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6"/>
      <c r="R960" s="4"/>
      <c r="S960" s="4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4"/>
      <c r="C961" s="92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6"/>
      <c r="R961" s="4"/>
      <c r="S961" s="4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4"/>
      <c r="C962" s="92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6"/>
      <c r="R962" s="4"/>
      <c r="S962" s="4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4"/>
      <c r="C963" s="92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6"/>
      <c r="R963" s="4"/>
      <c r="S963" s="4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4"/>
      <c r="C964" s="92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6"/>
      <c r="R964" s="4"/>
      <c r="S964" s="4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4"/>
      <c r="C965" s="92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6"/>
      <c r="R965" s="4"/>
      <c r="S965" s="4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4"/>
      <c r="C966" s="92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6"/>
      <c r="R966" s="4"/>
      <c r="S966" s="4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4"/>
      <c r="C967" s="92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6"/>
      <c r="R967" s="4"/>
      <c r="S967" s="4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4"/>
      <c r="C968" s="92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6"/>
      <c r="R968" s="4"/>
      <c r="S968" s="4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4"/>
      <c r="C969" s="92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6"/>
      <c r="R969" s="4"/>
      <c r="S969" s="4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4"/>
      <c r="C970" s="92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6"/>
      <c r="R970" s="4"/>
      <c r="S970" s="4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4"/>
      <c r="C971" s="92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6"/>
      <c r="R971" s="4"/>
      <c r="S971" s="4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4"/>
      <c r="C972" s="92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6"/>
      <c r="R972" s="4"/>
      <c r="S972" s="4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4"/>
      <c r="C973" s="92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6"/>
      <c r="R973" s="4"/>
      <c r="S973" s="4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4"/>
      <c r="C974" s="92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6"/>
      <c r="R974" s="4"/>
      <c r="S974" s="4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4"/>
      <c r="C975" s="92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6"/>
      <c r="R975" s="4"/>
      <c r="S975" s="4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4"/>
      <c r="C976" s="92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6"/>
      <c r="R976" s="4"/>
      <c r="S976" s="4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4"/>
      <c r="C977" s="92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6"/>
      <c r="R977" s="4"/>
      <c r="S977" s="4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4"/>
      <c r="C978" s="92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6"/>
      <c r="R978" s="4"/>
      <c r="S978" s="4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4"/>
      <c r="C979" s="92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6"/>
      <c r="R979" s="4"/>
      <c r="S979" s="4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4"/>
      <c r="C980" s="92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6"/>
      <c r="R980" s="4"/>
      <c r="S980" s="4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4"/>
      <c r="C981" s="92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6"/>
      <c r="R981" s="4"/>
      <c r="S981" s="4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4"/>
      <c r="C982" s="92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6"/>
      <c r="R982" s="4"/>
      <c r="S982" s="4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4"/>
      <c r="C983" s="92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6"/>
      <c r="R983" s="4"/>
      <c r="S983" s="4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4"/>
      <c r="C984" s="92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6"/>
      <c r="R984" s="4"/>
      <c r="S984" s="4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4"/>
      <c r="C985" s="92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6"/>
      <c r="R985" s="4"/>
      <c r="S985" s="4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4"/>
      <c r="C986" s="92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6"/>
      <c r="R986" s="4"/>
      <c r="S986" s="4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4"/>
      <c r="C987" s="92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6"/>
      <c r="R987" s="4"/>
      <c r="S987" s="4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4"/>
      <c r="C988" s="92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6"/>
      <c r="R988" s="4"/>
      <c r="S988" s="4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4"/>
      <c r="C989" s="92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6"/>
      <c r="R989" s="4"/>
      <c r="S989" s="4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4"/>
      <c r="C990" s="92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6"/>
      <c r="R990" s="4"/>
      <c r="S990" s="4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4"/>
      <c r="C991" s="92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6"/>
      <c r="R991" s="4"/>
      <c r="S991" s="4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4"/>
      <c r="C992" s="92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6"/>
      <c r="R992" s="4"/>
      <c r="S992" s="4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4"/>
      <c r="C993" s="92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6"/>
      <c r="R993" s="4"/>
      <c r="S993" s="4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4"/>
      <c r="C994" s="92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6"/>
      <c r="R994" s="4"/>
      <c r="S994" s="4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4"/>
      <c r="C995" s="92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6"/>
      <c r="R995" s="4"/>
      <c r="S995" s="4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4"/>
      <c r="C996" s="92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6"/>
      <c r="R996" s="4"/>
      <c r="S996" s="4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4"/>
      <c r="C997" s="92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6"/>
      <c r="R997" s="4"/>
      <c r="S997" s="4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4"/>
      <c r="C998" s="92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6"/>
      <c r="R998" s="4"/>
      <c r="S998" s="4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4"/>
      <c r="C999" s="92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6"/>
      <c r="R999" s="4"/>
      <c r="S999" s="4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4"/>
      <c r="C1000" s="92"/>
      <c r="D1000" s="4"/>
      <c r="E1000" s="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6"/>
      <c r="R1000" s="4"/>
      <c r="S1000" s="4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</sheetData>
  <mergeCells count="9">
    <mergeCell ref="R7:R8"/>
    <mergeCell ref="S7:S8"/>
    <mergeCell ref="A1:C1"/>
    <mergeCell ref="B5:G5"/>
    <mergeCell ref="A7:A8"/>
    <mergeCell ref="B7:B8"/>
    <mergeCell ref="C7:C8"/>
    <mergeCell ref="D7:D8"/>
    <mergeCell ref="E7:Q7"/>
  </mergeCells>
  <conditionalFormatting sqref="B4">
    <cfRule type="colorScale" priority="1">
      <colorScale>
        <cfvo type="min"/>
        <cfvo type="max"/>
        <color rgb="FFDBE5F1"/>
        <color rgb="FFDBE5F1"/>
      </colorScale>
    </cfRule>
  </conditionalFormatting>
  <conditionalFormatting sqref="B4">
    <cfRule type="colorScale" priority="2">
      <colorScale>
        <cfvo type="min"/>
        <cfvo type="max"/>
        <color rgb="FFC6D9F0"/>
        <color rgb="FFFFEF9C"/>
      </colorScale>
    </cfRule>
  </conditionalFormatting>
  <dataValidations>
    <dataValidation type="list" allowBlank="1" showErrorMessage="1" sqref="D145">
      <formula1>$T$17:$T$21</formula1>
    </dataValidation>
  </dataValidations>
  <printOptions/>
  <pageMargins bottom="0.75" footer="0.0" header="0.0" left="0.7" right="0.7" top="0.75"/>
  <pageSetup paperSize="9" orientation="portrait"/>
  <headerFooter>
    <oddFooter>&amp;RClassification: Genpact Internal</oddFooter>
  </headerFooter>
  <drawing r:id="rId2"/>
  <legacyDrawing r:id="rId3"/>
</worksheet>
</file>