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nka_Nagar\OneDrive\Desktop\"/>
    </mc:Choice>
  </mc:AlternateContent>
  <bookViews>
    <workbookView xWindow="0" yWindow="0" windowWidth="20490" windowHeight="7650" tabRatio="957"/>
  </bookViews>
  <sheets>
    <sheet name="Equipment Inventory Management" sheetId="3" r:id="rId1"/>
    <sheet name="Prospective Orders" sheetId="4" r:id="rId2"/>
    <sheet name="Dataset" sheetId="1" r:id="rId3"/>
  </sheets>
  <definedNames>
    <definedName name="Category">'Equipment Inventory Management'!$M$17:$M$20</definedName>
    <definedName name="Cost_Price">'Equipment Inventory Management'!$G$3:$G$552</definedName>
    <definedName name="Item_Code">'Equipment Inventory Management'!$A$4:$A$552</definedName>
    <definedName name="Item_Description">'Equipment Inventory Management'!$B$4:$B$552</definedName>
    <definedName name="Num_In_Stock">'Equipment Inventory Management'!$D$4:$D$552</definedName>
    <definedName name="On_Backorder">'Equipment Inventory Management'!$E$4:$E$552</definedName>
    <definedName name="Post_to">'Equipment Inventory Management'!$N$16:$Q$16</definedName>
    <definedName name="Postage">'Equipment Inventory Management'!$N$17:$Q$20</definedName>
    <definedName name="Premium?">'Equipment Inventory Management'!$F$4:$F$552</definedName>
    <definedName name="Premium_Markup">'Equipment Inventory Management'!$O$5</definedName>
    <definedName name="Standard_Markup">'Equipment Inventory Management'!$O$4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E25" i="4"/>
  <c r="H25" i="4"/>
  <c r="G25" i="4"/>
  <c r="I25" i="4"/>
  <c r="E26" i="4"/>
  <c r="H26" i="4"/>
  <c r="G26" i="4"/>
  <c r="I26" i="4"/>
  <c r="E27" i="4"/>
  <c r="H27" i="4"/>
  <c r="G27" i="4"/>
  <c r="I27" i="4"/>
  <c r="E28" i="4"/>
  <c r="H28" i="4"/>
  <c r="G28" i="4"/>
  <c r="I28" i="4"/>
  <c r="E29" i="4"/>
  <c r="H29" i="4"/>
  <c r="G29" i="4"/>
  <c r="I29" i="4"/>
  <c r="E30" i="4"/>
  <c r="H30" i="4"/>
  <c r="G30" i="4"/>
  <c r="I30" i="4"/>
  <c r="E31" i="4"/>
  <c r="H31" i="4"/>
  <c r="G31" i="4"/>
  <c r="I31" i="4"/>
  <c r="E32" i="4"/>
  <c r="H32" i="4"/>
  <c r="G32" i="4"/>
  <c r="I32" i="4"/>
  <c r="E33" i="4"/>
  <c r="H33" i="4"/>
  <c r="G33" i="4"/>
  <c r="I33" i="4"/>
  <c r="H34" i="4"/>
  <c r="I34" i="4"/>
  <c r="H35" i="4"/>
  <c r="I35" i="4"/>
  <c r="H36" i="4"/>
  <c r="I36" i="4"/>
  <c r="H12" i="4"/>
  <c r="I12" i="4"/>
  <c r="G13" i="4"/>
  <c r="G14" i="4"/>
  <c r="G15" i="4"/>
  <c r="G16" i="4"/>
  <c r="G17" i="4"/>
  <c r="G18" i="4"/>
  <c r="G19" i="4"/>
  <c r="G20" i="4"/>
  <c r="G21" i="4"/>
  <c r="G22" i="4"/>
  <c r="G23" i="4"/>
  <c r="G24" i="4"/>
  <c r="G34" i="4"/>
  <c r="G35" i="4"/>
  <c r="G36" i="4"/>
  <c r="G12" i="4"/>
  <c r="D12" i="4"/>
  <c r="I38" i="4"/>
  <c r="E13" i="4"/>
  <c r="E14" i="4"/>
  <c r="E15" i="4"/>
  <c r="E16" i="4"/>
  <c r="E17" i="4"/>
  <c r="E18" i="4"/>
  <c r="E19" i="4"/>
  <c r="E20" i="4"/>
  <c r="E21" i="4"/>
  <c r="E22" i="4"/>
  <c r="E23" i="4"/>
  <c r="E24" i="4"/>
  <c r="E34" i="4"/>
  <c r="E35" i="4"/>
  <c r="E36" i="4"/>
  <c r="E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14" i="4"/>
  <c r="B15" i="4"/>
  <c r="B16" i="4"/>
  <c r="B17" i="4"/>
  <c r="B18" i="4"/>
  <c r="B19" i="4"/>
  <c r="B20" i="4"/>
  <c r="B21" i="4"/>
  <c r="B13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4" i="3"/>
  <c r="J4" i="3"/>
</calcChain>
</file>

<file path=xl/sharedStrings.xml><?xml version="1.0" encoding="utf-8"?>
<sst xmlns="http://schemas.openxmlformats.org/spreadsheetml/2006/main" count="5591" uniqueCount="1144">
  <si>
    <t>Zenco Network Equipment Inventory</t>
  </si>
  <si>
    <t>Item Code</t>
  </si>
  <si>
    <t>Item Description</t>
  </si>
  <si>
    <t>Category</t>
  </si>
  <si>
    <t>Num In Stock</t>
  </si>
  <si>
    <t>On Backorder</t>
  </si>
  <si>
    <t>Premium?</t>
  </si>
  <si>
    <t>Cost Price</t>
  </si>
  <si>
    <t>Retail Price</t>
  </si>
  <si>
    <t>Below Min</t>
  </si>
  <si>
    <t>Reorder?</t>
  </si>
  <si>
    <t>Reorder Qty a</t>
  </si>
  <si>
    <t>Reorder Qty b</t>
  </si>
  <si>
    <t>007-12-51991</t>
  </si>
  <si>
    <t>014-00-68284</t>
  </si>
  <si>
    <t>100-00-41621</t>
  </si>
  <si>
    <t>100-00-69162</t>
  </si>
  <si>
    <t>100-00-97359</t>
  </si>
  <si>
    <t>104-00-70258</t>
  </si>
  <si>
    <t>10G-XF-24498</t>
  </si>
  <si>
    <t>10G-XF-60407</t>
  </si>
  <si>
    <t>10G-XF-60676</t>
  </si>
  <si>
    <t>10G-XF-61147</t>
  </si>
  <si>
    <t>10G-XF-61433</t>
  </si>
  <si>
    <t>10G-XF-63068</t>
  </si>
  <si>
    <t>10G-XF-65683</t>
  </si>
  <si>
    <t>10G-XF-67861</t>
  </si>
  <si>
    <t>10G-XF-71393</t>
  </si>
  <si>
    <t>10G-XF-77871</t>
  </si>
  <si>
    <t>10G-XF-78448</t>
  </si>
  <si>
    <t>10G-XF-79177</t>
  </si>
  <si>
    <t>10G-XF-81033</t>
  </si>
  <si>
    <t>10G-XF-88654</t>
  </si>
  <si>
    <t>10G-XF-95499</t>
  </si>
  <si>
    <t>10G-XF-96371</t>
  </si>
  <si>
    <t>10G-XF-98881</t>
  </si>
  <si>
    <t>10G-XN-23795</t>
  </si>
  <si>
    <t>10G-XN-25417</t>
  </si>
  <si>
    <t>10G-XN-28248</t>
  </si>
  <si>
    <t>10G-XN-29374</t>
  </si>
  <si>
    <t>10G-XN-29379</t>
  </si>
  <si>
    <t>10G-XN-29518</t>
  </si>
  <si>
    <t>10G-XN-30850</t>
  </si>
  <si>
    <t>10G-XN-30883</t>
  </si>
  <si>
    <t>10G-XN-33524</t>
  </si>
  <si>
    <t>10G-XN-40336</t>
  </si>
  <si>
    <t>10G-XN-41331</t>
  </si>
  <si>
    <t>10G-XN-42341</t>
  </si>
  <si>
    <t>10G-XN-46049</t>
  </si>
  <si>
    <t>10G-XN-47966</t>
  </si>
  <si>
    <t>10G-XN-49414</t>
  </si>
  <si>
    <t>10G-XN-49419</t>
  </si>
  <si>
    <t>10G-XN-49890</t>
  </si>
  <si>
    <t>10G-XN-50201</t>
  </si>
  <si>
    <t>10G-XN-50561</t>
  </si>
  <si>
    <t>10G-XN-51154</t>
  </si>
  <si>
    <t>10G-XN-54006</t>
  </si>
  <si>
    <t>10G-XN-54920</t>
  </si>
  <si>
    <t>10G-XN-57615</t>
  </si>
  <si>
    <t>10G-XN-58052</t>
  </si>
  <si>
    <t>10G-XN-58059</t>
  </si>
  <si>
    <t>10G-XN-59612</t>
  </si>
  <si>
    <t>10G-XN-60042</t>
  </si>
  <si>
    <t>10G-XN-62723</t>
  </si>
  <si>
    <t>10G-XN-63221</t>
  </si>
  <si>
    <t>10G-XN-65751</t>
  </si>
  <si>
    <t>10G-XN-70472</t>
  </si>
  <si>
    <t>10G-XN-70648</t>
  </si>
  <si>
    <t>10G-XN-73907</t>
  </si>
  <si>
    <t>10G-XN-78158</t>
  </si>
  <si>
    <t>10G-XN-79323</t>
  </si>
  <si>
    <t>10G-XN-79377</t>
  </si>
  <si>
    <t>10G-XN-81291</t>
  </si>
  <si>
    <t>10G-XN-85053</t>
  </si>
  <si>
    <t>10G-XN-85916</t>
  </si>
  <si>
    <t>10G-XN-87229</t>
  </si>
  <si>
    <t>10G-XN-88383</t>
  </si>
  <si>
    <t>10G-XN-95504</t>
  </si>
  <si>
    <t>10G-XN-95639</t>
  </si>
  <si>
    <t>10G-XN-97214</t>
  </si>
  <si>
    <t>ACT-Co-37030</t>
  </si>
  <si>
    <t>ACT-FO-33438</t>
  </si>
  <si>
    <t>ACT-FO-48853</t>
  </si>
  <si>
    <t>ACT-FO-53433</t>
  </si>
  <si>
    <t>ACT-FO-57548</t>
  </si>
  <si>
    <t>ACT-FO-60454</t>
  </si>
  <si>
    <t>ACT-FO-63266</t>
  </si>
  <si>
    <t>ACT-FO-72104</t>
  </si>
  <si>
    <t>ACT-FO-81350</t>
  </si>
  <si>
    <t>B10-CZ-32084</t>
  </si>
  <si>
    <t>B10-CZ-71520</t>
  </si>
  <si>
    <t>B15-CZ-69525</t>
  </si>
  <si>
    <t>B15-DC-97861</t>
  </si>
  <si>
    <t>B40-CZ-53386</t>
  </si>
  <si>
    <t>B40-DC-56217</t>
  </si>
  <si>
    <t>B40-S-38545</t>
  </si>
  <si>
    <t>B80-CZ-27563</t>
  </si>
  <si>
    <t>B80-DC-36012</t>
  </si>
  <si>
    <t>B80-S-67181</t>
  </si>
  <si>
    <t>BI--RX-29953</t>
  </si>
  <si>
    <t>BI--RX-31269</t>
  </si>
  <si>
    <t>BI--RX-34614</t>
  </si>
  <si>
    <t>BI--RX-35972</t>
  </si>
  <si>
    <t>BI--RX-38459</t>
  </si>
  <si>
    <t>BI--RX-42668</t>
  </si>
  <si>
    <t>BI--RX-43530</t>
  </si>
  <si>
    <t>BI--RX-56607</t>
  </si>
  <si>
    <t>BI--RX-68013</t>
  </si>
  <si>
    <t>BI--RX-71479</t>
  </si>
  <si>
    <t>BI--RX-74105</t>
  </si>
  <si>
    <t>BI--RX-80119</t>
  </si>
  <si>
    <t>BI--RX-80785</t>
  </si>
  <si>
    <t>BI--RX-84007</t>
  </si>
  <si>
    <t>BMP-10-40325</t>
  </si>
  <si>
    <t>CAB-CX-65607</t>
  </si>
  <si>
    <t>CC-CZ-36469</t>
  </si>
  <si>
    <t>CDD-CZ-84824</t>
  </si>
  <si>
    <t>E1M-10-31986</t>
  </si>
  <si>
    <t>E1M-10-49784</t>
  </si>
  <si>
    <t>E1M-10-52624</t>
  </si>
  <si>
    <t>E1M-10-75822</t>
  </si>
  <si>
    <t>E1M-10-77189</t>
  </si>
  <si>
    <t>E1M-BX-79394</t>
  </si>
  <si>
    <t>E1M-CW-28783</t>
  </si>
  <si>
    <t>E1M-CW-28966</t>
  </si>
  <si>
    <t>E1M-CW-31995</t>
  </si>
  <si>
    <t>E1M-CW-32246</t>
  </si>
  <si>
    <t>E1M-CW-36738</t>
  </si>
  <si>
    <t>E1M-CW-40232</t>
  </si>
  <si>
    <t>E1M-CW-72258</t>
  </si>
  <si>
    <t>E1M-CW-78899</t>
  </si>
  <si>
    <t>E1M-LH-56790</t>
  </si>
  <si>
    <t>E1M-LH-64896</t>
  </si>
  <si>
    <t>E1M-LH-78351</t>
  </si>
  <si>
    <t>E1M-LX-62467</t>
  </si>
  <si>
    <t>E1M-LX-85720</t>
  </si>
  <si>
    <t>E1M-SX-32123</t>
  </si>
  <si>
    <t>E1M-SX-53214</t>
  </si>
  <si>
    <t>E1M-SX-57307</t>
  </si>
  <si>
    <t>E1M-SX-57975</t>
  </si>
  <si>
    <t>E1M-SX-82305</t>
  </si>
  <si>
    <t>E1M-SX-85914</t>
  </si>
  <si>
    <t>E1M-TX-48613</t>
  </si>
  <si>
    <t>EIF-A-64872</t>
  </si>
  <si>
    <t>EIF-CZ-48270</t>
  </si>
  <si>
    <t>EIF-CZ-66531</t>
  </si>
  <si>
    <t>EIF-CZ-73600</t>
  </si>
  <si>
    <t>EIF-CZ-97375</t>
  </si>
  <si>
    <t>F1G-CZ-71380</t>
  </si>
  <si>
    <t>F2G-CZ-62213</t>
  </si>
  <si>
    <t>FAN-B3-66271</t>
  </si>
  <si>
    <t>FCS-CZ-51130</t>
  </si>
  <si>
    <t>FCS-CZ-63281</t>
  </si>
  <si>
    <t>FCS-CZ-64730</t>
  </si>
  <si>
    <t>FCS-CZ-76333</t>
  </si>
  <si>
    <t>FCS-F2-77723</t>
  </si>
  <si>
    <t>FCS-U2-86783</t>
  </si>
  <si>
    <t>FES-2-59994</t>
  </si>
  <si>
    <t>FES-CZ-23915</t>
  </si>
  <si>
    <t>FES-CZ-24865</t>
  </si>
  <si>
    <t>FES-CZ-48879</t>
  </si>
  <si>
    <t>FES-CZ-51280</t>
  </si>
  <si>
    <t>FES-CZ-65136</t>
  </si>
  <si>
    <t>FES-CZ-72188</t>
  </si>
  <si>
    <t>FES-CZ-74610</t>
  </si>
  <si>
    <t>FES-CZ-77317</t>
  </si>
  <si>
    <t>FES-CZ-78088</t>
  </si>
  <si>
    <t>FES-CZ-84569</t>
  </si>
  <si>
    <t>FES-CZ-96788</t>
  </si>
  <si>
    <t>FES-DC-24055</t>
  </si>
  <si>
    <t>FES-DC-25460</t>
  </si>
  <si>
    <t>FES-DC-26340</t>
  </si>
  <si>
    <t>FES-DC-47890</t>
  </si>
  <si>
    <t>FES-DC-58445</t>
  </si>
  <si>
    <t>FES-DC-59060</t>
  </si>
  <si>
    <t>FES-DC-62571</t>
  </si>
  <si>
    <t>FES-DC-75802</t>
  </si>
  <si>
    <t>FES-DC-76743</t>
  </si>
  <si>
    <t>FES-DC-91416</t>
  </si>
  <si>
    <t>FES-DC-93858</t>
  </si>
  <si>
    <t>FES-DC-98050</t>
  </si>
  <si>
    <t>FES-L3-49697</t>
  </si>
  <si>
    <t>FES-L3-80005</t>
  </si>
  <si>
    <t>FES-L3-82943</t>
  </si>
  <si>
    <t>FES-PO-24400</t>
  </si>
  <si>
    <t>FES-PO-30227</t>
  </si>
  <si>
    <t>FES-PO-31559</t>
  </si>
  <si>
    <t>FES-PO-31560</t>
  </si>
  <si>
    <t>FES-PO-32835</t>
  </si>
  <si>
    <t>FES-PO-35178</t>
  </si>
  <si>
    <t>FES-PO-48160</t>
  </si>
  <si>
    <t>FES-PO-49423</t>
  </si>
  <si>
    <t>FES-PO-54145</t>
  </si>
  <si>
    <t>FES-PO-55523</t>
  </si>
  <si>
    <t>FES-PO-60693</t>
  </si>
  <si>
    <t>FES-PO-68961</t>
  </si>
  <si>
    <t>FES-PO-69985</t>
  </si>
  <si>
    <t>FES-PO-81088</t>
  </si>
  <si>
    <t>FES-PO-81878</t>
  </si>
  <si>
    <t>FES-PO-95786</t>
  </si>
  <si>
    <t>FES-PO-96020</t>
  </si>
  <si>
    <t>FES-PO-96105</t>
  </si>
  <si>
    <t>FES-PR-27658</t>
  </si>
  <si>
    <t>FES-PR-29019</t>
  </si>
  <si>
    <t>FES-PR-30464</t>
  </si>
  <si>
    <t>FES-PR-31075</t>
  </si>
  <si>
    <t>FES-PR-63866</t>
  </si>
  <si>
    <t>FES-PR-68068</t>
  </si>
  <si>
    <t>FES-PR-77806</t>
  </si>
  <si>
    <t>FES-PR-78728</t>
  </si>
  <si>
    <t>FES-PR-84308</t>
  </si>
  <si>
    <t>FES-PR-88772</t>
  </si>
  <si>
    <t>FES-PR-89925</t>
  </si>
  <si>
    <t>FES-PR-91368</t>
  </si>
  <si>
    <t>FES-PR-91987</t>
  </si>
  <si>
    <t>FES-PR-93670</t>
  </si>
  <si>
    <t>FES-WL-42909</t>
  </si>
  <si>
    <t>FES-WL-57764</t>
  </si>
  <si>
    <t>FES-WL-69103</t>
  </si>
  <si>
    <t>FES-WL-84668</t>
  </si>
  <si>
    <t>FES-WL-85721</t>
  </si>
  <si>
    <t>FGS-1X-44518</t>
  </si>
  <si>
    <t>FGS-24-41813</t>
  </si>
  <si>
    <t>FGS-2X-33711</t>
  </si>
  <si>
    <t>FGS-2X-50345</t>
  </si>
  <si>
    <t>FGS-CZ-41478</t>
  </si>
  <si>
    <t>FGS-CZ-59159</t>
  </si>
  <si>
    <t>FGS-CZ-89899</t>
  </si>
  <si>
    <t>FGS-DC-80987</t>
  </si>
  <si>
    <t>FGS-DC-83646</t>
  </si>
  <si>
    <t>FGS-LB-59518</t>
  </si>
  <si>
    <t>FGS-PO-25333</t>
  </si>
  <si>
    <t>FGS-PO-43720</t>
  </si>
  <si>
    <t>FGS-PO-44567</t>
  </si>
  <si>
    <t>FGS-PO-76847</t>
  </si>
  <si>
    <t>FGS-PO-78490</t>
  </si>
  <si>
    <t>FIP-10-58337</t>
  </si>
  <si>
    <t>FIP-60-30344</t>
  </si>
  <si>
    <t>FIP-60-62607</t>
  </si>
  <si>
    <t>FI--SX-30407</t>
  </si>
  <si>
    <t>FI--SX-31526</t>
  </si>
  <si>
    <t>FI--SX-34896</t>
  </si>
  <si>
    <t>FI--SX-40752</t>
  </si>
  <si>
    <t>FI--SX-60716</t>
  </si>
  <si>
    <t>FI--SX-67300</t>
  </si>
  <si>
    <t>FI--SX-68236</t>
  </si>
  <si>
    <t>FI--SX-83557</t>
  </si>
  <si>
    <t>FI--SX-95252</t>
  </si>
  <si>
    <t>FI--SX-97698</t>
  </si>
  <si>
    <t>FLS-1X-89837</t>
  </si>
  <si>
    <t>FLS-CZ-46572</t>
  </si>
  <si>
    <t>FLS-CZ-80908</t>
  </si>
  <si>
    <t>FTA-30-70832</t>
  </si>
  <si>
    <t>FTA-30-85564</t>
  </si>
  <si>
    <t>FWS-CZ-40464</t>
  </si>
  <si>
    <t>FWS-CZ-50334</t>
  </si>
  <si>
    <t>FWS-CZ-57157</t>
  </si>
  <si>
    <t>FWS-CZ-66910</t>
  </si>
  <si>
    <t>FWS-CZ-78644</t>
  </si>
  <si>
    <t>FWS-CZ-92019</t>
  </si>
  <si>
    <t>FWS-DC-25572</t>
  </si>
  <si>
    <t>FWS-DC-39889</t>
  </si>
  <si>
    <t>FWS-DC-40691</t>
  </si>
  <si>
    <t>FWS-DC-58292</t>
  </si>
  <si>
    <t>FWS-DC-84745</t>
  </si>
  <si>
    <t>FWS-DC-85106</t>
  </si>
  <si>
    <t>IP2-US-53768</t>
  </si>
  <si>
    <t>IP--AC-24288</t>
  </si>
  <si>
    <t>IP--AC-31038</t>
  </si>
  <si>
    <t>IP--AC-51853</t>
  </si>
  <si>
    <t>IP--AC-63954</t>
  </si>
  <si>
    <t>IP--AC-66785</t>
  </si>
  <si>
    <t>IP--AC-78904</t>
  </si>
  <si>
    <t>IP--AP-40785</t>
  </si>
  <si>
    <t>IP--AP-72617</t>
  </si>
  <si>
    <t>IP--DP-28496</t>
  </si>
  <si>
    <t>IP--MA-57070</t>
  </si>
  <si>
    <t>IP--MA-78598</t>
  </si>
  <si>
    <t>IP--MA-85086</t>
  </si>
  <si>
    <t>IP--MC-27945</t>
  </si>
  <si>
    <t>IP--MC-31918</t>
  </si>
  <si>
    <t>IP--MC-41102</t>
  </si>
  <si>
    <t>IP--MC-59523</t>
  </si>
  <si>
    <t>IP--MC-77986</t>
  </si>
  <si>
    <t>IP--MC-79951</t>
  </si>
  <si>
    <t>IP--MC-87986</t>
  </si>
  <si>
    <t>IP--MC-93021</t>
  </si>
  <si>
    <t>IP--OD-59928</t>
  </si>
  <si>
    <t>IP--RS-41669</t>
  </si>
  <si>
    <t>IP--RS-70740</t>
  </si>
  <si>
    <t>IP--WL-34735</t>
  </si>
  <si>
    <t>IVI-IP-91214</t>
  </si>
  <si>
    <t>IVI-LI-25984</t>
  </si>
  <si>
    <t>IVI-LI-39361</t>
  </si>
  <si>
    <t>IVI-NT-74555</t>
  </si>
  <si>
    <t>IVI-SO-87822</t>
  </si>
  <si>
    <t>IVI-SW-84106</t>
  </si>
  <si>
    <t>J-B-B1-44093</t>
  </si>
  <si>
    <t>J-B-B1-65928</t>
  </si>
  <si>
    <t>J-B-B1-88944</t>
  </si>
  <si>
    <t>J-B-B1-94409</t>
  </si>
  <si>
    <t>J-B-B2-33194</t>
  </si>
  <si>
    <t>J-B-B2-36086</t>
  </si>
  <si>
    <t>J-B-B2-52067</t>
  </si>
  <si>
    <t>J-B-B2-84131</t>
  </si>
  <si>
    <t>J-B-B2-95752</t>
  </si>
  <si>
    <t>J-B-B2-96547</t>
  </si>
  <si>
    <t>J-B-B2-98322</t>
  </si>
  <si>
    <t>J-B-B4-47888</t>
  </si>
  <si>
    <t>J-B-B4-52879</t>
  </si>
  <si>
    <t>J-B-B4-58586</t>
  </si>
  <si>
    <t>J-B-B4-60134</t>
  </si>
  <si>
    <t>J-B-Bx-27467</t>
  </si>
  <si>
    <t>J-B-Bx-39745</t>
  </si>
  <si>
    <t>J-B-Bx-99285</t>
  </si>
  <si>
    <t>LS--SS-32809</t>
  </si>
  <si>
    <t>LS--SS-35789</t>
  </si>
  <si>
    <t>NI--M2-27121</t>
  </si>
  <si>
    <t>NI--M2-39628</t>
  </si>
  <si>
    <t>NI--M2-49821</t>
  </si>
  <si>
    <t>NI--M2-74194</t>
  </si>
  <si>
    <t>NI--M2-86261</t>
  </si>
  <si>
    <t>NI--M2-96843</t>
  </si>
  <si>
    <t>NI--ML-23468</t>
  </si>
  <si>
    <t>NI--ML-26905</t>
  </si>
  <si>
    <t>NI--ML-38598</t>
  </si>
  <si>
    <t>NI--ML-38715</t>
  </si>
  <si>
    <t>NI--ML-39232</t>
  </si>
  <si>
    <t>NI--ML-39847</t>
  </si>
  <si>
    <t>NI--ML-44714</t>
  </si>
  <si>
    <t>NI--ML-48434</t>
  </si>
  <si>
    <t>NI--ML-52531</t>
  </si>
  <si>
    <t>NI--ML-57316</t>
  </si>
  <si>
    <t>NI--ML-59139</t>
  </si>
  <si>
    <t>NI--ML-65106</t>
  </si>
  <si>
    <t>NI--ML-83572</t>
  </si>
  <si>
    <t>NI--ML-91092</t>
  </si>
  <si>
    <t>NI--ML-93226</t>
  </si>
  <si>
    <t>NI--X--28691</t>
  </si>
  <si>
    <t>NI--X--35816</t>
  </si>
  <si>
    <t>NI--X--36368</t>
  </si>
  <si>
    <t>NI--X--43597</t>
  </si>
  <si>
    <t>NI--X--44784</t>
  </si>
  <si>
    <t>NI--X--50117</t>
  </si>
  <si>
    <t>NI--X--51457</t>
  </si>
  <si>
    <t>NI--X--57549</t>
  </si>
  <si>
    <t>NI--X--59743</t>
  </si>
  <si>
    <t>NI--X--62490</t>
  </si>
  <si>
    <t>NI--X--64154</t>
  </si>
  <si>
    <t>NI--X--64282</t>
  </si>
  <si>
    <t>NI--X--64809</t>
  </si>
  <si>
    <t>NI--X--67378</t>
  </si>
  <si>
    <t>NI--X--71274</t>
  </si>
  <si>
    <t>NI--X--71781</t>
  </si>
  <si>
    <t>NI--X--72892</t>
  </si>
  <si>
    <t>NI--X--75597</t>
  </si>
  <si>
    <t>NI--X--80878</t>
  </si>
  <si>
    <t>NI--X--84531</t>
  </si>
  <si>
    <t>NI--X--92801</t>
  </si>
  <si>
    <t>NI--X--93820</t>
  </si>
  <si>
    <t>NI--X--94701</t>
  </si>
  <si>
    <t>NI--X--97134</t>
  </si>
  <si>
    <t>NI--XM-24354</t>
  </si>
  <si>
    <t>NI--XM-27896</t>
  </si>
  <si>
    <t>NI--XM-29699</t>
  </si>
  <si>
    <t>NI--XM-34036</t>
  </si>
  <si>
    <t>NI--XM-44757</t>
  </si>
  <si>
    <t>NI--XM-57745</t>
  </si>
  <si>
    <t>NI--XM-58288</t>
  </si>
  <si>
    <t>NI--XM-66028</t>
  </si>
  <si>
    <t>NI--XM-69175</t>
  </si>
  <si>
    <t>NI--XM-83972</t>
  </si>
  <si>
    <t>NI--XM-84918</t>
  </si>
  <si>
    <t>NI--XM-87953</t>
  </si>
  <si>
    <t>NI--XM-96860</t>
  </si>
  <si>
    <t>NI--XM-97159</t>
  </si>
  <si>
    <t>OC1-SF-26845</t>
  </si>
  <si>
    <t>OC1-SF-31055</t>
  </si>
  <si>
    <t>OC1-SF-34498</t>
  </si>
  <si>
    <t>OC1-XF-32585</t>
  </si>
  <si>
    <t>OC1-XF-48593</t>
  </si>
  <si>
    <t>OC4-SF-33733</t>
  </si>
  <si>
    <t>OC4-SF-37343</t>
  </si>
  <si>
    <t>OC4-SF-43493</t>
  </si>
  <si>
    <t>OC4-SF-78343</t>
  </si>
  <si>
    <t>ON--SI-75748</t>
  </si>
  <si>
    <t>PC1-CZ-27427</t>
  </si>
  <si>
    <t>PC1-CZ-56184</t>
  </si>
  <si>
    <t>PC1-CZ-72882</t>
  </si>
  <si>
    <t>PC1-CZ-95361</t>
  </si>
  <si>
    <t>PC1-CZ-99059</t>
  </si>
  <si>
    <t>PC1-IE-39295</t>
  </si>
  <si>
    <t>PC1-NE-75295</t>
  </si>
  <si>
    <t>PCA-CZ-79762</t>
  </si>
  <si>
    <t>PCC-IE-69096</t>
  </si>
  <si>
    <t>PCE-CZ-86045</t>
  </si>
  <si>
    <t>PCJ-C1-35403</t>
  </si>
  <si>
    <t>PCJ-CZ-87909</t>
  </si>
  <si>
    <t>PC--LC-47610</t>
  </si>
  <si>
    <t>PC--LC-96492</t>
  </si>
  <si>
    <t>PC--MT-40859</t>
  </si>
  <si>
    <t>PCU-3M-64063</t>
  </si>
  <si>
    <t>PCU-CZ-38599</t>
  </si>
  <si>
    <t>PCU-NE-27024</t>
  </si>
  <si>
    <t>RCU-CZ-57840</t>
  </si>
  <si>
    <t>RMK-70-25610</t>
  </si>
  <si>
    <t>RMK-70-30529</t>
  </si>
  <si>
    <t>RMK-70-31292</t>
  </si>
  <si>
    <t>RMK-70-41955</t>
  </si>
  <si>
    <t>RMK-70-62185</t>
  </si>
  <si>
    <t>RMK-70-71963</t>
  </si>
  <si>
    <t>RMK-70-72654</t>
  </si>
  <si>
    <t>RMK-BN-40814</t>
  </si>
  <si>
    <t>RMK-BN-75161</t>
  </si>
  <si>
    <t>RMK-BN-95614</t>
  </si>
  <si>
    <t>RPS-18-67088</t>
  </si>
  <si>
    <t>RPS-CZ-36179</t>
  </si>
  <si>
    <t>RPS-CZ-41898</t>
  </si>
  <si>
    <t>RPS-CZ-43868</t>
  </si>
  <si>
    <t>RPS-CZ-50378</t>
  </si>
  <si>
    <t>RPS-CZ-57361</t>
  </si>
  <si>
    <t>RPS-CZ-58833</t>
  </si>
  <si>
    <t>RPS-CZ-65004</t>
  </si>
  <si>
    <t>RPS-CZ-69263</t>
  </si>
  <si>
    <t>RPS-CZ-78182</t>
  </si>
  <si>
    <t>RPS-CZ-80504</t>
  </si>
  <si>
    <t>RPS-CZ-88312</t>
  </si>
  <si>
    <t>RPS-CZ-88313</t>
  </si>
  <si>
    <t>RPS-CZ-91669</t>
  </si>
  <si>
    <t>RPS-EI-54268</t>
  </si>
  <si>
    <t>RPS-FC-94638</t>
  </si>
  <si>
    <t>RPS-FE-30656</t>
  </si>
  <si>
    <t>RPS-FG-33746</t>
  </si>
  <si>
    <t>RPS-FG-63218</t>
  </si>
  <si>
    <t>RPS-PO-54728</t>
  </si>
  <si>
    <t>RPS-X4-26549</t>
  </si>
  <si>
    <t>RPS-X4-45389</t>
  </si>
  <si>
    <t>RPS-X4-45786</t>
  </si>
  <si>
    <t>RPS-X4-56884</t>
  </si>
  <si>
    <t>RPS-X4-83939</t>
  </si>
  <si>
    <t>RSK-30-99883</t>
  </si>
  <si>
    <t>RSU-CZ-33443</t>
  </si>
  <si>
    <t>RX--AC-64001</t>
  </si>
  <si>
    <t>RX--AC-82397</t>
  </si>
  <si>
    <t>RX--BI-25868</t>
  </si>
  <si>
    <t>RX--BI-32280</t>
  </si>
  <si>
    <t>RX--BI-32520</t>
  </si>
  <si>
    <t>RX--BI-44330</t>
  </si>
  <si>
    <t>RX--BI-46203</t>
  </si>
  <si>
    <t>RX--BI-54209</t>
  </si>
  <si>
    <t>RX--BI-59938</t>
  </si>
  <si>
    <t>RX--BI-62687</t>
  </si>
  <si>
    <t>RX--BI-63309</t>
  </si>
  <si>
    <t>RX--BI-63971</t>
  </si>
  <si>
    <t>RX--BI-66560</t>
  </si>
  <si>
    <t>RX--BI-68606</t>
  </si>
  <si>
    <t>RX--BI-69034</t>
  </si>
  <si>
    <t>RX--BI-75086</t>
  </si>
  <si>
    <t>RX--BI-76525</t>
  </si>
  <si>
    <t>RX--BI-99958</t>
  </si>
  <si>
    <t>RX--DC-62135</t>
  </si>
  <si>
    <t>RX--DC-76496</t>
  </si>
  <si>
    <t>RX--PW-32108</t>
  </si>
  <si>
    <t>RX--PW-69474</t>
  </si>
  <si>
    <t>S35-CZ-33904</t>
  </si>
  <si>
    <t>S35-DC-25211</t>
  </si>
  <si>
    <t>S35-S-32412</t>
  </si>
  <si>
    <t>S45-CZ-54534</t>
  </si>
  <si>
    <t>S45-DC-91149</t>
  </si>
  <si>
    <t>S45-S-71763</t>
  </si>
  <si>
    <t>S85-CZ-26210</t>
  </si>
  <si>
    <t>S85-DC-73591</t>
  </si>
  <si>
    <t>S85-S-28330</t>
  </si>
  <si>
    <t>SCI-10-48863</t>
  </si>
  <si>
    <t>SCI-10-61240</t>
  </si>
  <si>
    <t>SCI-10-70917</t>
  </si>
  <si>
    <t>SCI-10-81329</t>
  </si>
  <si>
    <t>SCI-30-91177</t>
  </si>
  <si>
    <t>SCI-30-93248</t>
  </si>
  <si>
    <t>SCI-30-94150</t>
  </si>
  <si>
    <t>SCI-30-97413</t>
  </si>
  <si>
    <t>SCI-CZ-46816</t>
  </si>
  <si>
    <t>SCI-S-26854</t>
  </si>
  <si>
    <t>SCU-CZ-72317</t>
  </si>
  <si>
    <t>SI3-CZ-85269</t>
  </si>
  <si>
    <t>SI3-DC-69312</t>
  </si>
  <si>
    <t>SI3-PL-24983</t>
  </si>
  <si>
    <t>SI3-PL-98898</t>
  </si>
  <si>
    <t>SI4-CZ-80367</t>
  </si>
  <si>
    <t>SI4-DC-55919</t>
  </si>
  <si>
    <t>SI--4G-88561</t>
  </si>
  <si>
    <t>SI4-PL-53518</t>
  </si>
  <si>
    <t>SI4-PL-55295</t>
  </si>
  <si>
    <t>SI8-CZ-85980</t>
  </si>
  <si>
    <t>SI8-DC-98556</t>
  </si>
  <si>
    <t>SI8-PL-53683</t>
  </si>
  <si>
    <t>SI8-PL-79485</t>
  </si>
  <si>
    <t>SI--GT-23732</t>
  </si>
  <si>
    <t>SI--GT-27017</t>
  </si>
  <si>
    <t>SI--GT-29989</t>
  </si>
  <si>
    <t>SI--GT-38807</t>
  </si>
  <si>
    <t>SI--GT-40262</t>
  </si>
  <si>
    <t>SI--GT-46479</t>
  </si>
  <si>
    <t>SI--GT-57055</t>
  </si>
  <si>
    <t>SI--GT-58024</t>
  </si>
  <si>
    <t>SI--GT-58586</t>
  </si>
  <si>
    <t>SI--GT-60710</t>
  </si>
  <si>
    <t>SI--GT-77216</t>
  </si>
  <si>
    <t>SI--GT-78231</t>
  </si>
  <si>
    <t>SI--GT-83881</t>
  </si>
  <si>
    <t>SI--GT-85963</t>
  </si>
  <si>
    <t>SI--GT-90241</t>
  </si>
  <si>
    <t>SI--GT-92531</t>
  </si>
  <si>
    <t>SI--GT-96703</t>
  </si>
  <si>
    <t>SI--GT-98112</t>
  </si>
  <si>
    <t>SLB-CZ-47667</t>
  </si>
  <si>
    <t>SLB-CZ-65958</t>
  </si>
  <si>
    <t>SRV-SS-91513</t>
  </si>
  <si>
    <t>SRV-SS-98358</t>
  </si>
  <si>
    <t>SSM-1-88070</t>
  </si>
  <si>
    <t>SSM-CZ-88052</t>
  </si>
  <si>
    <t>SSU-CZ-44650</t>
  </si>
  <si>
    <t>SX--24-44965</t>
  </si>
  <si>
    <t>SX--AC-25737</t>
  </si>
  <si>
    <t>SX--AC-54182</t>
  </si>
  <si>
    <t>SX--DC-24139</t>
  </si>
  <si>
    <t>SX--DC-36556</t>
  </si>
  <si>
    <t>SX--FI-31780</t>
  </si>
  <si>
    <t>SX--FI-36091</t>
  </si>
  <si>
    <t>SX--FI-45323</t>
  </si>
  <si>
    <t>SX--FI-51870</t>
  </si>
  <si>
    <t>SX--FI-61149</t>
  </si>
  <si>
    <t>SX--FI-63921</t>
  </si>
  <si>
    <t>SX--FI-70603</t>
  </si>
  <si>
    <t>SX--FI-72233</t>
  </si>
  <si>
    <t>SX--FI-74142</t>
  </si>
  <si>
    <t>SX--FI-76646</t>
  </si>
  <si>
    <t>SX--FI-85241</t>
  </si>
  <si>
    <t>SX--FI-88478</t>
  </si>
  <si>
    <t>SX--FI-90397</t>
  </si>
  <si>
    <t>SX--FI-91956</t>
  </si>
  <si>
    <t>SX--FI-92529</t>
  </si>
  <si>
    <t>SX--FI-94911</t>
  </si>
  <si>
    <t>SX--FI-95237</t>
  </si>
  <si>
    <t>SX--FI-96655</t>
  </si>
  <si>
    <t>SX--PC-40508</t>
  </si>
  <si>
    <t>SX--PW-93274</t>
  </si>
  <si>
    <t>SX--SX-29743</t>
  </si>
  <si>
    <t>SX--SX-35018</t>
  </si>
  <si>
    <t>SX--SX-70152</t>
  </si>
  <si>
    <t>TRF-PR-29546</t>
  </si>
  <si>
    <t>TRF-S-91954</t>
  </si>
  <si>
    <t>U1G-CZ-34197</t>
  </si>
  <si>
    <t>U2G-CZ-96119</t>
  </si>
  <si>
    <t>WMK-70-27394</t>
  </si>
  <si>
    <t>WSM-1-61562</t>
  </si>
  <si>
    <t>WSM-2-95466</t>
  </si>
  <si>
    <t>WSM-CZ-25209</t>
  </si>
  <si>
    <t>WSM-CZ-97327</t>
  </si>
  <si>
    <t>WSM-SS-31593</t>
  </si>
  <si>
    <t>WSM-SS-98194</t>
  </si>
  <si>
    <t>X4--1X-30218</t>
  </si>
  <si>
    <t>Console Cable EIF</t>
  </si>
  <si>
    <t>Box: Uplink Multi-pack 5x</t>
  </si>
  <si>
    <t>Uplink Faceplate, 1-p Fiber</t>
  </si>
  <si>
    <t>Uplink Faceplate, 2-TX</t>
  </si>
  <si>
    <t>Uplink Faceplate, 2-p Fiber</t>
  </si>
  <si>
    <t>NEBS Air Filter</t>
  </si>
  <si>
    <t xml:space="preserve">10G-ZR DWDM, XFP, 80km, 1541.35 nm, Ch. 45, LC </t>
  </si>
  <si>
    <t>10G-CX4 XFP, 15m CX4</t>
  </si>
  <si>
    <t xml:space="preserve">10G-ZR DWDM, XFP, 80km, 1539.77 nm, Ch. 47, LC </t>
  </si>
  <si>
    <t xml:space="preserve">10G-ZR DWDM, XFP, 80km, 1534.25 nm, Ch. 54, LC </t>
  </si>
  <si>
    <t>Pluggable XFP transceiver (LC), 1310 nm, 200 meters MMF</t>
  </si>
  <si>
    <t xml:space="preserve">10G-ZR DWDM, XFP, 80km, 1533.47 nm, Ch. 55, LC </t>
  </si>
  <si>
    <t xml:space="preserve">10G-ZR DWDM, XFP, 80km, 1535.82 nm, Ch. 52, LC </t>
  </si>
  <si>
    <t xml:space="preserve">10G-ZR DWDM, XFP, 80km, 1532.68 nm, Ch. 56, LC </t>
  </si>
  <si>
    <t xml:space="preserve">10G-ZR DWDM, XFP, 80km, 1543.73 nm, Ch. 42, LC </t>
  </si>
  <si>
    <t xml:space="preserve">10G-ZR DWDM, XFP, 80km, 1540.56 nm, Ch. 46, LC </t>
  </si>
  <si>
    <t xml:space="preserve">10G-ZR DWDM, XFP, 80km, 1545.32 nm, Ch. 40, LC </t>
  </si>
  <si>
    <t>10GbE ER XFP optics, SMF, LC connector</t>
  </si>
  <si>
    <t xml:space="preserve">10G-ZR DWDM, XFP, 80km, 1538.98 nm, Ch. 48, LC </t>
  </si>
  <si>
    <t xml:space="preserve">10G-ZR DWDM, XFP, 80km, 1535.04 nm, Ch. 53, LC </t>
  </si>
  <si>
    <t xml:space="preserve">10G-ZR DWDM, XFP, 80km, 1542.94 nm, Ch. 43, LC </t>
  </si>
  <si>
    <t>10GbE LR XFP, SMF, LC</t>
  </si>
  <si>
    <t>10GbE SR XFP, MMF, LC</t>
  </si>
  <si>
    <t xml:space="preserve">10G-ZR DWDM, XENPAK, 80km, 1554.13 nm, Ch. 29, SC </t>
  </si>
  <si>
    <t xml:space="preserve">10G-ZR DWDM, XENPAK, 80km, 1547.72 nm, Ch. 37, SC </t>
  </si>
  <si>
    <t xml:space="preserve">10G-ZR DWDM, XENPAK, 80km, 1549.32 nm, Ch. 35, SC </t>
  </si>
  <si>
    <t xml:space="preserve">10G-ZR DWDM, XENPAK, 80km, 1552.52 nm, Ch. 31, SC </t>
  </si>
  <si>
    <t xml:space="preserve">10G-ZR DWDM, XENPAK, 80km, 1559.79 nm, Ch. 22, SC </t>
  </si>
  <si>
    <t xml:space="preserve">10G-ZR DWDM, XENPAK, 80km, 1546.92 nm, Ch. 38, SC </t>
  </si>
  <si>
    <t xml:space="preserve">10G-ZR DWDM, XENPAK, 80km, 1544.53 nm, Ch. 41, SC </t>
  </si>
  <si>
    <t xml:space="preserve">10G-ZR DWDM, XENPAK, 80km, 1539.77 nm, Ch. 47, SC </t>
  </si>
  <si>
    <t xml:space="preserve">10G-ZR DWDM, XENPAK, 80km, 1535.82 nm, Ch. 52, SC </t>
  </si>
  <si>
    <t xml:space="preserve">10G-ZR DWDM, XENPAK, 80km, 1551.72 nm, Ch. 32, SC </t>
  </si>
  <si>
    <t xml:space="preserve">10G-ZR DWDM, XENPAK, 80km, 1530.33 nm, Ch. 59, SC </t>
  </si>
  <si>
    <t>10GBASE-LW 1310nm XENPAK WAN PHY optic OC-192</t>
  </si>
  <si>
    <t xml:space="preserve">10G-ZR DWDM, XENPAK, 80km, 1554.94 nm, Ch. 28, SC </t>
  </si>
  <si>
    <t xml:space="preserve">10G-ZR DWDM, XENPAK, 80km, 1534.25 nm, Ch. 54, SC </t>
  </si>
  <si>
    <t xml:space="preserve">10G-ZR DWDM, XENPAK, 80km, 1560.61 nm, Ch. 21, SC </t>
  </si>
  <si>
    <t>850nm XENPAK optic</t>
  </si>
  <si>
    <t xml:space="preserve">10G-ZR DWDM, XENPAK, 80km, 1556.55 nm, Ch. 26, SC </t>
  </si>
  <si>
    <t>10GBASE-LX4 WWDM XENPAK LAN PHY 300m MMF 10km SMF</t>
  </si>
  <si>
    <t xml:space="preserve">10G-ZR DWDM, XENPAK, 80km, 1550.12 nm, Ch. 34, SC </t>
  </si>
  <si>
    <t xml:space="preserve">10G-ZR DWDM, XENPAK, 80km, 1536.61 nm, Ch. 51, SC </t>
  </si>
  <si>
    <t xml:space="preserve">10G-ZR DWDM, XENPAK, 80km, 1541.35 nm, Ch. 45, SC </t>
  </si>
  <si>
    <t xml:space="preserve">10G-ZR DWDM, XENPAK, 80km, 1535.04 nm, Ch. 53, SC </t>
  </si>
  <si>
    <t xml:space="preserve">10G-ZR DWDM, XENPAK, 80km, 1538.98 nm, Ch. 48, SC </t>
  </si>
  <si>
    <t xml:space="preserve">10G-ZR DWDM, XENPAK, 80km, 1546.12 nm, Ch. 39, SC </t>
  </si>
  <si>
    <t>850NM  XENPAK optic</t>
  </si>
  <si>
    <t xml:space="preserve">10G-ZR DWDM, XENPAK, 80km, 1532.68 nm, Ch. 56, SC </t>
  </si>
  <si>
    <t xml:space="preserve">10G-ZR DWDM, XENPAK, 80km, 1558.17 nm, Ch. 24, SC </t>
  </si>
  <si>
    <t xml:space="preserve">10G-ZR DWDM, XENPAK, 80km, 1557.36 nm, Ch. 25, SC </t>
  </si>
  <si>
    <t xml:space="preserve">10G-ZR DWDM, XENPAK, 80km, 1548.51 nm, Ch. 36, SC </t>
  </si>
  <si>
    <t xml:space="preserve">10G-ZR DWDM, XENPAK, 80km, 1555.75 nm, Ch. 27, SC </t>
  </si>
  <si>
    <t xml:space="preserve">10G-ZR DWDM, XENPAK, 80km, 1542.14 nm, Ch. 44, SC </t>
  </si>
  <si>
    <t xml:space="preserve">10G-ZR DWDM, XENPAK, 80km, 1537.40 nm, Ch. 50, SC </t>
  </si>
  <si>
    <t xml:space="preserve">10G-ZR DWDM, XENPAK, 80km, 1533.47 nm, Ch. 55, SC </t>
  </si>
  <si>
    <t xml:space="preserve">10G-ZR DWDM, XENPAK, 80km, 1543.73 nm, Ch. 42, SC </t>
  </si>
  <si>
    <t xml:space="preserve">10G-ZR DWDM, XENPAK, 80km, 1540.56 nm, Ch. 46, SC </t>
  </si>
  <si>
    <t xml:space="preserve">10G-ZR DWDM, XENPAK, 80km, 1545.32 nm, Ch. 40, SC </t>
  </si>
  <si>
    <t xml:space="preserve">10G-ZR DWDM, XENPAK, 80km, 1561.42 nm, Ch. 20, SC </t>
  </si>
  <si>
    <t xml:space="preserve">10G-ZR DWDM, XENPAK, 80km, 1531.12 nm, Ch. 58, SC </t>
  </si>
  <si>
    <t xml:space="preserve">10G-ZR DWDM, XENPAK, 80km, 1550.92 nm, Ch. 33, SC </t>
  </si>
  <si>
    <t xml:space="preserve">10G-ZR DWDM, XENPAK, 80km, 1553.33 nm, Ch. 30, SC </t>
  </si>
  <si>
    <t xml:space="preserve">10G-ZR DWDM, XENPAK, 80km, 1558.98 nm, Ch. 23, SC </t>
  </si>
  <si>
    <t xml:space="preserve">10G-ZR DWDM, XENPAK, 80km, 1542.94 nm, Ch. 43, SC </t>
  </si>
  <si>
    <t xml:space="preserve">10G-ZR DWDM, XENPAK, 80km, 1538.19 nm, Ch. 49, SC </t>
  </si>
  <si>
    <t xml:space="preserve">10G-ZR DWDM, XENPAK, 80km, 1531.90 nm, Ch. 57, SC </t>
  </si>
  <si>
    <t>MetaSolv IP Service Activator-- Policy Engine</t>
  </si>
  <si>
    <t xml:space="preserve">MetaSolv IP Service Activator--Optional additional license bundles for 500 customer-facing interfaces </t>
  </si>
  <si>
    <t>MetaSolv IP Service Activator-- Service activation package for both Layer 2 VPN (VPLS and VLL) and Layer 3 VPN (RFC2547bis) services</t>
  </si>
  <si>
    <t>MetaSolv IP Service Activator-- Service activation package for Layer 2 VPN (VPLS and VLL) services</t>
  </si>
  <si>
    <t xml:space="preserve">MetaSolv IP Service Activator--Service activation package for Ethernet VLAN networks </t>
  </si>
  <si>
    <t xml:space="preserve">MetaSolv IP Service Activator--Optional additional license bundles for 5000 customer-facing interfaces </t>
  </si>
  <si>
    <t xml:space="preserve">MetaSolv IP Service Activator--Optional additional license bundles for 100 customer-facing interfaces </t>
  </si>
  <si>
    <t xml:space="preserve">MetaSolv IP Service Activator--Optional additional license bundles for 1000 customer-facing interfaces </t>
  </si>
  <si>
    <t>MetaSolv IP Service Activator-- Service activation package for Layer 3 VPN (RFC2547bis) services</t>
  </si>
  <si>
    <t>2-port 10GbE Base</t>
  </si>
  <si>
    <t>1-port 10GbE Base</t>
  </si>
  <si>
    <t>BI 15000 Chass.+2 AC PS</t>
  </si>
  <si>
    <t>BI 15000 Chass.+2 DC PS</t>
  </si>
  <si>
    <t>BI 4000 Chass.+1 AC PS</t>
  </si>
  <si>
    <t>BI 4000 Chass.+1 DC PS</t>
  </si>
  <si>
    <t>BI 4000 Chass, SPARE no PS</t>
  </si>
  <si>
    <t xml:space="preserve">BI 8000 Chass.+1 AC PS </t>
  </si>
  <si>
    <t>BI 8000 Chass.+1 48vDC PS</t>
  </si>
  <si>
    <t>BI 8000 Chass. SPARE no PS</t>
  </si>
  <si>
    <t>Spare BigTRON RX-16 Chassis with fan assy, no PS, no switch fabric and no management modules</t>
  </si>
  <si>
    <t>BI RX-8 Fan Assy.</t>
  </si>
  <si>
    <t>BigTRON RX-4 Chassis 1 MR, 2 SFM1, 1 DC Power Supply and Fan assy</t>
  </si>
  <si>
    <t>BI RX-16 Int. Fan Assy</t>
  </si>
  <si>
    <t>BI RX-16 Exh. Fan Assy includes 2 fans</t>
  </si>
  <si>
    <t>BigTRON RX-8 Chassis 1 MR, 2 SFM3, 2 DC Power Supplies and Fan assy</t>
  </si>
  <si>
    <t>BI RX-8 Chassis 1 MR, 2 SWF3, 2 PS and Fan assy</t>
  </si>
  <si>
    <t>BigTRON RX-16 Chassis 1 MR, 3 SWF3, 4 DC PS and Fan assy</t>
  </si>
  <si>
    <t>BI RX-4 Fan Assy.</t>
  </si>
  <si>
    <t>Wooden shipping crate for BigTRON RX 16 chassis</t>
  </si>
  <si>
    <t>Spare BigTRON RX-8 Chassis with  fan assy, no PS, no switch fabric and no management modules</t>
  </si>
  <si>
    <t>BI RX-16Chassis 1 MR, 3 SWF3, 4 PS and Fan assy</t>
  </si>
  <si>
    <t>BI RX-4 Chassis 1 MR, 2 SWF1, 1 PS and Fan assy</t>
  </si>
  <si>
    <t>Spare BigTRON RX-4 Chassis with fan assy, no PS, no switch fabric and no management modules</t>
  </si>
  <si>
    <t>Chass blank module panel</t>
  </si>
  <si>
    <t>50cm (0.5m) CX4 Cable</t>
  </si>
  <si>
    <t>Console Cable, Strght-Thru</t>
  </si>
  <si>
    <t xml:space="preserve">Documentation on CD-ROM </t>
  </si>
  <si>
    <t>100BaseFX-LR, SMF, LC, 40Km</t>
  </si>
  <si>
    <t>100BaseFX-IR, SMF, LC, 15Km</t>
  </si>
  <si>
    <t>100Base-BXU SFP, 1310nm, SMF, &amp; LC. Connect only to an E1MG-100BXD.</t>
  </si>
  <si>
    <t>100Base-BXD SFP, 1490nm, SMF, &amp; LC. Connect only to an E1MG-100BXU.</t>
  </si>
  <si>
    <t>100Base-FX SFP, MMF &amp; LC.</t>
  </si>
  <si>
    <t>1000Base-BXD SFP, 1490nm, SMF, &amp; LC. Connect only to an E1MG-BXU.</t>
  </si>
  <si>
    <t>80Km, 1590nm, LC connector</t>
  </si>
  <si>
    <t>80Km, 1530nm, LC connector</t>
  </si>
  <si>
    <t>80Km, 1610nm, LC connector</t>
  </si>
  <si>
    <t>80Km, 1470nm, LC connector</t>
  </si>
  <si>
    <t>80Km, 1550nm, LC connector</t>
  </si>
  <si>
    <t>80Km, 1570nm, LC connector</t>
  </si>
  <si>
    <t>80Km, 1510nm, LC connector</t>
  </si>
  <si>
    <t>80Km, 1490nm, LC connector</t>
  </si>
  <si>
    <t>LHB SMF SFP LC</t>
  </si>
  <si>
    <t>LHA SMF SFP</t>
  </si>
  <si>
    <t>1000Base-LX SMF SFP LC</t>
  </si>
  <si>
    <t>LX SMF SFP LC</t>
  </si>
  <si>
    <t>LX SMF SFP</t>
  </si>
  <si>
    <t>SX MMF SFP MTRJ</t>
  </si>
  <si>
    <t>1000Base-SX MMF SFP LC</t>
  </si>
  <si>
    <t>SX MMF SFP LC</t>
  </si>
  <si>
    <t>1000Base-SX MMF SFP MTRJ</t>
  </si>
  <si>
    <t>1000Base-SX, SFP, MMF &amp; LC.</t>
  </si>
  <si>
    <t>SX MMF SFP</t>
  </si>
  <si>
    <t>1000BASE-TX Copper, RJ-45</t>
  </si>
  <si>
    <t>20 FE/1000 + 4 C/F GbE</t>
  </si>
  <si>
    <t>48-port 10/100/1000 with up to 4-port combo SFP slots</t>
  </si>
  <si>
    <t>EIF with 8-port XFP slots and complete L2 SW.</t>
  </si>
  <si>
    <t>EIF 24 10/100 + 2 Combo GbE</t>
  </si>
  <si>
    <t>EIF 48 10/100 + 2 Combo GbE</t>
  </si>
  <si>
    <t>1-p 1000Base-SX Uplink</t>
  </si>
  <si>
    <t>2-p 1000Base-SX Uplink</t>
  </si>
  <si>
    <t>Replacement FAN for the 3-slot NetCore Chassis</t>
  </si>
  <si>
    <t xml:space="preserve">ServerTRONXL 24-p 10/100 </t>
  </si>
  <si>
    <t>ServerTRONXL 24-p 10/100 DC</t>
  </si>
  <si>
    <t xml:space="preserve">ServerTRONXL 16-p 10/100 </t>
  </si>
  <si>
    <t>ServerTRONXL 16-p 10/100 DC</t>
  </si>
  <si>
    <t>16-port 10/100 switch with 2-port 1000Base-SX (SC) Gigabit uplink for 50 or 62.um MMF</t>
  </si>
  <si>
    <t>16-port 10/100 switch with 2-port Gigabit Copper uplinks</t>
  </si>
  <si>
    <t>L3 Upgrade</t>
  </si>
  <si>
    <t>48p, 2 C/F &amp; 1 AC</t>
  </si>
  <si>
    <t>FES-port 100/1000 SFP with 4-port Combo, 1-port XFP 10GbE &amp; 1 AC PS.</t>
  </si>
  <si>
    <t>FES-45) with 4-port Combo GbE, 2-slot XFP, &amp; 1 AC PS.</t>
  </si>
  <si>
    <t>24p 2 C/F w 1 AC</t>
  </si>
  <si>
    <t>96p, 4 C/F &amp; AC</t>
  </si>
  <si>
    <t>FES-45) with 4-port Combo GbE, 1-slot XFP, &amp; 1 AC PS.</t>
  </si>
  <si>
    <t>FES-port 100/1000 SFP with 4-port Combo, 2-port XFP 10GbE, &amp; 1 AC PS.</t>
  </si>
  <si>
    <t>FES-45), 4-port Combo GbE, &amp; 1 AC PS.</t>
  </si>
  <si>
    <t>TRONPoint WLAN upgrade kit for FES Switch</t>
  </si>
  <si>
    <t>FES-port 100/1000 SFP with 4-port Combo &amp; 1 AC PS.</t>
  </si>
  <si>
    <t>FES-45), 4-port Combo GbE, 1-slot XFP, &amp; 1 AC PS.</t>
  </si>
  <si>
    <t>FES-port 100/1000 SFP with 4-port Combo &amp; 1 DC PS.</t>
  </si>
  <si>
    <t>48p, 2 C/F &amp; 1 DC</t>
  </si>
  <si>
    <t>FES-port 100/1000 SFP with 4-port Combo, 1-port XFP 10GbE, &amp; 1 DC PS.</t>
  </si>
  <si>
    <t>FES-45) with 4-port Combo GbE, 2-slot XFP, &amp; 1 DC PS.</t>
  </si>
  <si>
    <t>FES-port 10/100/1000 (RJ-45) with 4-port Combo, 1-port XFP 10GbE, &amp; 1 DC PS.</t>
  </si>
  <si>
    <t>96p, 4 C/F &amp; DC</t>
  </si>
  <si>
    <t>24p, 2 C/F &amp; 1 DC</t>
  </si>
  <si>
    <t>FES-port 100/1000 SFP with 4-port Combo, 2-port XFP 10GbE, &amp; 1 DC PS.</t>
  </si>
  <si>
    <t>FES-port 10/100/1000 (RJ-45) with 4-port Combo, 2-port XFP 10GbE, &amp; 1 DC PS.</t>
  </si>
  <si>
    <t>FES-45) with 4-port Combo, &amp; 1 DC PS.</t>
  </si>
  <si>
    <t>FES-45), 4-port Combo GbE, 1-slot XFP, &amp; 1 DC PS.</t>
  </si>
  <si>
    <t>FES-45) with 4-port Combo GbE, &amp; 1 DC PS.</t>
  </si>
  <si>
    <t xml:space="preserve">L3 Upgrade </t>
  </si>
  <si>
    <t>L3 upgrade for the FES X448</t>
  </si>
  <si>
    <t>Layer 3 software upgrade for the FESX424 and the FESX424HF.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</si>
  <si>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</si>
  <si>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FES-PO-DC with Base L3 SW, 24-port 10/100/1000 802.3af with 4-port Combo &amp; 1 DC PS.</t>
  </si>
  <si>
    <t>FES-PO+1XG with Base L3 SW, 24-port 10/100/1000 802.3af with 4-port Combo, 1-port XFP 10GbE &amp; 1 AC PS.</t>
  </si>
  <si>
    <t>48 10/100B PoE, 2 SFP, 1 AC PS.</t>
  </si>
  <si>
    <t>FES-PO+2XG with Base L3 SW, 24-port 10/100/1000 802.3af with 4-port Combo, 2-port XFP 10GbE, &amp; 1 AC PS.</t>
  </si>
  <si>
    <t>FES-PO-PREM with full L3 SW, 24-port 10/100/1000 802.3af with 4-port Combo &amp; 1 AC PS.</t>
  </si>
  <si>
    <t>POE L3 Prem</t>
  </si>
  <si>
    <t>FES-PO+1XG-PREM with full L3 SW, 24-port 10/100/1000 802.3af with 4-port Combo, 1-port XFP 10GbE, &amp; 1 AC PS.</t>
  </si>
  <si>
    <t>FES-PO+1XG-DC with Base L3 SW, 24-port 10/100/1000 802.3af with 4-port Combo, 1-port XFP 10GbE, &amp; 1 DC PS.</t>
  </si>
  <si>
    <t>POE 24p 2-GCF</t>
  </si>
  <si>
    <t>FES-PO-PREM-DC with full L3 SW, 24-port 10/100/1000 802.3af with 4-port Combo &amp; 1 DC PS.</t>
  </si>
  <si>
    <t>FES-PO+2XG-PREM with full L3 SW, 24-port 10/100/1000 802.3af with 4-port Combo, 2-port XFP, &amp; 1 AC PS.</t>
  </si>
  <si>
    <t>FES-PO+2XG-DC with Base L3 SW, 24-port 10/100/1000 802.3af with 4-port Combo, 2-port XFP 10GbE, &amp; 1 DC PS.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</si>
  <si>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</si>
  <si>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L3 48 10/100B PoE, 2 SFP,  1 AC PS</t>
  </si>
  <si>
    <t>FES-PO with Base L3 SW, 24-port 10/100/1000 802.3af with 4-port Combo &amp; 1 AC PS.</t>
  </si>
  <si>
    <t>FES-PO+2XG-PREM-DC with full L3 SW, 24-port 10/100/1000 802.3af with 4-port Combo, 2-port XFP 10GbE, &amp; 1 DC PS.</t>
  </si>
  <si>
    <t>FES-PO+1XG-PREM-DC with full L3 SW, 24-port 10/100/1000 802.3af with 4-port Combo, 1-port XFP 10GbE, &amp; 1 DC PS.</t>
  </si>
  <si>
    <t>Prem 24p, 2 C/F &amp; 1 DC</t>
  </si>
  <si>
    <t>FES-port 100/1000 SFP with 4-port Combo, 2-port XFP, &amp; 1 AC PS.</t>
  </si>
  <si>
    <t>FES-port 10/100/1000 ports (RJ-45) with 4-port Combo, 2-port XFP 10GbE, &amp; 1 DC PS.</t>
  </si>
  <si>
    <t>FES-port 10/100/1000 (RJ-45) with 4-port Combo, &amp; 1 DC PS.</t>
  </si>
  <si>
    <t>FES-45) with 4-port Combo GbE, &amp; 1 AC PS.</t>
  </si>
  <si>
    <t>FES-45), 4-port Combo GbE, 2-slot XFP, &amp; 1 AC PS.</t>
  </si>
  <si>
    <t>Prem 24p, 2 C/F &amp; 1 AC</t>
  </si>
  <si>
    <t>Prem 96p, 4 C/F &amp; DC</t>
  </si>
  <si>
    <t>Prem 48p, 2 C/F &amp; 1 DC</t>
  </si>
  <si>
    <t>Prem 96p, 4 C/F &amp; AC</t>
  </si>
  <si>
    <t>FES-port 100/1000 SFP with 4-port Combo, 1-port XFP 10GbE, &amp; 1 AC PS.</t>
  </si>
  <si>
    <t>FES-45) with 4-port Combo GbE, 1-slot XFP, &amp; 1 DC PS.</t>
  </si>
  <si>
    <t>Prem 48p, 2 C/F &amp; 1 AC</t>
  </si>
  <si>
    <t>FES-45), 4-port Combo GbE, 2-slot XFP, &amp; 1 DC PS.</t>
  </si>
  <si>
    <t>FES-port 10/100Base-TX (RJ45) plus 2-port 1000Base-T and 1000Base-X (SFP) with AC power supply</t>
  </si>
  <si>
    <t>FES-port 10/100Base-TX (RJ45) plus 4-port 1000Base-T and 1000Base-X (SFP) with AC power supply</t>
  </si>
  <si>
    <t>FES-DC with integrated TRONPoint WLAN/L2 SW and 24-port 10/100Base-TX (RJ45) plus 2-port 1000Base-T and 1000Base-X (SFP) with -48vDC power supply</t>
  </si>
  <si>
    <t>FES-DC with integrated TRONPoint WLAN/L2 SW and 96-port 10/100Base-TX (RJ45) plus 4-port 1000Base-T and 1000Base-X (SFP) with -48vDC power supply</t>
  </si>
  <si>
    <t>FES-DC with integrated TRONPoint WLAN/L2 SW and 48-port 10/100Base-TX (RJ45) plus 2-port 1000Base-T and 1000Base-X (SFP) with -48vDC power supply</t>
  </si>
  <si>
    <t xml:space="preserve">FastTRON GS installable 1-port CX4 10 Gigabit Ethernet and 1-port XFP 10 Gigabit Ethernet module. </t>
  </si>
  <si>
    <t>POE Add-in Card</t>
  </si>
  <si>
    <t>2-port 10GbE XFP module</t>
  </si>
  <si>
    <t>FastTRON GS installable 2-port CX4 10 Gigabit Ethernet module.  CX4 cable (0.5m) is included.</t>
  </si>
  <si>
    <t>FGS L2 SW, 48 10/100/1000 POE upgradeable ports (RJ-45), 4-port Combo 100/1000, &amp; 1 AC PS.</t>
  </si>
  <si>
    <t xml:space="preserve">FGS624XGP includes 24-port 10/100/1000 that are PoE upgradeable with 4-port 100/1000 Combo copper/fiber, 1-port XFP 10GbE and one RPS. </t>
  </si>
  <si>
    <t>FGS L2 SW, 24 10/100/1000 POE upgradeable ports (RJ-45), 4-port Combo 100/1000, &amp; 1 AC PS.</t>
  </si>
  <si>
    <t>FGS L2 SW, 48 10/100/1000 POE upgradeable ports (RJ-45), 4-port Combo 100/1000, &amp; 1 DC PS.</t>
  </si>
  <si>
    <t>FGS L2 SW, 24 10/100/1000 POE upgradeable ports (RJ-45), 4-port Combo 100/1000, &amp; 1 DC PS.</t>
  </si>
  <si>
    <t>FGS 2 Label</t>
  </si>
  <si>
    <t xml:space="preserve">FGS624XGP-POE includes 24-port 10/100/1000 PoE with 4-port 100/1000 Combo copper/fiber, 1-port XFP 10GbE and one RPS. </t>
  </si>
  <si>
    <t>FGS L2 SW, 48 10/100/1000 POE ready ports (RJ-45), 4-port Combo 100/1000, &amp; 1 AC PS.</t>
  </si>
  <si>
    <t>FGS L2 SW, 24 10/100/1000 POE ready ports (RJ-45), 4-port Combo 100/1000, &amp; 1 DC PS.</t>
  </si>
  <si>
    <t>FGS L2 SW, 48 10/100/1000 POE ready ports (RJ-45), 4-port Combo 100/1000, &amp; 1DC PS.</t>
  </si>
  <si>
    <t>FGS L2 SW, 24 10/100/1000 POE ready ports (RJ-45), 4-port Combo 100/1000, &amp; 1 AC PS.</t>
  </si>
  <si>
    <t>FIP-100 Single Port Power Injector</t>
  </si>
  <si>
    <t>TRON TRONPower 600-19" rack installation kit</t>
  </si>
  <si>
    <t>FIP-600 Six Port Power Injector</t>
  </si>
  <si>
    <t xml:space="preserve">FSX 1600 chassis bundle </t>
  </si>
  <si>
    <t>FSX L3 chassis bundle - DC PS, 3x24-port modules and an M1.</t>
  </si>
  <si>
    <t>FSX 800 chassis bundle</t>
  </si>
  <si>
    <t>FSX L3 chassis bundle - AC PS, 3x24-port modules and an M1.</t>
  </si>
  <si>
    <t>FastTRON SX 800 spare chassis.</t>
  </si>
  <si>
    <t>FISX Chassis with DC PS</t>
  </si>
  <si>
    <t>FSX L2/Base L3 chassis bundle - AC PS, 3x24-port modules and an M1.</t>
  </si>
  <si>
    <t>FSX L2/Base L3 chassis bundle - DC PS, 3x24-port modules and an M1.</t>
  </si>
  <si>
    <t>FastTRON SX 1600 spare chassis.</t>
  </si>
  <si>
    <t>FastTRON SX includes Fan and 1 AC PS</t>
  </si>
  <si>
    <t xml:space="preserve">1-port XFP 10 Gigabit Ethernet module for the FLS 624 and the FLS 648. 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</si>
  <si>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</si>
  <si>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</si>
  <si>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Uplink Faceplt, Serial Port</t>
  </si>
  <si>
    <t>15-slot NEBS Fan Tray</t>
  </si>
  <si>
    <t>FWSX448 L2 SW 48 10/100/1000 ports (RJ-45) with 4-port SFP, &amp; 1 AC PS.</t>
  </si>
  <si>
    <t>FWSX424 L2 SW, 24 10/100/1000 ports (RJ-45) with 4-port SFP, &amp; 1 AC PS.</t>
  </si>
  <si>
    <t>FWSX424 L2 SW, 24 10/100/1000 ports (RJ-45) with 4-port SFP, 2-slot XFP, &amp; 1 AC PS.</t>
  </si>
  <si>
    <t>FWSX448 L2 SW, 48 10/100/1000 ports (RJ-45) with 4-port SFP, 1-slot XFP &amp; 1 AC PS.</t>
  </si>
  <si>
    <t>FWSX448 L2 SW, 48 10/100/1000 ports (RJ-45) with 4-port SFP, 2-slot XFP, &amp; 1 AC PS.</t>
  </si>
  <si>
    <t>FWSX424 L2 SW, 24 10/100/1000 ports (RJ-45) with 4-port SFP, 1-slot XFP, &amp; 1 AC PS.</t>
  </si>
  <si>
    <t>FWSX424 L2 SW, 24 10/100/1000 ports (RJ-45), 4-port SFP, 2-slot XFP, &amp; 1 DC PS.</t>
  </si>
  <si>
    <t>FWSX448 Base L3 SW, 48-port 10/100/1000 (RJ-45) with 4-port Combo, 1-port XFP 10GbE, &amp; 1 DC PS.</t>
  </si>
  <si>
    <t>FWSX424 L2 SW, 24 10/100/1000 ports (RJ-45), 4-port SFP, &amp; 1 DC PS.</t>
  </si>
  <si>
    <t>FWSX448 Base L3 SW, 48-port 10/100/1000 (RJ-45) with 4-port Combo, 2-port XFP 10GbE, &amp; 1 DC PS.</t>
  </si>
  <si>
    <t>FWSX448 Base L3 SW, 24 10/100/1000 ports (RJ-45) with 4-port Combo, &amp; 1 DC PS.</t>
  </si>
  <si>
    <t>FWSX424 L2 SW, 24 10/100/1000 ports (RJ-45), 4-port SFP, 1-slot XFP, &amp; 1 DC PS.</t>
  </si>
  <si>
    <t>FULL FEATURED ACCESS POINT</t>
  </si>
  <si>
    <t>2.4 GHz 802.11 b/g Ceiling Mount Bi-directional Antenna (4 dBi) for TRONPoint Mobility Series AP200 Access Point - 0.5 foot pigtail and mounting hardware included</t>
  </si>
  <si>
    <t>2.4 GHz 802.11 b/g Directional Panel Antenna (13 dBi) for TRONPoint Mobility Series AP200 Access Point - 1 foot pigtail and mounting hardware is sold seperately</t>
  </si>
  <si>
    <t>2.4 GHz 802.11 b/g Ceiling Mount Omindirectional Antenna (5.5 dBi) for TRONPoint Mobility Series AP200 Access Point - 3 foot pigtail and mounting hardware included</t>
  </si>
  <si>
    <t>3 Foot RF Extension Cable: RP-SMA-MALE to RP-SMA-FEMALE for TRONPoint Mobility Series AP200 Access Point - Plenum rated</t>
  </si>
  <si>
    <t>Mounting hardware for IP-ACC-ANT3-130P antenna</t>
  </si>
  <si>
    <t>2.4 GHz 802.11 b/g Ceiling Mount Omindirectional Diversity Antenna (2.5 dBi) for TRONPoint Mobility Series AP200 Access Point - 3 foot pigtail and mounting hardware included</t>
  </si>
  <si>
    <t>Above Suspended Ceiling Mounting Kit (T-Bar Hanger) for TRONPoint Mobility Series AP200 Access Point</t>
  </si>
  <si>
    <t>Suspended Ceiling Rail Mounting Kit for TRONPoint Mobility Series AP200 Access Point</t>
  </si>
  <si>
    <t>TRON TRONPoint Directional Panel Antenna - 802.11 B/G (2.4 GHZ)</t>
  </si>
  <si>
    <t>TRONPoint Mobility Series AP 200 single radio wireless Access Point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</si>
  <si>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</si>
  <si>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TRONPoint Mobility Series AP 200 dual radio wireless Access Point</t>
  </si>
  <si>
    <t>TRONPoint Mobility Series MC3000 Mobility Controller for 100 Mobility Series Access Points.Dual 10/100/1000 Mbps Gigabit Ethernet uplinks.</t>
  </si>
  <si>
    <t>TRONPoint Mobility Series MC1000 Mobility Controller for 15 Mobility Series Access Points. Dual 10/100/1000 Mbps Gigabit Ethernet uplinks.</t>
  </si>
  <si>
    <t>TRONPoint Mobility Series MC3000 Mobility Controller for 25 Mobility Series Access Points.Dual 10/100/1000 Mbps Gigabit Ethernet uplinks.</t>
  </si>
  <si>
    <t>TRONPoint Mobility Series MC500 Mobility Controller for 5 Mobility Series Access Points. Dual 10/100 Mbps Fast Ethernet uplinks.</t>
  </si>
  <si>
    <t>TRONPoint Mobility Series MC3000 Mobility Controller for 75 Mobility Series Access Points.Dual 10/100/1000 Mbps Gigabit Ethernet uplinks.</t>
  </si>
  <si>
    <t>TRONPoint Mobility Series MC3000 Mobility Controller for 150 Mobility Series Access Points.Dual 10/100/1000 Mbps Gigabit Ethernet uplinks.</t>
  </si>
  <si>
    <t>TRONPoint Mobility Series MC3000 Mobility Controller for 50 Mobility Series Access Points.Dual 10/100/1000 Mbps Gigabit Ethernet uplinks.</t>
  </si>
  <si>
    <t>TRONPoint Mobility Series MC1000 Mobility Controller for 30 Mobility Series Access Points. Dual 10/100/1000 Mbps Gigabit Ethernet uplinks.</t>
  </si>
  <si>
    <t>2.4 GHZ Omni-Directional Patch Antenna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</si>
  <si>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</si>
  <si>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</si>
  <si>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TRONPoint Wireless Location Manager</t>
  </si>
  <si>
    <t>TRONPOINT MANAGEMENT SOFTWARE</t>
  </si>
  <si>
    <t>INM LINUX</t>
  </si>
  <si>
    <t>INM License</t>
  </si>
  <si>
    <t>INM STANDALONE NT</t>
  </si>
  <si>
    <t>INM SOLARIS</t>
  </si>
  <si>
    <t>IVIEW-SW Sppt</t>
  </si>
  <si>
    <t>BI Jcore 16GoC RJ-45</t>
  </si>
  <si>
    <t>16-port 100/1000Base-T (RJ45) ServerTRON NetCore Module</t>
  </si>
  <si>
    <t>16-port 1000Base-X (SFP) ServerTRON NetCore Module</t>
  </si>
  <si>
    <t>BI Jcore 16-X SFP</t>
  </si>
  <si>
    <t>BigTRON 24-port 10/100BASE-TX NetCore POE Module</t>
  </si>
  <si>
    <t>Double-wide 24-port 10/100 and 4-port Gigabit (CF)</t>
  </si>
  <si>
    <t>Jcore 24p FX multi</t>
  </si>
  <si>
    <t>Double-wide 24-port 10/100 and 4-port Gigabit (CF).</t>
  </si>
  <si>
    <t>BigTRON 2-port 1000BASE-X BigTRON NetCore Management Module</t>
  </si>
  <si>
    <t>BI Jcore 24p FX 15km</t>
  </si>
  <si>
    <t>2-Port Gigabit NetCore Line Module (SFP).</t>
  </si>
  <si>
    <t>4-Port Gigabit NetCore Line Module (SFP).</t>
  </si>
  <si>
    <t>NetCore 48 port 10/100Base-TX double-wide module for with RJ-45  Connectors.</t>
  </si>
  <si>
    <t>NetCore 48 port 10/100Base-TX (RJ-21 Female) for BigTRON</t>
  </si>
  <si>
    <t>NetCore 48 port 10/100Base-TX (RJ-45) double-wide</t>
  </si>
  <si>
    <t>BI Jcore MGMT4 8-X mGBIC</t>
  </si>
  <si>
    <t>BI Jcore 8-X SFP</t>
  </si>
  <si>
    <t>8-port SFP ServerTRON NetCore Module</t>
  </si>
  <si>
    <t>SecureTRONLS Security LAN Switch Management module (LS-SSM6) with 3 security processors. Use this module for dual-active LS-SSM6 in a SecureTRONLS, or for spares.</t>
  </si>
  <si>
    <t>SecureTRONLS Security LAN Switch Management module (LS-SSM6-1) with 1 security processors. Use this module for dual-active LS-SSM6-1 in a SecureTRONLS, or for spares.</t>
  </si>
  <si>
    <t>NetTRON M2404C Metro Access Switch with 1 DC power supply</t>
  </si>
  <si>
    <t>NetTRON M2404 Spare AC Power Supply</t>
  </si>
  <si>
    <t>NetTRON M2404C Metro Access Switch with 1 AC power supply</t>
  </si>
  <si>
    <t>NetTRON M2404F Metro Access Switch with 1 AC power supply</t>
  </si>
  <si>
    <t>NetTRON M2404F Metro Access Switch with 1 DC power supply</t>
  </si>
  <si>
    <t>NetTRON M2404 Spare DC Power Supply</t>
  </si>
  <si>
    <t>NI MLX 8-Slot Chassis 1 MR, 2 SF3, 2 DC PS and Fan assy</t>
  </si>
  <si>
    <t>NI MLX 16-Slot Chassis with fan assy</t>
  </si>
  <si>
    <t>NI MLX 16-Slot Chassis 1 MR, 3 SF3, 4 DC PS and Fan assy</t>
  </si>
  <si>
    <t>NI MLX 8-Slot Chassis with fan assy</t>
  </si>
  <si>
    <t>NI MLX 2-port 10GE</t>
  </si>
  <si>
    <t>NI MLX 8-Slot Chassis 1 MR, 2 SF3, 2 AC PS and Fan assy</t>
  </si>
  <si>
    <t>NI MLX 4-Slot Chassis 1 MR, 2 SF1, 1 DC PS and Fan assy</t>
  </si>
  <si>
    <t>NI MLX 16-Slot Chassis 1 MR, 3 SF3, 4 AC PS and Fan assy</t>
  </si>
  <si>
    <t>NI MLX 4-Slot Chassis 1 MR, 2 SF1, 1 AC PS and Fan assy</t>
  </si>
  <si>
    <t>NI MLX Management module</t>
  </si>
  <si>
    <t>NI MLX 4-port 10GE</t>
  </si>
  <si>
    <t>NI MLX 4-Slot Chassis with fan assy</t>
  </si>
  <si>
    <t>NI MLX 20-port 10/100/1000 copper</t>
  </si>
  <si>
    <t>NI MLX 20-port 100/1000 fiber</t>
  </si>
  <si>
    <t>Wooden shipping crate for NetTRON MLX 16 chassis</t>
  </si>
  <si>
    <t>NI XMR/MLX Switch fabric for 4-slot chassis</t>
  </si>
  <si>
    <t>NetTRON XMR/MLX power supply panel for 4-slot chassis</t>
  </si>
  <si>
    <t>NI XMR/MLX 4-Slot air filter</t>
  </si>
  <si>
    <t>NI XMR/MLX 16-Slot Chassis exhaust fan assembly (includes two fans)</t>
  </si>
  <si>
    <t>NI XMR/MLX 16-Slot air filter</t>
  </si>
  <si>
    <t>NetTRON XMR/MLX interface module panel</t>
  </si>
  <si>
    <t>NI XMR/MLX 4-Slot chassis fan assembly</t>
  </si>
  <si>
    <t>NI XMR/MLX Switch fabric for 16- and 8-slot chassis</t>
  </si>
  <si>
    <t>NetTRON XMR/MLX 1-port OC-192 (STM-64) Packet over SONET/SDH module interface module with IPv4/IPv6/MPLS hardware support. Requires XFP optics.</t>
  </si>
  <si>
    <t>NetTRON XMR/MLX management module panel</t>
  </si>
  <si>
    <t>NI XMR/MLX 16-Slot Chassis intake fan assembly</t>
  </si>
  <si>
    <t>NetTRON XMR/MLX 8-port OC-12/48 (STM-4/16) Packet over SONET/SDH module interface module with IPv4/IPv6/MPLS hardware support. Requires SFP optics.</t>
  </si>
  <si>
    <t>NetTRON XMR/MLX switch fabric module panel for 4-slot chassis</t>
  </si>
  <si>
    <t>NI XMR/MLX AC power supply for 16- and 8-slot chassis</t>
  </si>
  <si>
    <t>NI XMR/MLX 8-Slot air filter</t>
  </si>
  <si>
    <t>NI XMR/MLX DC power supply for 4-slot chassis</t>
  </si>
  <si>
    <t>NetTRON XMR/MLX 4-port OC-12/48 (STM-4/16) Packet over SONET/SDH module interface module with IPv4/IPv6/MPLS hardware support. Requires SFP optics.</t>
  </si>
  <si>
    <t>NI XMR/MLX AC power supply for 4-slot chassis</t>
  </si>
  <si>
    <t>NetTRON XMR/MLX 2-port OC-12/48 (STM-4/16) Packet over SONET/SDH module interface module with IPv4/IPv6/MPLS hardware support. Requires SFP optics.</t>
  </si>
  <si>
    <t>NI XMR/MLX DC power supply for 16- and 8-slot chassis</t>
  </si>
  <si>
    <t>NetTRON XMR/MLX power supply panel for 16- and 8-slot chassis</t>
  </si>
  <si>
    <t>NI XMR/MLX 8-Slot chassis fan assembly</t>
  </si>
  <si>
    <t>NetTRON XMR/MLX 2-port OC-192 (STM-64) Packet over SONET/SDH module interface module with IPv4/IPv6/MPLS hardware support. Requires XFP optics.</t>
  </si>
  <si>
    <t>NetTRON XMR/MLX switch fabric module panel for 16- and 8-slot chassis</t>
  </si>
  <si>
    <t>NI XMR 16-Slot Chassis with fan assy</t>
  </si>
  <si>
    <t>NI XMR 16-Slot Chassis 1 MR, 3 SF3, 4 DC PS and Fan assy</t>
  </si>
  <si>
    <t>NI XMR 4-Slot Chassis 1 MR, 2 SF1, 1 AC PS and Fan assy</t>
  </si>
  <si>
    <t>NI XMR 2-port 10GE</t>
  </si>
  <si>
    <t>NI XMR 4-Slot Chassis 1 MR, 2 SF1, 1 DC PS and Fan assy</t>
  </si>
  <si>
    <t>NI XMR 20-port 100/1000 fiber</t>
  </si>
  <si>
    <t>NI XMR 8-Slot Chassis 1 MR, 2 SF3, 2 AC PS and Fan assy</t>
  </si>
  <si>
    <t>NI XMR 8-Slot Chassis 1 MR, 2 SF3, 2 DC PS and Fan assy</t>
  </si>
  <si>
    <t>NI XMR 8-Slot Chassis with fan assy</t>
  </si>
  <si>
    <t>NI XMR 4-Slot Chassis with fan assy</t>
  </si>
  <si>
    <t>NI XMR Management module</t>
  </si>
  <si>
    <t>NI XMR 20-port 10/100/1000 copper</t>
  </si>
  <si>
    <t>NI XMR 16-Slot Chassis 1 MR, 3 SF3, 4 AC PS and Fan assy</t>
  </si>
  <si>
    <t>NI XMR 4-port 10GE</t>
  </si>
  <si>
    <t>POS OC-12 (STM-4) LR-1 pluggable SFP optic (LC connector). Range up to 40 km over SMF.</t>
  </si>
  <si>
    <t>POS OC-12 (STM-4) LR-2 pluggable SFP optic (LC connector). Range up to 80 km over SMF.</t>
  </si>
  <si>
    <t>POS OC-12 (STM-4) SR-1/IR-1 pluggable SFP optic (LC connector). Range up to 15 km over SMF. No attenuator needed for SR-1 appliations.</t>
  </si>
  <si>
    <t>POS OC-192 (STM-64) SR-1 pluggable XFP optic (LC connector). Range up to 2 km over SMF.</t>
  </si>
  <si>
    <t>POS OC-192 (STM-64) IR-2 pluggable XFP optic (LC connector). Range up to 40 km over SMF.</t>
  </si>
  <si>
    <t>POS OC-48 (STM-16) LR-1 pluggable SFP optic (LC connector). Range up to 40 km over SMF.</t>
  </si>
  <si>
    <t>POS OC-48 (STM-16) IR-1 pluggable SFP optic (LC connector). Range up to 15 km over SMF.</t>
  </si>
  <si>
    <t>POS OC-48 (STM-16) LR-2 pluggable SFP optic (LC connector). Range up to 80 km over SMF.</t>
  </si>
  <si>
    <t>POS OC-48 (STM-16) SR-1 pluggable SFP optic (LC connector). Range up to 2 km over SMF.</t>
  </si>
  <si>
    <t>Onsite Install hourly rate</t>
  </si>
  <si>
    <t>Power Cord for India used on 1,000 to 1,250 Watt Power Supplies</t>
  </si>
  <si>
    <t>EU Power Cord (15-slot)</t>
  </si>
  <si>
    <t>UK Power Cord (15-slot)</t>
  </si>
  <si>
    <t>Power Cord for China used on 1,000 to 1,250 Watt Power Supplies</t>
  </si>
  <si>
    <t>USA Power Cord (15-slot)</t>
  </si>
  <si>
    <t>PC, China IEC-309, 110/220v, 20Amp</t>
  </si>
  <si>
    <t>USA Power Cord 250v</t>
  </si>
  <si>
    <t>AUS Power Cord for the EIF, the RPS5, the RPS8, the RPS-X424, &amp; the RPS-X448</t>
  </si>
  <si>
    <t>Power Cord, China, IEC309 TO C13, 10A, 110V, 2.5M</t>
  </si>
  <si>
    <t xml:space="preserve">EU Power Cord </t>
  </si>
  <si>
    <t xml:space="preserve">Power Cord, IEC 320 C19 to NEMA 5-15 Japan PSE certified </t>
  </si>
  <si>
    <t xml:space="preserve">Japan Power Cord </t>
  </si>
  <si>
    <t>3m SMF LC-SC Patch Cord</t>
  </si>
  <si>
    <t>3m MMF LC-SC Patch Cord</t>
  </si>
  <si>
    <t>3m MMF MTRJ-SC Patch Cord</t>
  </si>
  <si>
    <t xml:space="preserve">USA Power Cord </t>
  </si>
  <si>
    <t xml:space="preserve">UK Power Cord </t>
  </si>
  <si>
    <t>PC for SX-ACPWR-2500-POE</t>
  </si>
  <si>
    <t>Rtr SW Update, T/8, FI2, BI</t>
  </si>
  <si>
    <t>Rack Kit Stackable</t>
  </si>
  <si>
    <t>4-slot Rack Mount Kit</t>
  </si>
  <si>
    <t>FES9604 Rack Mount Kit</t>
  </si>
  <si>
    <t>FES/FWSX/FESX RACK EARS</t>
  </si>
  <si>
    <t>FastTRON stackable long rack ears. Applicable for the FES, the FWSX, the FESX, and the FGS.</t>
  </si>
  <si>
    <t xml:space="preserve">8-slot Rack Mount Kit </t>
  </si>
  <si>
    <t>Rack Kit 15-Slot</t>
  </si>
  <si>
    <t>Mid-mount Rack Mount Kit for BigTRON RX-8 and NetTRON MLX-8 or XMR-8000 chassis</t>
  </si>
  <si>
    <t>Mid-mount Rack Mount Kit for BigTRON RX-4 and NetTRON MLX-4 or XMR-4000 chassis</t>
  </si>
  <si>
    <t>Mid-mount Rack Mount Kit for BigTRON RX-16 and NetTRON MLX-16 or XMR-16000 Chassis</t>
  </si>
  <si>
    <t>Power supply panel for the FES Switch family, FES X Series, FastTRON Workgroup X Series, and the FastTRON GS</t>
  </si>
  <si>
    <t>220W, DC PS for FES &amp; FWS4802</t>
  </si>
  <si>
    <t>BI 15000 AC PS</t>
  </si>
  <si>
    <t>220W, AC PS for FES</t>
  </si>
  <si>
    <t>220W, AC power supply for ServerTRON 4G</t>
  </si>
  <si>
    <t>600W,  AC PS FES-PO Only</t>
  </si>
  <si>
    <t>AC PS Stackables (not T/8)</t>
  </si>
  <si>
    <t>550W, -48vDC PS (BI)</t>
  </si>
  <si>
    <t>600W, AC power supply for 3-slot 2U high compact ServerTRON chassis only (GT-C and 350)</t>
  </si>
  <si>
    <t>BI 1500 -48vDC PS</t>
  </si>
  <si>
    <t>Auto-switching (90-220V) AC power supply for POE shelf</t>
  </si>
  <si>
    <t>AC PS (BI)</t>
  </si>
  <si>
    <t>220W, -48vDC power supply for ServerTRON 4G</t>
  </si>
  <si>
    <t>Redundant -48V DC Power Supply for the 3-slot 2RU Chassis</t>
  </si>
  <si>
    <t>Redundant power supply for the FLS624, FLS648, EIF2402CF, EIF4802CF, EIF24GA, EIF24G-A, EIF48G, AND EIF8X10G</t>
  </si>
  <si>
    <t>Factory DC Stck PS (no T/8)</t>
  </si>
  <si>
    <t>600W, DC power supply for FES-PO only</t>
  </si>
  <si>
    <t>600W,  DC PS FGS Only</t>
  </si>
  <si>
    <t>600W,  AC PS FGS Only</t>
  </si>
  <si>
    <t>BI/FI POE power supply shelf</t>
  </si>
  <si>
    <t>RPS DC (600W) for the FES X448</t>
  </si>
  <si>
    <t>RPS DC for the FES-PO</t>
  </si>
  <si>
    <t>RPS (600W) for the FES X448</t>
  </si>
  <si>
    <t>RPS DC PS (600W) FESX424 only</t>
  </si>
  <si>
    <t>RPS (220W) FESX424 only</t>
  </si>
  <si>
    <t>4-Slot Center Mnt Rack Kit</t>
  </si>
  <si>
    <t>Rtr SW Update, NSR*, TSR4F</t>
  </si>
  <si>
    <t xml:space="preserve">RX-Series Chassis AC power supply for RX-8 and RX-16 </t>
  </si>
  <si>
    <t>RX-Series Chassis AC power supply for RX-4</t>
  </si>
  <si>
    <t>2 GB SIMM Upgrade Factory Configured.</t>
  </si>
  <si>
    <t>Switch Fabric for RX-4 Chassis</t>
  </si>
  <si>
    <t>BigTRON RX interface module blank panel</t>
  </si>
  <si>
    <t>BigTRON RX switch fabric module blank panel for BigTRON RX-4</t>
  </si>
  <si>
    <t>24-port 10/100/1000Base-T, RJ45 BigTRON RX-Series</t>
  </si>
  <si>
    <t>4-port 10GbE XFP BigTRON RX-Series</t>
  </si>
  <si>
    <t>BigTRON RX switch fabric module blank panel for BigTRON RX-16 and RX-8</t>
  </si>
  <si>
    <t>24-port 1-GE SFP BigTRON RX-Series</t>
  </si>
  <si>
    <t>48-port 10/100/1000Base-T, MRJ21 module for BigTRON RX-Series. Visit www.tycoelecTRONics.com/products/MRJ21 for information on available products, pricing and where to buy MRJ21 cabling and patch panels.</t>
  </si>
  <si>
    <t>2-port 10GbE XFP BigTRON RX-Series</t>
  </si>
  <si>
    <t>2 GB SIMM Memory Upgrade for RX-BI-MR Field Replacement Upgrade. This part is for upgrading RX-BI-MR modules in the field from 512MB to 2GB SIMM.</t>
  </si>
  <si>
    <t>Switch Fabric for RX-16 and RX-8 Chassis</t>
  </si>
  <si>
    <t>BigTRON RX management module blank panel</t>
  </si>
  <si>
    <t>24-port 100/1000 SFP module for BigTRON RX-Series</t>
  </si>
  <si>
    <t>Management Module with 2GB memory for BigTRON RX-Series</t>
  </si>
  <si>
    <t>Management Module BigTRON RX-Series</t>
  </si>
  <si>
    <t>DC PS, BI RX-4 Chassis</t>
  </si>
  <si>
    <t>DC PS, BI RX-8 and RX-16 Chassis</t>
  </si>
  <si>
    <t>BigTRON RX-16 and RX-8 power supply blank panel</t>
  </si>
  <si>
    <t>BirTRON RX-4 power supply blank panel</t>
  </si>
  <si>
    <t>3-slot 2U High ServerTRON chassis equipped with one AC power supply (no management)</t>
  </si>
  <si>
    <t>3-slot 2U High ServerTRON chassis equipped with one -48V DC power supply (no management)</t>
  </si>
  <si>
    <t>3-slot 2U High ServerTRON chassis (no power supply and no management)</t>
  </si>
  <si>
    <t>4-slot ServerTRON chassis with single AC power supply</t>
  </si>
  <si>
    <t>4-slot ServerTRON chassis with single -48V DC power supply</t>
  </si>
  <si>
    <t>4-slot ServerTRON SPARE chassis, NO Power supply</t>
  </si>
  <si>
    <t>8-slot ServerTRON chassis with single AC power supply</t>
  </si>
  <si>
    <t>8-slot ServerTRON chassis with single -48V DC power supply</t>
  </si>
  <si>
    <t>8-slot ServerTRON SPARE chassis, NO Power supply</t>
  </si>
  <si>
    <t>4-slot SecureTRONLS chassis equipped with one LS-SSM6-1 (1BP) management module, one AC power supply, one 48-port 10/100 RJ45 Module, and one 2-port SFP Gigabit NetCore line module</t>
  </si>
  <si>
    <t>4-slot SecureTRON chassis equipped with one SSM6-1 (1BP) management module and one AC power supply</t>
  </si>
  <si>
    <t>4-slot SecureTRON chassis equipped with one SSM6-1 (1BP) management module and one -48V DC power supply</t>
  </si>
  <si>
    <t>4-slot SecureTRONLS chassis equipped with one LS-SSM6-1 (1BP) management module, one AC power supply, two 16-port 100/1000 Mbps RJ45 Modules, and one 2-port SFP Gigabit NetCore line module</t>
  </si>
  <si>
    <t>4-slot SecureTRONLS chassis equipped with one SSM6 (3BP) management module, one AC power supply, two 16-port 100/1000 Mbps RJ45 Modules, and one 2-port 10 Gigabit XENPAK line module</t>
  </si>
  <si>
    <t>4-slot SecureTRONLS chassis equipped with one SSM6 (3BP) management module, one AC power supply, two 16-port 100/1000 Mbps RJ45 Modules, and one 2-port SFP Gigabit NetCore line module</t>
  </si>
  <si>
    <t>4-slot SecureTRON chassis equipped with one SSM6 (3BP) management module and one AC power supply</t>
  </si>
  <si>
    <t>4-slot SecureTRON chassis equipped with one SSM6 (3BP) management module and one -48V DC power supply</t>
  </si>
  <si>
    <t>4-slot SecureTRON chassis equipped with one AC power supply</t>
  </si>
  <si>
    <t>Empty 4-slot SecureTRON chassis (NO Power Supply)</t>
  </si>
  <si>
    <t>SW Update, Turbo/8, FI2, BigTRON</t>
  </si>
  <si>
    <t>3-slot 2U High ServerTRON chassis equipped with one WSM6 and one AC power supply</t>
  </si>
  <si>
    <t>3-slot 2U High ServerTRON chassis equipped with one WSM6 and one -48V DC power supply</t>
  </si>
  <si>
    <t>3-slot 2U High ServerTRON chassis equipped with one ultra high performance WSM7 and one AC power supply</t>
  </si>
  <si>
    <t>3-slot 2U High ServerTRON chassis equipped with one ultra high performance WSM7 and one -48V DC power supply</t>
  </si>
  <si>
    <t>4-slot ServerTRON chassis with a WSM6 (Web Switching Management Module)</t>
  </si>
  <si>
    <t>4-slot -48V DC ServerTRON chassis with a WSM6 (Web Switching Management Module)</t>
  </si>
  <si>
    <t>Premium Layer 3 Routing and Global Server Load Balancing (GSLB) TrafficWorks upgrade for ServerTRON 4G Series Systems</t>
  </si>
  <si>
    <t>4-slot ServerTRON chassis equipped with one ultra high performance WSM7 and one AC power supply</t>
  </si>
  <si>
    <t>4-slot ServerTRON chassis equipped with one ultra high performance WSM7 and one -48V DC power supply</t>
  </si>
  <si>
    <t>8-slot ServerTRON chassis with a WSM6 (Web Switching Management Module)</t>
  </si>
  <si>
    <t>8-slot -48V DC ServerTRON chassis with a WSM6 (Web Switching Management Module)</t>
  </si>
  <si>
    <t>8-slot ServerTRON chassis equipped with one ultra high performance WSM7 and one AC power supply</t>
  </si>
  <si>
    <t>8-slot ServerTRON chassis equipped with one ultra high performance WSM7 and one -48V DC power supply</t>
  </si>
  <si>
    <t>2-Port 10 Gigabit ServerTRONGT E-Series with 3BP WSM6 (DC Power)</t>
  </si>
  <si>
    <t>2-Port 10 Gigabit ServerTRONGT E-Series with 3BP WSM6</t>
  </si>
  <si>
    <t>4-Port Gigabit ServerTRONGT E-Series with 2BP WSM6-2 (DC Power)</t>
  </si>
  <si>
    <t>3-slot 2U High ServerTRON chassis equipped with one WSM6-SSL-1 (Web Switching Management Module with ONE BP and integrated SSL acceleration), and one AC power supply</t>
  </si>
  <si>
    <t>3-slot 2U High ServerTRON chassis equipped with one WSM6-SSL-2 (Web Switching Management Module with TWO BP and integrated SSL acceleration), and one AC power supply</t>
  </si>
  <si>
    <t xml:space="preserve">ServerTRON GT-C10Gx2  </t>
  </si>
  <si>
    <t>2-port Gigabit (mini GBIC) ServerTRONGT C-Series 3-slot 2U Chassis with 1BP WSM6-SSL-1 integrated SSL management</t>
  </si>
  <si>
    <t>Premium Layer 3 Routing and Global Server Load Balancing (GSLB) TrafficWorks upgrade for ServerTRONGT C and E Series Systems</t>
  </si>
  <si>
    <t>16-Port 100/1000 Mbps Copper ServerTRONGT E-Series with 1BP WSM6-1</t>
  </si>
  <si>
    <t>16-Port 100/1000 Mbps Copper ServerTRONGT C-Series 3-slot 2U chassis with 1BP WSM6-1 management</t>
  </si>
  <si>
    <t>4-Port Gigabit ServerTRONGT E-Series with 2BP WSM6-2</t>
  </si>
  <si>
    <t>24-Port 10/100 and 4-port Gigabit (CF) ServerTRONGT C-Series 3-slot 2U Chassis with 1BP WSM6-1 management</t>
  </si>
  <si>
    <t>2-Port Gigabit ServerTRONGT E-Series with 1BP WSM6-1 (DC Power)</t>
  </si>
  <si>
    <t xml:space="preserve">ServerTRON GT-E10Gx2  </t>
  </si>
  <si>
    <t>2-Port Gigabit ServerTRONGT E-Series with 1BP WSM6-1</t>
  </si>
  <si>
    <t>2-port Gigabit (SFP) ServerTRONGT C-Series 3-slot 2U Chassis with 1BP WSM6-1 management</t>
  </si>
  <si>
    <t>4-slot chassis equipped with WSM6-SSL-2 (Web Switching Management Module with TWO BP and integrated SSL acceleration), and one AC Power Supply</t>
  </si>
  <si>
    <t>4-slot chassis equipped with WSM6-SSL-1 (Web Switching Management Module with ONE BP and integrated SSL acceleration), and one AC Power Supply</t>
  </si>
  <si>
    <t>L4 SLBXL/G SW Upd</t>
  </si>
  <si>
    <t xml:space="preserve">L4 SLB SW Upd </t>
  </si>
  <si>
    <t>SSL Service module with 1BP integrated SSL (no MP)</t>
  </si>
  <si>
    <t>SSL Service module with 2BP integrated SSL (no MP)</t>
  </si>
  <si>
    <t>SecureTRON Security Switch Management module (SSM6-1) with 1 security processor. Use this module for dual-active SSM6-1 in a SecureTRON, or for spares.</t>
  </si>
  <si>
    <t>SecureTRON Security Switch Management module (SSM6) with 3 security processors. Use this module for dual-active SSM6 in a SecureTRON, or for spares and performance upgrades.</t>
  </si>
  <si>
    <t>SW Upd FWS*, FBS*, TS4F</t>
  </si>
  <si>
    <t>POE Add-in Card for 24-port 10/100/1000 modules</t>
  </si>
  <si>
    <t xml:space="preserve">FSX 2500W 220V POE PS for FastTRON </t>
  </si>
  <si>
    <t xml:space="preserve">90-240 VAC power supply for FastTRON </t>
  </si>
  <si>
    <t xml:space="preserve">DC Power Supply for FastTRON </t>
  </si>
  <si>
    <t xml:space="preserve">DC POE power supply for FastTRON </t>
  </si>
  <si>
    <t>M3 with zero-port and Full Layer 3 for the FSX 800 and the FSX 1600</t>
  </si>
  <si>
    <t>M4 2-port 10GbE for the FSX 800 and the FSX 1600</t>
  </si>
  <si>
    <t>2-port CX4 FISX module bundle</t>
  </si>
  <si>
    <t>FastTRON  Management-1 module</t>
  </si>
  <si>
    <t>M4 with 2-port 10GbE and Full Layer 3 for the FSX 800 and the FSX 1600</t>
  </si>
  <si>
    <t>24-port 100FX bundle</t>
  </si>
  <si>
    <t xml:space="preserve">2-port LAN/WAN XFP 10 Gigabit Ethernet module for FastTRON </t>
  </si>
  <si>
    <t>SF Module for the FSX 800 and the FSX 1600</t>
  </si>
  <si>
    <t>FISX Fan</t>
  </si>
  <si>
    <t>Full Layer 3 Upgrade Kit for FastTRON</t>
  </si>
  <si>
    <t xml:space="preserve">24-port 10/100/1000 Gigabit Ethernet for FastTRON </t>
  </si>
  <si>
    <t>FISX 8-slot Chassis</t>
  </si>
  <si>
    <t xml:space="preserve">2-port XFP 10 Gigabit Ethernet module for FastTRON </t>
  </si>
  <si>
    <t xml:space="preserve">24-port 100/1000 SFP based Fiber Ethernet  module for FastTRON </t>
  </si>
  <si>
    <t xml:space="preserve">24-port SFP based Gigabit Ethernet  module for FastTRON </t>
  </si>
  <si>
    <t>FI /SX module blank panel (interface module slots for FI  and all module slots for FI SX 800/1600)</t>
  </si>
  <si>
    <t xml:space="preserve">24-port 10/100/1000 Gigabit Ethernet module for FastTRON </t>
  </si>
  <si>
    <t>M3 for the FSX 800 and the FSX 1600 with zero-port</t>
  </si>
  <si>
    <t xml:space="preserve">Australian Power Cord for FastTRON </t>
  </si>
  <si>
    <t>FI /SX power supply blank panel</t>
  </si>
  <si>
    <t>FI SX 800 Fan and Fan tray</t>
  </si>
  <si>
    <t>FI SX 1600 Filter</t>
  </si>
  <si>
    <t>FI SX 1600 Fan and Fan Tray</t>
  </si>
  <si>
    <t>Premium Layer 3 Routing and Global Server Load Balancing (GSLB) TrafficWorks upgrade for ServerTRON 350/450/850 Systems</t>
  </si>
  <si>
    <t>TrafficWorks - Switch</t>
  </si>
  <si>
    <t>Spare: +1G Uplink +1G</t>
  </si>
  <si>
    <t>Spare: +2G Uplink +2G</t>
  </si>
  <si>
    <t>FES WALL MOUNT</t>
  </si>
  <si>
    <t>Web Switch Management Module with 1BP. Use for replacement and redundancy.</t>
  </si>
  <si>
    <t>Web Switch Management Module with 2BPs. Use for replacement, redundancy, and performance upgrade from WSM6-1.</t>
  </si>
  <si>
    <t>Ultra High performance WSM7 Web Switch Management Module with 3BPs. Use for replacement, redundancy, and performance upgrade.</t>
  </si>
  <si>
    <t>High performance Web Switch Management Module with 3BPs. Use for replacement, redundancy, and performance upgrade.</t>
  </si>
  <si>
    <t>Web switch management module with 1BP integrated SSL and 1MP</t>
  </si>
  <si>
    <t>Web switch management module with 2BP integrated SSL and 1MP</t>
  </si>
  <si>
    <t>1-port 10GbE XFP module</t>
  </si>
  <si>
    <t>A</t>
  </si>
  <si>
    <t>D</t>
  </si>
  <si>
    <t>C</t>
  </si>
  <si>
    <t>B</t>
  </si>
  <si>
    <t/>
  </si>
  <si>
    <t>Y</t>
  </si>
  <si>
    <t xml:space="preserve">Standard Markup: </t>
  </si>
  <si>
    <t xml:space="preserve">Premium Markup: </t>
  </si>
  <si>
    <t xml:space="preserve">Minimum Stock Level: </t>
  </si>
  <si>
    <t>Reorder Quantities</t>
  </si>
  <si>
    <t>Quantity</t>
  </si>
  <si>
    <t>Postage Costs</t>
  </si>
  <si>
    <t>Sydney</t>
  </si>
  <si>
    <t>NSW</t>
  </si>
  <si>
    <t>Inter-state</t>
  </si>
  <si>
    <t>Overseas</t>
  </si>
  <si>
    <t>Yes</t>
  </si>
  <si>
    <t>Reorder Qty</t>
  </si>
  <si>
    <t>Customer:</t>
  </si>
  <si>
    <t>Post To:</t>
  </si>
  <si>
    <t>Item No.</t>
  </si>
  <si>
    <t>Details/Description</t>
  </si>
  <si>
    <t>Cost/Unit</t>
  </si>
  <si>
    <t>Postage/Unit</t>
  </si>
  <si>
    <t>Total Cost</t>
  </si>
  <si>
    <t xml:space="preserve"> ITEMS ORDERED</t>
  </si>
  <si>
    <t>TOTAL COST</t>
  </si>
  <si>
    <t>$</t>
  </si>
  <si>
    <t>Seinfeld Network Equipment Inventory</t>
  </si>
  <si>
    <t>Seindeld Quote</t>
  </si>
  <si>
    <t>Job Description:</t>
  </si>
  <si>
    <t>xyz Bank</t>
  </si>
  <si>
    <t>Core Network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</si>
</sst>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;[Red]\-#,##0.00;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20"/>
      <color theme="0" tint="-4.9989318521683403E-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0" fillId="0" borderId="6" xfId="0" applyBorder="1"/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4" fillId="6" borderId="0" xfId="0" applyFont="1" applyFill="1"/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0" applyFont="1" applyAlignment="1">
      <alignment horizontal="center" vertical="center"/>
    </xf>
    <xf numFmtId="0" fontId="4" fillId="7" borderId="0" xfId="0" applyFont="1" applyFill="1"/>
    <xf numFmtId="0" fontId="6" fillId="6" borderId="0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165" fontId="6" fillId="6" borderId="0" xfId="0" applyNumberFormat="1" applyFont="1" applyFill="1" applyAlignment="1">
      <alignment horizontal="right" vertical="center"/>
    </xf>
    <xf numFmtId="165" fontId="4" fillId="6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 vertical="center"/>
    </xf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9" borderId="0" xfId="0" applyFont="1" applyFill="1" applyAlignment="1">
      <alignment horizontal="right"/>
    </xf>
    <xf numFmtId="0" fontId="1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666699"/>
      <color rgb="FF5C55DF"/>
      <color rgb="FF4AE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2"/>
  <sheetViews>
    <sheetView tabSelected="1" zoomScaleNormal="100" workbookViewId="0">
      <selection activeCell="L20" sqref="L20"/>
    </sheetView>
  </sheetViews>
  <sheetFormatPr defaultRowHeight="15" x14ac:dyDescent="0.25"/>
  <cols>
    <col min="1" max="1" width="18.28515625" customWidth="1"/>
    <col min="2" max="2" width="37.7109375" customWidth="1"/>
    <col min="3" max="3" width="8.85546875" bestFit="1" customWidth="1"/>
    <col min="4" max="4" width="12.5703125" customWidth="1"/>
    <col min="5" max="5" width="12.85546875" customWidth="1"/>
    <col min="6" max="6" width="10.140625" customWidth="1"/>
    <col min="7" max="7" width="10.85546875" bestFit="1" customWidth="1"/>
    <col min="8" max="8" width="11" bestFit="1" customWidth="1"/>
    <col min="9" max="9" width="10.42578125" bestFit="1" customWidth="1"/>
    <col min="11" max="11" width="13.28515625" bestFit="1" customWidth="1"/>
    <col min="14" max="14" width="10.5703125" customWidth="1"/>
  </cols>
  <sheetData>
    <row r="1" spans="1:17" ht="23.25" x14ac:dyDescent="0.25">
      <c r="A1" s="37" t="s">
        <v>1139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7" ht="20.25" customHeight="1" x14ac:dyDescent="0.25">
      <c r="A3" s="3" t="s">
        <v>1</v>
      </c>
      <c r="B3" s="5" t="s">
        <v>2</v>
      </c>
      <c r="C3" s="5" t="s">
        <v>3</v>
      </c>
      <c r="D3" s="2" t="s">
        <v>4</v>
      </c>
      <c r="E3" s="4" t="s">
        <v>5</v>
      </c>
      <c r="F3" s="2" t="s">
        <v>6</v>
      </c>
      <c r="G3" s="2" t="s">
        <v>7</v>
      </c>
      <c r="H3" s="2" t="s">
        <v>8</v>
      </c>
      <c r="I3" s="5" t="s">
        <v>9</v>
      </c>
      <c r="J3" s="5" t="s">
        <v>10</v>
      </c>
      <c r="K3" s="5" t="s">
        <v>1128</v>
      </c>
    </row>
    <row r="4" spans="1:17" x14ac:dyDescent="0.25">
      <c r="A4" s="7" t="s">
        <v>13</v>
      </c>
      <c r="B4" s="7" t="s">
        <v>562</v>
      </c>
      <c r="C4" s="8" t="s">
        <v>1111</v>
      </c>
      <c r="D4" s="11">
        <v>0</v>
      </c>
      <c r="E4" s="8" t="s">
        <v>1115</v>
      </c>
      <c r="F4" s="8" t="s">
        <v>1115</v>
      </c>
      <c r="G4" s="11">
        <v>56.65</v>
      </c>
      <c r="H4" s="12">
        <f>IF(F4="Yes",Cost_Price+(G4*Premium_Markup),Cost_Price+(G4*Standard_Markup))</f>
        <v>66.846999999999994</v>
      </c>
      <c r="I4" s="10" t="str">
        <f>IF(D4&lt;O6,"Yes","")</f>
        <v>Yes</v>
      </c>
      <c r="J4" s="10" t="str">
        <f>IF(AND(E4="Yes",I4="Yes"),"Yes","")</f>
        <v/>
      </c>
      <c r="K4" s="10">
        <f>VLOOKUP(C4,$M$10:$N$13,2)</f>
        <v>35</v>
      </c>
      <c r="M4" s="19" t="s">
        <v>1117</v>
      </c>
      <c r="N4" s="19"/>
      <c r="O4" s="24">
        <v>0.18</v>
      </c>
      <c r="P4" s="6"/>
      <c r="Q4" s="6"/>
    </row>
    <row r="5" spans="1:17" x14ac:dyDescent="0.25">
      <c r="A5" s="7" t="s">
        <v>14</v>
      </c>
      <c r="B5" s="7" t="s">
        <v>563</v>
      </c>
      <c r="C5" s="8" t="s">
        <v>1111</v>
      </c>
      <c r="D5" s="11">
        <v>15</v>
      </c>
      <c r="E5" s="8" t="s">
        <v>1115</v>
      </c>
      <c r="F5" s="8" t="s">
        <v>1127</v>
      </c>
      <c r="G5" s="11">
        <v>2.14</v>
      </c>
      <c r="H5" s="12">
        <f>IF(F5="Yes",Cost_Price+(G5*Premium_Markup),Cost_Price+(G5*Standard_Markup))</f>
        <v>2.6750000000000003</v>
      </c>
      <c r="I5" s="10" t="str">
        <f>IF(D5&lt;O7,"Yes","")</f>
        <v/>
      </c>
      <c r="J5" s="10" t="str">
        <f t="shared" ref="J5:J68" si="0">IF(AND(E5="Yes",I5="Yes"),"Yes","")</f>
        <v/>
      </c>
      <c r="K5" s="10">
        <f t="shared" ref="K5:K68" si="1">VLOOKUP(C5,$M$10:$N$13,2)</f>
        <v>35</v>
      </c>
      <c r="M5" s="19" t="s">
        <v>1118</v>
      </c>
      <c r="N5" s="19"/>
      <c r="O5" s="24">
        <v>0.25</v>
      </c>
      <c r="P5" s="6"/>
      <c r="Q5" s="6"/>
    </row>
    <row r="6" spans="1:17" x14ac:dyDescent="0.25">
      <c r="A6" s="7" t="s">
        <v>15</v>
      </c>
      <c r="B6" s="7" t="s">
        <v>564</v>
      </c>
      <c r="C6" s="8" t="s">
        <v>1111</v>
      </c>
      <c r="D6" s="11">
        <v>3</v>
      </c>
      <c r="E6" s="8" t="s">
        <v>1127</v>
      </c>
      <c r="F6" s="8" t="s">
        <v>1127</v>
      </c>
      <c r="G6" s="11">
        <v>34.65</v>
      </c>
      <c r="H6" s="12">
        <f>IF(F6="Yes",Cost_Price+(G6*Premium_Markup),Cost_Price+(G6*Standard_Markup))</f>
        <v>43.3125</v>
      </c>
      <c r="I6" s="10" t="str">
        <f>IF(D6&lt;O8,"Yes","")</f>
        <v/>
      </c>
      <c r="J6" s="10" t="str">
        <f t="shared" si="0"/>
        <v/>
      </c>
      <c r="K6" s="10">
        <f t="shared" si="1"/>
        <v>35</v>
      </c>
      <c r="M6" s="19" t="s">
        <v>1119</v>
      </c>
      <c r="N6" s="19"/>
      <c r="O6" s="24">
        <v>10</v>
      </c>
      <c r="P6" s="6"/>
      <c r="Q6" s="6"/>
    </row>
    <row r="7" spans="1:17" x14ac:dyDescent="0.25">
      <c r="A7" s="7" t="s">
        <v>16</v>
      </c>
      <c r="B7" s="7" t="s">
        <v>565</v>
      </c>
      <c r="C7" s="8" t="s">
        <v>1111</v>
      </c>
      <c r="D7" s="11">
        <v>18</v>
      </c>
      <c r="E7" s="8" t="s">
        <v>1115</v>
      </c>
      <c r="F7" s="8" t="s">
        <v>1127</v>
      </c>
      <c r="G7" s="11">
        <v>69.959999999999994</v>
      </c>
      <c r="H7" s="12">
        <f>IF(F7="Yes",Cost_Price+(G7*Premium_Markup),Cost_Price+(G7*Standard_Markup))</f>
        <v>87.449999999999989</v>
      </c>
      <c r="I7" s="10" t="str">
        <f>IF(D7&lt;O9,"Yes","")</f>
        <v/>
      </c>
      <c r="J7" s="10" t="str">
        <f t="shared" si="0"/>
        <v/>
      </c>
      <c r="K7" s="10">
        <f t="shared" si="1"/>
        <v>35</v>
      </c>
      <c r="M7" s="6"/>
      <c r="N7" s="6"/>
      <c r="O7" s="6"/>
      <c r="P7" s="6"/>
      <c r="Q7" s="6"/>
    </row>
    <row r="8" spans="1:17" x14ac:dyDescent="0.25">
      <c r="A8" s="7" t="s">
        <v>17</v>
      </c>
      <c r="B8" s="7" t="s">
        <v>566</v>
      </c>
      <c r="C8" s="8" t="s">
        <v>1111</v>
      </c>
      <c r="D8" s="11">
        <v>2</v>
      </c>
      <c r="E8" s="8" t="s">
        <v>1127</v>
      </c>
      <c r="F8" s="8" t="s">
        <v>1115</v>
      </c>
      <c r="G8" s="11">
        <v>34.65</v>
      </c>
      <c r="H8" s="12">
        <f>IF(F8="Yes",Cost_Price+(G8*Premium_Markup),Cost_Price+(G8*Standard_Markup))</f>
        <v>40.887</v>
      </c>
      <c r="I8" s="10" t="str">
        <f>IF(D8&lt;O10,"Yes","")</f>
        <v/>
      </c>
      <c r="J8" s="10" t="str">
        <f t="shared" si="0"/>
        <v/>
      </c>
      <c r="K8" s="10">
        <f t="shared" si="1"/>
        <v>35</v>
      </c>
      <c r="M8" s="23" t="s">
        <v>1120</v>
      </c>
      <c r="N8" s="23"/>
      <c r="O8" s="6"/>
      <c r="P8" s="6"/>
      <c r="Q8" s="6"/>
    </row>
    <row r="9" spans="1:17" x14ac:dyDescent="0.25">
      <c r="A9" s="7" t="s">
        <v>18</v>
      </c>
      <c r="B9" s="7" t="s">
        <v>567</v>
      </c>
      <c r="C9" s="8" t="s">
        <v>1111</v>
      </c>
      <c r="D9" s="11">
        <v>10</v>
      </c>
      <c r="E9" s="8" t="s">
        <v>1115</v>
      </c>
      <c r="F9" s="8" t="s">
        <v>1115</v>
      </c>
      <c r="G9" s="11">
        <v>47.08</v>
      </c>
      <c r="H9" s="12">
        <f>IF(F9="Yes",Cost_Price+(G9*Premium_Markup),Cost_Price+(G9*Standard_Markup))</f>
        <v>55.554400000000001</v>
      </c>
      <c r="I9" s="10" t="str">
        <f>IF(D9&lt;O11,"Yes","")</f>
        <v/>
      </c>
      <c r="J9" s="10" t="str">
        <f t="shared" si="0"/>
        <v/>
      </c>
      <c r="K9" s="10">
        <f t="shared" si="1"/>
        <v>35</v>
      </c>
      <c r="M9" s="8" t="s">
        <v>3</v>
      </c>
      <c r="N9" s="8" t="s">
        <v>1121</v>
      </c>
      <c r="O9" s="6"/>
      <c r="P9" s="6"/>
      <c r="Q9" s="6"/>
    </row>
    <row r="10" spans="1:17" x14ac:dyDescent="0.25">
      <c r="A10" s="7" t="s">
        <v>19</v>
      </c>
      <c r="B10" s="7" t="s">
        <v>568</v>
      </c>
      <c r="C10" s="8" t="s">
        <v>1112</v>
      </c>
      <c r="D10" s="11">
        <v>19</v>
      </c>
      <c r="E10" s="8" t="s">
        <v>1115</v>
      </c>
      <c r="F10" s="8" t="s">
        <v>1115</v>
      </c>
      <c r="G10" s="11">
        <v>22874.799999999999</v>
      </c>
      <c r="H10" s="12">
        <f>IF(F10="Yes",Cost_Price+(G10*Premium_Markup),Cost_Price+(G10*Standard_Markup))</f>
        <v>26992.263999999999</v>
      </c>
      <c r="I10" s="10" t="str">
        <f>IF(D10&lt;O12,"Yes","")</f>
        <v/>
      </c>
      <c r="J10" s="10" t="str">
        <f t="shared" si="0"/>
        <v/>
      </c>
      <c r="K10" s="10">
        <f t="shared" si="1"/>
        <v>10</v>
      </c>
      <c r="M10" s="19" t="s">
        <v>1111</v>
      </c>
      <c r="N10" s="24">
        <v>35</v>
      </c>
      <c r="O10" s="6"/>
      <c r="P10" s="6"/>
      <c r="Q10" s="6"/>
    </row>
    <row r="11" spans="1:17" x14ac:dyDescent="0.25">
      <c r="A11" s="7" t="s">
        <v>20</v>
      </c>
      <c r="B11" s="7" t="s">
        <v>569</v>
      </c>
      <c r="C11" s="8" t="s">
        <v>1111</v>
      </c>
      <c r="D11" s="11">
        <v>31</v>
      </c>
      <c r="E11" s="8" t="s">
        <v>1115</v>
      </c>
      <c r="F11" s="8" t="s">
        <v>1115</v>
      </c>
      <c r="G11" s="11">
        <v>1171.6500000000001</v>
      </c>
      <c r="H11" s="12">
        <f>IF(F11="Yes",Cost_Price+(G11*Premium_Markup),Cost_Price+(G11*Standard_Markup))</f>
        <v>1382.547</v>
      </c>
      <c r="I11" s="10" t="str">
        <f>IF(D11&lt;O13,"Yes","")</f>
        <v/>
      </c>
      <c r="J11" s="10" t="str">
        <f t="shared" si="0"/>
        <v/>
      </c>
      <c r="K11" s="10">
        <f t="shared" si="1"/>
        <v>35</v>
      </c>
      <c r="M11" s="19" t="s">
        <v>1114</v>
      </c>
      <c r="N11" s="24">
        <v>25</v>
      </c>
      <c r="O11" s="6"/>
      <c r="P11" s="6"/>
      <c r="Q11" s="6"/>
    </row>
    <row r="12" spans="1:17" x14ac:dyDescent="0.25">
      <c r="A12" s="7" t="s">
        <v>21</v>
      </c>
      <c r="B12" s="7" t="s">
        <v>570</v>
      </c>
      <c r="C12" s="8" t="s">
        <v>1112</v>
      </c>
      <c r="D12" s="11">
        <v>29</v>
      </c>
      <c r="E12" s="8" t="s">
        <v>1115</v>
      </c>
      <c r="F12" s="8" t="s">
        <v>1115</v>
      </c>
      <c r="G12" s="11">
        <v>23314.7</v>
      </c>
      <c r="H12" s="12">
        <f>IF(F12="Yes",Cost_Price+(G12*Premium_Markup),Cost_Price+(G12*Standard_Markup))</f>
        <v>27511.346000000001</v>
      </c>
      <c r="I12" s="10" t="str">
        <f>IF(D12&lt;O14,"Yes","")</f>
        <v/>
      </c>
      <c r="J12" s="10" t="str">
        <f t="shared" si="0"/>
        <v/>
      </c>
      <c r="K12" s="10">
        <f t="shared" si="1"/>
        <v>10</v>
      </c>
      <c r="M12" s="19" t="s">
        <v>1113</v>
      </c>
      <c r="N12" s="24">
        <v>15</v>
      </c>
      <c r="O12" s="6"/>
      <c r="P12" s="6"/>
      <c r="Q12" s="6"/>
    </row>
    <row r="13" spans="1:17" x14ac:dyDescent="0.25">
      <c r="A13" s="7" t="s">
        <v>22</v>
      </c>
      <c r="B13" s="7" t="s">
        <v>571</v>
      </c>
      <c r="C13" s="8" t="s">
        <v>1112</v>
      </c>
      <c r="D13" s="11">
        <v>14</v>
      </c>
      <c r="E13" s="8" t="s">
        <v>1115</v>
      </c>
      <c r="F13" s="8" t="s">
        <v>1127</v>
      </c>
      <c r="G13" s="11">
        <v>23094.75</v>
      </c>
      <c r="H13" s="12">
        <f>IF(F13="Yes",Cost_Price+(G13*Premium_Markup),Cost_Price+(G13*Standard_Markup))</f>
        <v>28868.4375</v>
      </c>
      <c r="I13" s="10" t="str">
        <f>IF(D13&lt;O15,"Yes","")</f>
        <v/>
      </c>
      <c r="J13" s="10" t="str">
        <f t="shared" si="0"/>
        <v/>
      </c>
      <c r="K13" s="10">
        <f t="shared" si="1"/>
        <v>10</v>
      </c>
      <c r="M13" s="19" t="s">
        <v>1112</v>
      </c>
      <c r="N13" s="24">
        <v>10</v>
      </c>
      <c r="O13" s="6"/>
      <c r="P13" s="6"/>
      <c r="Q13" s="6"/>
    </row>
    <row r="14" spans="1:17" x14ac:dyDescent="0.25">
      <c r="A14" s="7" t="s">
        <v>23</v>
      </c>
      <c r="B14" s="7" t="s">
        <v>572</v>
      </c>
      <c r="C14" s="8" t="s">
        <v>1113</v>
      </c>
      <c r="D14" s="11">
        <v>3</v>
      </c>
      <c r="E14" s="8" t="s">
        <v>1115</v>
      </c>
      <c r="F14" s="8" t="s">
        <v>1127</v>
      </c>
      <c r="G14" s="11">
        <v>2799.9</v>
      </c>
      <c r="H14" s="12">
        <f>IF(F14="Yes",Cost_Price+(G14*Premium_Markup),Cost_Price+(G14*Standard_Markup))</f>
        <v>3499.875</v>
      </c>
      <c r="I14" s="10" t="str">
        <f>IF(D14&lt;O16,"Yes","")</f>
        <v>Yes</v>
      </c>
      <c r="J14" s="10" t="str">
        <f t="shared" si="0"/>
        <v/>
      </c>
      <c r="K14" s="10">
        <f t="shared" si="1"/>
        <v>15</v>
      </c>
      <c r="M14" s="6"/>
      <c r="N14" s="6"/>
      <c r="O14" s="6"/>
      <c r="P14" s="6"/>
      <c r="Q14" s="6"/>
    </row>
    <row r="15" spans="1:17" x14ac:dyDescent="0.25">
      <c r="A15" s="7" t="s">
        <v>24</v>
      </c>
      <c r="B15" s="7" t="s">
        <v>573</v>
      </c>
      <c r="C15" s="8" t="s">
        <v>1112</v>
      </c>
      <c r="D15" s="11">
        <v>17</v>
      </c>
      <c r="E15" s="8" t="s">
        <v>1115</v>
      </c>
      <c r="F15" s="8" t="s">
        <v>1115</v>
      </c>
      <c r="G15" s="11">
        <v>22434.9</v>
      </c>
      <c r="H15" s="12">
        <f>IF(F15="Yes",Cost_Price+(G15*Premium_Markup),Cost_Price+(G15*Standard_Markup))</f>
        <v>26473.182000000001</v>
      </c>
      <c r="I15" s="10" t="str">
        <f>IF(D15&lt;O17,"Yes","")</f>
        <v/>
      </c>
      <c r="J15" s="10" t="str">
        <f t="shared" si="0"/>
        <v/>
      </c>
      <c r="K15" s="10">
        <f t="shared" si="1"/>
        <v>10</v>
      </c>
      <c r="M15" s="23" t="s">
        <v>1122</v>
      </c>
      <c r="N15" s="23"/>
      <c r="O15" s="23"/>
      <c r="P15" s="23"/>
      <c r="Q15" s="23"/>
    </row>
    <row r="16" spans="1:17" x14ac:dyDescent="0.25">
      <c r="A16" s="7" t="s">
        <v>25</v>
      </c>
      <c r="B16" s="7" t="s">
        <v>574</v>
      </c>
      <c r="C16" s="8" t="s">
        <v>1112</v>
      </c>
      <c r="D16" s="11">
        <v>8</v>
      </c>
      <c r="E16" s="8" t="s">
        <v>1115</v>
      </c>
      <c r="F16" s="8" t="s">
        <v>1115</v>
      </c>
      <c r="G16" s="11">
        <v>23534.65</v>
      </c>
      <c r="H16" s="12">
        <f>IF(F16="Yes",Cost_Price+(G16*Premium_Markup),Cost_Price+(G16*Standard_Markup))</f>
        <v>27770.887000000002</v>
      </c>
      <c r="I16" s="10" t="str">
        <f>IF(D16&lt;O18,"Yes","")</f>
        <v/>
      </c>
      <c r="J16" s="10" t="str">
        <f t="shared" si="0"/>
        <v/>
      </c>
      <c r="K16" s="10">
        <f t="shared" si="1"/>
        <v>10</v>
      </c>
      <c r="M16" s="8" t="s">
        <v>3</v>
      </c>
      <c r="N16" s="8" t="s">
        <v>1123</v>
      </c>
      <c r="O16" s="8" t="s">
        <v>1124</v>
      </c>
      <c r="P16" s="8" t="s">
        <v>1125</v>
      </c>
      <c r="Q16" s="8" t="s">
        <v>1126</v>
      </c>
    </row>
    <row r="17" spans="1:17" x14ac:dyDescent="0.25">
      <c r="A17" s="7" t="s">
        <v>26</v>
      </c>
      <c r="B17" s="7" t="s">
        <v>575</v>
      </c>
      <c r="C17" s="8" t="s">
        <v>1112</v>
      </c>
      <c r="D17" s="11">
        <v>0</v>
      </c>
      <c r="E17" s="8" t="s">
        <v>1127</v>
      </c>
      <c r="F17" s="8" t="s">
        <v>1127</v>
      </c>
      <c r="G17" s="11">
        <v>22434.9</v>
      </c>
      <c r="H17" s="12">
        <f>IF(F17="Yes",Cost_Price+(G17*Premium_Markup),Cost_Price+(G17*Standard_Markup))</f>
        <v>28043.625</v>
      </c>
      <c r="I17" s="10" t="str">
        <f>IF(D17&lt;O19,"Yes","")</f>
        <v>Yes</v>
      </c>
      <c r="J17" s="10" t="str">
        <f t="shared" si="0"/>
        <v>Yes</v>
      </c>
      <c r="K17" s="10">
        <f t="shared" si="1"/>
        <v>10</v>
      </c>
      <c r="M17" s="19" t="s">
        <v>1111</v>
      </c>
      <c r="N17" s="24">
        <v>0</v>
      </c>
      <c r="O17" s="24">
        <v>2.25</v>
      </c>
      <c r="P17" s="24">
        <v>3.99</v>
      </c>
      <c r="Q17" s="24">
        <v>12.5</v>
      </c>
    </row>
    <row r="18" spans="1:17" x14ac:dyDescent="0.25">
      <c r="A18" s="7" t="s">
        <v>27</v>
      </c>
      <c r="B18" s="7" t="s">
        <v>576</v>
      </c>
      <c r="C18" s="8" t="s">
        <v>1112</v>
      </c>
      <c r="D18" s="11">
        <v>5</v>
      </c>
      <c r="E18" s="8" t="s">
        <v>1115</v>
      </c>
      <c r="F18" s="8" t="s">
        <v>1127</v>
      </c>
      <c r="G18" s="11">
        <v>22874.799999999999</v>
      </c>
      <c r="H18" s="12">
        <f>IF(F18="Yes",Cost_Price+(G18*Premium_Markup),Cost_Price+(G18*Standard_Markup))</f>
        <v>28593.5</v>
      </c>
      <c r="I18" s="10" t="str">
        <f>IF(D18&lt;O20,"Yes","")</f>
        <v/>
      </c>
      <c r="J18" s="10" t="str">
        <f t="shared" si="0"/>
        <v/>
      </c>
      <c r="K18" s="10">
        <f t="shared" si="1"/>
        <v>10</v>
      </c>
      <c r="M18" s="19" t="s">
        <v>1114</v>
      </c>
      <c r="N18" s="24">
        <v>0</v>
      </c>
      <c r="O18" s="24">
        <v>3</v>
      </c>
      <c r="P18" s="24">
        <v>5.99</v>
      </c>
      <c r="Q18" s="24">
        <v>15.5</v>
      </c>
    </row>
    <row r="19" spans="1:17" x14ac:dyDescent="0.25">
      <c r="A19" s="7" t="s">
        <v>28</v>
      </c>
      <c r="B19" s="7" t="s">
        <v>577</v>
      </c>
      <c r="C19" s="8" t="s">
        <v>1112</v>
      </c>
      <c r="D19" s="11">
        <v>12</v>
      </c>
      <c r="E19" s="8" t="s">
        <v>1115</v>
      </c>
      <c r="F19" s="8" t="s">
        <v>1127</v>
      </c>
      <c r="G19" s="11">
        <v>22654.85</v>
      </c>
      <c r="H19" s="12">
        <f>IF(F19="Yes",Cost_Price+(G19*Premium_Markup),Cost_Price+(G19*Standard_Markup))</f>
        <v>28318.5625</v>
      </c>
      <c r="I19" s="10" t="str">
        <f>IF(D19&lt;O21,"Yes","")</f>
        <v/>
      </c>
      <c r="J19" s="10" t="str">
        <f t="shared" si="0"/>
        <v/>
      </c>
      <c r="K19" s="10">
        <f t="shared" si="1"/>
        <v>10</v>
      </c>
      <c r="M19" s="19" t="s">
        <v>1113</v>
      </c>
      <c r="N19" s="24">
        <v>2.5</v>
      </c>
      <c r="O19" s="24">
        <v>3.75</v>
      </c>
      <c r="P19" s="24">
        <v>7.99</v>
      </c>
      <c r="Q19" s="24">
        <v>18.5</v>
      </c>
    </row>
    <row r="20" spans="1:17" x14ac:dyDescent="0.25">
      <c r="A20" s="7" t="s">
        <v>29</v>
      </c>
      <c r="B20" s="7" t="s">
        <v>578</v>
      </c>
      <c r="C20" s="8" t="s">
        <v>1112</v>
      </c>
      <c r="D20" s="11">
        <v>1</v>
      </c>
      <c r="E20" s="8" t="s">
        <v>1115</v>
      </c>
      <c r="F20" s="8" t="s">
        <v>1127</v>
      </c>
      <c r="G20" s="11">
        <v>23094.75</v>
      </c>
      <c r="H20" s="12">
        <f>IF(F20="Yes",Cost_Price+(G20*Premium_Markup),Cost_Price+(G20*Standard_Markup))</f>
        <v>28868.4375</v>
      </c>
      <c r="I20" s="10" t="str">
        <f>IF(D20&lt;O22,"Yes","")</f>
        <v/>
      </c>
      <c r="J20" s="10" t="str">
        <f t="shared" si="0"/>
        <v/>
      </c>
      <c r="K20" s="10">
        <f t="shared" si="1"/>
        <v>10</v>
      </c>
      <c r="M20" s="19" t="s">
        <v>1112</v>
      </c>
      <c r="N20" s="24">
        <v>2.75</v>
      </c>
      <c r="O20" s="24">
        <v>4.5</v>
      </c>
      <c r="P20" s="24">
        <v>9.99</v>
      </c>
      <c r="Q20" s="24">
        <v>21.5</v>
      </c>
    </row>
    <row r="21" spans="1:17" x14ac:dyDescent="0.25">
      <c r="A21" s="7" t="s">
        <v>30</v>
      </c>
      <c r="B21" s="7" t="s">
        <v>579</v>
      </c>
      <c r="C21" s="8" t="s">
        <v>1112</v>
      </c>
      <c r="D21" s="11">
        <v>8</v>
      </c>
      <c r="E21" s="8" t="s">
        <v>1115</v>
      </c>
      <c r="F21" s="8" t="s">
        <v>1127</v>
      </c>
      <c r="G21" s="11">
        <v>11434.8</v>
      </c>
      <c r="H21" s="12">
        <f>IF(F21="Yes",Cost_Price+(G21*Premium_Markup),Cost_Price+(G21*Standard_Markup))</f>
        <v>14293.5</v>
      </c>
      <c r="I21" s="10" t="str">
        <f>IF(D21&lt;O23,"Yes","")</f>
        <v/>
      </c>
      <c r="J21" s="10" t="str">
        <f t="shared" si="0"/>
        <v/>
      </c>
      <c r="K21" s="10">
        <f t="shared" si="1"/>
        <v>10</v>
      </c>
    </row>
    <row r="22" spans="1:17" x14ac:dyDescent="0.25">
      <c r="A22" s="7" t="s">
        <v>31</v>
      </c>
      <c r="B22" s="7" t="s">
        <v>580</v>
      </c>
      <c r="C22" s="8" t="s">
        <v>1112</v>
      </c>
      <c r="D22" s="11">
        <v>9</v>
      </c>
      <c r="E22" s="8" t="s">
        <v>1127</v>
      </c>
      <c r="F22" s="8" t="s">
        <v>1115</v>
      </c>
      <c r="G22" s="11">
        <v>23094.75</v>
      </c>
      <c r="H22" s="12">
        <f>IF(F22="Yes",Cost_Price+(G22*Premium_Markup),Cost_Price+(G22*Standard_Markup))</f>
        <v>27251.805</v>
      </c>
      <c r="I22" s="10" t="str">
        <f>IF(D22&lt;O24,"Yes","")</f>
        <v/>
      </c>
      <c r="J22" s="10" t="str">
        <f t="shared" si="0"/>
        <v/>
      </c>
      <c r="K22" s="10">
        <f t="shared" si="1"/>
        <v>10</v>
      </c>
    </row>
    <row r="23" spans="1:17" x14ac:dyDescent="0.25">
      <c r="A23" s="7" t="s">
        <v>32</v>
      </c>
      <c r="B23" s="7" t="s">
        <v>581</v>
      </c>
      <c r="C23" s="8" t="s">
        <v>1112</v>
      </c>
      <c r="D23" s="11">
        <v>11</v>
      </c>
      <c r="E23" s="8" t="s">
        <v>1115</v>
      </c>
      <c r="F23" s="8" t="s">
        <v>1127</v>
      </c>
      <c r="G23" s="11">
        <v>23534.65</v>
      </c>
      <c r="H23" s="12">
        <f>IF(F23="Yes",Cost_Price+(G23*Premium_Markup),Cost_Price+(G23*Standard_Markup))</f>
        <v>29418.3125</v>
      </c>
      <c r="I23" s="10" t="str">
        <f>IF(D23&lt;O25,"Yes","")</f>
        <v/>
      </c>
      <c r="J23" s="10" t="str">
        <f t="shared" si="0"/>
        <v/>
      </c>
      <c r="K23" s="10">
        <f t="shared" si="1"/>
        <v>10</v>
      </c>
    </row>
    <row r="24" spans="1:17" x14ac:dyDescent="0.25">
      <c r="A24" s="7" t="s">
        <v>33</v>
      </c>
      <c r="B24" s="7" t="s">
        <v>582</v>
      </c>
      <c r="C24" s="8" t="s">
        <v>1112</v>
      </c>
      <c r="D24" s="11">
        <v>23</v>
      </c>
      <c r="E24" s="8" t="s">
        <v>1115</v>
      </c>
      <c r="F24" s="8" t="s">
        <v>1115</v>
      </c>
      <c r="G24" s="11">
        <v>23094.75</v>
      </c>
      <c r="H24" s="12">
        <f>IF(F24="Yes",Cost_Price+(G24*Premium_Markup),Cost_Price+(G24*Standard_Markup))</f>
        <v>27251.805</v>
      </c>
      <c r="I24" s="10" t="str">
        <f>IF(D24&lt;O26,"Yes","")</f>
        <v/>
      </c>
      <c r="J24" s="10" t="str">
        <f t="shared" si="0"/>
        <v/>
      </c>
      <c r="K24" s="10">
        <f t="shared" si="1"/>
        <v>10</v>
      </c>
    </row>
    <row r="25" spans="1:17" x14ac:dyDescent="0.25">
      <c r="A25" s="7" t="s">
        <v>34</v>
      </c>
      <c r="B25" s="7" t="s">
        <v>583</v>
      </c>
      <c r="C25" s="8" t="s">
        <v>1114</v>
      </c>
      <c r="D25" s="11">
        <v>4</v>
      </c>
      <c r="E25" s="8" t="s">
        <v>1115</v>
      </c>
      <c r="F25" s="8" t="s">
        <v>1115</v>
      </c>
      <c r="G25" s="11">
        <v>2799.9</v>
      </c>
      <c r="H25" s="12">
        <f>IF(F25="Yes",Cost_Price+(G25*Premium_Markup),Cost_Price+(G25*Standard_Markup))</f>
        <v>3303.8820000000001</v>
      </c>
      <c r="I25" s="10" t="str">
        <f>IF(D25&lt;O27,"Yes","")</f>
        <v/>
      </c>
      <c r="J25" s="10" t="str">
        <f t="shared" si="0"/>
        <v/>
      </c>
      <c r="K25" s="10">
        <f t="shared" si="1"/>
        <v>25</v>
      </c>
    </row>
    <row r="26" spans="1:17" x14ac:dyDescent="0.25">
      <c r="A26" s="7" t="s">
        <v>35</v>
      </c>
      <c r="B26" s="7" t="s">
        <v>584</v>
      </c>
      <c r="C26" s="8" t="s">
        <v>1111</v>
      </c>
      <c r="D26" s="11">
        <v>11</v>
      </c>
      <c r="E26" s="8" t="s">
        <v>1115</v>
      </c>
      <c r="F26" s="8" t="s">
        <v>1127</v>
      </c>
      <c r="G26" s="11">
        <v>1452.2</v>
      </c>
      <c r="H26" s="12">
        <f>IF(F26="Yes",Cost_Price+(G26*Premium_Markup),Cost_Price+(G26*Standard_Markup))</f>
        <v>1815.25</v>
      </c>
      <c r="I26" s="10" t="str">
        <f>IF(D26&lt;O28,"Yes","")</f>
        <v/>
      </c>
      <c r="J26" s="10" t="str">
        <f t="shared" si="0"/>
        <v/>
      </c>
      <c r="K26" s="10">
        <f t="shared" si="1"/>
        <v>35</v>
      </c>
    </row>
    <row r="27" spans="1:17" x14ac:dyDescent="0.25">
      <c r="A27" s="7" t="s">
        <v>36</v>
      </c>
      <c r="B27" s="7" t="s">
        <v>585</v>
      </c>
      <c r="C27" s="8" t="s">
        <v>1112</v>
      </c>
      <c r="D27" s="11">
        <v>32</v>
      </c>
      <c r="E27" s="8" t="s">
        <v>1115</v>
      </c>
      <c r="F27" s="8" t="s">
        <v>1115</v>
      </c>
      <c r="G27" s="11">
        <v>35304.65</v>
      </c>
      <c r="H27" s="12">
        <f>IF(F27="Yes",Cost_Price+(G27*Premium_Markup),Cost_Price+(G27*Standard_Markup))</f>
        <v>41659.487000000001</v>
      </c>
      <c r="I27" s="10" t="str">
        <f>IF(D27&lt;O29,"Yes","")</f>
        <v/>
      </c>
      <c r="J27" s="10" t="str">
        <f t="shared" si="0"/>
        <v/>
      </c>
      <c r="K27" s="10">
        <f t="shared" si="1"/>
        <v>10</v>
      </c>
    </row>
    <row r="28" spans="1:17" x14ac:dyDescent="0.25">
      <c r="A28" s="7" t="s">
        <v>37</v>
      </c>
      <c r="B28" s="7" t="s">
        <v>586</v>
      </c>
      <c r="C28" s="8" t="s">
        <v>1112</v>
      </c>
      <c r="D28" s="11">
        <v>25</v>
      </c>
      <c r="E28" s="8" t="s">
        <v>1115</v>
      </c>
      <c r="F28" s="8" t="s">
        <v>1127</v>
      </c>
      <c r="G28" s="11">
        <v>34314.800000000003</v>
      </c>
      <c r="H28" s="12">
        <f>IF(F28="Yes",Cost_Price+(G28*Premium_Markup),Cost_Price+(G28*Standard_Markup))</f>
        <v>42893.5</v>
      </c>
      <c r="I28" s="10" t="str">
        <f>IF(D28&lt;O30,"Yes","")</f>
        <v/>
      </c>
      <c r="J28" s="10" t="str">
        <f t="shared" si="0"/>
        <v/>
      </c>
      <c r="K28" s="10">
        <f t="shared" si="1"/>
        <v>10</v>
      </c>
    </row>
    <row r="29" spans="1:17" x14ac:dyDescent="0.25">
      <c r="A29" s="7" t="s">
        <v>38</v>
      </c>
      <c r="B29" s="7" t="s">
        <v>587</v>
      </c>
      <c r="C29" s="8" t="s">
        <v>1112</v>
      </c>
      <c r="D29" s="11">
        <v>19</v>
      </c>
      <c r="E29" s="8" t="s">
        <v>1115</v>
      </c>
      <c r="F29" s="8" t="s">
        <v>1115</v>
      </c>
      <c r="G29" s="11">
        <v>35304.65</v>
      </c>
      <c r="H29" s="12">
        <f>IF(F29="Yes",Cost_Price+(G29*Premium_Markup),Cost_Price+(G29*Standard_Markup))</f>
        <v>41659.487000000001</v>
      </c>
      <c r="I29" s="10" t="str">
        <f>IF(D29&lt;O31,"Yes","")</f>
        <v/>
      </c>
      <c r="J29" s="10" t="str">
        <f t="shared" si="0"/>
        <v/>
      </c>
      <c r="K29" s="10">
        <f t="shared" si="1"/>
        <v>10</v>
      </c>
    </row>
    <row r="30" spans="1:17" x14ac:dyDescent="0.25">
      <c r="A30" s="7" t="s">
        <v>39</v>
      </c>
      <c r="B30" s="7" t="s">
        <v>588</v>
      </c>
      <c r="C30" s="8" t="s">
        <v>1112</v>
      </c>
      <c r="D30" s="11">
        <v>21</v>
      </c>
      <c r="E30" s="8" t="s">
        <v>1115</v>
      </c>
      <c r="F30" s="8" t="s">
        <v>1115</v>
      </c>
      <c r="G30" s="11">
        <v>35304.65</v>
      </c>
      <c r="H30" s="12">
        <f>IF(F30="Yes",Cost_Price+(G30*Premium_Markup),Cost_Price+(G30*Standard_Markup))</f>
        <v>41659.487000000001</v>
      </c>
      <c r="I30" s="10" t="str">
        <f>IF(D30&lt;O32,"Yes","")</f>
        <v/>
      </c>
      <c r="J30" s="10" t="str">
        <f t="shared" si="0"/>
        <v/>
      </c>
      <c r="K30" s="10">
        <f t="shared" si="1"/>
        <v>10</v>
      </c>
    </row>
    <row r="31" spans="1:17" x14ac:dyDescent="0.25">
      <c r="A31" s="7" t="s">
        <v>40</v>
      </c>
      <c r="B31" s="7" t="s">
        <v>589</v>
      </c>
      <c r="C31" s="8" t="s">
        <v>1112</v>
      </c>
      <c r="D31" s="11">
        <v>18</v>
      </c>
      <c r="E31" s="8" t="s">
        <v>1115</v>
      </c>
      <c r="F31" s="8" t="s">
        <v>1115</v>
      </c>
      <c r="G31" s="11">
        <v>33984.85</v>
      </c>
      <c r="H31" s="12">
        <f>IF(F31="Yes",Cost_Price+(G31*Premium_Markup),Cost_Price+(G31*Standard_Markup))</f>
        <v>40102.123</v>
      </c>
      <c r="I31" s="10" t="str">
        <f>IF(D31&lt;O33,"Yes","")</f>
        <v/>
      </c>
      <c r="J31" s="10" t="str">
        <f t="shared" si="0"/>
        <v/>
      </c>
      <c r="K31" s="10">
        <f t="shared" si="1"/>
        <v>10</v>
      </c>
    </row>
    <row r="32" spans="1:17" x14ac:dyDescent="0.25">
      <c r="A32" s="7" t="s">
        <v>41</v>
      </c>
      <c r="B32" s="7" t="s">
        <v>590</v>
      </c>
      <c r="C32" s="8" t="s">
        <v>1112</v>
      </c>
      <c r="D32" s="11">
        <v>26</v>
      </c>
      <c r="E32" s="8" t="s">
        <v>1115</v>
      </c>
      <c r="F32" s="8" t="s">
        <v>1127</v>
      </c>
      <c r="G32" s="11">
        <v>34644.75</v>
      </c>
      <c r="H32" s="12">
        <f>IF(F32="Yes",Cost_Price+(G32*Premium_Markup),Cost_Price+(G32*Standard_Markup))</f>
        <v>43305.9375</v>
      </c>
      <c r="I32" s="10" t="str">
        <f>IF(D32&lt;O34,"Yes","")</f>
        <v/>
      </c>
      <c r="J32" s="10" t="str">
        <f t="shared" si="0"/>
        <v/>
      </c>
      <c r="K32" s="10">
        <f t="shared" si="1"/>
        <v>10</v>
      </c>
    </row>
    <row r="33" spans="1:11" x14ac:dyDescent="0.25">
      <c r="A33" s="7" t="s">
        <v>42</v>
      </c>
      <c r="B33" s="7" t="s">
        <v>591</v>
      </c>
      <c r="C33" s="8" t="s">
        <v>1112</v>
      </c>
      <c r="D33" s="11">
        <v>14</v>
      </c>
      <c r="E33" s="8" t="s">
        <v>1115</v>
      </c>
      <c r="F33" s="8" t="s">
        <v>1115</v>
      </c>
      <c r="G33" s="11">
        <v>35304.65</v>
      </c>
      <c r="H33" s="12">
        <f>IF(F33="Yes",Cost_Price+(G33*Premium_Markup),Cost_Price+(G33*Standard_Markup))</f>
        <v>41659.487000000001</v>
      </c>
      <c r="I33" s="10" t="str">
        <f>IF(D33&lt;O35,"Yes","")</f>
        <v/>
      </c>
      <c r="J33" s="10" t="str">
        <f t="shared" si="0"/>
        <v/>
      </c>
      <c r="K33" s="10">
        <f t="shared" si="1"/>
        <v>10</v>
      </c>
    </row>
    <row r="34" spans="1:11" x14ac:dyDescent="0.25">
      <c r="A34" s="7" t="s">
        <v>43</v>
      </c>
      <c r="B34" s="7" t="s">
        <v>592</v>
      </c>
      <c r="C34" s="8" t="s">
        <v>1112</v>
      </c>
      <c r="D34" s="11">
        <v>17</v>
      </c>
      <c r="E34" s="8" t="s">
        <v>1115</v>
      </c>
      <c r="F34" s="8" t="s">
        <v>1115</v>
      </c>
      <c r="G34" s="11">
        <v>33654.9</v>
      </c>
      <c r="H34" s="12">
        <f>IF(F34="Yes",Cost_Price+(G34*Premium_Markup),Cost_Price+(G34*Standard_Markup))</f>
        <v>39712.781999999999</v>
      </c>
      <c r="I34" s="10" t="str">
        <f>IF(D34&lt;O36,"Yes","")</f>
        <v/>
      </c>
      <c r="J34" s="10" t="str">
        <f t="shared" si="0"/>
        <v/>
      </c>
      <c r="K34" s="10">
        <f t="shared" si="1"/>
        <v>10</v>
      </c>
    </row>
    <row r="35" spans="1:11" x14ac:dyDescent="0.25">
      <c r="A35" s="7" t="s">
        <v>44</v>
      </c>
      <c r="B35" s="7" t="s">
        <v>593</v>
      </c>
      <c r="C35" s="8" t="s">
        <v>1112</v>
      </c>
      <c r="D35" s="11">
        <v>22</v>
      </c>
      <c r="E35" s="8" t="s">
        <v>1115</v>
      </c>
      <c r="F35" s="8" t="s">
        <v>1127</v>
      </c>
      <c r="G35" s="11">
        <v>33984.85</v>
      </c>
      <c r="H35" s="12">
        <f>IF(F35="Yes",Cost_Price+(G35*Premium_Markup),Cost_Price+(G35*Standard_Markup))</f>
        <v>42481.0625</v>
      </c>
      <c r="I35" s="10" t="str">
        <f>IF(D35&lt;O37,"Yes","")</f>
        <v/>
      </c>
      <c r="J35" s="10" t="str">
        <f t="shared" si="0"/>
        <v/>
      </c>
      <c r="K35" s="10">
        <f t="shared" si="1"/>
        <v>10</v>
      </c>
    </row>
    <row r="36" spans="1:11" x14ac:dyDescent="0.25">
      <c r="A36" s="7" t="s">
        <v>45</v>
      </c>
      <c r="B36" s="7" t="s">
        <v>594</v>
      </c>
      <c r="C36" s="8" t="s">
        <v>1112</v>
      </c>
      <c r="D36" s="11">
        <v>20</v>
      </c>
      <c r="E36" s="8" t="s">
        <v>1115</v>
      </c>
      <c r="F36" s="8" t="s">
        <v>1115</v>
      </c>
      <c r="G36" s="11">
        <v>34974.699999999997</v>
      </c>
      <c r="H36" s="12">
        <f>IF(F36="Yes",Cost_Price+(G36*Premium_Markup),Cost_Price+(G36*Standard_Markup))</f>
        <v>41270.145999999993</v>
      </c>
      <c r="I36" s="10" t="str">
        <f>IF(D36&lt;O38,"Yes","")</f>
        <v/>
      </c>
      <c r="J36" s="10" t="str">
        <f t="shared" si="0"/>
        <v/>
      </c>
      <c r="K36" s="10">
        <f t="shared" si="1"/>
        <v>10</v>
      </c>
    </row>
    <row r="37" spans="1:11" x14ac:dyDescent="0.25">
      <c r="A37" s="7" t="s">
        <v>46</v>
      </c>
      <c r="B37" s="7" t="s">
        <v>595</v>
      </c>
      <c r="C37" s="8" t="s">
        <v>1112</v>
      </c>
      <c r="D37" s="11">
        <v>13</v>
      </c>
      <c r="E37" s="8" t="s">
        <v>1115</v>
      </c>
      <c r="F37" s="8" t="s">
        <v>1127</v>
      </c>
      <c r="G37" s="11">
        <v>33654.9</v>
      </c>
      <c r="H37" s="12">
        <f>IF(F37="Yes",Cost_Price+(G37*Premium_Markup),Cost_Price+(G37*Standard_Markup))</f>
        <v>42068.625</v>
      </c>
      <c r="I37" s="10" t="str">
        <f>IF(D37&lt;O39,"Yes","")</f>
        <v/>
      </c>
      <c r="J37" s="10" t="str">
        <f t="shared" si="0"/>
        <v/>
      </c>
      <c r="K37" s="10">
        <f t="shared" si="1"/>
        <v>10</v>
      </c>
    </row>
    <row r="38" spans="1:11" x14ac:dyDescent="0.25">
      <c r="A38" s="7" t="s">
        <v>47</v>
      </c>
      <c r="B38" s="7" t="s">
        <v>596</v>
      </c>
      <c r="C38" s="8" t="s">
        <v>1112</v>
      </c>
      <c r="D38" s="11">
        <v>16</v>
      </c>
      <c r="E38" s="8" t="s">
        <v>1115</v>
      </c>
      <c r="F38" s="8" t="s">
        <v>1127</v>
      </c>
      <c r="G38" s="11">
        <v>14580.9</v>
      </c>
      <c r="H38" s="12">
        <f>IF(F38="Yes",Cost_Price+(G38*Premium_Markup),Cost_Price+(G38*Standard_Markup))</f>
        <v>18226.125</v>
      </c>
      <c r="I38" s="10" t="str">
        <f>IF(D38&lt;O40,"Yes","")</f>
        <v/>
      </c>
      <c r="J38" s="10" t="str">
        <f t="shared" si="0"/>
        <v/>
      </c>
      <c r="K38" s="10">
        <f t="shared" si="1"/>
        <v>10</v>
      </c>
    </row>
    <row r="39" spans="1:11" x14ac:dyDescent="0.25">
      <c r="A39" s="7" t="s">
        <v>48</v>
      </c>
      <c r="B39" s="7" t="s">
        <v>597</v>
      </c>
      <c r="C39" s="8" t="s">
        <v>1112</v>
      </c>
      <c r="D39" s="11">
        <v>26</v>
      </c>
      <c r="E39" s="8" t="s">
        <v>1115</v>
      </c>
      <c r="F39" s="8" t="s">
        <v>1127</v>
      </c>
      <c r="G39" s="11">
        <v>34314.800000000003</v>
      </c>
      <c r="H39" s="12">
        <f>IF(F39="Yes",Cost_Price+(G39*Premium_Markup),Cost_Price+(G39*Standard_Markup))</f>
        <v>42893.5</v>
      </c>
      <c r="I39" s="10" t="str">
        <f>IF(D39&lt;O41,"Yes","")</f>
        <v/>
      </c>
      <c r="J39" s="10" t="str">
        <f t="shared" si="0"/>
        <v/>
      </c>
      <c r="K39" s="10">
        <f t="shared" si="1"/>
        <v>10</v>
      </c>
    </row>
    <row r="40" spans="1:11" x14ac:dyDescent="0.25">
      <c r="A40" s="7" t="s">
        <v>49</v>
      </c>
      <c r="B40" s="7" t="s">
        <v>598</v>
      </c>
      <c r="C40" s="8" t="s">
        <v>1112</v>
      </c>
      <c r="D40" s="11">
        <v>28</v>
      </c>
      <c r="E40" s="8" t="s">
        <v>1115</v>
      </c>
      <c r="F40" s="8" t="s">
        <v>1127</v>
      </c>
      <c r="G40" s="11">
        <v>33984.85</v>
      </c>
      <c r="H40" s="12">
        <f>IF(F40="Yes",Cost_Price+(G40*Premium_Markup),Cost_Price+(G40*Standard_Markup))</f>
        <v>42481.0625</v>
      </c>
      <c r="I40" s="10" t="str">
        <f>IF(D40&lt;O42,"Yes","")</f>
        <v/>
      </c>
      <c r="J40" s="10" t="str">
        <f t="shared" si="0"/>
        <v/>
      </c>
      <c r="K40" s="10">
        <f t="shared" si="1"/>
        <v>10</v>
      </c>
    </row>
    <row r="41" spans="1:11" x14ac:dyDescent="0.25">
      <c r="A41" s="7" t="s">
        <v>50</v>
      </c>
      <c r="B41" s="7" t="s">
        <v>599</v>
      </c>
      <c r="C41" s="8" t="s">
        <v>1112</v>
      </c>
      <c r="D41" s="11">
        <v>8</v>
      </c>
      <c r="E41" s="8" t="s">
        <v>1115</v>
      </c>
      <c r="F41" s="8" t="s">
        <v>1127</v>
      </c>
      <c r="G41" s="11">
        <v>35304.65</v>
      </c>
      <c r="H41" s="12">
        <f>IF(F41="Yes",Cost_Price+(G41*Premium_Markup),Cost_Price+(G41*Standard_Markup))</f>
        <v>44130.8125</v>
      </c>
      <c r="I41" s="10" t="str">
        <f>IF(D41&lt;O43,"Yes","")</f>
        <v/>
      </c>
      <c r="J41" s="10" t="str">
        <f t="shared" si="0"/>
        <v/>
      </c>
      <c r="K41" s="10">
        <f t="shared" si="1"/>
        <v>10</v>
      </c>
    </row>
    <row r="42" spans="1:11" x14ac:dyDescent="0.25">
      <c r="A42" s="7" t="s">
        <v>51</v>
      </c>
      <c r="B42" s="7" t="s">
        <v>600</v>
      </c>
      <c r="C42" s="8" t="s">
        <v>1114</v>
      </c>
      <c r="D42" s="11">
        <v>11</v>
      </c>
      <c r="E42" s="8" t="s">
        <v>1115</v>
      </c>
      <c r="F42" s="8" t="s">
        <v>1115</v>
      </c>
      <c r="G42" s="11">
        <v>2854.8</v>
      </c>
      <c r="H42" s="12">
        <f>IF(F42="Yes",Cost_Price+(G42*Premium_Markup),Cost_Price+(G42*Standard_Markup))</f>
        <v>3368.6640000000002</v>
      </c>
      <c r="I42" s="10" t="str">
        <f>IF(D42&lt;O44,"Yes","")</f>
        <v/>
      </c>
      <c r="J42" s="10" t="str">
        <f t="shared" si="0"/>
        <v/>
      </c>
      <c r="K42" s="10">
        <f t="shared" si="1"/>
        <v>25</v>
      </c>
    </row>
    <row r="43" spans="1:11" x14ac:dyDescent="0.25">
      <c r="A43" s="7" t="s">
        <v>52</v>
      </c>
      <c r="B43" s="7" t="s">
        <v>601</v>
      </c>
      <c r="C43" s="8" t="s">
        <v>1112</v>
      </c>
      <c r="D43" s="11">
        <v>8</v>
      </c>
      <c r="E43" s="8" t="s">
        <v>1127</v>
      </c>
      <c r="F43" s="8" t="s">
        <v>1115</v>
      </c>
      <c r="G43" s="11">
        <v>33984.85</v>
      </c>
      <c r="H43" s="12">
        <f>IF(F43="Yes",Cost_Price+(G43*Premium_Markup),Cost_Price+(G43*Standard_Markup))</f>
        <v>40102.123</v>
      </c>
      <c r="I43" s="10" t="str">
        <f>IF(D43&lt;O45,"Yes","")</f>
        <v/>
      </c>
      <c r="J43" s="10" t="str">
        <f t="shared" si="0"/>
        <v/>
      </c>
      <c r="K43" s="10">
        <f t="shared" si="1"/>
        <v>10</v>
      </c>
    </row>
    <row r="44" spans="1:11" x14ac:dyDescent="0.25">
      <c r="A44" s="7" t="s">
        <v>53</v>
      </c>
      <c r="B44" s="7" t="s">
        <v>602</v>
      </c>
      <c r="C44" s="8" t="s">
        <v>1113</v>
      </c>
      <c r="D44" s="11">
        <v>23</v>
      </c>
      <c r="E44" s="8" t="s">
        <v>1115</v>
      </c>
      <c r="F44" s="8" t="s">
        <v>1127</v>
      </c>
      <c r="G44" s="11">
        <v>5714.8</v>
      </c>
      <c r="H44" s="12">
        <f>IF(F44="Yes",Cost_Price+(G44*Premium_Markup),Cost_Price+(G44*Standard_Markup))</f>
        <v>7143.5</v>
      </c>
      <c r="I44" s="10" t="str">
        <f>IF(D44&lt;O46,"Yes","")</f>
        <v/>
      </c>
      <c r="J44" s="10" t="str">
        <f t="shared" si="0"/>
        <v/>
      </c>
      <c r="K44" s="10">
        <f t="shared" si="1"/>
        <v>15</v>
      </c>
    </row>
    <row r="45" spans="1:11" x14ac:dyDescent="0.25">
      <c r="A45" s="7" t="s">
        <v>54</v>
      </c>
      <c r="B45" s="7" t="s">
        <v>603</v>
      </c>
      <c r="C45" s="8" t="s">
        <v>1112</v>
      </c>
      <c r="D45" s="11">
        <v>28</v>
      </c>
      <c r="E45" s="8" t="s">
        <v>1115</v>
      </c>
      <c r="F45" s="8" t="s">
        <v>1127</v>
      </c>
      <c r="G45" s="11">
        <v>33654.9</v>
      </c>
      <c r="H45" s="12">
        <f>IF(F45="Yes",Cost_Price+(G45*Premium_Markup),Cost_Price+(G45*Standard_Markup))</f>
        <v>42068.625</v>
      </c>
      <c r="I45" s="10" t="str">
        <f>IF(D45&lt;O47,"Yes","")</f>
        <v/>
      </c>
      <c r="J45" s="10" t="str">
        <f t="shared" si="0"/>
        <v/>
      </c>
      <c r="K45" s="10">
        <f t="shared" si="1"/>
        <v>10</v>
      </c>
    </row>
    <row r="46" spans="1:11" x14ac:dyDescent="0.25">
      <c r="A46" s="7" t="s">
        <v>55</v>
      </c>
      <c r="B46" s="7" t="s">
        <v>604</v>
      </c>
      <c r="C46" s="8" t="s">
        <v>1112</v>
      </c>
      <c r="D46" s="11">
        <v>24</v>
      </c>
      <c r="E46" s="8" t="s">
        <v>1115</v>
      </c>
      <c r="F46" s="8" t="s">
        <v>1127</v>
      </c>
      <c r="G46" s="11">
        <v>33984.85</v>
      </c>
      <c r="H46" s="12">
        <f>IF(F46="Yes",Cost_Price+(G46*Premium_Markup),Cost_Price+(G46*Standard_Markup))</f>
        <v>42481.0625</v>
      </c>
      <c r="I46" s="10" t="str">
        <f>IF(D46&lt;O48,"Yes","")</f>
        <v/>
      </c>
      <c r="J46" s="10" t="str">
        <f t="shared" si="0"/>
        <v/>
      </c>
      <c r="K46" s="10">
        <f t="shared" si="1"/>
        <v>10</v>
      </c>
    </row>
    <row r="47" spans="1:11" x14ac:dyDescent="0.25">
      <c r="A47" s="7" t="s">
        <v>56</v>
      </c>
      <c r="B47" s="7" t="s">
        <v>605</v>
      </c>
      <c r="C47" s="8" t="s">
        <v>1112</v>
      </c>
      <c r="D47" s="11">
        <v>1</v>
      </c>
      <c r="E47" s="8" t="s">
        <v>1115</v>
      </c>
      <c r="F47" s="8" t="s">
        <v>1115</v>
      </c>
      <c r="G47" s="11">
        <v>33984.85</v>
      </c>
      <c r="H47" s="12">
        <f>IF(F47="Yes",Cost_Price+(G47*Premium_Markup),Cost_Price+(G47*Standard_Markup))</f>
        <v>40102.123</v>
      </c>
      <c r="I47" s="10" t="str">
        <f>IF(D47&lt;O49,"Yes","")</f>
        <v/>
      </c>
      <c r="J47" s="10" t="str">
        <f t="shared" si="0"/>
        <v/>
      </c>
      <c r="K47" s="10">
        <f t="shared" si="1"/>
        <v>10</v>
      </c>
    </row>
    <row r="48" spans="1:11" x14ac:dyDescent="0.25">
      <c r="A48" s="7" t="s">
        <v>57</v>
      </c>
      <c r="B48" s="7" t="s">
        <v>606</v>
      </c>
      <c r="C48" s="8" t="s">
        <v>1112</v>
      </c>
      <c r="D48" s="11">
        <v>20</v>
      </c>
      <c r="E48" s="8" t="s">
        <v>1115</v>
      </c>
      <c r="F48" s="8" t="s">
        <v>1115</v>
      </c>
      <c r="G48" s="11">
        <v>34974.699999999997</v>
      </c>
      <c r="H48" s="12">
        <f>IF(F48="Yes",Cost_Price+(G48*Premium_Markup),Cost_Price+(G48*Standard_Markup))</f>
        <v>41270.145999999993</v>
      </c>
      <c r="I48" s="10" t="str">
        <f>IF(D48&lt;O50,"Yes","")</f>
        <v/>
      </c>
      <c r="J48" s="10" t="str">
        <f t="shared" si="0"/>
        <v/>
      </c>
      <c r="K48" s="10">
        <f t="shared" si="1"/>
        <v>10</v>
      </c>
    </row>
    <row r="49" spans="1:11" x14ac:dyDescent="0.25">
      <c r="A49" s="7" t="s">
        <v>58</v>
      </c>
      <c r="B49" s="7" t="s">
        <v>607</v>
      </c>
      <c r="C49" s="8" t="s">
        <v>1112</v>
      </c>
      <c r="D49" s="11">
        <v>31</v>
      </c>
      <c r="E49" s="8" t="s">
        <v>1115</v>
      </c>
      <c r="F49" s="8" t="s">
        <v>1115</v>
      </c>
      <c r="G49" s="11">
        <v>34644.75</v>
      </c>
      <c r="H49" s="12">
        <f>IF(F49="Yes",Cost_Price+(G49*Premium_Markup),Cost_Price+(G49*Standard_Markup))</f>
        <v>40880.805</v>
      </c>
      <c r="I49" s="10" t="str">
        <f>IF(D49&lt;O51,"Yes","")</f>
        <v/>
      </c>
      <c r="J49" s="10" t="str">
        <f t="shared" si="0"/>
        <v/>
      </c>
      <c r="K49" s="10">
        <f t="shared" si="1"/>
        <v>10</v>
      </c>
    </row>
    <row r="50" spans="1:11" x14ac:dyDescent="0.25">
      <c r="A50" s="7" t="s">
        <v>59</v>
      </c>
      <c r="B50" s="7" t="s">
        <v>608</v>
      </c>
      <c r="C50" s="8" t="s">
        <v>1112</v>
      </c>
      <c r="D50" s="11">
        <v>26</v>
      </c>
      <c r="E50" s="8" t="s">
        <v>1115</v>
      </c>
      <c r="F50" s="8" t="s">
        <v>1115</v>
      </c>
      <c r="G50" s="11">
        <v>34644.75</v>
      </c>
      <c r="H50" s="12">
        <f>IF(F50="Yes",Cost_Price+(G50*Premium_Markup),Cost_Price+(G50*Standard_Markup))</f>
        <v>40880.805</v>
      </c>
      <c r="I50" s="10" t="str">
        <f>IF(D50&lt;O52,"Yes","")</f>
        <v/>
      </c>
      <c r="J50" s="10" t="str">
        <f t="shared" si="0"/>
        <v/>
      </c>
      <c r="K50" s="10">
        <f t="shared" si="1"/>
        <v>10</v>
      </c>
    </row>
    <row r="51" spans="1:11" x14ac:dyDescent="0.25">
      <c r="A51" s="7" t="s">
        <v>60</v>
      </c>
      <c r="B51" s="7" t="s">
        <v>609</v>
      </c>
      <c r="C51" s="8" t="s">
        <v>1114</v>
      </c>
      <c r="D51" s="11">
        <v>5</v>
      </c>
      <c r="E51" s="8" t="s">
        <v>1127</v>
      </c>
      <c r="F51" s="8" t="s">
        <v>1115</v>
      </c>
      <c r="G51" s="11">
        <v>2827.35</v>
      </c>
      <c r="H51" s="12">
        <f>IF(F51="Yes",Cost_Price+(G51*Premium_Markup),Cost_Price+(G51*Standard_Markup))</f>
        <v>3336.2729999999997</v>
      </c>
      <c r="I51" s="10" t="str">
        <f>IF(D51&lt;O53,"Yes","")</f>
        <v/>
      </c>
      <c r="J51" s="10" t="str">
        <f t="shared" si="0"/>
        <v/>
      </c>
      <c r="K51" s="10">
        <f t="shared" si="1"/>
        <v>25</v>
      </c>
    </row>
    <row r="52" spans="1:11" x14ac:dyDescent="0.25">
      <c r="A52" s="7" t="s">
        <v>61</v>
      </c>
      <c r="B52" s="7" t="s">
        <v>610</v>
      </c>
      <c r="C52" s="8" t="s">
        <v>1112</v>
      </c>
      <c r="D52" s="11">
        <v>27</v>
      </c>
      <c r="E52" s="8" t="s">
        <v>1115</v>
      </c>
      <c r="F52" s="8" t="s">
        <v>1127</v>
      </c>
      <c r="G52" s="11">
        <v>34314.800000000003</v>
      </c>
      <c r="H52" s="12">
        <f>IF(F52="Yes",Cost_Price+(G52*Premium_Markup),Cost_Price+(G52*Standard_Markup))</f>
        <v>42893.5</v>
      </c>
      <c r="I52" s="10" t="str">
        <f>IF(D52&lt;O54,"Yes","")</f>
        <v/>
      </c>
      <c r="J52" s="10" t="str">
        <f t="shared" si="0"/>
        <v/>
      </c>
      <c r="K52" s="10">
        <f t="shared" si="1"/>
        <v>10</v>
      </c>
    </row>
    <row r="53" spans="1:11" x14ac:dyDescent="0.25">
      <c r="A53" s="7" t="s">
        <v>62</v>
      </c>
      <c r="B53" s="7" t="s">
        <v>611</v>
      </c>
      <c r="C53" s="8" t="s">
        <v>1112</v>
      </c>
      <c r="D53" s="11">
        <v>16</v>
      </c>
      <c r="E53" s="8" t="s">
        <v>1115</v>
      </c>
      <c r="F53" s="8" t="s">
        <v>1127</v>
      </c>
      <c r="G53" s="11">
        <v>35304.65</v>
      </c>
      <c r="H53" s="12">
        <f>IF(F53="Yes",Cost_Price+(G53*Premium_Markup),Cost_Price+(G53*Standard_Markup))</f>
        <v>44130.8125</v>
      </c>
      <c r="I53" s="10" t="str">
        <f>IF(D53&lt;O55,"Yes","")</f>
        <v/>
      </c>
      <c r="J53" s="10" t="str">
        <f t="shared" si="0"/>
        <v/>
      </c>
      <c r="K53" s="10">
        <f t="shared" si="1"/>
        <v>10</v>
      </c>
    </row>
    <row r="54" spans="1:11" x14ac:dyDescent="0.25">
      <c r="A54" s="7" t="s">
        <v>63</v>
      </c>
      <c r="B54" s="7" t="s">
        <v>612</v>
      </c>
      <c r="C54" s="8" t="s">
        <v>1112</v>
      </c>
      <c r="D54" s="11">
        <v>32</v>
      </c>
      <c r="E54" s="8" t="s">
        <v>1115</v>
      </c>
      <c r="F54" s="8" t="s">
        <v>1127</v>
      </c>
      <c r="G54" s="11">
        <v>33984.85</v>
      </c>
      <c r="H54" s="12">
        <f>IF(F54="Yes",Cost_Price+(G54*Premium_Markup),Cost_Price+(G54*Standard_Markup))</f>
        <v>42481.0625</v>
      </c>
      <c r="I54" s="10" t="str">
        <f>IF(D54&lt;O56,"Yes","")</f>
        <v/>
      </c>
      <c r="J54" s="10" t="str">
        <f t="shared" si="0"/>
        <v/>
      </c>
      <c r="K54" s="10">
        <f t="shared" si="1"/>
        <v>10</v>
      </c>
    </row>
    <row r="55" spans="1:11" x14ac:dyDescent="0.25">
      <c r="A55" s="7" t="s">
        <v>64</v>
      </c>
      <c r="B55" s="7" t="s">
        <v>613</v>
      </c>
      <c r="C55" s="8" t="s">
        <v>1112</v>
      </c>
      <c r="D55" s="11">
        <v>30</v>
      </c>
      <c r="E55" s="8" t="s">
        <v>1115</v>
      </c>
      <c r="F55" s="8" t="s">
        <v>1115</v>
      </c>
      <c r="G55" s="11">
        <v>34644.75</v>
      </c>
      <c r="H55" s="12">
        <f>IF(F55="Yes",Cost_Price+(G55*Premium_Markup),Cost_Price+(G55*Standard_Markup))</f>
        <v>40880.805</v>
      </c>
      <c r="I55" s="10" t="str">
        <f>IF(D55&lt;O57,"Yes","")</f>
        <v/>
      </c>
      <c r="J55" s="10" t="str">
        <f t="shared" si="0"/>
        <v/>
      </c>
      <c r="K55" s="10">
        <f t="shared" si="1"/>
        <v>10</v>
      </c>
    </row>
    <row r="56" spans="1:11" x14ac:dyDescent="0.25">
      <c r="A56" s="7" t="s">
        <v>65</v>
      </c>
      <c r="B56" s="7" t="s">
        <v>614</v>
      </c>
      <c r="C56" s="8" t="s">
        <v>1112</v>
      </c>
      <c r="D56" s="11">
        <v>21</v>
      </c>
      <c r="E56" s="8" t="s">
        <v>1115</v>
      </c>
      <c r="F56" s="8" t="s">
        <v>1127</v>
      </c>
      <c r="G56" s="11">
        <v>35304.65</v>
      </c>
      <c r="H56" s="12">
        <f>IF(F56="Yes",Cost_Price+(G56*Premium_Markup),Cost_Price+(G56*Standard_Markup))</f>
        <v>44130.8125</v>
      </c>
      <c r="I56" s="10" t="str">
        <f>IF(D56&lt;O58,"Yes","")</f>
        <v/>
      </c>
      <c r="J56" s="10" t="str">
        <f t="shared" si="0"/>
        <v/>
      </c>
      <c r="K56" s="10">
        <f t="shared" si="1"/>
        <v>10</v>
      </c>
    </row>
    <row r="57" spans="1:11" x14ac:dyDescent="0.25">
      <c r="A57" s="7" t="s">
        <v>66</v>
      </c>
      <c r="B57" s="7" t="s">
        <v>615</v>
      </c>
      <c r="C57" s="8" t="s">
        <v>1112</v>
      </c>
      <c r="D57" s="11">
        <v>7</v>
      </c>
      <c r="E57" s="8" t="s">
        <v>1127</v>
      </c>
      <c r="F57" s="8" t="s">
        <v>1115</v>
      </c>
      <c r="G57" s="11">
        <v>33654.9</v>
      </c>
      <c r="H57" s="12">
        <f>IF(F57="Yes",Cost_Price+(G57*Premium_Markup),Cost_Price+(G57*Standard_Markup))</f>
        <v>39712.781999999999</v>
      </c>
      <c r="I57" s="10" t="str">
        <f>IF(D57&lt;O59,"Yes","")</f>
        <v/>
      </c>
      <c r="J57" s="10" t="str">
        <f t="shared" si="0"/>
        <v/>
      </c>
      <c r="K57" s="10">
        <f t="shared" si="1"/>
        <v>10</v>
      </c>
    </row>
    <row r="58" spans="1:11" x14ac:dyDescent="0.25">
      <c r="A58" s="7" t="s">
        <v>67</v>
      </c>
      <c r="B58" s="7" t="s">
        <v>616</v>
      </c>
      <c r="C58" s="8" t="s">
        <v>1112</v>
      </c>
      <c r="D58" s="11">
        <v>3</v>
      </c>
      <c r="E58" s="8" t="s">
        <v>1115</v>
      </c>
      <c r="F58" s="8" t="s">
        <v>1115</v>
      </c>
      <c r="G58" s="11">
        <v>33984.85</v>
      </c>
      <c r="H58" s="12">
        <f>IF(F58="Yes",Cost_Price+(G58*Premium_Markup),Cost_Price+(G58*Standard_Markup))</f>
        <v>40102.123</v>
      </c>
      <c r="I58" s="10" t="str">
        <f>IF(D58&lt;O60,"Yes","")</f>
        <v/>
      </c>
      <c r="J58" s="10" t="str">
        <f t="shared" si="0"/>
        <v/>
      </c>
      <c r="K58" s="10">
        <f t="shared" si="1"/>
        <v>10</v>
      </c>
    </row>
    <row r="59" spans="1:11" x14ac:dyDescent="0.25">
      <c r="A59" s="7" t="s">
        <v>68</v>
      </c>
      <c r="B59" s="7" t="s">
        <v>617</v>
      </c>
      <c r="C59" s="8" t="s">
        <v>1112</v>
      </c>
      <c r="D59" s="11">
        <v>9</v>
      </c>
      <c r="E59" s="8" t="s">
        <v>1115</v>
      </c>
      <c r="F59" s="8" t="s">
        <v>1127</v>
      </c>
      <c r="G59" s="11">
        <v>34314.800000000003</v>
      </c>
      <c r="H59" s="12">
        <f>IF(F59="Yes",Cost_Price+(G59*Premium_Markup),Cost_Price+(G59*Standard_Markup))</f>
        <v>42893.5</v>
      </c>
      <c r="I59" s="10" t="str">
        <f>IF(D59&lt;O61,"Yes","")</f>
        <v/>
      </c>
      <c r="J59" s="10" t="str">
        <f t="shared" si="0"/>
        <v/>
      </c>
      <c r="K59" s="10">
        <f t="shared" si="1"/>
        <v>10</v>
      </c>
    </row>
    <row r="60" spans="1:11" x14ac:dyDescent="0.25">
      <c r="A60" s="7" t="s">
        <v>69</v>
      </c>
      <c r="B60" s="7" t="s">
        <v>618</v>
      </c>
      <c r="C60" s="8" t="s">
        <v>1112</v>
      </c>
      <c r="D60" s="11">
        <v>29</v>
      </c>
      <c r="E60" s="8" t="s">
        <v>1115</v>
      </c>
      <c r="F60" s="8" t="s">
        <v>1127</v>
      </c>
      <c r="G60" s="11">
        <v>34644.75</v>
      </c>
      <c r="H60" s="12">
        <f>IF(F60="Yes",Cost_Price+(G60*Premium_Markup),Cost_Price+(G60*Standard_Markup))</f>
        <v>43305.9375</v>
      </c>
      <c r="I60" s="10" t="str">
        <f>IF(D60&lt;O62,"Yes","")</f>
        <v/>
      </c>
      <c r="J60" s="10" t="str">
        <f t="shared" si="0"/>
        <v/>
      </c>
      <c r="K60" s="10">
        <f t="shared" si="1"/>
        <v>10</v>
      </c>
    </row>
    <row r="61" spans="1:11" x14ac:dyDescent="0.25">
      <c r="A61" s="7" t="s">
        <v>70</v>
      </c>
      <c r="B61" s="7" t="s">
        <v>619</v>
      </c>
      <c r="C61" s="8" t="s">
        <v>1112</v>
      </c>
      <c r="D61" s="11">
        <v>3</v>
      </c>
      <c r="E61" s="8" t="s">
        <v>1115</v>
      </c>
      <c r="F61" s="8" t="s">
        <v>1115</v>
      </c>
      <c r="G61" s="11">
        <v>33654.9</v>
      </c>
      <c r="H61" s="12">
        <f>IF(F61="Yes",Cost_Price+(G61*Premium_Markup),Cost_Price+(G61*Standard_Markup))</f>
        <v>39712.781999999999</v>
      </c>
      <c r="I61" s="10" t="str">
        <f>IF(D61&lt;O63,"Yes","")</f>
        <v/>
      </c>
      <c r="J61" s="10" t="str">
        <f t="shared" si="0"/>
        <v/>
      </c>
      <c r="K61" s="10">
        <f t="shared" si="1"/>
        <v>10</v>
      </c>
    </row>
    <row r="62" spans="1:11" x14ac:dyDescent="0.25">
      <c r="A62" s="7" t="s">
        <v>71</v>
      </c>
      <c r="B62" s="7" t="s">
        <v>620</v>
      </c>
      <c r="C62" s="8" t="s">
        <v>1112</v>
      </c>
      <c r="D62" s="11">
        <v>1</v>
      </c>
      <c r="E62" s="8" t="s">
        <v>1115</v>
      </c>
      <c r="F62" s="8" t="s">
        <v>1115</v>
      </c>
      <c r="G62" s="11">
        <v>33654.9</v>
      </c>
      <c r="H62" s="12">
        <f>IF(F62="Yes",Cost_Price+(G62*Premium_Markup),Cost_Price+(G62*Standard_Markup))</f>
        <v>39712.781999999999</v>
      </c>
      <c r="I62" s="10" t="str">
        <f>IF(D62&lt;O64,"Yes","")</f>
        <v/>
      </c>
      <c r="J62" s="10" t="str">
        <f t="shared" si="0"/>
        <v/>
      </c>
      <c r="K62" s="10">
        <f t="shared" si="1"/>
        <v>10</v>
      </c>
    </row>
    <row r="63" spans="1:11" x14ac:dyDescent="0.25">
      <c r="A63" s="7" t="s">
        <v>72</v>
      </c>
      <c r="B63" s="7" t="s">
        <v>621</v>
      </c>
      <c r="C63" s="8" t="s">
        <v>1112</v>
      </c>
      <c r="D63" s="11">
        <v>7</v>
      </c>
      <c r="E63" s="8" t="s">
        <v>1127</v>
      </c>
      <c r="F63" s="8" t="s">
        <v>1115</v>
      </c>
      <c r="G63" s="11">
        <v>34314.800000000003</v>
      </c>
      <c r="H63" s="12">
        <f>IF(F63="Yes",Cost_Price+(G63*Premium_Markup),Cost_Price+(G63*Standard_Markup))</f>
        <v>40491.464000000007</v>
      </c>
      <c r="I63" s="10" t="str">
        <f>IF(D63&lt;O65,"Yes","")</f>
        <v/>
      </c>
      <c r="J63" s="10" t="str">
        <f t="shared" si="0"/>
        <v/>
      </c>
      <c r="K63" s="10">
        <f t="shared" si="1"/>
        <v>10</v>
      </c>
    </row>
    <row r="64" spans="1:11" x14ac:dyDescent="0.25">
      <c r="A64" s="7" t="s">
        <v>73</v>
      </c>
      <c r="B64" s="7" t="s">
        <v>622</v>
      </c>
      <c r="C64" s="8" t="s">
        <v>1112</v>
      </c>
      <c r="D64" s="11">
        <v>26</v>
      </c>
      <c r="E64" s="8" t="s">
        <v>1115</v>
      </c>
      <c r="F64" s="8" t="s">
        <v>1115</v>
      </c>
      <c r="G64" s="11">
        <v>35304.65</v>
      </c>
      <c r="H64" s="12">
        <f>IF(F64="Yes",Cost_Price+(G64*Premium_Markup),Cost_Price+(G64*Standard_Markup))</f>
        <v>41659.487000000001</v>
      </c>
      <c r="I64" s="10" t="str">
        <f>IF(D64&lt;O66,"Yes","")</f>
        <v/>
      </c>
      <c r="J64" s="10" t="str">
        <f t="shared" si="0"/>
        <v/>
      </c>
      <c r="K64" s="10">
        <f t="shared" si="1"/>
        <v>10</v>
      </c>
    </row>
    <row r="65" spans="1:11" x14ac:dyDescent="0.25">
      <c r="A65" s="7" t="s">
        <v>74</v>
      </c>
      <c r="B65" s="7" t="s">
        <v>623</v>
      </c>
      <c r="C65" s="8" t="s">
        <v>1112</v>
      </c>
      <c r="D65" s="11">
        <v>9</v>
      </c>
      <c r="E65" s="8" t="s">
        <v>1115</v>
      </c>
      <c r="F65" s="8" t="s">
        <v>1115</v>
      </c>
      <c r="G65" s="11">
        <v>34974.699999999997</v>
      </c>
      <c r="H65" s="12">
        <f>IF(F65="Yes",Cost_Price+(G65*Premium_Markup),Cost_Price+(G65*Standard_Markup))</f>
        <v>41270.145999999993</v>
      </c>
      <c r="I65" s="10" t="str">
        <f>IF(D65&lt;O67,"Yes","")</f>
        <v/>
      </c>
      <c r="J65" s="10" t="str">
        <f t="shared" si="0"/>
        <v/>
      </c>
      <c r="K65" s="10">
        <f t="shared" si="1"/>
        <v>10</v>
      </c>
    </row>
    <row r="66" spans="1:11" x14ac:dyDescent="0.25">
      <c r="A66" s="7" t="s">
        <v>75</v>
      </c>
      <c r="B66" s="7" t="s">
        <v>624</v>
      </c>
      <c r="C66" s="8" t="s">
        <v>1112</v>
      </c>
      <c r="D66" s="11">
        <v>22</v>
      </c>
      <c r="E66" s="8" t="s">
        <v>1115</v>
      </c>
      <c r="F66" s="8" t="s">
        <v>1115</v>
      </c>
      <c r="G66" s="11">
        <v>35304.65</v>
      </c>
      <c r="H66" s="12">
        <f>IF(F66="Yes",Cost_Price+(G66*Premium_Markup),Cost_Price+(G66*Standard_Markup))</f>
        <v>41659.487000000001</v>
      </c>
      <c r="I66" s="10" t="str">
        <f>IF(D66&lt;O68,"Yes","")</f>
        <v/>
      </c>
      <c r="J66" s="10" t="str">
        <f t="shared" si="0"/>
        <v/>
      </c>
      <c r="K66" s="10">
        <f t="shared" si="1"/>
        <v>10</v>
      </c>
    </row>
    <row r="67" spans="1:11" x14ac:dyDescent="0.25">
      <c r="A67" s="7" t="s">
        <v>76</v>
      </c>
      <c r="B67" s="7" t="s">
        <v>625</v>
      </c>
      <c r="C67" s="8" t="s">
        <v>1112</v>
      </c>
      <c r="D67" s="11">
        <v>14</v>
      </c>
      <c r="E67" s="8" t="s">
        <v>1115</v>
      </c>
      <c r="F67" s="8" t="s">
        <v>1127</v>
      </c>
      <c r="G67" s="11">
        <v>34974.699999999997</v>
      </c>
      <c r="H67" s="12">
        <f>IF(F67="Yes",Cost_Price+(G67*Premium_Markup),Cost_Price+(G67*Standard_Markup))</f>
        <v>43718.375</v>
      </c>
      <c r="I67" s="10" t="str">
        <f>IF(D67&lt;O69,"Yes","")</f>
        <v/>
      </c>
      <c r="J67" s="10" t="str">
        <f t="shared" si="0"/>
        <v/>
      </c>
      <c r="K67" s="10">
        <f t="shared" si="1"/>
        <v>10</v>
      </c>
    </row>
    <row r="68" spans="1:11" x14ac:dyDescent="0.25">
      <c r="A68" s="7" t="s">
        <v>77</v>
      </c>
      <c r="B68" s="7" t="s">
        <v>626</v>
      </c>
      <c r="C68" s="8" t="s">
        <v>1112</v>
      </c>
      <c r="D68" s="11">
        <v>17</v>
      </c>
      <c r="E68" s="8" t="s">
        <v>1115</v>
      </c>
      <c r="F68" s="8" t="s">
        <v>1115</v>
      </c>
      <c r="G68" s="11">
        <v>34974.699999999997</v>
      </c>
      <c r="H68" s="12">
        <f>IF(F68="Yes",Cost_Price+(G68*Premium_Markup),Cost_Price+(G68*Standard_Markup))</f>
        <v>41270.145999999993</v>
      </c>
      <c r="I68" s="10" t="str">
        <f>IF(D68&lt;O70,"Yes","")</f>
        <v/>
      </c>
      <c r="J68" s="10" t="str">
        <f t="shared" si="0"/>
        <v/>
      </c>
      <c r="K68" s="10">
        <f t="shared" si="1"/>
        <v>10</v>
      </c>
    </row>
    <row r="69" spans="1:11" x14ac:dyDescent="0.25">
      <c r="A69" s="7" t="s">
        <v>78</v>
      </c>
      <c r="B69" s="7" t="s">
        <v>627</v>
      </c>
      <c r="C69" s="8" t="s">
        <v>1112</v>
      </c>
      <c r="D69" s="11">
        <v>7</v>
      </c>
      <c r="E69" s="8" t="s">
        <v>1115</v>
      </c>
      <c r="F69" s="8" t="s">
        <v>1127</v>
      </c>
      <c r="G69" s="11">
        <v>34974.699999999997</v>
      </c>
      <c r="H69" s="12">
        <f>IF(F69="Yes",Cost_Price+(G69*Premium_Markup),Cost_Price+(G69*Standard_Markup))</f>
        <v>43718.375</v>
      </c>
      <c r="I69" s="10" t="str">
        <f>IF(D69&lt;O71,"Yes","")</f>
        <v/>
      </c>
      <c r="J69" s="10" t="str">
        <f t="shared" ref="J69:J132" si="2">IF(AND(E69="Yes",I69="Yes"),"Yes","")</f>
        <v/>
      </c>
      <c r="K69" s="10">
        <f t="shared" ref="K69:K132" si="3">VLOOKUP(C69,$M$10:$N$13,2)</f>
        <v>10</v>
      </c>
    </row>
    <row r="70" spans="1:11" x14ac:dyDescent="0.25">
      <c r="A70" s="7" t="s">
        <v>79</v>
      </c>
      <c r="B70" s="7" t="s">
        <v>628</v>
      </c>
      <c r="C70" s="8" t="s">
        <v>1112</v>
      </c>
      <c r="D70" s="11">
        <v>20</v>
      </c>
      <c r="E70" s="8" t="s">
        <v>1115</v>
      </c>
      <c r="F70" s="8" t="s">
        <v>1115</v>
      </c>
      <c r="G70" s="11">
        <v>35304.65</v>
      </c>
      <c r="H70" s="12">
        <f>IF(F70="Yes",Cost_Price+(G70*Premium_Markup),Cost_Price+(G70*Standard_Markup))</f>
        <v>41659.487000000001</v>
      </c>
      <c r="I70" s="10" t="str">
        <f>IF(D70&lt;O72,"Yes","")</f>
        <v/>
      </c>
      <c r="J70" s="10" t="str">
        <f t="shared" si="2"/>
        <v/>
      </c>
      <c r="K70" s="10">
        <f t="shared" si="3"/>
        <v>10</v>
      </c>
    </row>
    <row r="71" spans="1:11" x14ac:dyDescent="0.25">
      <c r="A71" s="7" t="s">
        <v>80</v>
      </c>
      <c r="B71" s="7" t="s">
        <v>629</v>
      </c>
      <c r="C71" s="8" t="s">
        <v>1111</v>
      </c>
      <c r="D71" s="11">
        <v>26</v>
      </c>
      <c r="E71" s="8" t="s">
        <v>1115</v>
      </c>
      <c r="F71" s="8" t="s">
        <v>1127</v>
      </c>
      <c r="G71" s="11">
        <v>0</v>
      </c>
      <c r="H71" s="12">
        <f>IF(F71="Yes",Cost_Price+(G71*Premium_Markup),Cost_Price+(G71*Standard_Markup))</f>
        <v>0</v>
      </c>
      <c r="I71" s="10" t="str">
        <f>IF(D71&lt;O73,"Yes","")</f>
        <v/>
      </c>
      <c r="J71" s="10" t="str">
        <f t="shared" si="2"/>
        <v/>
      </c>
      <c r="K71" s="10">
        <f t="shared" si="3"/>
        <v>35</v>
      </c>
    </row>
    <row r="72" spans="1:11" x14ac:dyDescent="0.25">
      <c r="A72" s="7" t="s">
        <v>81</v>
      </c>
      <c r="B72" s="7" t="s">
        <v>630</v>
      </c>
      <c r="C72" s="8" t="s">
        <v>1112</v>
      </c>
      <c r="D72" s="11">
        <v>4</v>
      </c>
      <c r="E72" s="8" t="s">
        <v>1127</v>
      </c>
      <c r="F72" s="8" t="s">
        <v>1115</v>
      </c>
      <c r="G72" s="11">
        <v>45039.75</v>
      </c>
      <c r="H72" s="12">
        <f>IF(F72="Yes",Cost_Price+(G72*Premium_Markup),Cost_Price+(G72*Standard_Markup))</f>
        <v>53146.904999999999</v>
      </c>
      <c r="I72" s="10" t="str">
        <f>IF(D72&lt;O74,"Yes","")</f>
        <v/>
      </c>
      <c r="J72" s="10" t="str">
        <f t="shared" si="2"/>
        <v/>
      </c>
      <c r="K72" s="10">
        <f t="shared" si="3"/>
        <v>10</v>
      </c>
    </row>
    <row r="73" spans="1:11" x14ac:dyDescent="0.25">
      <c r="A73" s="7" t="s">
        <v>82</v>
      </c>
      <c r="B73" s="7" t="s">
        <v>631</v>
      </c>
      <c r="C73" s="8" t="s">
        <v>1112</v>
      </c>
      <c r="D73" s="11">
        <v>9</v>
      </c>
      <c r="E73" s="8" t="s">
        <v>1127</v>
      </c>
      <c r="F73" s="8" t="s">
        <v>1115</v>
      </c>
      <c r="G73" s="11">
        <v>221534.7</v>
      </c>
      <c r="H73" s="12">
        <f>IF(F73="Yes",Cost_Price+(G73*Premium_Markup),Cost_Price+(G73*Standard_Markup))</f>
        <v>261410.946</v>
      </c>
      <c r="I73" s="10" t="str">
        <f>IF(D73&lt;O75,"Yes","")</f>
        <v/>
      </c>
      <c r="J73" s="10" t="str">
        <f t="shared" si="2"/>
        <v/>
      </c>
      <c r="K73" s="10">
        <f t="shared" si="3"/>
        <v>10</v>
      </c>
    </row>
    <row r="74" spans="1:11" x14ac:dyDescent="0.25">
      <c r="A74" s="7" t="s">
        <v>83</v>
      </c>
      <c r="B74" s="7" t="s">
        <v>632</v>
      </c>
      <c r="C74" s="8" t="s">
        <v>1112</v>
      </c>
      <c r="D74" s="11">
        <v>27</v>
      </c>
      <c r="E74" s="8" t="s">
        <v>1115</v>
      </c>
      <c r="F74" s="8" t="s">
        <v>1127</v>
      </c>
      <c r="G74" s="11">
        <v>139920.35</v>
      </c>
      <c r="H74" s="12">
        <f>IF(F74="Yes",Cost_Price+(G74*Premium_Markup),Cost_Price+(G74*Standard_Markup))</f>
        <v>174900.4375</v>
      </c>
      <c r="I74" s="10" t="str">
        <f>IF(D74&lt;O76,"Yes","")</f>
        <v/>
      </c>
      <c r="J74" s="10" t="str">
        <f t="shared" si="2"/>
        <v/>
      </c>
      <c r="K74" s="10">
        <f t="shared" si="3"/>
        <v>10</v>
      </c>
    </row>
    <row r="75" spans="1:11" x14ac:dyDescent="0.25">
      <c r="A75" s="7" t="s">
        <v>84</v>
      </c>
      <c r="B75" s="7" t="s">
        <v>633</v>
      </c>
      <c r="C75" s="8" t="s">
        <v>1112</v>
      </c>
      <c r="D75" s="11">
        <v>19</v>
      </c>
      <c r="E75" s="8" t="s">
        <v>1115</v>
      </c>
      <c r="F75" s="8" t="s">
        <v>1127</v>
      </c>
      <c r="G75" s="11">
        <v>45468.7</v>
      </c>
      <c r="H75" s="12">
        <f>IF(F75="Yes",Cost_Price+(G75*Premium_Markup),Cost_Price+(G75*Standard_Markup))</f>
        <v>56835.875</v>
      </c>
      <c r="I75" s="10" t="str">
        <f>IF(D75&lt;O77,"Yes","")</f>
        <v/>
      </c>
      <c r="J75" s="10" t="str">
        <f t="shared" si="2"/>
        <v/>
      </c>
      <c r="K75" s="10">
        <f t="shared" si="3"/>
        <v>10</v>
      </c>
    </row>
    <row r="76" spans="1:11" x14ac:dyDescent="0.25">
      <c r="A76" s="7" t="s">
        <v>85</v>
      </c>
      <c r="B76" s="7" t="s">
        <v>634</v>
      </c>
      <c r="C76" s="8" t="s">
        <v>1112</v>
      </c>
      <c r="D76" s="11">
        <v>14</v>
      </c>
      <c r="E76" s="8" t="s">
        <v>1115</v>
      </c>
      <c r="F76" s="8" t="s">
        <v>1115</v>
      </c>
      <c r="G76" s="11">
        <v>282562.8</v>
      </c>
      <c r="H76" s="12">
        <f>IF(F76="Yes",Cost_Price+(G76*Premium_Markup),Cost_Price+(G76*Standard_Markup))</f>
        <v>333424.10399999999</v>
      </c>
      <c r="I76" s="10" t="str">
        <f>IF(D76&lt;O78,"Yes","")</f>
        <v/>
      </c>
      <c r="J76" s="10" t="str">
        <f t="shared" si="2"/>
        <v/>
      </c>
      <c r="K76" s="10">
        <f t="shared" si="3"/>
        <v>10</v>
      </c>
    </row>
    <row r="77" spans="1:11" x14ac:dyDescent="0.25">
      <c r="A77" s="7" t="s">
        <v>86</v>
      </c>
      <c r="B77" s="7" t="s">
        <v>635</v>
      </c>
      <c r="C77" s="8" t="s">
        <v>1112</v>
      </c>
      <c r="D77" s="11">
        <v>2</v>
      </c>
      <c r="E77" s="8" t="s">
        <v>1115</v>
      </c>
      <c r="F77" s="8" t="s">
        <v>1115</v>
      </c>
      <c r="G77" s="11">
        <v>11324.85</v>
      </c>
      <c r="H77" s="12">
        <f>IF(F77="Yes",Cost_Price+(G77*Premium_Markup),Cost_Price+(G77*Standard_Markup))</f>
        <v>13363.323</v>
      </c>
      <c r="I77" s="10" t="str">
        <f>IF(D77&lt;O79,"Yes","")</f>
        <v/>
      </c>
      <c r="J77" s="10" t="str">
        <f t="shared" si="2"/>
        <v/>
      </c>
      <c r="K77" s="10">
        <f t="shared" si="3"/>
        <v>10</v>
      </c>
    </row>
    <row r="78" spans="1:11" x14ac:dyDescent="0.25">
      <c r="A78" s="7" t="s">
        <v>87</v>
      </c>
      <c r="B78" s="7" t="s">
        <v>636</v>
      </c>
      <c r="C78" s="8" t="s">
        <v>1112</v>
      </c>
      <c r="D78" s="11">
        <v>27</v>
      </c>
      <c r="E78" s="8" t="s">
        <v>1115</v>
      </c>
      <c r="F78" s="8" t="s">
        <v>1115</v>
      </c>
      <c r="G78" s="11">
        <v>69437.649999999994</v>
      </c>
      <c r="H78" s="12">
        <f>IF(F78="Yes",Cost_Price+(G78*Premium_Markup),Cost_Price+(G78*Standard_Markup))</f>
        <v>81936.426999999996</v>
      </c>
      <c r="I78" s="10" t="str">
        <f>IF(D78&lt;O80,"Yes","")</f>
        <v/>
      </c>
      <c r="J78" s="10" t="str">
        <f t="shared" si="2"/>
        <v/>
      </c>
      <c r="K78" s="10">
        <f t="shared" si="3"/>
        <v>10</v>
      </c>
    </row>
    <row r="79" spans="1:11" x14ac:dyDescent="0.25">
      <c r="A79" s="7" t="s">
        <v>88</v>
      </c>
      <c r="B79" s="7" t="s">
        <v>637</v>
      </c>
      <c r="C79" s="8" t="s">
        <v>1112</v>
      </c>
      <c r="D79" s="11">
        <v>12</v>
      </c>
      <c r="E79" s="8" t="s">
        <v>1115</v>
      </c>
      <c r="F79" s="8" t="s">
        <v>1127</v>
      </c>
      <c r="G79" s="11">
        <v>193550.7</v>
      </c>
      <c r="H79" s="12">
        <f>IF(F79="Yes",Cost_Price+(G79*Premium_Markup),Cost_Price+(G79*Standard_Markup))</f>
        <v>241938.375</v>
      </c>
      <c r="I79" s="10" t="str">
        <f>IF(D79&lt;O81,"Yes","")</f>
        <v/>
      </c>
      <c r="J79" s="10" t="str">
        <f t="shared" si="2"/>
        <v/>
      </c>
      <c r="K79" s="10">
        <f t="shared" si="3"/>
        <v>10</v>
      </c>
    </row>
    <row r="80" spans="1:11" x14ac:dyDescent="0.25">
      <c r="A80" s="7" t="s">
        <v>89</v>
      </c>
      <c r="B80" s="7" t="s">
        <v>638</v>
      </c>
      <c r="C80" s="8" t="s">
        <v>1112</v>
      </c>
      <c r="D80" s="11">
        <v>2</v>
      </c>
      <c r="E80" s="8" t="s">
        <v>1115</v>
      </c>
      <c r="F80" s="8" t="s">
        <v>1127</v>
      </c>
      <c r="G80" s="11">
        <v>11324.85</v>
      </c>
      <c r="H80" s="12">
        <f>IF(F80="Yes",Cost_Price+(G80*Premium_Markup),Cost_Price+(G80*Standard_Markup))</f>
        <v>14156.0625</v>
      </c>
      <c r="I80" s="10" t="str">
        <f>IF(D80&lt;O82,"Yes","")</f>
        <v/>
      </c>
      <c r="J80" s="10" t="str">
        <f t="shared" si="2"/>
        <v/>
      </c>
      <c r="K80" s="10">
        <f t="shared" si="3"/>
        <v>10</v>
      </c>
    </row>
    <row r="81" spans="1:11" x14ac:dyDescent="0.25">
      <c r="A81" s="7" t="s">
        <v>90</v>
      </c>
      <c r="B81" s="7" t="s">
        <v>639</v>
      </c>
      <c r="C81" s="8" t="s">
        <v>1113</v>
      </c>
      <c r="D81" s="11">
        <v>7</v>
      </c>
      <c r="E81" s="8" t="s">
        <v>1115</v>
      </c>
      <c r="F81" s="8" t="s">
        <v>1127</v>
      </c>
      <c r="G81" s="11">
        <v>8079.75</v>
      </c>
      <c r="H81" s="12">
        <f>IF(F81="Yes",Cost_Price+(G81*Premium_Markup),Cost_Price+(G81*Standard_Markup))</f>
        <v>10099.6875</v>
      </c>
      <c r="I81" s="10" t="str">
        <f>IF(D81&lt;O83,"Yes","")</f>
        <v/>
      </c>
      <c r="J81" s="10" t="str">
        <f t="shared" si="2"/>
        <v/>
      </c>
      <c r="K81" s="10">
        <f t="shared" si="3"/>
        <v>15</v>
      </c>
    </row>
    <row r="82" spans="1:11" x14ac:dyDescent="0.25">
      <c r="A82" s="7" t="s">
        <v>91</v>
      </c>
      <c r="B82" s="7" t="s">
        <v>640</v>
      </c>
      <c r="C82" s="8" t="s">
        <v>1112</v>
      </c>
      <c r="D82" s="11">
        <v>13</v>
      </c>
      <c r="E82" s="8" t="s">
        <v>1115</v>
      </c>
      <c r="F82" s="8" t="s">
        <v>1115</v>
      </c>
      <c r="G82" s="11">
        <v>13722.8</v>
      </c>
      <c r="H82" s="12">
        <f>IF(F82="Yes",Cost_Price+(G82*Premium_Markup),Cost_Price+(G82*Standard_Markup))</f>
        <v>16192.903999999999</v>
      </c>
      <c r="I82" s="10" t="str">
        <f>IF(D82&lt;O84,"Yes","")</f>
        <v/>
      </c>
      <c r="J82" s="10" t="str">
        <f t="shared" si="2"/>
        <v/>
      </c>
      <c r="K82" s="10">
        <f t="shared" si="3"/>
        <v>10</v>
      </c>
    </row>
    <row r="83" spans="1:11" x14ac:dyDescent="0.25">
      <c r="A83" s="7" t="s">
        <v>92</v>
      </c>
      <c r="B83" s="7" t="s">
        <v>641</v>
      </c>
      <c r="C83" s="8" t="s">
        <v>1112</v>
      </c>
      <c r="D83" s="11">
        <v>10</v>
      </c>
      <c r="E83" s="8" t="s">
        <v>1115</v>
      </c>
      <c r="F83" s="8" t="s">
        <v>1115</v>
      </c>
      <c r="G83" s="11">
        <v>16318.7</v>
      </c>
      <c r="H83" s="12">
        <f>IF(F83="Yes",Cost_Price+(G83*Premium_Markup),Cost_Price+(G83*Standard_Markup))</f>
        <v>19256.065999999999</v>
      </c>
      <c r="I83" s="10" t="str">
        <f>IF(D83&lt;O85,"Yes","")</f>
        <v/>
      </c>
      <c r="J83" s="10" t="str">
        <f t="shared" si="2"/>
        <v/>
      </c>
      <c r="K83" s="10">
        <f t="shared" si="3"/>
        <v>10</v>
      </c>
    </row>
    <row r="84" spans="1:11" x14ac:dyDescent="0.25">
      <c r="A84" s="7" t="s">
        <v>93</v>
      </c>
      <c r="B84" s="7" t="s">
        <v>642</v>
      </c>
      <c r="C84" s="8" t="s">
        <v>1114</v>
      </c>
      <c r="D84" s="11">
        <v>2</v>
      </c>
      <c r="E84" s="8" t="s">
        <v>1115</v>
      </c>
      <c r="F84" s="8" t="s">
        <v>1115</v>
      </c>
      <c r="G84" s="11">
        <v>4526.8500000000004</v>
      </c>
      <c r="H84" s="12">
        <f>IF(F84="Yes",Cost_Price+(G84*Premium_Markup),Cost_Price+(G84*Standard_Markup))</f>
        <v>5341.6830000000009</v>
      </c>
      <c r="I84" s="10" t="str">
        <f>IF(D84&lt;O86,"Yes","")</f>
        <v/>
      </c>
      <c r="J84" s="10" t="str">
        <f t="shared" si="2"/>
        <v/>
      </c>
      <c r="K84" s="10">
        <f t="shared" si="3"/>
        <v>25</v>
      </c>
    </row>
    <row r="85" spans="1:11" x14ac:dyDescent="0.25">
      <c r="A85" s="7" t="s">
        <v>94</v>
      </c>
      <c r="B85" s="7" t="s">
        <v>643</v>
      </c>
      <c r="C85" s="8" t="s">
        <v>1113</v>
      </c>
      <c r="D85" s="11">
        <v>9</v>
      </c>
      <c r="E85" s="8" t="s">
        <v>1115</v>
      </c>
      <c r="F85" s="8" t="s">
        <v>1127</v>
      </c>
      <c r="G85" s="11">
        <v>7698.65</v>
      </c>
      <c r="H85" s="12">
        <f>IF(F85="Yes",Cost_Price+(G85*Premium_Markup),Cost_Price+(G85*Standard_Markup))</f>
        <v>9623.3125</v>
      </c>
      <c r="I85" s="10" t="str">
        <f>IF(D85&lt;O87,"Yes","")</f>
        <v/>
      </c>
      <c r="J85" s="10" t="str">
        <f t="shared" si="2"/>
        <v/>
      </c>
      <c r="K85" s="10">
        <f t="shared" si="3"/>
        <v>15</v>
      </c>
    </row>
    <row r="86" spans="1:11" x14ac:dyDescent="0.25">
      <c r="A86" s="7" t="s">
        <v>95</v>
      </c>
      <c r="B86" s="7" t="s">
        <v>644</v>
      </c>
      <c r="C86" s="8" t="s">
        <v>1114</v>
      </c>
      <c r="D86" s="11">
        <v>8</v>
      </c>
      <c r="E86" s="8" t="s">
        <v>1127</v>
      </c>
      <c r="F86" s="8" t="s">
        <v>1115</v>
      </c>
      <c r="G86" s="11">
        <v>2854.8</v>
      </c>
      <c r="H86" s="12">
        <f>IF(F86="Yes",Cost_Price+(G86*Premium_Markup),Cost_Price+(G86*Standard_Markup))</f>
        <v>3368.6640000000002</v>
      </c>
      <c r="I86" s="10" t="str">
        <f>IF(D86&lt;O88,"Yes","")</f>
        <v/>
      </c>
      <c r="J86" s="10" t="str">
        <f t="shared" si="2"/>
        <v/>
      </c>
      <c r="K86" s="10">
        <f t="shared" si="3"/>
        <v>25</v>
      </c>
    </row>
    <row r="87" spans="1:11" x14ac:dyDescent="0.25">
      <c r="A87" s="7" t="s">
        <v>96</v>
      </c>
      <c r="B87" s="7" t="s">
        <v>645</v>
      </c>
      <c r="C87" s="8" t="s">
        <v>1113</v>
      </c>
      <c r="D87" s="11">
        <v>25</v>
      </c>
      <c r="E87" s="8" t="s">
        <v>1115</v>
      </c>
      <c r="F87" s="8" t="s">
        <v>1115</v>
      </c>
      <c r="G87" s="11">
        <v>9322.7000000000007</v>
      </c>
      <c r="H87" s="12">
        <f>IF(F87="Yes",Cost_Price+(G87*Premium_Markup),Cost_Price+(G87*Standard_Markup))</f>
        <v>11000.786</v>
      </c>
      <c r="I87" s="10" t="str">
        <f>IF(D87&lt;O89,"Yes","")</f>
        <v/>
      </c>
      <c r="J87" s="10" t="str">
        <f t="shared" si="2"/>
        <v/>
      </c>
      <c r="K87" s="10">
        <f t="shared" si="3"/>
        <v>15</v>
      </c>
    </row>
    <row r="88" spans="1:11" x14ac:dyDescent="0.25">
      <c r="A88" s="7" t="s">
        <v>97</v>
      </c>
      <c r="B88" s="7" t="s">
        <v>646</v>
      </c>
      <c r="C88" s="8" t="s">
        <v>1112</v>
      </c>
      <c r="D88" s="11">
        <v>17</v>
      </c>
      <c r="E88" s="8" t="s">
        <v>1115</v>
      </c>
      <c r="F88" s="8" t="s">
        <v>1115</v>
      </c>
      <c r="G88" s="11">
        <v>12184.7</v>
      </c>
      <c r="H88" s="12">
        <f>IF(F88="Yes",Cost_Price+(G88*Premium_Markup),Cost_Price+(G88*Standard_Markup))</f>
        <v>14377.946</v>
      </c>
      <c r="I88" s="10" t="str">
        <f>IF(D88&lt;O90,"Yes","")</f>
        <v/>
      </c>
      <c r="J88" s="10" t="str">
        <f t="shared" si="2"/>
        <v/>
      </c>
      <c r="K88" s="10">
        <f t="shared" si="3"/>
        <v>10</v>
      </c>
    </row>
    <row r="89" spans="1:11" x14ac:dyDescent="0.25">
      <c r="A89" s="7" t="s">
        <v>98</v>
      </c>
      <c r="B89" s="7" t="s">
        <v>647</v>
      </c>
      <c r="C89" s="8" t="s">
        <v>1113</v>
      </c>
      <c r="D89" s="11">
        <v>8</v>
      </c>
      <c r="E89" s="8" t="s">
        <v>1127</v>
      </c>
      <c r="F89" s="8" t="s">
        <v>1115</v>
      </c>
      <c r="G89" s="11">
        <v>7626.7</v>
      </c>
      <c r="H89" s="12">
        <f>IF(F89="Yes",Cost_Price+(G89*Premium_Markup),Cost_Price+(G89*Standard_Markup))</f>
        <v>8999.5059999999994</v>
      </c>
      <c r="I89" s="10" t="str">
        <f>IF(D89&lt;O91,"Yes","")</f>
        <v/>
      </c>
      <c r="J89" s="10" t="str">
        <f t="shared" si="2"/>
        <v/>
      </c>
      <c r="K89" s="10">
        <f t="shared" si="3"/>
        <v>15</v>
      </c>
    </row>
    <row r="90" spans="1:11" x14ac:dyDescent="0.25">
      <c r="A90" s="7" t="s">
        <v>99</v>
      </c>
      <c r="B90" s="7" t="s">
        <v>648</v>
      </c>
      <c r="C90" s="8" t="s">
        <v>1112</v>
      </c>
      <c r="D90" s="11">
        <v>23</v>
      </c>
      <c r="E90" s="8" t="s">
        <v>1115</v>
      </c>
      <c r="F90" s="8" t="s">
        <v>1115</v>
      </c>
      <c r="G90" s="11">
        <v>11071.7</v>
      </c>
      <c r="H90" s="12">
        <f>IF(F90="Yes",Cost_Price+(G90*Premium_Markup),Cost_Price+(G90*Standard_Markup))</f>
        <v>13064.606</v>
      </c>
      <c r="I90" s="10" t="str">
        <f>IF(D90&lt;O92,"Yes","")</f>
        <v/>
      </c>
      <c r="J90" s="10" t="str">
        <f t="shared" si="2"/>
        <v/>
      </c>
      <c r="K90" s="10">
        <f t="shared" si="3"/>
        <v>10</v>
      </c>
    </row>
    <row r="91" spans="1:11" x14ac:dyDescent="0.25">
      <c r="A91" s="7" t="s">
        <v>100</v>
      </c>
      <c r="B91" s="7" t="s">
        <v>649</v>
      </c>
      <c r="C91" s="8" t="s">
        <v>1111</v>
      </c>
      <c r="D91" s="11">
        <v>14</v>
      </c>
      <c r="E91" s="8" t="s">
        <v>1115</v>
      </c>
      <c r="F91" s="8" t="s">
        <v>1115</v>
      </c>
      <c r="G91" s="11">
        <v>882.75</v>
      </c>
      <c r="H91" s="12">
        <f>IF(F91="Yes",Cost_Price+(G91*Premium_Markup),Cost_Price+(G91*Standard_Markup))</f>
        <v>1041.645</v>
      </c>
      <c r="I91" s="10" t="str">
        <f>IF(D91&lt;O93,"Yes","")</f>
        <v/>
      </c>
      <c r="J91" s="10" t="str">
        <f t="shared" si="2"/>
        <v/>
      </c>
      <c r="K91" s="10">
        <f t="shared" si="3"/>
        <v>35</v>
      </c>
    </row>
    <row r="92" spans="1:11" x14ac:dyDescent="0.25">
      <c r="A92" s="7" t="s">
        <v>101</v>
      </c>
      <c r="B92" s="7" t="s">
        <v>650</v>
      </c>
      <c r="C92" s="8" t="s">
        <v>1112</v>
      </c>
      <c r="D92" s="11">
        <v>30</v>
      </c>
      <c r="E92" s="8" t="s">
        <v>1115</v>
      </c>
      <c r="F92" s="8" t="s">
        <v>1115</v>
      </c>
      <c r="G92" s="11">
        <v>20182.849999999999</v>
      </c>
      <c r="H92" s="12">
        <f>IF(F92="Yes",Cost_Price+(G92*Premium_Markup),Cost_Price+(G92*Standard_Markup))</f>
        <v>23815.762999999999</v>
      </c>
      <c r="I92" s="10" t="str">
        <f>IF(D92&lt;O94,"Yes","")</f>
        <v/>
      </c>
      <c r="J92" s="10" t="str">
        <f t="shared" si="2"/>
        <v/>
      </c>
      <c r="K92" s="10">
        <f t="shared" si="3"/>
        <v>10</v>
      </c>
    </row>
    <row r="93" spans="1:11" x14ac:dyDescent="0.25">
      <c r="A93" s="7" t="s">
        <v>102</v>
      </c>
      <c r="B93" s="7" t="s">
        <v>651</v>
      </c>
      <c r="C93" s="8" t="s">
        <v>1111</v>
      </c>
      <c r="D93" s="11">
        <v>15</v>
      </c>
      <c r="E93" s="8" t="s">
        <v>1115</v>
      </c>
      <c r="F93" s="8" t="s">
        <v>1115</v>
      </c>
      <c r="G93" s="11">
        <v>1149.75</v>
      </c>
      <c r="H93" s="12">
        <f>IF(F93="Yes",Cost_Price+(G93*Premium_Markup),Cost_Price+(G93*Standard_Markup))</f>
        <v>1356.7049999999999</v>
      </c>
      <c r="I93" s="10" t="str">
        <f>IF(D93&lt;O95,"Yes","")</f>
        <v/>
      </c>
      <c r="J93" s="10" t="str">
        <f t="shared" si="2"/>
        <v/>
      </c>
      <c r="K93" s="10">
        <f t="shared" si="3"/>
        <v>35</v>
      </c>
    </row>
    <row r="94" spans="1:11" x14ac:dyDescent="0.25">
      <c r="A94" s="7" t="s">
        <v>103</v>
      </c>
      <c r="B94" s="7" t="s">
        <v>652</v>
      </c>
      <c r="C94" s="8" t="s">
        <v>1111</v>
      </c>
      <c r="D94" s="11">
        <v>25</v>
      </c>
      <c r="E94" s="8" t="s">
        <v>1115</v>
      </c>
      <c r="F94" s="8" t="s">
        <v>1115</v>
      </c>
      <c r="G94" s="11">
        <v>1116.9000000000001</v>
      </c>
      <c r="H94" s="12">
        <f>IF(F94="Yes",Cost_Price+(G94*Premium_Markup),Cost_Price+(G94*Standard_Markup))</f>
        <v>1317.942</v>
      </c>
      <c r="I94" s="10" t="str">
        <f>IF(D94&lt;O96,"Yes","")</f>
        <v/>
      </c>
      <c r="J94" s="10" t="str">
        <f t="shared" si="2"/>
        <v/>
      </c>
      <c r="K94" s="10">
        <f t="shared" si="3"/>
        <v>35</v>
      </c>
    </row>
    <row r="95" spans="1:11" x14ac:dyDescent="0.25">
      <c r="A95" s="7" t="s">
        <v>104</v>
      </c>
      <c r="B95" s="7" t="s">
        <v>653</v>
      </c>
      <c r="C95" s="8" t="s">
        <v>1112</v>
      </c>
      <c r="D95" s="11">
        <v>14</v>
      </c>
      <c r="E95" s="8" t="s">
        <v>1115</v>
      </c>
      <c r="F95" s="8" t="s">
        <v>1127</v>
      </c>
      <c r="G95" s="11">
        <v>30594.9</v>
      </c>
      <c r="H95" s="12">
        <f>IF(F95="Yes",Cost_Price+(G95*Premium_Markup),Cost_Price+(G95*Standard_Markup))</f>
        <v>38243.625</v>
      </c>
      <c r="I95" s="10" t="str">
        <f>IF(D95&lt;O97,"Yes","")</f>
        <v/>
      </c>
      <c r="J95" s="10" t="str">
        <f t="shared" si="2"/>
        <v/>
      </c>
      <c r="K95" s="10">
        <f t="shared" si="3"/>
        <v>10</v>
      </c>
    </row>
    <row r="96" spans="1:11" x14ac:dyDescent="0.25">
      <c r="A96" s="7" t="s">
        <v>105</v>
      </c>
      <c r="B96" s="7" t="s">
        <v>654</v>
      </c>
      <c r="C96" s="8" t="s">
        <v>1112</v>
      </c>
      <c r="D96" s="11">
        <v>17</v>
      </c>
      <c r="E96" s="8" t="s">
        <v>1115</v>
      </c>
      <c r="F96" s="8" t="s">
        <v>1127</v>
      </c>
      <c r="G96" s="11">
        <v>30596.65</v>
      </c>
      <c r="H96" s="12">
        <f>IF(F96="Yes",Cost_Price+(G96*Premium_Markup),Cost_Price+(G96*Standard_Markup))</f>
        <v>38245.8125</v>
      </c>
      <c r="I96" s="10" t="str">
        <f>IF(D96&lt;O98,"Yes","")</f>
        <v/>
      </c>
      <c r="J96" s="10" t="str">
        <f t="shared" si="2"/>
        <v/>
      </c>
      <c r="K96" s="10">
        <f t="shared" si="3"/>
        <v>10</v>
      </c>
    </row>
    <row r="97" spans="1:11" x14ac:dyDescent="0.25">
      <c r="A97" s="7" t="s">
        <v>106</v>
      </c>
      <c r="B97" s="7" t="s">
        <v>655</v>
      </c>
      <c r="C97" s="8" t="s">
        <v>1112</v>
      </c>
      <c r="D97" s="11">
        <v>20</v>
      </c>
      <c r="E97" s="8" t="s">
        <v>1115</v>
      </c>
      <c r="F97" s="8" t="s">
        <v>1115</v>
      </c>
      <c r="G97" s="11">
        <v>41606.85</v>
      </c>
      <c r="H97" s="12">
        <f>IF(F97="Yes",Cost_Price+(G97*Premium_Markup),Cost_Price+(G97*Standard_Markup))</f>
        <v>49096.082999999999</v>
      </c>
      <c r="I97" s="10" t="str">
        <f>IF(D97&lt;O99,"Yes","")</f>
        <v/>
      </c>
      <c r="J97" s="10" t="str">
        <f t="shared" si="2"/>
        <v/>
      </c>
      <c r="K97" s="10">
        <f t="shared" si="3"/>
        <v>10</v>
      </c>
    </row>
    <row r="98" spans="1:11" x14ac:dyDescent="0.25">
      <c r="A98" s="7" t="s">
        <v>107</v>
      </c>
      <c r="B98" s="7" t="s">
        <v>656</v>
      </c>
      <c r="C98" s="8" t="s">
        <v>1111</v>
      </c>
      <c r="D98" s="11">
        <v>27</v>
      </c>
      <c r="E98" s="8" t="s">
        <v>1115</v>
      </c>
      <c r="F98" s="8" t="s">
        <v>1127</v>
      </c>
      <c r="G98" s="11">
        <v>583.15</v>
      </c>
      <c r="H98" s="12">
        <f>IF(F98="Yes",Cost_Price+(G98*Premium_Markup),Cost_Price+(G98*Standard_Markup))</f>
        <v>728.9375</v>
      </c>
      <c r="I98" s="10" t="str">
        <f>IF(D98&lt;O100,"Yes","")</f>
        <v/>
      </c>
      <c r="J98" s="10" t="str">
        <f t="shared" si="2"/>
        <v/>
      </c>
      <c r="K98" s="10">
        <f t="shared" si="3"/>
        <v>35</v>
      </c>
    </row>
    <row r="99" spans="1:11" x14ac:dyDescent="0.25">
      <c r="A99" s="7" t="s">
        <v>108</v>
      </c>
      <c r="B99" s="7" t="s">
        <v>657</v>
      </c>
      <c r="C99" s="8" t="s">
        <v>1111</v>
      </c>
      <c r="D99" s="11">
        <v>26</v>
      </c>
      <c r="E99" s="8" t="s">
        <v>1115</v>
      </c>
      <c r="F99" s="8" t="s">
        <v>1115</v>
      </c>
      <c r="G99" s="11">
        <v>565.47</v>
      </c>
      <c r="H99" s="12">
        <f>IF(F99="Yes",Cost_Price+(G99*Premium_Markup),Cost_Price+(G99*Standard_Markup))</f>
        <v>667.25459999999998</v>
      </c>
      <c r="I99" s="10" t="str">
        <f>IF(D99&lt;O101,"Yes","")</f>
        <v/>
      </c>
      <c r="J99" s="10" t="str">
        <f t="shared" si="2"/>
        <v/>
      </c>
      <c r="K99" s="10">
        <f t="shared" si="3"/>
        <v>35</v>
      </c>
    </row>
    <row r="100" spans="1:11" x14ac:dyDescent="0.25">
      <c r="A100" s="7" t="s">
        <v>109</v>
      </c>
      <c r="B100" s="7" t="s">
        <v>658</v>
      </c>
      <c r="C100" s="8" t="s">
        <v>1113</v>
      </c>
      <c r="D100" s="11">
        <v>0</v>
      </c>
      <c r="E100" s="8" t="s">
        <v>1115</v>
      </c>
      <c r="F100" s="8" t="s">
        <v>1115</v>
      </c>
      <c r="G100" s="11">
        <v>7430.8</v>
      </c>
      <c r="H100" s="12">
        <f>IF(F100="Yes",Cost_Price+(G100*Premium_Markup),Cost_Price+(G100*Standard_Markup))</f>
        <v>8768.344000000001</v>
      </c>
      <c r="I100" s="10" t="str">
        <f>IF(D100&lt;O102,"Yes","")</f>
        <v/>
      </c>
      <c r="J100" s="10" t="str">
        <f t="shared" si="2"/>
        <v/>
      </c>
      <c r="K100" s="10">
        <f t="shared" si="3"/>
        <v>15</v>
      </c>
    </row>
    <row r="101" spans="1:11" x14ac:dyDescent="0.25">
      <c r="A101" s="7" t="s">
        <v>110</v>
      </c>
      <c r="B101" s="7" t="s">
        <v>659</v>
      </c>
      <c r="C101" s="8" t="s">
        <v>1112</v>
      </c>
      <c r="D101" s="11">
        <v>2</v>
      </c>
      <c r="E101" s="8" t="s">
        <v>1127</v>
      </c>
      <c r="F101" s="8" t="s">
        <v>1127</v>
      </c>
      <c r="G101" s="11">
        <v>40419.75</v>
      </c>
      <c r="H101" s="12">
        <f>IF(F101="Yes",Cost_Price+(G101*Premium_Markup),Cost_Price+(G101*Standard_Markup))</f>
        <v>50524.6875</v>
      </c>
      <c r="I101" s="10" t="str">
        <f>IF(D101&lt;O103,"Yes","")</f>
        <v/>
      </c>
      <c r="J101" s="10" t="str">
        <f t="shared" si="2"/>
        <v/>
      </c>
      <c r="K101" s="10">
        <f t="shared" si="3"/>
        <v>10</v>
      </c>
    </row>
    <row r="102" spans="1:11" x14ac:dyDescent="0.25">
      <c r="A102" s="7" t="s">
        <v>111</v>
      </c>
      <c r="B102" s="7" t="s">
        <v>660</v>
      </c>
      <c r="C102" s="8" t="s">
        <v>1112</v>
      </c>
      <c r="D102" s="11">
        <v>20</v>
      </c>
      <c r="E102" s="8" t="s">
        <v>1115</v>
      </c>
      <c r="F102" s="8" t="s">
        <v>1115</v>
      </c>
      <c r="G102" s="11">
        <v>19442.8</v>
      </c>
      <c r="H102" s="12">
        <f>IF(F102="Yes",Cost_Price+(G102*Premium_Markup),Cost_Price+(G102*Standard_Markup))</f>
        <v>22942.504000000001</v>
      </c>
      <c r="I102" s="10" t="str">
        <f>IF(D102&lt;O104,"Yes","")</f>
        <v/>
      </c>
      <c r="J102" s="10" t="str">
        <f t="shared" si="2"/>
        <v/>
      </c>
      <c r="K102" s="10">
        <f t="shared" si="3"/>
        <v>10</v>
      </c>
    </row>
    <row r="103" spans="1:11" x14ac:dyDescent="0.25">
      <c r="A103" s="7" t="s">
        <v>112</v>
      </c>
      <c r="B103" s="7" t="s">
        <v>661</v>
      </c>
      <c r="C103" s="8" t="s">
        <v>1113</v>
      </c>
      <c r="D103" s="11">
        <v>27</v>
      </c>
      <c r="E103" s="8" t="s">
        <v>1115</v>
      </c>
      <c r="F103" s="8" t="s">
        <v>1127</v>
      </c>
      <c r="G103" s="11">
        <v>5879.65</v>
      </c>
      <c r="H103" s="12">
        <f>IF(F103="Yes",Cost_Price+(G103*Premium_Markup),Cost_Price+(G103*Standard_Markup))</f>
        <v>7349.5625</v>
      </c>
      <c r="I103" s="10" t="str">
        <f>IF(D103&lt;O105,"Yes","")</f>
        <v/>
      </c>
      <c r="J103" s="10" t="str">
        <f t="shared" si="2"/>
        <v/>
      </c>
      <c r="K103" s="10">
        <f t="shared" si="3"/>
        <v>15</v>
      </c>
    </row>
    <row r="104" spans="1:11" x14ac:dyDescent="0.25">
      <c r="A104" s="7" t="s">
        <v>113</v>
      </c>
      <c r="B104" s="7" t="s">
        <v>662</v>
      </c>
      <c r="C104" s="8" t="s">
        <v>1111</v>
      </c>
      <c r="D104" s="11">
        <v>4</v>
      </c>
      <c r="E104" s="8" t="s">
        <v>1115</v>
      </c>
      <c r="F104" s="8" t="s">
        <v>1127</v>
      </c>
      <c r="G104" s="11">
        <v>69.3</v>
      </c>
      <c r="H104" s="12">
        <f>IF(F104="Yes",Cost_Price+(G104*Premium_Markup),Cost_Price+(G104*Standard_Markup))</f>
        <v>86.625</v>
      </c>
      <c r="I104" s="10" t="str">
        <f>IF(D104&lt;O106,"Yes","")</f>
        <v/>
      </c>
      <c r="J104" s="10" t="str">
        <f t="shared" si="2"/>
        <v/>
      </c>
      <c r="K104" s="10">
        <f t="shared" si="3"/>
        <v>35</v>
      </c>
    </row>
    <row r="105" spans="1:11" x14ac:dyDescent="0.25">
      <c r="A105" s="7" t="s">
        <v>114</v>
      </c>
      <c r="B105" s="7" t="s">
        <v>663</v>
      </c>
      <c r="C105" s="8" t="s">
        <v>1111</v>
      </c>
      <c r="D105" s="11">
        <v>7</v>
      </c>
      <c r="E105" s="8" t="s">
        <v>1115</v>
      </c>
      <c r="F105" s="8" t="s">
        <v>1115</v>
      </c>
      <c r="G105" s="11">
        <v>213.2</v>
      </c>
      <c r="H105" s="12">
        <f>IF(F105="Yes",Cost_Price+(G105*Premium_Markup),Cost_Price+(G105*Standard_Markup))</f>
        <v>251.57599999999999</v>
      </c>
      <c r="I105" s="10" t="str">
        <f>IF(D105&lt;O107,"Yes","")</f>
        <v/>
      </c>
      <c r="J105" s="10" t="str">
        <f t="shared" si="2"/>
        <v/>
      </c>
      <c r="K105" s="10">
        <f t="shared" si="3"/>
        <v>35</v>
      </c>
    </row>
    <row r="106" spans="1:11" x14ac:dyDescent="0.25">
      <c r="A106" s="7" t="s">
        <v>115</v>
      </c>
      <c r="B106" s="7" t="s">
        <v>664</v>
      </c>
      <c r="C106" s="8" t="s">
        <v>1111</v>
      </c>
      <c r="D106" s="11">
        <v>0</v>
      </c>
      <c r="E106" s="8" t="s">
        <v>1115</v>
      </c>
      <c r="F106" s="8" t="s">
        <v>1127</v>
      </c>
      <c r="G106" s="11">
        <v>56.65</v>
      </c>
      <c r="H106" s="12">
        <f>IF(F106="Yes",Cost_Price+(G106*Premium_Markup),Cost_Price+(G106*Standard_Markup))</f>
        <v>70.8125</v>
      </c>
      <c r="I106" s="10" t="str">
        <f>IF(D106&lt;O108,"Yes","")</f>
        <v/>
      </c>
      <c r="J106" s="10" t="str">
        <f t="shared" si="2"/>
        <v/>
      </c>
      <c r="K106" s="10">
        <f t="shared" si="3"/>
        <v>35</v>
      </c>
    </row>
    <row r="107" spans="1:11" x14ac:dyDescent="0.25">
      <c r="A107" s="7" t="s">
        <v>116</v>
      </c>
      <c r="B107" s="7" t="s">
        <v>665</v>
      </c>
      <c r="C107" s="8" t="s">
        <v>1111</v>
      </c>
      <c r="D107" s="11">
        <v>18</v>
      </c>
      <c r="E107" s="8" t="s">
        <v>1115</v>
      </c>
      <c r="F107" s="8" t="s">
        <v>1127</v>
      </c>
      <c r="G107" s="11">
        <v>57.75</v>
      </c>
      <c r="H107" s="12">
        <f>IF(F107="Yes",Cost_Price+(G107*Premium_Markup),Cost_Price+(G107*Standard_Markup))</f>
        <v>72.1875</v>
      </c>
      <c r="I107" s="10" t="str">
        <f>IF(D107&lt;O109,"Yes","")</f>
        <v/>
      </c>
      <c r="J107" s="10" t="str">
        <f t="shared" si="2"/>
        <v/>
      </c>
      <c r="K107" s="10">
        <f t="shared" si="3"/>
        <v>35</v>
      </c>
    </row>
    <row r="108" spans="1:11" x14ac:dyDescent="0.25">
      <c r="A108" s="7" t="s">
        <v>117</v>
      </c>
      <c r="B108" s="7" t="s">
        <v>666</v>
      </c>
      <c r="C108" s="8" t="s">
        <v>1111</v>
      </c>
      <c r="D108" s="11">
        <v>30</v>
      </c>
      <c r="E108" s="8" t="s">
        <v>1115</v>
      </c>
      <c r="F108" s="8" t="s">
        <v>1115</v>
      </c>
      <c r="G108" s="11">
        <v>448.05</v>
      </c>
      <c r="H108" s="12">
        <f>IF(F108="Yes",Cost_Price+(G108*Premium_Markup),Cost_Price+(G108*Standard_Markup))</f>
        <v>528.69900000000007</v>
      </c>
      <c r="I108" s="10" t="str">
        <f>IF(D108&lt;O110,"Yes","")</f>
        <v/>
      </c>
      <c r="J108" s="10" t="str">
        <f t="shared" si="2"/>
        <v/>
      </c>
      <c r="K108" s="10">
        <f t="shared" si="3"/>
        <v>35</v>
      </c>
    </row>
    <row r="109" spans="1:11" x14ac:dyDescent="0.25">
      <c r="A109" s="7" t="s">
        <v>118</v>
      </c>
      <c r="B109" s="7" t="s">
        <v>667</v>
      </c>
      <c r="C109" s="8" t="s">
        <v>1111</v>
      </c>
      <c r="D109" s="11">
        <v>15</v>
      </c>
      <c r="E109" s="8" t="s">
        <v>1115</v>
      </c>
      <c r="F109" s="8" t="s">
        <v>1127</v>
      </c>
      <c r="G109" s="11">
        <v>334.75</v>
      </c>
      <c r="H109" s="12">
        <f>IF(F109="Yes",Cost_Price+(G109*Premium_Markup),Cost_Price+(G109*Standard_Markup))</f>
        <v>418.4375</v>
      </c>
      <c r="I109" s="10" t="str">
        <f>IF(D109&lt;O111,"Yes","")</f>
        <v/>
      </c>
      <c r="J109" s="10" t="str">
        <f t="shared" si="2"/>
        <v/>
      </c>
      <c r="K109" s="10">
        <f t="shared" si="3"/>
        <v>35</v>
      </c>
    </row>
    <row r="110" spans="1:11" x14ac:dyDescent="0.25">
      <c r="A110" s="7" t="s">
        <v>119</v>
      </c>
      <c r="B110" s="7" t="s">
        <v>668</v>
      </c>
      <c r="C110" s="8" t="s">
        <v>1111</v>
      </c>
      <c r="D110" s="11">
        <v>29</v>
      </c>
      <c r="E110" s="8" t="s">
        <v>1115</v>
      </c>
      <c r="F110" s="8" t="s">
        <v>1115</v>
      </c>
      <c r="G110" s="11">
        <v>456.75</v>
      </c>
      <c r="H110" s="12">
        <f>IF(F110="Yes",Cost_Price+(G110*Premium_Markup),Cost_Price+(G110*Standard_Markup))</f>
        <v>538.96500000000003</v>
      </c>
      <c r="I110" s="10" t="str">
        <f>IF(D110&lt;O112,"Yes","")</f>
        <v/>
      </c>
      <c r="J110" s="10" t="str">
        <f t="shared" si="2"/>
        <v/>
      </c>
      <c r="K110" s="10">
        <f t="shared" si="3"/>
        <v>35</v>
      </c>
    </row>
    <row r="111" spans="1:11" x14ac:dyDescent="0.25">
      <c r="A111" s="7" t="s">
        <v>120</v>
      </c>
      <c r="B111" s="7" t="s">
        <v>669</v>
      </c>
      <c r="C111" s="8" t="s">
        <v>1111</v>
      </c>
      <c r="D111" s="11">
        <v>14</v>
      </c>
      <c r="E111" s="8" t="s">
        <v>1115</v>
      </c>
      <c r="F111" s="8" t="s">
        <v>1127</v>
      </c>
      <c r="G111" s="11">
        <v>465.45</v>
      </c>
      <c r="H111" s="12">
        <f>IF(F111="Yes",Cost_Price+(G111*Premium_Markup),Cost_Price+(G111*Standard_Markup))</f>
        <v>581.8125</v>
      </c>
      <c r="I111" s="10" t="str">
        <f>IF(D111&lt;O113,"Yes","")</f>
        <v/>
      </c>
      <c r="J111" s="10" t="str">
        <f t="shared" si="2"/>
        <v/>
      </c>
      <c r="K111" s="10">
        <f t="shared" si="3"/>
        <v>35</v>
      </c>
    </row>
    <row r="112" spans="1:11" x14ac:dyDescent="0.25">
      <c r="A112" s="7" t="s">
        <v>121</v>
      </c>
      <c r="B112" s="7" t="s">
        <v>670</v>
      </c>
      <c r="C112" s="8" t="s">
        <v>1111</v>
      </c>
      <c r="D112" s="11">
        <v>8</v>
      </c>
      <c r="E112" s="8" t="s">
        <v>1115</v>
      </c>
      <c r="F112" s="8" t="s">
        <v>1115</v>
      </c>
      <c r="G112" s="11">
        <v>196.1</v>
      </c>
      <c r="H112" s="12">
        <f>IF(F112="Yes",Cost_Price+(G112*Premium_Markup),Cost_Price+(G112*Standard_Markup))</f>
        <v>231.398</v>
      </c>
      <c r="I112" s="10" t="str">
        <f>IF(D112&lt;O114,"Yes","")</f>
        <v/>
      </c>
      <c r="J112" s="10" t="str">
        <f t="shared" si="2"/>
        <v/>
      </c>
      <c r="K112" s="10">
        <f t="shared" si="3"/>
        <v>35</v>
      </c>
    </row>
    <row r="113" spans="1:11" x14ac:dyDescent="0.25">
      <c r="A113" s="7" t="s">
        <v>122</v>
      </c>
      <c r="B113" s="7" t="s">
        <v>671</v>
      </c>
      <c r="C113" s="8" t="s">
        <v>1111</v>
      </c>
      <c r="D113" s="11">
        <v>7</v>
      </c>
      <c r="E113" s="8" t="s">
        <v>1127</v>
      </c>
      <c r="F113" s="8" t="s">
        <v>1127</v>
      </c>
      <c r="G113" s="11">
        <v>1367.6</v>
      </c>
      <c r="H113" s="12">
        <f>IF(F113="Yes",Cost_Price+(G113*Premium_Markup),Cost_Price+(G113*Standard_Markup))</f>
        <v>1709.5</v>
      </c>
      <c r="I113" s="10" t="str">
        <f>IF(D113&lt;O115,"Yes","")</f>
        <v/>
      </c>
      <c r="J113" s="10" t="str">
        <f t="shared" si="2"/>
        <v/>
      </c>
      <c r="K113" s="10">
        <f t="shared" si="3"/>
        <v>35</v>
      </c>
    </row>
    <row r="114" spans="1:11" x14ac:dyDescent="0.25">
      <c r="A114" s="7" t="s">
        <v>123</v>
      </c>
      <c r="B114" s="7" t="s">
        <v>672</v>
      </c>
      <c r="C114" s="8" t="s">
        <v>1113</v>
      </c>
      <c r="D114" s="11">
        <v>0</v>
      </c>
      <c r="E114" s="8" t="s">
        <v>1115</v>
      </c>
      <c r="F114" s="8" t="s">
        <v>1115</v>
      </c>
      <c r="G114" s="11">
        <v>5824.7</v>
      </c>
      <c r="H114" s="12">
        <f>IF(F114="Yes",Cost_Price+(G114*Premium_Markup),Cost_Price+(G114*Standard_Markup))</f>
        <v>6873.1459999999997</v>
      </c>
      <c r="I114" s="10" t="str">
        <f>IF(D114&lt;O116,"Yes","")</f>
        <v/>
      </c>
      <c r="J114" s="10" t="str">
        <f t="shared" si="2"/>
        <v/>
      </c>
      <c r="K114" s="10">
        <f t="shared" si="3"/>
        <v>15</v>
      </c>
    </row>
    <row r="115" spans="1:11" x14ac:dyDescent="0.25">
      <c r="A115" s="7" t="s">
        <v>124</v>
      </c>
      <c r="B115" s="7" t="s">
        <v>673</v>
      </c>
      <c r="C115" s="8" t="s">
        <v>1113</v>
      </c>
      <c r="D115" s="11">
        <v>23</v>
      </c>
      <c r="E115" s="8" t="s">
        <v>1115</v>
      </c>
      <c r="F115" s="8" t="s">
        <v>1127</v>
      </c>
      <c r="G115" s="11">
        <v>5714.8</v>
      </c>
      <c r="H115" s="12">
        <f>IF(F115="Yes",Cost_Price+(G115*Premium_Markup),Cost_Price+(G115*Standard_Markup))</f>
        <v>7143.5</v>
      </c>
      <c r="I115" s="10" t="str">
        <f>IF(D115&lt;O117,"Yes","")</f>
        <v/>
      </c>
      <c r="J115" s="10" t="str">
        <f t="shared" si="2"/>
        <v/>
      </c>
      <c r="K115" s="10">
        <f t="shared" si="3"/>
        <v>15</v>
      </c>
    </row>
    <row r="116" spans="1:11" x14ac:dyDescent="0.25">
      <c r="A116" s="7" t="s">
        <v>125</v>
      </c>
      <c r="B116" s="7" t="s">
        <v>674</v>
      </c>
      <c r="C116" s="8" t="s">
        <v>1113</v>
      </c>
      <c r="D116" s="11">
        <v>32</v>
      </c>
      <c r="E116" s="8" t="s">
        <v>1115</v>
      </c>
      <c r="F116" s="8" t="s">
        <v>1115</v>
      </c>
      <c r="G116" s="11">
        <v>5769.75</v>
      </c>
      <c r="H116" s="12">
        <f>IF(F116="Yes",Cost_Price+(G116*Premium_Markup),Cost_Price+(G116*Standard_Markup))</f>
        <v>6808.3050000000003</v>
      </c>
      <c r="I116" s="10" t="str">
        <f>IF(D116&lt;O118,"Yes","")</f>
        <v/>
      </c>
      <c r="J116" s="10" t="str">
        <f t="shared" si="2"/>
        <v/>
      </c>
      <c r="K116" s="10">
        <f t="shared" si="3"/>
        <v>15</v>
      </c>
    </row>
    <row r="117" spans="1:11" x14ac:dyDescent="0.25">
      <c r="A117" s="7" t="s">
        <v>126</v>
      </c>
      <c r="B117" s="7" t="s">
        <v>675</v>
      </c>
      <c r="C117" s="8" t="s">
        <v>1113</v>
      </c>
      <c r="D117" s="11">
        <v>11</v>
      </c>
      <c r="E117" s="8" t="s">
        <v>1115</v>
      </c>
      <c r="F117" s="8" t="s">
        <v>1115</v>
      </c>
      <c r="G117" s="11">
        <v>5714.8</v>
      </c>
      <c r="H117" s="12">
        <f>IF(F117="Yes",Cost_Price+(G117*Premium_Markup),Cost_Price+(G117*Standard_Markup))</f>
        <v>6743.4639999999999</v>
      </c>
      <c r="I117" s="10" t="str">
        <f>IF(D117&lt;O119,"Yes","")</f>
        <v/>
      </c>
      <c r="J117" s="10" t="str">
        <f t="shared" si="2"/>
        <v/>
      </c>
      <c r="K117" s="10">
        <f t="shared" si="3"/>
        <v>15</v>
      </c>
    </row>
    <row r="118" spans="1:11" x14ac:dyDescent="0.25">
      <c r="A118" s="7" t="s">
        <v>127</v>
      </c>
      <c r="B118" s="7" t="s">
        <v>676</v>
      </c>
      <c r="C118" s="8" t="s">
        <v>1113</v>
      </c>
      <c r="D118" s="11">
        <v>12</v>
      </c>
      <c r="E118" s="8" t="s">
        <v>1115</v>
      </c>
      <c r="F118" s="8" t="s">
        <v>1115</v>
      </c>
      <c r="G118" s="11">
        <v>5659.85</v>
      </c>
      <c r="H118" s="12">
        <f>IF(F118="Yes",Cost_Price+(G118*Premium_Markup),Cost_Price+(G118*Standard_Markup))</f>
        <v>6678.6230000000005</v>
      </c>
      <c r="I118" s="10" t="str">
        <f>IF(D118&lt;O120,"Yes","")</f>
        <v/>
      </c>
      <c r="J118" s="10" t="str">
        <f t="shared" si="2"/>
        <v/>
      </c>
      <c r="K118" s="10">
        <f t="shared" si="3"/>
        <v>15</v>
      </c>
    </row>
    <row r="119" spans="1:11" x14ac:dyDescent="0.25">
      <c r="A119" s="7" t="s">
        <v>128</v>
      </c>
      <c r="B119" s="7" t="s">
        <v>677</v>
      </c>
      <c r="C119" s="8" t="s">
        <v>1113</v>
      </c>
      <c r="D119" s="11">
        <v>23</v>
      </c>
      <c r="E119" s="8" t="s">
        <v>1115</v>
      </c>
      <c r="F119" s="8" t="s">
        <v>1115</v>
      </c>
      <c r="G119" s="11">
        <v>5604.9</v>
      </c>
      <c r="H119" s="12">
        <f>IF(F119="Yes",Cost_Price+(G119*Premium_Markup),Cost_Price+(G119*Standard_Markup))</f>
        <v>6613.7819999999992</v>
      </c>
      <c r="I119" s="10" t="str">
        <f>IF(D119&lt;O121,"Yes","")</f>
        <v/>
      </c>
      <c r="J119" s="10" t="str">
        <f t="shared" si="2"/>
        <v/>
      </c>
      <c r="K119" s="10">
        <f t="shared" si="3"/>
        <v>15</v>
      </c>
    </row>
    <row r="120" spans="1:11" x14ac:dyDescent="0.25">
      <c r="A120" s="7" t="s">
        <v>129</v>
      </c>
      <c r="B120" s="7" t="s">
        <v>678</v>
      </c>
      <c r="C120" s="8" t="s">
        <v>1113</v>
      </c>
      <c r="D120" s="11">
        <v>0</v>
      </c>
      <c r="E120" s="8" t="s">
        <v>1115</v>
      </c>
      <c r="F120" s="8" t="s">
        <v>1115</v>
      </c>
      <c r="G120" s="11">
        <v>5714.8</v>
      </c>
      <c r="H120" s="12">
        <f>IF(F120="Yes",Cost_Price+(G120*Premium_Markup),Cost_Price+(G120*Standard_Markup))</f>
        <v>6743.4639999999999</v>
      </c>
      <c r="I120" s="10" t="str">
        <f>IF(D120&lt;O122,"Yes","")</f>
        <v/>
      </c>
      <c r="J120" s="10" t="str">
        <f t="shared" si="2"/>
        <v/>
      </c>
      <c r="K120" s="10">
        <f t="shared" si="3"/>
        <v>15</v>
      </c>
    </row>
    <row r="121" spans="1:11" x14ac:dyDescent="0.25">
      <c r="A121" s="7" t="s">
        <v>130</v>
      </c>
      <c r="B121" s="7" t="s">
        <v>679</v>
      </c>
      <c r="C121" s="8" t="s">
        <v>1113</v>
      </c>
      <c r="D121" s="11">
        <v>22</v>
      </c>
      <c r="E121" s="8" t="s">
        <v>1115</v>
      </c>
      <c r="F121" s="8" t="s">
        <v>1115</v>
      </c>
      <c r="G121" s="11">
        <v>5714.8</v>
      </c>
      <c r="H121" s="12">
        <f>IF(F121="Yes",Cost_Price+(G121*Premium_Markup),Cost_Price+(G121*Standard_Markup))</f>
        <v>6743.4639999999999</v>
      </c>
      <c r="I121" s="10" t="str">
        <f>IF(D121&lt;O123,"Yes","")</f>
        <v/>
      </c>
      <c r="J121" s="10" t="str">
        <f t="shared" si="2"/>
        <v/>
      </c>
      <c r="K121" s="10">
        <f t="shared" si="3"/>
        <v>15</v>
      </c>
    </row>
    <row r="122" spans="1:11" x14ac:dyDescent="0.25">
      <c r="A122" s="7" t="s">
        <v>131</v>
      </c>
      <c r="B122" s="7" t="s">
        <v>680</v>
      </c>
      <c r="C122" s="8" t="s">
        <v>1113</v>
      </c>
      <c r="D122" s="11">
        <v>20</v>
      </c>
      <c r="E122" s="8" t="s">
        <v>1115</v>
      </c>
      <c r="F122" s="8" t="s">
        <v>1127</v>
      </c>
      <c r="G122" s="11">
        <v>5879.65</v>
      </c>
      <c r="H122" s="12">
        <f>IF(F122="Yes",Cost_Price+(G122*Premium_Markup),Cost_Price+(G122*Standard_Markup))</f>
        <v>7349.5625</v>
      </c>
      <c r="I122" s="10" t="str">
        <f>IF(D122&lt;O124,"Yes","")</f>
        <v/>
      </c>
      <c r="J122" s="10" t="str">
        <f t="shared" si="2"/>
        <v/>
      </c>
      <c r="K122" s="10">
        <f t="shared" si="3"/>
        <v>15</v>
      </c>
    </row>
    <row r="123" spans="1:11" x14ac:dyDescent="0.25">
      <c r="A123" s="7" t="s">
        <v>132</v>
      </c>
      <c r="B123" s="7" t="s">
        <v>681</v>
      </c>
      <c r="C123" s="8" t="s">
        <v>1114</v>
      </c>
      <c r="D123" s="11">
        <v>28</v>
      </c>
      <c r="E123" s="8" t="s">
        <v>1115</v>
      </c>
      <c r="F123" s="8" t="s">
        <v>1115</v>
      </c>
      <c r="G123" s="11">
        <v>4570.8</v>
      </c>
      <c r="H123" s="12">
        <f>IF(F123="Yes",Cost_Price+(G123*Premium_Markup),Cost_Price+(G123*Standard_Markup))</f>
        <v>5393.5439999999999</v>
      </c>
      <c r="I123" s="10" t="str">
        <f>IF(D123&lt;O125,"Yes","")</f>
        <v/>
      </c>
      <c r="J123" s="10" t="str">
        <f t="shared" si="2"/>
        <v/>
      </c>
      <c r="K123" s="10">
        <f t="shared" si="3"/>
        <v>25</v>
      </c>
    </row>
    <row r="124" spans="1:11" x14ac:dyDescent="0.25">
      <c r="A124" s="7" t="s">
        <v>133</v>
      </c>
      <c r="B124" s="7" t="s">
        <v>682</v>
      </c>
      <c r="C124" s="8" t="s">
        <v>1114</v>
      </c>
      <c r="D124" s="11">
        <v>29</v>
      </c>
      <c r="E124" s="8" t="s">
        <v>1115</v>
      </c>
      <c r="F124" s="8" t="s">
        <v>1115</v>
      </c>
      <c r="G124" s="11">
        <v>4658.7</v>
      </c>
      <c r="H124" s="12">
        <f>IF(F124="Yes",Cost_Price+(G124*Premium_Markup),Cost_Price+(G124*Standard_Markup))</f>
        <v>5497.2659999999996</v>
      </c>
      <c r="I124" s="10" t="str">
        <f>IF(D124&lt;O126,"Yes","")</f>
        <v/>
      </c>
      <c r="J124" s="10" t="str">
        <f t="shared" si="2"/>
        <v/>
      </c>
      <c r="K124" s="10">
        <f t="shared" si="3"/>
        <v>25</v>
      </c>
    </row>
    <row r="125" spans="1:11" x14ac:dyDescent="0.25">
      <c r="A125" s="7" t="s">
        <v>134</v>
      </c>
      <c r="B125" s="7" t="s">
        <v>683</v>
      </c>
      <c r="C125" s="8" t="s">
        <v>1111</v>
      </c>
      <c r="D125" s="11">
        <v>20</v>
      </c>
      <c r="E125" s="8" t="s">
        <v>1115</v>
      </c>
      <c r="F125" s="8" t="s">
        <v>1127</v>
      </c>
      <c r="G125" s="11">
        <v>1160.7</v>
      </c>
      <c r="H125" s="12">
        <f>IF(F125="Yes",Cost_Price+(G125*Premium_Markup),Cost_Price+(G125*Standard_Markup))</f>
        <v>1450.875</v>
      </c>
      <c r="I125" s="10" t="str">
        <f>IF(D125&lt;O127,"Yes","")</f>
        <v/>
      </c>
      <c r="J125" s="10" t="str">
        <f t="shared" si="2"/>
        <v/>
      </c>
      <c r="K125" s="10">
        <f t="shared" si="3"/>
        <v>35</v>
      </c>
    </row>
    <row r="126" spans="1:11" x14ac:dyDescent="0.25">
      <c r="A126" s="7" t="s">
        <v>135</v>
      </c>
      <c r="B126" s="7" t="s">
        <v>684</v>
      </c>
      <c r="C126" s="8" t="s">
        <v>1111</v>
      </c>
      <c r="D126" s="11">
        <v>18</v>
      </c>
      <c r="E126" s="8" t="s">
        <v>1115</v>
      </c>
      <c r="F126" s="8" t="s">
        <v>1115</v>
      </c>
      <c r="G126" s="11">
        <v>1127.8499999999999</v>
      </c>
      <c r="H126" s="12">
        <f>IF(F126="Yes",Cost_Price+(G126*Premium_Markup),Cost_Price+(G126*Standard_Markup))</f>
        <v>1330.8629999999998</v>
      </c>
      <c r="I126" s="10" t="str">
        <f>IF(D126&lt;O128,"Yes","")</f>
        <v/>
      </c>
      <c r="J126" s="10" t="str">
        <f t="shared" si="2"/>
        <v/>
      </c>
      <c r="K126" s="10">
        <f t="shared" si="3"/>
        <v>35</v>
      </c>
    </row>
    <row r="127" spans="1:11" x14ac:dyDescent="0.25">
      <c r="A127" s="7" t="s">
        <v>136</v>
      </c>
      <c r="B127" s="7" t="s">
        <v>685</v>
      </c>
      <c r="C127" s="8" t="s">
        <v>1111</v>
      </c>
      <c r="D127" s="11">
        <v>1</v>
      </c>
      <c r="E127" s="8" t="s">
        <v>1115</v>
      </c>
      <c r="F127" s="8" t="s">
        <v>1127</v>
      </c>
      <c r="G127" s="11">
        <v>514.5</v>
      </c>
      <c r="H127" s="12">
        <f>IF(F127="Yes",Cost_Price+(G127*Premium_Markup),Cost_Price+(G127*Standard_Markup))</f>
        <v>643.125</v>
      </c>
      <c r="I127" s="10" t="str">
        <f>IF(D127&lt;O129,"Yes","")</f>
        <v/>
      </c>
      <c r="J127" s="10" t="str">
        <f t="shared" si="2"/>
        <v/>
      </c>
      <c r="K127" s="10">
        <f t="shared" si="3"/>
        <v>35</v>
      </c>
    </row>
    <row r="128" spans="1:11" x14ac:dyDescent="0.25">
      <c r="A128" s="7" t="s">
        <v>137</v>
      </c>
      <c r="B128" s="7" t="s">
        <v>686</v>
      </c>
      <c r="C128" s="8" t="s">
        <v>1111</v>
      </c>
      <c r="D128" s="11">
        <v>20</v>
      </c>
      <c r="E128" s="8" t="s">
        <v>1115</v>
      </c>
      <c r="F128" s="8" t="s">
        <v>1115</v>
      </c>
      <c r="G128" s="11">
        <v>514.5</v>
      </c>
      <c r="H128" s="12">
        <f>IF(F128="Yes",Cost_Price+(G128*Premium_Markup),Cost_Price+(G128*Standard_Markup))</f>
        <v>607.11</v>
      </c>
      <c r="I128" s="10" t="str">
        <f>IF(D128&lt;O130,"Yes","")</f>
        <v/>
      </c>
      <c r="J128" s="10" t="str">
        <f t="shared" si="2"/>
        <v/>
      </c>
      <c r="K128" s="10">
        <f t="shared" si="3"/>
        <v>35</v>
      </c>
    </row>
    <row r="129" spans="1:11" x14ac:dyDescent="0.25">
      <c r="A129" s="7" t="s">
        <v>138</v>
      </c>
      <c r="B129" s="7" t="s">
        <v>687</v>
      </c>
      <c r="C129" s="8" t="s">
        <v>1111</v>
      </c>
      <c r="D129" s="11">
        <v>0</v>
      </c>
      <c r="E129" s="8" t="s">
        <v>1115</v>
      </c>
      <c r="F129" s="8" t="s">
        <v>1127</v>
      </c>
      <c r="G129" s="11">
        <v>504.7</v>
      </c>
      <c r="H129" s="12">
        <f>IF(F129="Yes",Cost_Price+(G129*Premium_Markup),Cost_Price+(G129*Standard_Markup))</f>
        <v>630.875</v>
      </c>
      <c r="I129" s="10" t="str">
        <f>IF(D129&lt;O131,"Yes","")</f>
        <v/>
      </c>
      <c r="J129" s="10" t="str">
        <f t="shared" si="2"/>
        <v/>
      </c>
      <c r="K129" s="10">
        <f t="shared" si="3"/>
        <v>35</v>
      </c>
    </row>
    <row r="130" spans="1:11" x14ac:dyDescent="0.25">
      <c r="A130" s="7" t="s">
        <v>139</v>
      </c>
      <c r="B130" s="7" t="s">
        <v>688</v>
      </c>
      <c r="C130" s="8" t="s">
        <v>1111</v>
      </c>
      <c r="D130" s="11">
        <v>4</v>
      </c>
      <c r="E130" s="8" t="s">
        <v>1115</v>
      </c>
      <c r="F130" s="8" t="s">
        <v>1127</v>
      </c>
      <c r="G130" s="11">
        <v>524.29999999999995</v>
      </c>
      <c r="H130" s="12">
        <f>IF(F130="Yes",Cost_Price+(G130*Premium_Markup),Cost_Price+(G130*Standard_Markup))</f>
        <v>655.375</v>
      </c>
      <c r="I130" s="10" t="str">
        <f>IF(D130&lt;O132,"Yes","")</f>
        <v/>
      </c>
      <c r="J130" s="10" t="str">
        <f t="shared" si="2"/>
        <v/>
      </c>
      <c r="K130" s="10">
        <f t="shared" si="3"/>
        <v>35</v>
      </c>
    </row>
    <row r="131" spans="1:11" x14ac:dyDescent="0.25">
      <c r="A131" s="7" t="s">
        <v>140</v>
      </c>
      <c r="B131" s="7" t="s">
        <v>689</v>
      </c>
      <c r="C131" s="8" t="s">
        <v>1111</v>
      </c>
      <c r="D131" s="11">
        <v>10</v>
      </c>
      <c r="E131" s="8" t="s">
        <v>1115</v>
      </c>
      <c r="F131" s="8" t="s">
        <v>1115</v>
      </c>
      <c r="G131" s="11">
        <v>674.65</v>
      </c>
      <c r="H131" s="12">
        <f>IF(F131="Yes",Cost_Price+(G131*Premium_Markup),Cost_Price+(G131*Standard_Markup))</f>
        <v>796.08699999999999</v>
      </c>
      <c r="I131" s="10" t="str">
        <f>IF(D131&lt;O133,"Yes","")</f>
        <v/>
      </c>
      <c r="J131" s="10" t="str">
        <f t="shared" si="2"/>
        <v/>
      </c>
      <c r="K131" s="10">
        <f t="shared" si="3"/>
        <v>35</v>
      </c>
    </row>
    <row r="132" spans="1:11" x14ac:dyDescent="0.25">
      <c r="A132" s="7" t="s">
        <v>141</v>
      </c>
      <c r="B132" s="7" t="s">
        <v>690</v>
      </c>
      <c r="C132" s="8" t="s">
        <v>1111</v>
      </c>
      <c r="D132" s="11">
        <v>10</v>
      </c>
      <c r="E132" s="8" t="s">
        <v>1115</v>
      </c>
      <c r="F132" s="8" t="s">
        <v>1127</v>
      </c>
      <c r="G132" s="11">
        <v>499.8</v>
      </c>
      <c r="H132" s="12">
        <f>IF(F132="Yes",Cost_Price+(G132*Premium_Markup),Cost_Price+(G132*Standard_Markup))</f>
        <v>624.75</v>
      </c>
      <c r="I132" s="10" t="str">
        <f>IF(D132&lt;O134,"Yes","")</f>
        <v/>
      </c>
      <c r="J132" s="10" t="str">
        <f t="shared" si="2"/>
        <v/>
      </c>
      <c r="K132" s="10">
        <f t="shared" si="3"/>
        <v>35</v>
      </c>
    </row>
    <row r="133" spans="1:11" x14ac:dyDescent="0.25">
      <c r="A133" s="7" t="s">
        <v>142</v>
      </c>
      <c r="B133" s="7" t="s">
        <v>691</v>
      </c>
      <c r="C133" s="8" t="s">
        <v>1111</v>
      </c>
      <c r="D133" s="11">
        <v>15</v>
      </c>
      <c r="E133" s="8" t="s">
        <v>1115</v>
      </c>
      <c r="F133" s="8" t="s">
        <v>1115</v>
      </c>
      <c r="G133" s="11">
        <v>331.5</v>
      </c>
      <c r="H133" s="12">
        <f>IF(F133="Yes",Cost_Price+(G133*Premium_Markup),Cost_Price+(G133*Standard_Markup))</f>
        <v>391.17</v>
      </c>
      <c r="I133" s="10" t="str">
        <f>IF(D133&lt;O135,"Yes","")</f>
        <v/>
      </c>
      <c r="J133" s="10" t="str">
        <f t="shared" ref="J133:J196" si="4">IF(AND(E133="Yes",I133="Yes"),"Yes","")</f>
        <v/>
      </c>
      <c r="K133" s="10">
        <f t="shared" ref="K133:K196" si="5">VLOOKUP(C133,$M$10:$N$13,2)</f>
        <v>35</v>
      </c>
    </row>
    <row r="134" spans="1:11" x14ac:dyDescent="0.25">
      <c r="A134" s="7" t="s">
        <v>143</v>
      </c>
      <c r="B134" s="7" t="s">
        <v>692</v>
      </c>
      <c r="C134" s="8" t="s">
        <v>1114</v>
      </c>
      <c r="D134" s="11">
        <v>3</v>
      </c>
      <c r="E134" s="8" t="s">
        <v>1127</v>
      </c>
      <c r="F134" s="8" t="s">
        <v>1127</v>
      </c>
      <c r="G134" s="11">
        <v>3492.7</v>
      </c>
      <c r="H134" s="12">
        <f>IF(F134="Yes",Cost_Price+(G134*Premium_Markup),Cost_Price+(G134*Standard_Markup))</f>
        <v>4365.875</v>
      </c>
      <c r="I134" s="10" t="str">
        <f>IF(D134&lt;O136,"Yes","")</f>
        <v/>
      </c>
      <c r="J134" s="10" t="str">
        <f t="shared" si="4"/>
        <v/>
      </c>
      <c r="K134" s="10">
        <f t="shared" si="5"/>
        <v>25</v>
      </c>
    </row>
    <row r="135" spans="1:11" x14ac:dyDescent="0.25">
      <c r="A135" s="7" t="s">
        <v>144</v>
      </c>
      <c r="B135" s="7" t="s">
        <v>693</v>
      </c>
      <c r="C135" s="8" t="s">
        <v>1113</v>
      </c>
      <c r="D135" s="11">
        <v>8</v>
      </c>
      <c r="E135" s="8" t="s">
        <v>1127</v>
      </c>
      <c r="F135" s="8" t="s">
        <v>1115</v>
      </c>
      <c r="G135" s="11">
        <v>5043.8999999999996</v>
      </c>
      <c r="H135" s="12">
        <f>IF(F135="Yes",Cost_Price+(G135*Premium_Markup),Cost_Price+(G135*Standard_Markup))</f>
        <v>5951.8019999999997</v>
      </c>
      <c r="I135" s="10" t="str">
        <f>IF(D135&lt;O137,"Yes","")</f>
        <v/>
      </c>
      <c r="J135" s="10" t="str">
        <f t="shared" si="4"/>
        <v/>
      </c>
      <c r="K135" s="10">
        <f t="shared" si="5"/>
        <v>15</v>
      </c>
    </row>
    <row r="136" spans="1:11" x14ac:dyDescent="0.25">
      <c r="A136" s="7" t="s">
        <v>145</v>
      </c>
      <c r="B136" s="7" t="s">
        <v>694</v>
      </c>
      <c r="C136" s="8" t="s">
        <v>1112</v>
      </c>
      <c r="D136" s="11">
        <v>13</v>
      </c>
      <c r="E136" s="8" t="s">
        <v>1115</v>
      </c>
      <c r="F136" s="8" t="s">
        <v>1115</v>
      </c>
      <c r="G136" s="11">
        <v>11544.75</v>
      </c>
      <c r="H136" s="12">
        <f>IF(F136="Yes",Cost_Price+(G136*Premium_Markup),Cost_Price+(G136*Standard_Markup))</f>
        <v>13622.805</v>
      </c>
      <c r="I136" s="10" t="str">
        <f>IF(D136&lt;O138,"Yes","")</f>
        <v/>
      </c>
      <c r="J136" s="10" t="str">
        <f t="shared" si="4"/>
        <v/>
      </c>
      <c r="K136" s="10">
        <f t="shared" si="5"/>
        <v>10</v>
      </c>
    </row>
    <row r="137" spans="1:11" x14ac:dyDescent="0.25">
      <c r="A137" s="7" t="s">
        <v>146</v>
      </c>
      <c r="B137" s="7" t="s">
        <v>695</v>
      </c>
      <c r="C137" s="8" t="s">
        <v>1112</v>
      </c>
      <c r="D137" s="11">
        <v>7</v>
      </c>
      <c r="E137" s="8" t="s">
        <v>1127</v>
      </c>
      <c r="F137" s="8" t="s">
        <v>1115</v>
      </c>
      <c r="G137" s="11">
        <v>1014.9</v>
      </c>
      <c r="H137" s="12">
        <f>IF(F137="Yes",Cost_Price+(G137*Premium_Markup),Cost_Price+(G137*Standard_Markup))</f>
        <v>1197.5819999999999</v>
      </c>
      <c r="I137" s="10" t="str">
        <f>IF(D137&lt;O139,"Yes","")</f>
        <v/>
      </c>
      <c r="J137" s="10" t="str">
        <f t="shared" si="4"/>
        <v/>
      </c>
      <c r="K137" s="10">
        <f t="shared" si="5"/>
        <v>10</v>
      </c>
    </row>
    <row r="138" spans="1:11" x14ac:dyDescent="0.25">
      <c r="A138" s="7" t="s">
        <v>147</v>
      </c>
      <c r="B138" s="7" t="s">
        <v>696</v>
      </c>
      <c r="C138" s="8" t="s">
        <v>1111</v>
      </c>
      <c r="D138" s="11">
        <v>9</v>
      </c>
      <c r="E138" s="8" t="s">
        <v>1115</v>
      </c>
      <c r="F138" s="8" t="s">
        <v>1127</v>
      </c>
      <c r="G138" s="11">
        <v>1779.75</v>
      </c>
      <c r="H138" s="12">
        <f>IF(F138="Yes",Cost_Price+(G138*Premium_Markup),Cost_Price+(G138*Standard_Markup))</f>
        <v>2224.6875</v>
      </c>
      <c r="I138" s="10" t="str">
        <f>IF(D138&lt;O140,"Yes","")</f>
        <v/>
      </c>
      <c r="J138" s="10" t="str">
        <f t="shared" si="4"/>
        <v/>
      </c>
      <c r="K138" s="10">
        <f t="shared" si="5"/>
        <v>35</v>
      </c>
    </row>
    <row r="139" spans="1:11" x14ac:dyDescent="0.25">
      <c r="A139" s="7" t="s">
        <v>148</v>
      </c>
      <c r="B139" s="7" t="s">
        <v>697</v>
      </c>
      <c r="C139" s="8" t="s">
        <v>1114</v>
      </c>
      <c r="D139" s="11">
        <v>10</v>
      </c>
      <c r="E139" s="8" t="s">
        <v>1115</v>
      </c>
      <c r="F139" s="8" t="s">
        <v>1127</v>
      </c>
      <c r="G139" s="11">
        <v>2260.85</v>
      </c>
      <c r="H139" s="12">
        <f>IF(F139="Yes",Cost_Price+(G139*Premium_Markup),Cost_Price+(G139*Standard_Markup))</f>
        <v>2826.0625</v>
      </c>
      <c r="I139" s="10" t="str">
        <f>IF(D139&lt;O141,"Yes","")</f>
        <v/>
      </c>
      <c r="J139" s="10" t="str">
        <f t="shared" si="4"/>
        <v/>
      </c>
      <c r="K139" s="10">
        <f t="shared" si="5"/>
        <v>25</v>
      </c>
    </row>
    <row r="140" spans="1:11" x14ac:dyDescent="0.25">
      <c r="A140" s="7" t="s">
        <v>149</v>
      </c>
      <c r="B140" s="7" t="s">
        <v>698</v>
      </c>
      <c r="C140" s="8" t="s">
        <v>1114</v>
      </c>
      <c r="D140" s="11">
        <v>21</v>
      </c>
      <c r="E140" s="8" t="s">
        <v>1115</v>
      </c>
      <c r="F140" s="8" t="s">
        <v>1127</v>
      </c>
      <c r="G140" s="11">
        <v>4340.7</v>
      </c>
      <c r="H140" s="12">
        <f>IF(F140="Yes",Cost_Price+(G140*Premium_Markup),Cost_Price+(G140*Standard_Markup))</f>
        <v>5425.875</v>
      </c>
      <c r="I140" s="10" t="str">
        <f>IF(D140&lt;O142,"Yes","")</f>
        <v/>
      </c>
      <c r="J140" s="10" t="str">
        <f t="shared" si="4"/>
        <v/>
      </c>
      <c r="K140" s="10">
        <f t="shared" si="5"/>
        <v>25</v>
      </c>
    </row>
    <row r="141" spans="1:11" x14ac:dyDescent="0.25">
      <c r="A141" s="7" t="s">
        <v>150</v>
      </c>
      <c r="B141" s="7" t="s">
        <v>699</v>
      </c>
      <c r="C141" s="8" t="s">
        <v>1111</v>
      </c>
      <c r="D141" s="11">
        <v>21</v>
      </c>
      <c r="E141" s="8" t="s">
        <v>1115</v>
      </c>
      <c r="F141" s="8" t="s">
        <v>1115</v>
      </c>
      <c r="G141" s="11">
        <v>1149.75</v>
      </c>
      <c r="H141" s="12">
        <f>IF(F141="Yes",Cost_Price+(G141*Premium_Markup),Cost_Price+(G141*Standard_Markup))</f>
        <v>1356.7049999999999</v>
      </c>
      <c r="I141" s="10" t="str">
        <f>IF(D141&lt;O143,"Yes","")</f>
        <v/>
      </c>
      <c r="J141" s="10" t="str">
        <f t="shared" si="4"/>
        <v/>
      </c>
      <c r="K141" s="10">
        <f t="shared" si="5"/>
        <v>35</v>
      </c>
    </row>
    <row r="142" spans="1:11" x14ac:dyDescent="0.25">
      <c r="A142" s="7" t="s">
        <v>151</v>
      </c>
      <c r="B142" s="7" t="s">
        <v>700</v>
      </c>
      <c r="C142" s="8" t="s">
        <v>1112</v>
      </c>
      <c r="D142" s="11">
        <v>6</v>
      </c>
      <c r="E142" s="8" t="s">
        <v>1127</v>
      </c>
      <c r="F142" s="8" t="s">
        <v>1127</v>
      </c>
      <c r="G142" s="11">
        <v>17154.8</v>
      </c>
      <c r="H142" s="12">
        <f>IF(F142="Yes",Cost_Price+(G142*Premium_Markup),Cost_Price+(G142*Standard_Markup))</f>
        <v>21443.5</v>
      </c>
      <c r="I142" s="10" t="str">
        <f>IF(D142&lt;O144,"Yes","")</f>
        <v/>
      </c>
      <c r="J142" s="10" t="str">
        <f t="shared" si="4"/>
        <v/>
      </c>
      <c r="K142" s="10">
        <f t="shared" si="5"/>
        <v>10</v>
      </c>
    </row>
    <row r="143" spans="1:11" x14ac:dyDescent="0.25">
      <c r="A143" s="7" t="s">
        <v>152</v>
      </c>
      <c r="B143" s="7" t="s">
        <v>701</v>
      </c>
      <c r="C143" s="8" t="s">
        <v>1112</v>
      </c>
      <c r="D143" s="11">
        <v>13</v>
      </c>
      <c r="E143" s="8" t="s">
        <v>1115</v>
      </c>
      <c r="F143" s="8" t="s">
        <v>1115</v>
      </c>
      <c r="G143" s="11">
        <v>17232.900000000001</v>
      </c>
      <c r="H143" s="12">
        <f>IF(F143="Yes",Cost_Price+(G143*Premium_Markup),Cost_Price+(G143*Standard_Markup))</f>
        <v>20334.822</v>
      </c>
      <c r="I143" s="10" t="str">
        <f>IF(D143&lt;O145,"Yes","")</f>
        <v/>
      </c>
      <c r="J143" s="10" t="str">
        <f t="shared" si="4"/>
        <v/>
      </c>
      <c r="K143" s="10">
        <f t="shared" si="5"/>
        <v>10</v>
      </c>
    </row>
    <row r="144" spans="1:11" x14ac:dyDescent="0.25">
      <c r="A144" s="7" t="s">
        <v>153</v>
      </c>
      <c r="B144" s="7" t="s">
        <v>702</v>
      </c>
      <c r="C144" s="8" t="s">
        <v>1112</v>
      </c>
      <c r="D144" s="11">
        <v>15</v>
      </c>
      <c r="E144" s="8" t="s">
        <v>1115</v>
      </c>
      <c r="F144" s="8" t="s">
        <v>1127</v>
      </c>
      <c r="G144" s="11">
        <v>10294.85</v>
      </c>
      <c r="H144" s="12">
        <f>IF(F144="Yes",Cost_Price+(G144*Premium_Markup),Cost_Price+(G144*Standard_Markup))</f>
        <v>12868.5625</v>
      </c>
      <c r="I144" s="10" t="str">
        <f>IF(D144&lt;O146,"Yes","")</f>
        <v/>
      </c>
      <c r="J144" s="10" t="str">
        <f t="shared" si="4"/>
        <v/>
      </c>
      <c r="K144" s="10">
        <f t="shared" si="5"/>
        <v>10</v>
      </c>
    </row>
    <row r="145" spans="1:11" x14ac:dyDescent="0.25">
      <c r="A145" s="7" t="s">
        <v>154</v>
      </c>
      <c r="B145" s="7" t="s">
        <v>703</v>
      </c>
      <c r="C145" s="8" t="s">
        <v>1112</v>
      </c>
      <c r="D145" s="11">
        <v>18</v>
      </c>
      <c r="E145" s="8" t="s">
        <v>1115</v>
      </c>
      <c r="F145" s="8" t="s">
        <v>1115</v>
      </c>
      <c r="G145" s="11">
        <v>10912.7</v>
      </c>
      <c r="H145" s="12">
        <f>IF(F145="Yes",Cost_Price+(G145*Premium_Markup),Cost_Price+(G145*Standard_Markup))</f>
        <v>12876.986000000001</v>
      </c>
      <c r="I145" s="10" t="str">
        <f>IF(D145&lt;O147,"Yes","")</f>
        <v/>
      </c>
      <c r="J145" s="10" t="str">
        <f t="shared" si="4"/>
        <v/>
      </c>
      <c r="K145" s="10">
        <f t="shared" si="5"/>
        <v>10</v>
      </c>
    </row>
    <row r="146" spans="1:11" x14ac:dyDescent="0.25">
      <c r="A146" s="7" t="s">
        <v>155</v>
      </c>
      <c r="B146" s="7" t="s">
        <v>704</v>
      </c>
      <c r="C146" s="8" t="s">
        <v>1112</v>
      </c>
      <c r="D146" s="11">
        <v>27</v>
      </c>
      <c r="E146" s="8" t="s">
        <v>1115</v>
      </c>
      <c r="F146" s="8" t="s">
        <v>1115</v>
      </c>
      <c r="G146" s="11">
        <v>12714.7</v>
      </c>
      <c r="H146" s="12">
        <f>IF(F146="Yes",Cost_Price+(G146*Premium_Markup),Cost_Price+(G146*Standard_Markup))</f>
        <v>15003.346000000001</v>
      </c>
      <c r="I146" s="10" t="str">
        <f>IF(D146&lt;O148,"Yes","")</f>
        <v/>
      </c>
      <c r="J146" s="10" t="str">
        <f t="shared" si="4"/>
        <v/>
      </c>
      <c r="K146" s="10">
        <f t="shared" si="5"/>
        <v>10</v>
      </c>
    </row>
    <row r="147" spans="1:11" x14ac:dyDescent="0.25">
      <c r="A147" s="7" t="s">
        <v>156</v>
      </c>
      <c r="B147" s="7" t="s">
        <v>705</v>
      </c>
      <c r="C147" s="8" t="s">
        <v>1112</v>
      </c>
      <c r="D147" s="11">
        <v>30</v>
      </c>
      <c r="E147" s="8" t="s">
        <v>1115</v>
      </c>
      <c r="F147" s="8" t="s">
        <v>1115</v>
      </c>
      <c r="G147" s="11">
        <v>12354.85</v>
      </c>
      <c r="H147" s="12">
        <f>IF(F147="Yes",Cost_Price+(G147*Premium_Markup),Cost_Price+(G147*Standard_Markup))</f>
        <v>14578.723</v>
      </c>
      <c r="I147" s="10" t="str">
        <f>IF(D147&lt;O149,"Yes","")</f>
        <v/>
      </c>
      <c r="J147" s="10" t="str">
        <f t="shared" si="4"/>
        <v/>
      </c>
      <c r="K147" s="10">
        <f t="shared" si="5"/>
        <v>10</v>
      </c>
    </row>
    <row r="148" spans="1:11" x14ac:dyDescent="0.25">
      <c r="A148" s="7" t="s">
        <v>157</v>
      </c>
      <c r="B148" s="7" t="s">
        <v>706</v>
      </c>
      <c r="C148" s="8" t="s">
        <v>1111</v>
      </c>
      <c r="D148" s="11">
        <v>3</v>
      </c>
      <c r="E148" s="8" t="s">
        <v>1115</v>
      </c>
      <c r="F148" s="8" t="s">
        <v>1115</v>
      </c>
      <c r="G148" s="11">
        <v>1677.9</v>
      </c>
      <c r="H148" s="12">
        <f>IF(F148="Yes",Cost_Price+(G148*Premium_Markup),Cost_Price+(G148*Standard_Markup))</f>
        <v>1979.922</v>
      </c>
      <c r="I148" s="10" t="str">
        <f>IF(D148&lt;O150,"Yes","")</f>
        <v/>
      </c>
      <c r="J148" s="10" t="str">
        <f t="shared" si="4"/>
        <v/>
      </c>
      <c r="K148" s="10">
        <f t="shared" si="5"/>
        <v>35</v>
      </c>
    </row>
    <row r="149" spans="1:11" x14ac:dyDescent="0.25">
      <c r="A149" s="7" t="s">
        <v>158</v>
      </c>
      <c r="B149" s="7" t="s">
        <v>707</v>
      </c>
      <c r="C149" s="8" t="s">
        <v>1113</v>
      </c>
      <c r="D149" s="11">
        <v>26</v>
      </c>
      <c r="E149" s="8" t="s">
        <v>1115</v>
      </c>
      <c r="F149" s="8" t="s">
        <v>1115</v>
      </c>
      <c r="G149" s="11">
        <v>5144.8500000000004</v>
      </c>
      <c r="H149" s="12">
        <f>IF(F149="Yes",Cost_Price+(G149*Premium_Markup),Cost_Price+(G149*Standard_Markup))</f>
        <v>6070.9230000000007</v>
      </c>
      <c r="I149" s="10" t="str">
        <f>IF(D149&lt;O151,"Yes","")</f>
        <v/>
      </c>
      <c r="J149" s="10" t="str">
        <f t="shared" si="4"/>
        <v/>
      </c>
      <c r="K149" s="10">
        <f t="shared" si="5"/>
        <v>15</v>
      </c>
    </row>
    <row r="150" spans="1:11" x14ac:dyDescent="0.25">
      <c r="A150" s="7" t="s">
        <v>159</v>
      </c>
      <c r="B150" s="7" t="s">
        <v>708</v>
      </c>
      <c r="C150" s="8" t="s">
        <v>1112</v>
      </c>
      <c r="D150" s="11">
        <v>32</v>
      </c>
      <c r="E150" s="8" t="s">
        <v>1115</v>
      </c>
      <c r="F150" s="8" t="s">
        <v>1127</v>
      </c>
      <c r="G150" s="11">
        <v>14569.7</v>
      </c>
      <c r="H150" s="12">
        <f>IF(F150="Yes",Cost_Price+(G150*Premium_Markup),Cost_Price+(G150*Standard_Markup))</f>
        <v>18212.125</v>
      </c>
      <c r="I150" s="10" t="str">
        <f>IF(D150&lt;O152,"Yes","")</f>
        <v/>
      </c>
      <c r="J150" s="10" t="str">
        <f t="shared" si="4"/>
        <v/>
      </c>
      <c r="K150" s="10">
        <f t="shared" si="5"/>
        <v>10</v>
      </c>
    </row>
    <row r="151" spans="1:11" x14ac:dyDescent="0.25">
      <c r="A151" s="7" t="s">
        <v>160</v>
      </c>
      <c r="B151" s="7" t="s">
        <v>709</v>
      </c>
      <c r="C151" s="8" t="s">
        <v>1113</v>
      </c>
      <c r="D151" s="11">
        <v>29</v>
      </c>
      <c r="E151" s="8" t="s">
        <v>1115</v>
      </c>
      <c r="F151" s="8" t="s">
        <v>1115</v>
      </c>
      <c r="G151" s="11">
        <v>9812.25</v>
      </c>
      <c r="H151" s="12">
        <f>IF(F151="Yes",Cost_Price+(G151*Premium_Markup),Cost_Price+(G151*Standard_Markup))</f>
        <v>11578.455</v>
      </c>
      <c r="I151" s="10" t="str">
        <f>IF(D151&lt;O153,"Yes","")</f>
        <v/>
      </c>
      <c r="J151" s="10" t="str">
        <f t="shared" si="4"/>
        <v/>
      </c>
      <c r="K151" s="10">
        <f t="shared" si="5"/>
        <v>15</v>
      </c>
    </row>
    <row r="152" spans="1:11" x14ac:dyDescent="0.25">
      <c r="A152" s="7" t="s">
        <v>161</v>
      </c>
      <c r="B152" s="7" t="s">
        <v>710</v>
      </c>
      <c r="C152" s="8" t="s">
        <v>1114</v>
      </c>
      <c r="D152" s="11">
        <v>17</v>
      </c>
      <c r="E152" s="8" t="s">
        <v>1115</v>
      </c>
      <c r="F152" s="8" t="s">
        <v>1127</v>
      </c>
      <c r="G152" s="11">
        <v>2934.75</v>
      </c>
      <c r="H152" s="12">
        <f>IF(F152="Yes",Cost_Price+(G152*Premium_Markup),Cost_Price+(G152*Standard_Markup))</f>
        <v>3668.4375</v>
      </c>
      <c r="I152" s="10" t="str">
        <f>IF(D152&lt;O154,"Yes","")</f>
        <v/>
      </c>
      <c r="J152" s="10" t="str">
        <f t="shared" si="4"/>
        <v/>
      </c>
      <c r="K152" s="10">
        <f t="shared" si="5"/>
        <v>25</v>
      </c>
    </row>
    <row r="153" spans="1:11" x14ac:dyDescent="0.25">
      <c r="A153" s="7" t="s">
        <v>162</v>
      </c>
      <c r="B153" s="7" t="s">
        <v>711</v>
      </c>
      <c r="C153" s="8" t="s">
        <v>1112</v>
      </c>
      <c r="D153" s="11">
        <v>3</v>
      </c>
      <c r="E153" s="8" t="s">
        <v>1115</v>
      </c>
      <c r="F153" s="8" t="s">
        <v>1127</v>
      </c>
      <c r="G153" s="11">
        <v>10052.65</v>
      </c>
      <c r="H153" s="12">
        <f>IF(F153="Yes",Cost_Price+(G153*Premium_Markup),Cost_Price+(G153*Standard_Markup))</f>
        <v>12565.8125</v>
      </c>
      <c r="I153" s="10" t="str">
        <f>IF(D153&lt;O155,"Yes","")</f>
        <v/>
      </c>
      <c r="J153" s="10" t="str">
        <f t="shared" si="4"/>
        <v/>
      </c>
      <c r="K153" s="10">
        <f t="shared" si="5"/>
        <v>10</v>
      </c>
    </row>
    <row r="154" spans="1:11" x14ac:dyDescent="0.25">
      <c r="A154" s="7" t="s">
        <v>163</v>
      </c>
      <c r="B154" s="7" t="s">
        <v>712</v>
      </c>
      <c r="C154" s="8" t="s">
        <v>1112</v>
      </c>
      <c r="D154" s="11">
        <v>24</v>
      </c>
      <c r="E154" s="8" t="s">
        <v>1115</v>
      </c>
      <c r="F154" s="8" t="s">
        <v>1127</v>
      </c>
      <c r="G154" s="11">
        <v>12237.7</v>
      </c>
      <c r="H154" s="12">
        <f>IF(F154="Yes",Cost_Price+(G154*Premium_Markup),Cost_Price+(G154*Standard_Markup))</f>
        <v>15297.125</v>
      </c>
      <c r="I154" s="10" t="str">
        <f>IF(D154&lt;O156,"Yes","")</f>
        <v/>
      </c>
      <c r="J154" s="10" t="str">
        <f t="shared" si="4"/>
        <v/>
      </c>
      <c r="K154" s="10">
        <f t="shared" si="5"/>
        <v>10</v>
      </c>
    </row>
    <row r="155" spans="1:11" x14ac:dyDescent="0.25">
      <c r="A155" s="7" t="s">
        <v>164</v>
      </c>
      <c r="B155" s="7" t="s">
        <v>713</v>
      </c>
      <c r="C155" s="8" t="s">
        <v>1112</v>
      </c>
      <c r="D155" s="11">
        <v>2</v>
      </c>
      <c r="E155" s="8" t="s">
        <v>1115</v>
      </c>
      <c r="F155" s="8" t="s">
        <v>1115</v>
      </c>
      <c r="G155" s="11">
        <v>15702.9</v>
      </c>
      <c r="H155" s="12">
        <f>IF(F155="Yes",Cost_Price+(G155*Premium_Markup),Cost_Price+(G155*Standard_Markup))</f>
        <v>18529.421999999999</v>
      </c>
      <c r="I155" s="10" t="str">
        <f>IF(D155&lt;O157,"Yes","")</f>
        <v/>
      </c>
      <c r="J155" s="10" t="str">
        <f t="shared" si="4"/>
        <v/>
      </c>
      <c r="K155" s="10">
        <f t="shared" si="5"/>
        <v>10</v>
      </c>
    </row>
    <row r="156" spans="1:11" x14ac:dyDescent="0.25">
      <c r="A156" s="7" t="s">
        <v>165</v>
      </c>
      <c r="B156" s="7" t="s">
        <v>714</v>
      </c>
      <c r="C156" s="8" t="s">
        <v>1113</v>
      </c>
      <c r="D156" s="11">
        <v>4</v>
      </c>
      <c r="E156" s="8" t="s">
        <v>1127</v>
      </c>
      <c r="F156" s="8" t="s">
        <v>1127</v>
      </c>
      <c r="G156" s="11">
        <v>5142.8</v>
      </c>
      <c r="H156" s="12">
        <f>IF(F156="Yes",Cost_Price+(G156*Premium_Markup),Cost_Price+(G156*Standard_Markup))</f>
        <v>6428.5</v>
      </c>
      <c r="I156" s="10" t="str">
        <f>IF(D156&lt;O158,"Yes","")</f>
        <v/>
      </c>
      <c r="J156" s="10" t="str">
        <f t="shared" si="4"/>
        <v/>
      </c>
      <c r="K156" s="10">
        <f t="shared" si="5"/>
        <v>15</v>
      </c>
    </row>
    <row r="157" spans="1:11" x14ac:dyDescent="0.25">
      <c r="A157" s="7" t="s">
        <v>166</v>
      </c>
      <c r="B157" s="7" t="s">
        <v>715</v>
      </c>
      <c r="C157" s="8" t="s">
        <v>1111</v>
      </c>
      <c r="D157" s="11">
        <v>5</v>
      </c>
      <c r="E157" s="8" t="s">
        <v>1115</v>
      </c>
      <c r="F157" s="8" t="s">
        <v>1115</v>
      </c>
      <c r="G157" s="11">
        <v>1116.9000000000001</v>
      </c>
      <c r="H157" s="12">
        <f>IF(F157="Yes",Cost_Price+(G157*Premium_Markup),Cost_Price+(G157*Standard_Markup))</f>
        <v>1317.942</v>
      </c>
      <c r="I157" s="10" t="str">
        <f>IF(D157&lt;O159,"Yes","")</f>
        <v/>
      </c>
      <c r="J157" s="10" t="str">
        <f t="shared" si="4"/>
        <v/>
      </c>
      <c r="K157" s="10">
        <f t="shared" si="5"/>
        <v>35</v>
      </c>
    </row>
    <row r="158" spans="1:11" x14ac:dyDescent="0.25">
      <c r="A158" s="7" t="s">
        <v>167</v>
      </c>
      <c r="B158" s="7" t="s">
        <v>716</v>
      </c>
      <c r="C158" s="8" t="s">
        <v>1112</v>
      </c>
      <c r="D158" s="11">
        <v>11</v>
      </c>
      <c r="E158" s="8" t="s">
        <v>1115</v>
      </c>
      <c r="F158" s="8" t="s">
        <v>1127</v>
      </c>
      <c r="G158" s="11">
        <v>11654.7</v>
      </c>
      <c r="H158" s="12">
        <f>IF(F158="Yes",Cost_Price+(G158*Premium_Markup),Cost_Price+(G158*Standard_Markup))</f>
        <v>14568.375</v>
      </c>
      <c r="I158" s="10" t="str">
        <f>IF(D158&lt;O160,"Yes","")</f>
        <v/>
      </c>
      <c r="J158" s="10" t="str">
        <f t="shared" si="4"/>
        <v/>
      </c>
      <c r="K158" s="10">
        <f t="shared" si="5"/>
        <v>10</v>
      </c>
    </row>
    <row r="159" spans="1:11" x14ac:dyDescent="0.25">
      <c r="A159" s="7" t="s">
        <v>168</v>
      </c>
      <c r="B159" s="7" t="s">
        <v>717</v>
      </c>
      <c r="C159" s="8" t="s">
        <v>1113</v>
      </c>
      <c r="D159" s="11">
        <v>29</v>
      </c>
      <c r="E159" s="8" t="s">
        <v>1115</v>
      </c>
      <c r="F159" s="8" t="s">
        <v>1127</v>
      </c>
      <c r="G159" s="11">
        <v>7848.9</v>
      </c>
      <c r="H159" s="12">
        <f>IF(F159="Yes",Cost_Price+(G159*Premium_Markup),Cost_Price+(G159*Standard_Markup))</f>
        <v>9811.125</v>
      </c>
      <c r="I159" s="10" t="str">
        <f>IF(D159&lt;O161,"Yes","")</f>
        <v/>
      </c>
      <c r="J159" s="10" t="str">
        <f t="shared" si="4"/>
        <v/>
      </c>
      <c r="K159" s="10">
        <f t="shared" si="5"/>
        <v>15</v>
      </c>
    </row>
    <row r="160" spans="1:11" x14ac:dyDescent="0.25">
      <c r="A160" s="7" t="s">
        <v>169</v>
      </c>
      <c r="B160" s="7" t="s">
        <v>718</v>
      </c>
      <c r="C160" s="8" t="s">
        <v>1112</v>
      </c>
      <c r="D160" s="11">
        <v>1</v>
      </c>
      <c r="E160" s="8" t="s">
        <v>1127</v>
      </c>
      <c r="F160" s="8" t="s">
        <v>1115</v>
      </c>
      <c r="G160" s="11">
        <v>11891.25</v>
      </c>
      <c r="H160" s="12">
        <f>IF(F160="Yes",Cost_Price+(G160*Premium_Markup),Cost_Price+(G160*Standard_Markup))</f>
        <v>14031.674999999999</v>
      </c>
      <c r="I160" s="10" t="str">
        <f>IF(D160&lt;O162,"Yes","")</f>
        <v/>
      </c>
      <c r="J160" s="10" t="str">
        <f t="shared" si="4"/>
        <v/>
      </c>
      <c r="K160" s="10">
        <f t="shared" si="5"/>
        <v>10</v>
      </c>
    </row>
    <row r="161" spans="1:11" x14ac:dyDescent="0.25">
      <c r="A161" s="7" t="s">
        <v>170</v>
      </c>
      <c r="B161" s="7" t="s">
        <v>719</v>
      </c>
      <c r="C161" s="8" t="s">
        <v>1113</v>
      </c>
      <c r="D161" s="11">
        <v>15</v>
      </c>
      <c r="E161" s="8" t="s">
        <v>1115</v>
      </c>
      <c r="F161" s="8" t="s">
        <v>1115</v>
      </c>
      <c r="G161" s="11">
        <v>5400.9</v>
      </c>
      <c r="H161" s="12">
        <f>IF(F161="Yes",Cost_Price+(G161*Premium_Markup),Cost_Price+(G161*Standard_Markup))</f>
        <v>6373.0619999999999</v>
      </c>
      <c r="I161" s="10" t="str">
        <f>IF(D161&lt;O163,"Yes","")</f>
        <v/>
      </c>
      <c r="J161" s="10" t="str">
        <f t="shared" si="4"/>
        <v/>
      </c>
      <c r="K161" s="10">
        <f t="shared" si="5"/>
        <v>15</v>
      </c>
    </row>
    <row r="162" spans="1:11" x14ac:dyDescent="0.25">
      <c r="A162" s="7" t="s">
        <v>171</v>
      </c>
      <c r="B162" s="7" t="s">
        <v>720</v>
      </c>
      <c r="C162" s="8" t="s">
        <v>1112</v>
      </c>
      <c r="D162" s="11">
        <v>18</v>
      </c>
      <c r="E162" s="8" t="s">
        <v>1115</v>
      </c>
      <c r="F162" s="8" t="s">
        <v>1127</v>
      </c>
      <c r="G162" s="11">
        <v>14497.25</v>
      </c>
      <c r="H162" s="12">
        <f>IF(F162="Yes",Cost_Price+(G162*Premium_Markup),Cost_Price+(G162*Standard_Markup))</f>
        <v>18121.5625</v>
      </c>
      <c r="I162" s="10" t="str">
        <f>IF(D162&lt;O164,"Yes","")</f>
        <v/>
      </c>
      <c r="J162" s="10" t="str">
        <f t="shared" si="4"/>
        <v/>
      </c>
      <c r="K162" s="10">
        <f t="shared" si="5"/>
        <v>10</v>
      </c>
    </row>
    <row r="163" spans="1:11" x14ac:dyDescent="0.25">
      <c r="A163" s="7" t="s">
        <v>172</v>
      </c>
      <c r="B163" s="7" t="s">
        <v>721</v>
      </c>
      <c r="C163" s="8" t="s">
        <v>1113</v>
      </c>
      <c r="D163" s="11">
        <v>11</v>
      </c>
      <c r="E163" s="8" t="s">
        <v>1115</v>
      </c>
      <c r="F163" s="8" t="s">
        <v>1127</v>
      </c>
      <c r="G163" s="11">
        <v>9965.25</v>
      </c>
      <c r="H163" s="12">
        <f>IF(F163="Yes",Cost_Price+(G163*Premium_Markup),Cost_Price+(G163*Standard_Markup))</f>
        <v>12456.5625</v>
      </c>
      <c r="I163" s="10" t="str">
        <f>IF(D163&lt;O165,"Yes","")</f>
        <v/>
      </c>
      <c r="J163" s="10" t="str">
        <f t="shared" si="4"/>
        <v/>
      </c>
      <c r="K163" s="10">
        <f t="shared" si="5"/>
        <v>15</v>
      </c>
    </row>
    <row r="164" spans="1:11" x14ac:dyDescent="0.25">
      <c r="A164" s="7" t="s">
        <v>173</v>
      </c>
      <c r="B164" s="7" t="s">
        <v>722</v>
      </c>
      <c r="C164" s="8" t="s">
        <v>1112</v>
      </c>
      <c r="D164" s="11">
        <v>2</v>
      </c>
      <c r="E164" s="8" t="s">
        <v>1115</v>
      </c>
      <c r="F164" s="8" t="s">
        <v>1115</v>
      </c>
      <c r="G164" s="11">
        <v>12112.5</v>
      </c>
      <c r="H164" s="12">
        <f>IF(F164="Yes",Cost_Price+(G164*Premium_Markup),Cost_Price+(G164*Standard_Markup))</f>
        <v>14292.75</v>
      </c>
      <c r="I164" s="10" t="str">
        <f>IF(D164&lt;O166,"Yes","")</f>
        <v/>
      </c>
      <c r="J164" s="10" t="str">
        <f t="shared" si="4"/>
        <v/>
      </c>
      <c r="K164" s="10">
        <f t="shared" si="5"/>
        <v>10</v>
      </c>
    </row>
    <row r="165" spans="1:11" x14ac:dyDescent="0.25">
      <c r="A165" s="7" t="s">
        <v>174</v>
      </c>
      <c r="B165" s="7" t="s">
        <v>723</v>
      </c>
      <c r="C165" s="8" t="s">
        <v>1112</v>
      </c>
      <c r="D165" s="11">
        <v>19</v>
      </c>
      <c r="E165" s="8" t="s">
        <v>1115</v>
      </c>
      <c r="F165" s="8" t="s">
        <v>1127</v>
      </c>
      <c r="G165" s="11">
        <v>10600</v>
      </c>
      <c r="H165" s="12">
        <f>IF(F165="Yes",Cost_Price+(G165*Premium_Markup),Cost_Price+(G165*Standard_Markup))</f>
        <v>13250</v>
      </c>
      <c r="I165" s="10" t="str">
        <f>IF(D165&lt;O167,"Yes","")</f>
        <v/>
      </c>
      <c r="J165" s="10" t="str">
        <f t="shared" si="4"/>
        <v/>
      </c>
      <c r="K165" s="10">
        <f t="shared" si="5"/>
        <v>10</v>
      </c>
    </row>
    <row r="166" spans="1:11" x14ac:dyDescent="0.25">
      <c r="A166" s="7" t="s">
        <v>175</v>
      </c>
      <c r="B166" s="7" t="s">
        <v>724</v>
      </c>
      <c r="C166" s="8" t="s">
        <v>1114</v>
      </c>
      <c r="D166" s="11">
        <v>23</v>
      </c>
      <c r="E166" s="8" t="s">
        <v>1115</v>
      </c>
      <c r="F166" s="8" t="s">
        <v>1127</v>
      </c>
      <c r="G166" s="11">
        <v>3249.75</v>
      </c>
      <c r="H166" s="12">
        <f>IF(F166="Yes",Cost_Price+(G166*Premium_Markup),Cost_Price+(G166*Standard_Markup))</f>
        <v>4062.1875</v>
      </c>
      <c r="I166" s="10" t="str">
        <f>IF(D166&lt;O168,"Yes","")</f>
        <v/>
      </c>
      <c r="J166" s="10" t="str">
        <f t="shared" si="4"/>
        <v/>
      </c>
      <c r="K166" s="10">
        <f t="shared" si="5"/>
        <v>25</v>
      </c>
    </row>
    <row r="167" spans="1:11" x14ac:dyDescent="0.25">
      <c r="A167" s="7" t="s">
        <v>176</v>
      </c>
      <c r="B167" s="7" t="s">
        <v>725</v>
      </c>
      <c r="C167" s="8" t="s">
        <v>1112</v>
      </c>
      <c r="D167" s="11">
        <v>12</v>
      </c>
      <c r="E167" s="8" t="s">
        <v>1115</v>
      </c>
      <c r="F167" s="8" t="s">
        <v>1127</v>
      </c>
      <c r="G167" s="11">
        <v>16354</v>
      </c>
      <c r="H167" s="12">
        <f>IF(F167="Yes",Cost_Price+(G167*Premium_Markup),Cost_Price+(G167*Standard_Markup))</f>
        <v>20442.5</v>
      </c>
      <c r="I167" s="10" t="str">
        <f>IF(D167&lt;O169,"Yes","")</f>
        <v/>
      </c>
      <c r="J167" s="10" t="str">
        <f t="shared" si="4"/>
        <v/>
      </c>
      <c r="K167" s="10">
        <f t="shared" si="5"/>
        <v>10</v>
      </c>
    </row>
    <row r="168" spans="1:11" x14ac:dyDescent="0.25">
      <c r="A168" s="7" t="s">
        <v>177</v>
      </c>
      <c r="B168" s="7" t="s">
        <v>726</v>
      </c>
      <c r="C168" s="8" t="s">
        <v>1113</v>
      </c>
      <c r="D168" s="11">
        <v>17</v>
      </c>
      <c r="E168" s="8" t="s">
        <v>1115</v>
      </c>
      <c r="F168" s="8" t="s">
        <v>1115</v>
      </c>
      <c r="G168" s="11">
        <v>9602.25</v>
      </c>
      <c r="H168" s="12">
        <f>IF(F168="Yes",Cost_Price+(G168*Premium_Markup),Cost_Price+(G168*Standard_Markup))</f>
        <v>11330.655000000001</v>
      </c>
      <c r="I168" s="10" t="str">
        <f>IF(D168&lt;O170,"Yes","")</f>
        <v/>
      </c>
      <c r="J168" s="10" t="str">
        <f t="shared" si="4"/>
        <v/>
      </c>
      <c r="K168" s="10">
        <f t="shared" si="5"/>
        <v>15</v>
      </c>
    </row>
    <row r="169" spans="1:11" x14ac:dyDescent="0.25">
      <c r="A169" s="7" t="s">
        <v>178</v>
      </c>
      <c r="B169" s="7" t="s">
        <v>727</v>
      </c>
      <c r="C169" s="8" t="s">
        <v>1113</v>
      </c>
      <c r="D169" s="11">
        <v>20</v>
      </c>
      <c r="E169" s="8" t="s">
        <v>1115</v>
      </c>
      <c r="F169" s="8" t="s">
        <v>1127</v>
      </c>
      <c r="G169" s="11">
        <v>9307.5</v>
      </c>
      <c r="H169" s="12">
        <f>IF(F169="Yes",Cost_Price+(G169*Premium_Markup),Cost_Price+(G169*Standard_Markup))</f>
        <v>11634.375</v>
      </c>
      <c r="I169" s="10" t="str">
        <f>IF(D169&lt;O171,"Yes","")</f>
        <v/>
      </c>
      <c r="J169" s="10" t="str">
        <f t="shared" si="4"/>
        <v/>
      </c>
      <c r="K169" s="10">
        <f t="shared" si="5"/>
        <v>15</v>
      </c>
    </row>
    <row r="170" spans="1:11" x14ac:dyDescent="0.25">
      <c r="A170" s="7" t="s">
        <v>179</v>
      </c>
      <c r="B170" s="7" t="s">
        <v>728</v>
      </c>
      <c r="C170" s="8" t="s">
        <v>1113</v>
      </c>
      <c r="D170" s="11">
        <v>26</v>
      </c>
      <c r="E170" s="8" t="s">
        <v>1115</v>
      </c>
      <c r="F170" s="8" t="s">
        <v>1115</v>
      </c>
      <c r="G170" s="11">
        <v>8346</v>
      </c>
      <c r="H170" s="12">
        <f>IF(F170="Yes",Cost_Price+(G170*Premium_Markup),Cost_Price+(G170*Standard_Markup))</f>
        <v>9848.2800000000007</v>
      </c>
      <c r="I170" s="10" t="str">
        <f>IF(D170&lt;O172,"Yes","")</f>
        <v/>
      </c>
      <c r="J170" s="10" t="str">
        <f t="shared" si="4"/>
        <v/>
      </c>
      <c r="K170" s="10">
        <f t="shared" si="5"/>
        <v>15</v>
      </c>
    </row>
    <row r="171" spans="1:11" x14ac:dyDescent="0.25">
      <c r="A171" s="7" t="s">
        <v>180</v>
      </c>
      <c r="B171" s="7" t="s">
        <v>729</v>
      </c>
      <c r="C171" s="8" t="s">
        <v>1113</v>
      </c>
      <c r="D171" s="11">
        <v>12</v>
      </c>
      <c r="E171" s="8" t="s">
        <v>1115</v>
      </c>
      <c r="F171" s="8" t="s">
        <v>1115</v>
      </c>
      <c r="G171" s="11">
        <v>5538.75</v>
      </c>
      <c r="H171" s="12">
        <f>IF(F171="Yes",Cost_Price+(G171*Premium_Markup),Cost_Price+(G171*Standard_Markup))</f>
        <v>6535.7250000000004</v>
      </c>
      <c r="I171" s="10" t="str">
        <f>IF(D171&lt;O173,"Yes","")</f>
        <v/>
      </c>
      <c r="J171" s="10" t="str">
        <f t="shared" si="4"/>
        <v/>
      </c>
      <c r="K171" s="10">
        <f t="shared" si="5"/>
        <v>15</v>
      </c>
    </row>
    <row r="172" spans="1:11" x14ac:dyDescent="0.25">
      <c r="A172" s="7" t="s">
        <v>181</v>
      </c>
      <c r="B172" s="7" t="s">
        <v>730</v>
      </c>
      <c r="C172" s="8" t="s">
        <v>1114</v>
      </c>
      <c r="D172" s="11">
        <v>0</v>
      </c>
      <c r="E172" s="8" t="s">
        <v>1127</v>
      </c>
      <c r="F172" s="8" t="s">
        <v>1127</v>
      </c>
      <c r="G172" s="11">
        <v>2348.65</v>
      </c>
      <c r="H172" s="12">
        <f>IF(F172="Yes",Cost_Price+(G172*Premium_Markup),Cost_Price+(G172*Standard_Markup))</f>
        <v>2935.8125</v>
      </c>
      <c r="I172" s="10" t="str">
        <f>IF(D172&lt;O174,"Yes","")</f>
        <v/>
      </c>
      <c r="J172" s="10" t="str">
        <f t="shared" si="4"/>
        <v/>
      </c>
      <c r="K172" s="10">
        <f t="shared" si="5"/>
        <v>25</v>
      </c>
    </row>
    <row r="173" spans="1:11" x14ac:dyDescent="0.25">
      <c r="A173" s="7" t="s">
        <v>182</v>
      </c>
      <c r="B173" s="7" t="s">
        <v>731</v>
      </c>
      <c r="C173" s="8" t="s">
        <v>1111</v>
      </c>
      <c r="D173" s="11">
        <v>16</v>
      </c>
      <c r="E173" s="8" t="s">
        <v>1115</v>
      </c>
      <c r="F173" s="8" t="s">
        <v>1115</v>
      </c>
      <c r="G173" s="11">
        <v>1727.25</v>
      </c>
      <c r="H173" s="12">
        <f>IF(F173="Yes",Cost_Price+(G173*Premium_Markup),Cost_Price+(G173*Standard_Markup))</f>
        <v>2038.155</v>
      </c>
      <c r="I173" s="10" t="str">
        <f>IF(D173&lt;O175,"Yes","")</f>
        <v/>
      </c>
      <c r="J173" s="10" t="str">
        <f t="shared" si="4"/>
        <v/>
      </c>
      <c r="K173" s="10">
        <f t="shared" si="5"/>
        <v>35</v>
      </c>
    </row>
    <row r="174" spans="1:11" x14ac:dyDescent="0.25">
      <c r="A174" s="7" t="s">
        <v>183</v>
      </c>
      <c r="B174" s="7" t="s">
        <v>732</v>
      </c>
      <c r="C174" s="8" t="s">
        <v>1111</v>
      </c>
      <c r="D174" s="11">
        <v>22</v>
      </c>
      <c r="E174" s="8" t="s">
        <v>1115</v>
      </c>
      <c r="F174" s="8" t="s">
        <v>1127</v>
      </c>
      <c r="G174" s="11">
        <v>1138.8</v>
      </c>
      <c r="H174" s="12">
        <f>IF(F174="Yes",Cost_Price+(G174*Premium_Markup),Cost_Price+(G174*Standard_Markup))</f>
        <v>1423.5</v>
      </c>
      <c r="I174" s="10" t="str">
        <f>IF(D174&lt;O176,"Yes","")</f>
        <v/>
      </c>
      <c r="J174" s="10" t="str">
        <f t="shared" si="4"/>
        <v/>
      </c>
      <c r="K174" s="10">
        <f t="shared" si="5"/>
        <v>35</v>
      </c>
    </row>
    <row r="175" spans="1:11" x14ac:dyDescent="0.25">
      <c r="A175" s="7" t="s">
        <v>184</v>
      </c>
      <c r="B175" s="7" t="s">
        <v>733</v>
      </c>
      <c r="C175" s="8" t="s">
        <v>1113</v>
      </c>
      <c r="D175" s="11">
        <v>11</v>
      </c>
      <c r="E175" s="8" t="s">
        <v>1115</v>
      </c>
      <c r="F175" s="8" t="s">
        <v>1115</v>
      </c>
      <c r="G175" s="11">
        <v>7056.65</v>
      </c>
      <c r="H175" s="12">
        <f>IF(F175="Yes",Cost_Price+(G175*Premium_Markup),Cost_Price+(G175*Standard_Markup))</f>
        <v>8326.8469999999998</v>
      </c>
      <c r="I175" s="10" t="str">
        <f>IF(D175&lt;O177,"Yes","")</f>
        <v/>
      </c>
      <c r="J175" s="10" t="str">
        <f t="shared" si="4"/>
        <v/>
      </c>
      <c r="K175" s="10">
        <f t="shared" si="5"/>
        <v>15</v>
      </c>
    </row>
    <row r="176" spans="1:11" x14ac:dyDescent="0.25">
      <c r="A176" s="7" t="s">
        <v>185</v>
      </c>
      <c r="B176" s="7" t="s">
        <v>734</v>
      </c>
      <c r="C176" s="8" t="s">
        <v>1113</v>
      </c>
      <c r="D176" s="11">
        <v>3</v>
      </c>
      <c r="E176" s="8" t="s">
        <v>1127</v>
      </c>
      <c r="F176" s="8" t="s">
        <v>1115</v>
      </c>
      <c r="G176" s="11">
        <v>7202</v>
      </c>
      <c r="H176" s="12">
        <f>IF(F176="Yes",Cost_Price+(G176*Premium_Markup),Cost_Price+(G176*Standard_Markup))</f>
        <v>8498.36</v>
      </c>
      <c r="I176" s="10" t="str">
        <f>IF(D176&lt;O178,"Yes","")</f>
        <v/>
      </c>
      <c r="J176" s="10" t="str">
        <f t="shared" si="4"/>
        <v/>
      </c>
      <c r="K176" s="10">
        <f t="shared" si="5"/>
        <v>15</v>
      </c>
    </row>
    <row r="177" spans="1:11" x14ac:dyDescent="0.25">
      <c r="A177" s="7" t="s">
        <v>186</v>
      </c>
      <c r="B177" s="7" t="s">
        <v>735</v>
      </c>
      <c r="C177" s="8" t="s">
        <v>1113</v>
      </c>
      <c r="D177" s="11">
        <v>17</v>
      </c>
      <c r="E177" s="8" t="s">
        <v>1115</v>
      </c>
      <c r="F177" s="8" t="s">
        <v>1115</v>
      </c>
      <c r="G177" s="11">
        <v>9905.7000000000007</v>
      </c>
      <c r="H177" s="12">
        <f>IF(F177="Yes",Cost_Price+(G177*Premium_Markup),Cost_Price+(G177*Standard_Markup))</f>
        <v>11688.726000000001</v>
      </c>
      <c r="I177" s="10" t="str">
        <f>IF(D177&lt;O179,"Yes","")</f>
        <v/>
      </c>
      <c r="J177" s="10" t="str">
        <f t="shared" si="4"/>
        <v/>
      </c>
      <c r="K177" s="10">
        <f t="shared" si="5"/>
        <v>15</v>
      </c>
    </row>
    <row r="178" spans="1:11" x14ac:dyDescent="0.25">
      <c r="A178" s="7" t="s">
        <v>187</v>
      </c>
      <c r="B178" s="7" t="s">
        <v>736</v>
      </c>
      <c r="C178" s="8" t="s">
        <v>1113</v>
      </c>
      <c r="D178" s="11">
        <v>28</v>
      </c>
      <c r="E178" s="8" t="s">
        <v>1115</v>
      </c>
      <c r="F178" s="8" t="s">
        <v>1127</v>
      </c>
      <c r="G178" s="11">
        <v>5879.65</v>
      </c>
      <c r="H178" s="12">
        <f>IF(F178="Yes",Cost_Price+(G178*Premium_Markup),Cost_Price+(G178*Standard_Markup))</f>
        <v>7349.5625</v>
      </c>
      <c r="I178" s="10" t="str">
        <f>IF(D178&lt;O180,"Yes","")</f>
        <v/>
      </c>
      <c r="J178" s="10" t="str">
        <f t="shared" si="4"/>
        <v/>
      </c>
      <c r="K178" s="10">
        <f t="shared" si="5"/>
        <v>15</v>
      </c>
    </row>
    <row r="179" spans="1:11" x14ac:dyDescent="0.25">
      <c r="A179" s="7" t="s">
        <v>188</v>
      </c>
      <c r="B179" s="7" t="s">
        <v>737</v>
      </c>
      <c r="C179" s="8" t="s">
        <v>1112</v>
      </c>
      <c r="D179" s="11">
        <v>19</v>
      </c>
      <c r="E179" s="8" t="s">
        <v>1115</v>
      </c>
      <c r="F179" s="8" t="s">
        <v>1115</v>
      </c>
      <c r="G179" s="11">
        <v>11214.9</v>
      </c>
      <c r="H179" s="12">
        <f>IF(F179="Yes",Cost_Price+(G179*Premium_Markup),Cost_Price+(G179*Standard_Markup))</f>
        <v>13233.581999999999</v>
      </c>
      <c r="I179" s="10" t="str">
        <f>IF(D179&lt;O181,"Yes","")</f>
        <v/>
      </c>
      <c r="J179" s="10" t="str">
        <f t="shared" si="4"/>
        <v/>
      </c>
      <c r="K179" s="10">
        <f t="shared" si="5"/>
        <v>10</v>
      </c>
    </row>
    <row r="180" spans="1:11" x14ac:dyDescent="0.25">
      <c r="A180" s="7" t="s">
        <v>189</v>
      </c>
      <c r="B180" s="7" t="s">
        <v>738</v>
      </c>
      <c r="C180" s="8" t="s">
        <v>1113</v>
      </c>
      <c r="D180" s="11">
        <v>9</v>
      </c>
      <c r="E180" s="8" t="s">
        <v>1127</v>
      </c>
      <c r="F180" s="8" t="s">
        <v>1127</v>
      </c>
      <c r="G180" s="11">
        <v>8002.8</v>
      </c>
      <c r="H180" s="12">
        <f>IF(F180="Yes",Cost_Price+(G180*Premium_Markup),Cost_Price+(G180*Standard_Markup))</f>
        <v>10003.5</v>
      </c>
      <c r="I180" s="10" t="str">
        <f>IF(D180&lt;O182,"Yes","")</f>
        <v/>
      </c>
      <c r="J180" s="10" t="str">
        <f t="shared" si="4"/>
        <v/>
      </c>
      <c r="K180" s="10">
        <f t="shared" si="5"/>
        <v>15</v>
      </c>
    </row>
    <row r="181" spans="1:11" x14ac:dyDescent="0.25">
      <c r="A181" s="7" t="s">
        <v>190</v>
      </c>
      <c r="B181" s="7" t="s">
        <v>739</v>
      </c>
      <c r="C181" s="8" t="s">
        <v>1113</v>
      </c>
      <c r="D181" s="11">
        <v>7</v>
      </c>
      <c r="E181" s="8" t="s">
        <v>1115</v>
      </c>
      <c r="F181" s="8" t="s">
        <v>1127</v>
      </c>
      <c r="G181" s="11">
        <v>5344.65</v>
      </c>
      <c r="H181" s="12">
        <f>IF(F181="Yes",Cost_Price+(G181*Premium_Markup),Cost_Price+(G181*Standard_Markup))</f>
        <v>6680.8125</v>
      </c>
      <c r="I181" s="10" t="str">
        <f>IF(D181&lt;O183,"Yes","")</f>
        <v/>
      </c>
      <c r="J181" s="10" t="str">
        <f t="shared" si="4"/>
        <v/>
      </c>
      <c r="K181" s="10">
        <f t="shared" si="5"/>
        <v>15</v>
      </c>
    </row>
    <row r="182" spans="1:11" x14ac:dyDescent="0.25">
      <c r="A182" s="7" t="s">
        <v>191</v>
      </c>
      <c r="B182" s="7" t="s">
        <v>740</v>
      </c>
      <c r="C182" s="8" t="s">
        <v>1112</v>
      </c>
      <c r="D182" s="11">
        <v>18</v>
      </c>
      <c r="E182" s="8" t="s">
        <v>1115</v>
      </c>
      <c r="F182" s="8" t="s">
        <v>1115</v>
      </c>
      <c r="G182" s="11">
        <v>10967.25</v>
      </c>
      <c r="H182" s="12">
        <f>IF(F182="Yes",Cost_Price+(G182*Premium_Markup),Cost_Price+(G182*Standard_Markup))</f>
        <v>12941.355</v>
      </c>
      <c r="I182" s="10" t="str">
        <f>IF(D182&lt;O184,"Yes","")</f>
        <v/>
      </c>
      <c r="J182" s="10" t="str">
        <f t="shared" si="4"/>
        <v/>
      </c>
      <c r="K182" s="10">
        <f t="shared" si="5"/>
        <v>10</v>
      </c>
    </row>
    <row r="183" spans="1:11" x14ac:dyDescent="0.25">
      <c r="A183" s="7" t="s">
        <v>192</v>
      </c>
      <c r="B183" s="7" t="s">
        <v>741</v>
      </c>
      <c r="C183" s="8" t="s">
        <v>1112</v>
      </c>
      <c r="D183" s="11">
        <v>16</v>
      </c>
      <c r="E183" s="8" t="s">
        <v>1115</v>
      </c>
      <c r="F183" s="8" t="s">
        <v>1127</v>
      </c>
      <c r="G183" s="11">
        <v>10062</v>
      </c>
      <c r="H183" s="12">
        <f>IF(F183="Yes",Cost_Price+(G183*Premium_Markup),Cost_Price+(G183*Standard_Markup))</f>
        <v>12577.5</v>
      </c>
      <c r="I183" s="10" t="str">
        <f>IF(D183&lt;O185,"Yes","")</f>
        <v/>
      </c>
      <c r="J183" s="10" t="str">
        <f t="shared" si="4"/>
        <v/>
      </c>
      <c r="K183" s="10">
        <f t="shared" si="5"/>
        <v>10</v>
      </c>
    </row>
    <row r="184" spans="1:11" x14ac:dyDescent="0.25">
      <c r="A184" s="7" t="s">
        <v>193</v>
      </c>
      <c r="B184" s="7" t="s">
        <v>742</v>
      </c>
      <c r="C184" s="8" t="s">
        <v>1114</v>
      </c>
      <c r="D184" s="11">
        <v>26</v>
      </c>
      <c r="E184" s="8" t="s">
        <v>1115</v>
      </c>
      <c r="F184" s="8" t="s">
        <v>1115</v>
      </c>
      <c r="G184" s="11">
        <v>3360.9</v>
      </c>
      <c r="H184" s="12">
        <f>IF(F184="Yes",Cost_Price+(G184*Premium_Markup),Cost_Price+(G184*Standard_Markup))</f>
        <v>3965.8620000000001</v>
      </c>
      <c r="I184" s="10" t="str">
        <f>IF(D184&lt;O186,"Yes","")</f>
        <v/>
      </c>
      <c r="J184" s="10" t="str">
        <f t="shared" si="4"/>
        <v/>
      </c>
      <c r="K184" s="10">
        <f t="shared" si="5"/>
        <v>25</v>
      </c>
    </row>
    <row r="185" spans="1:11" x14ac:dyDescent="0.25">
      <c r="A185" s="7" t="s">
        <v>194</v>
      </c>
      <c r="B185" s="7" t="s">
        <v>743</v>
      </c>
      <c r="C185" s="8" t="s">
        <v>1113</v>
      </c>
      <c r="D185" s="11">
        <v>12</v>
      </c>
      <c r="E185" s="8" t="s">
        <v>1115</v>
      </c>
      <c r="F185" s="8" t="s">
        <v>1127</v>
      </c>
      <c r="G185" s="11">
        <v>8426.25</v>
      </c>
      <c r="H185" s="12">
        <f>IF(F185="Yes",Cost_Price+(G185*Premium_Markup),Cost_Price+(G185*Standard_Markup))</f>
        <v>10532.8125</v>
      </c>
      <c r="I185" s="10" t="str">
        <f>IF(D185&lt;O187,"Yes","")</f>
        <v/>
      </c>
      <c r="J185" s="10" t="str">
        <f t="shared" si="4"/>
        <v/>
      </c>
      <c r="K185" s="10">
        <f t="shared" si="5"/>
        <v>15</v>
      </c>
    </row>
    <row r="186" spans="1:11" x14ac:dyDescent="0.25">
      <c r="A186" s="7" t="s">
        <v>195</v>
      </c>
      <c r="B186" s="7" t="s">
        <v>744</v>
      </c>
      <c r="C186" s="8" t="s">
        <v>1112</v>
      </c>
      <c r="D186" s="11">
        <v>5</v>
      </c>
      <c r="E186" s="8" t="s">
        <v>1115</v>
      </c>
      <c r="F186" s="8" t="s">
        <v>1115</v>
      </c>
      <c r="G186" s="11">
        <v>12578.8</v>
      </c>
      <c r="H186" s="12">
        <f>IF(F186="Yes",Cost_Price+(G186*Premium_Markup),Cost_Price+(G186*Standard_Markup))</f>
        <v>14842.983999999999</v>
      </c>
      <c r="I186" s="10" t="str">
        <f>IF(D186&lt;O188,"Yes","")</f>
        <v/>
      </c>
      <c r="J186" s="10" t="str">
        <f t="shared" si="4"/>
        <v/>
      </c>
      <c r="K186" s="10">
        <f t="shared" si="5"/>
        <v>10</v>
      </c>
    </row>
    <row r="187" spans="1:11" x14ac:dyDescent="0.25">
      <c r="A187" s="7" t="s">
        <v>196</v>
      </c>
      <c r="B187" s="7" t="s">
        <v>745</v>
      </c>
      <c r="C187" s="8" t="s">
        <v>1112</v>
      </c>
      <c r="D187" s="11">
        <v>5</v>
      </c>
      <c r="E187" s="8" t="s">
        <v>1127</v>
      </c>
      <c r="F187" s="8" t="s">
        <v>1115</v>
      </c>
      <c r="G187" s="11">
        <v>11664.75</v>
      </c>
      <c r="H187" s="12">
        <f>IF(F187="Yes",Cost_Price+(G187*Premium_Markup),Cost_Price+(G187*Standard_Markup))</f>
        <v>13764.404999999999</v>
      </c>
      <c r="I187" s="10" t="str">
        <f>IF(D187&lt;O189,"Yes","")</f>
        <v/>
      </c>
      <c r="J187" s="10" t="str">
        <f t="shared" si="4"/>
        <v/>
      </c>
      <c r="K187" s="10">
        <f t="shared" si="5"/>
        <v>10</v>
      </c>
    </row>
    <row r="188" spans="1:11" x14ac:dyDescent="0.25">
      <c r="A188" s="7" t="s">
        <v>197</v>
      </c>
      <c r="B188" s="7" t="s">
        <v>746</v>
      </c>
      <c r="C188" s="8" t="s">
        <v>1114</v>
      </c>
      <c r="D188" s="11">
        <v>1</v>
      </c>
      <c r="E188" s="8" t="s">
        <v>1115</v>
      </c>
      <c r="F188" s="8" t="s">
        <v>1127</v>
      </c>
      <c r="G188" s="11">
        <v>4570.8</v>
      </c>
      <c r="H188" s="12">
        <f>IF(F188="Yes",Cost_Price+(G188*Premium_Markup),Cost_Price+(G188*Standard_Markup))</f>
        <v>5713.5</v>
      </c>
      <c r="I188" s="10" t="str">
        <f>IF(D188&lt;O190,"Yes","")</f>
        <v/>
      </c>
      <c r="J188" s="10" t="str">
        <f t="shared" si="4"/>
        <v/>
      </c>
      <c r="K188" s="10">
        <f t="shared" si="5"/>
        <v>25</v>
      </c>
    </row>
    <row r="189" spans="1:11" x14ac:dyDescent="0.25">
      <c r="A189" s="7" t="s">
        <v>198</v>
      </c>
      <c r="B189" s="7" t="s">
        <v>747</v>
      </c>
      <c r="C189" s="8" t="s">
        <v>1113</v>
      </c>
      <c r="D189" s="11">
        <v>18</v>
      </c>
      <c r="E189" s="8" t="s">
        <v>1115</v>
      </c>
      <c r="F189" s="8" t="s">
        <v>1115</v>
      </c>
      <c r="G189" s="11">
        <v>8079.75</v>
      </c>
      <c r="H189" s="12">
        <f>IF(F189="Yes",Cost_Price+(G189*Premium_Markup),Cost_Price+(G189*Standard_Markup))</f>
        <v>9534.1049999999996</v>
      </c>
      <c r="I189" s="10" t="str">
        <f>IF(D189&lt;O191,"Yes","")</f>
        <v/>
      </c>
      <c r="J189" s="10" t="str">
        <f t="shared" si="4"/>
        <v/>
      </c>
      <c r="K189" s="10">
        <f t="shared" si="5"/>
        <v>15</v>
      </c>
    </row>
    <row r="190" spans="1:11" x14ac:dyDescent="0.25">
      <c r="A190" s="7" t="s">
        <v>199</v>
      </c>
      <c r="B190" s="7" t="s">
        <v>748</v>
      </c>
      <c r="C190" s="8" t="s">
        <v>1113</v>
      </c>
      <c r="D190" s="11">
        <v>20</v>
      </c>
      <c r="E190" s="8" t="s">
        <v>1115</v>
      </c>
      <c r="F190" s="8" t="s">
        <v>1115</v>
      </c>
      <c r="G190" s="11">
        <v>6726.9</v>
      </c>
      <c r="H190" s="12">
        <f>IF(F190="Yes",Cost_Price+(G190*Premium_Markup),Cost_Price+(G190*Standard_Markup))</f>
        <v>7937.7419999999993</v>
      </c>
      <c r="I190" s="10" t="str">
        <f>IF(D190&lt;O192,"Yes","")</f>
        <v/>
      </c>
      <c r="J190" s="10" t="str">
        <f t="shared" si="4"/>
        <v/>
      </c>
      <c r="K190" s="10">
        <f t="shared" si="5"/>
        <v>15</v>
      </c>
    </row>
    <row r="191" spans="1:11" x14ac:dyDescent="0.25">
      <c r="A191" s="7" t="s">
        <v>200</v>
      </c>
      <c r="B191" s="7" t="s">
        <v>749</v>
      </c>
      <c r="C191" s="8" t="s">
        <v>1112</v>
      </c>
      <c r="D191" s="11">
        <v>17</v>
      </c>
      <c r="E191" s="8" t="s">
        <v>1115</v>
      </c>
      <c r="F191" s="8" t="s">
        <v>1115</v>
      </c>
      <c r="G191" s="11">
        <v>12673.5</v>
      </c>
      <c r="H191" s="12">
        <f>IF(F191="Yes",Cost_Price+(G191*Premium_Markup),Cost_Price+(G191*Standard_Markup))</f>
        <v>14954.73</v>
      </c>
      <c r="I191" s="10" t="str">
        <f>IF(D191&lt;O193,"Yes","")</f>
        <v/>
      </c>
      <c r="J191" s="10" t="str">
        <f t="shared" si="4"/>
        <v/>
      </c>
      <c r="K191" s="10">
        <f t="shared" si="5"/>
        <v>10</v>
      </c>
    </row>
    <row r="192" spans="1:11" x14ac:dyDescent="0.25">
      <c r="A192" s="7" t="s">
        <v>201</v>
      </c>
      <c r="B192" s="7" t="s">
        <v>750</v>
      </c>
      <c r="C192" s="8" t="s">
        <v>1112</v>
      </c>
      <c r="D192" s="11">
        <v>11</v>
      </c>
      <c r="E192" s="8" t="s">
        <v>1115</v>
      </c>
      <c r="F192" s="8" t="s">
        <v>1115</v>
      </c>
      <c r="G192" s="11">
        <v>11421.5</v>
      </c>
      <c r="H192" s="12">
        <f>IF(F192="Yes",Cost_Price+(G192*Premium_Markup),Cost_Price+(G192*Standard_Markup))</f>
        <v>13477.369999999999</v>
      </c>
      <c r="I192" s="10" t="str">
        <f>IF(D192&lt;O194,"Yes","")</f>
        <v/>
      </c>
      <c r="J192" s="10" t="str">
        <f t="shared" si="4"/>
        <v/>
      </c>
      <c r="K192" s="10">
        <f t="shared" si="5"/>
        <v>10</v>
      </c>
    </row>
    <row r="193" spans="1:11" x14ac:dyDescent="0.25">
      <c r="A193" s="7" t="s">
        <v>202</v>
      </c>
      <c r="B193" s="7" t="s">
        <v>751</v>
      </c>
      <c r="C193" s="8" t="s">
        <v>1114</v>
      </c>
      <c r="D193" s="11">
        <v>14</v>
      </c>
      <c r="E193" s="8" t="s">
        <v>1115</v>
      </c>
      <c r="F193" s="8" t="s">
        <v>1115</v>
      </c>
      <c r="G193" s="11">
        <v>5130.6499999999996</v>
      </c>
      <c r="H193" s="12">
        <f>IF(F193="Yes",Cost_Price+(G193*Premium_Markup),Cost_Price+(G193*Standard_Markup))</f>
        <v>6054.1669999999995</v>
      </c>
      <c r="I193" s="10" t="str">
        <f>IF(D193&lt;O195,"Yes","")</f>
        <v/>
      </c>
      <c r="J193" s="10" t="str">
        <f t="shared" si="4"/>
        <v/>
      </c>
      <c r="K193" s="10">
        <f t="shared" si="5"/>
        <v>25</v>
      </c>
    </row>
    <row r="194" spans="1:11" x14ac:dyDescent="0.25">
      <c r="A194" s="7" t="s">
        <v>203</v>
      </c>
      <c r="B194" s="7" t="s">
        <v>752</v>
      </c>
      <c r="C194" s="8" t="s">
        <v>1112</v>
      </c>
      <c r="D194" s="11">
        <v>29</v>
      </c>
      <c r="E194" s="8" t="s">
        <v>1115</v>
      </c>
      <c r="F194" s="8" t="s">
        <v>1127</v>
      </c>
      <c r="G194" s="11">
        <v>16989.849999999999</v>
      </c>
      <c r="H194" s="12">
        <f>IF(F194="Yes",Cost_Price+(G194*Premium_Markup),Cost_Price+(G194*Standard_Markup))</f>
        <v>21237.3125</v>
      </c>
      <c r="I194" s="10" t="str">
        <f>IF(D194&lt;O196,"Yes","")</f>
        <v/>
      </c>
      <c r="J194" s="10" t="str">
        <f t="shared" si="4"/>
        <v/>
      </c>
      <c r="K194" s="10">
        <f t="shared" si="5"/>
        <v>10</v>
      </c>
    </row>
    <row r="195" spans="1:11" x14ac:dyDescent="0.25">
      <c r="A195" s="7" t="s">
        <v>204</v>
      </c>
      <c r="B195" s="7" t="s">
        <v>753</v>
      </c>
      <c r="C195" s="8" t="s">
        <v>1112</v>
      </c>
      <c r="D195" s="11">
        <v>13</v>
      </c>
      <c r="E195" s="8" t="s">
        <v>1115</v>
      </c>
      <c r="F195" s="8" t="s">
        <v>1115</v>
      </c>
      <c r="G195" s="11">
        <v>16237.25</v>
      </c>
      <c r="H195" s="12">
        <f>IF(F195="Yes",Cost_Price+(G195*Premium_Markup),Cost_Price+(G195*Standard_Markup))</f>
        <v>19159.955000000002</v>
      </c>
      <c r="I195" s="10" t="str">
        <f>IF(D195&lt;O197,"Yes","")</f>
        <v/>
      </c>
      <c r="J195" s="10" t="str">
        <f t="shared" si="4"/>
        <v/>
      </c>
      <c r="K195" s="10">
        <f t="shared" si="5"/>
        <v>10</v>
      </c>
    </row>
    <row r="196" spans="1:11" x14ac:dyDescent="0.25">
      <c r="A196" s="7" t="s">
        <v>205</v>
      </c>
      <c r="B196" s="7" t="s">
        <v>754</v>
      </c>
      <c r="C196" s="8" t="s">
        <v>1112</v>
      </c>
      <c r="D196" s="11">
        <v>17</v>
      </c>
      <c r="E196" s="8" t="s">
        <v>1115</v>
      </c>
      <c r="F196" s="8" t="s">
        <v>1127</v>
      </c>
      <c r="G196" s="11">
        <v>10990.5</v>
      </c>
      <c r="H196" s="12">
        <f>IF(F196="Yes",Cost_Price+(G196*Premium_Markup),Cost_Price+(G196*Standard_Markup))</f>
        <v>13738.125</v>
      </c>
      <c r="I196" s="10" t="str">
        <f>IF(D196&lt;O198,"Yes","")</f>
        <v/>
      </c>
      <c r="J196" s="10" t="str">
        <f t="shared" si="4"/>
        <v/>
      </c>
      <c r="K196" s="10">
        <f t="shared" si="5"/>
        <v>10</v>
      </c>
    </row>
    <row r="197" spans="1:11" x14ac:dyDescent="0.25">
      <c r="A197" s="7" t="s">
        <v>206</v>
      </c>
      <c r="B197" s="7" t="s">
        <v>755</v>
      </c>
      <c r="C197" s="8" t="s">
        <v>1113</v>
      </c>
      <c r="D197" s="11">
        <v>0</v>
      </c>
      <c r="E197" s="8" t="s">
        <v>1115</v>
      </c>
      <c r="F197" s="8" t="s">
        <v>1127</v>
      </c>
      <c r="G197" s="11">
        <v>6347.25</v>
      </c>
      <c r="H197" s="12">
        <f>IF(F197="Yes",Cost_Price+(G197*Premium_Markup),Cost_Price+(G197*Standard_Markup))</f>
        <v>7934.0625</v>
      </c>
      <c r="I197" s="10" t="str">
        <f>IF(D197&lt;O199,"Yes","")</f>
        <v/>
      </c>
      <c r="J197" s="10" t="str">
        <f t="shared" ref="J197:J260" si="6">IF(AND(E197="Yes",I197="Yes"),"Yes","")</f>
        <v/>
      </c>
      <c r="K197" s="10">
        <f t="shared" ref="K197:K260" si="7">VLOOKUP(C197,$M$10:$N$13,2)</f>
        <v>15</v>
      </c>
    </row>
    <row r="198" spans="1:11" x14ac:dyDescent="0.25">
      <c r="A198" s="7" t="s">
        <v>207</v>
      </c>
      <c r="B198" s="7" t="s">
        <v>756</v>
      </c>
      <c r="C198" s="8" t="s">
        <v>1112</v>
      </c>
      <c r="D198" s="11">
        <v>11</v>
      </c>
      <c r="E198" s="8" t="s">
        <v>1115</v>
      </c>
      <c r="F198" s="8" t="s">
        <v>1115</v>
      </c>
      <c r="G198" s="11">
        <v>10967.25</v>
      </c>
      <c r="H198" s="12">
        <f>IF(F198="Yes",Cost_Price+(G198*Premium_Markup),Cost_Price+(G198*Standard_Markup))</f>
        <v>12941.355</v>
      </c>
      <c r="I198" s="10" t="str">
        <f>IF(D198&lt;O200,"Yes","")</f>
        <v/>
      </c>
      <c r="J198" s="10" t="str">
        <f t="shared" si="6"/>
        <v/>
      </c>
      <c r="K198" s="10">
        <f t="shared" si="7"/>
        <v>10</v>
      </c>
    </row>
    <row r="199" spans="1:11" x14ac:dyDescent="0.25">
      <c r="A199" s="7" t="s">
        <v>208</v>
      </c>
      <c r="B199" s="7" t="s">
        <v>757</v>
      </c>
      <c r="C199" s="8" t="s">
        <v>1114</v>
      </c>
      <c r="D199" s="11">
        <v>2</v>
      </c>
      <c r="E199" s="8" t="s">
        <v>1127</v>
      </c>
      <c r="F199" s="8" t="s">
        <v>1115</v>
      </c>
      <c r="G199" s="11">
        <v>4482.8999999999996</v>
      </c>
      <c r="H199" s="12">
        <f>IF(F199="Yes",Cost_Price+(G199*Premium_Markup),Cost_Price+(G199*Standard_Markup))</f>
        <v>5289.8219999999992</v>
      </c>
      <c r="I199" s="10" t="str">
        <f>IF(D199&lt;O201,"Yes","")</f>
        <v/>
      </c>
      <c r="J199" s="10" t="str">
        <f t="shared" si="6"/>
        <v/>
      </c>
      <c r="K199" s="10">
        <f t="shared" si="7"/>
        <v>25</v>
      </c>
    </row>
    <row r="200" spans="1:11" x14ac:dyDescent="0.25">
      <c r="A200" s="7" t="s">
        <v>209</v>
      </c>
      <c r="B200" s="7" t="s">
        <v>758</v>
      </c>
      <c r="C200" s="8" t="s">
        <v>1112</v>
      </c>
      <c r="D200" s="11">
        <v>7</v>
      </c>
      <c r="E200" s="8" t="s">
        <v>1115</v>
      </c>
      <c r="F200" s="8" t="s">
        <v>1115</v>
      </c>
      <c r="G200" s="11">
        <v>14376.9</v>
      </c>
      <c r="H200" s="12">
        <f>IF(F200="Yes",Cost_Price+(G200*Premium_Markup),Cost_Price+(G200*Standard_Markup))</f>
        <v>16964.741999999998</v>
      </c>
      <c r="I200" s="10" t="str">
        <f>IF(D200&lt;O202,"Yes","")</f>
        <v/>
      </c>
      <c r="J200" s="10" t="str">
        <f t="shared" si="6"/>
        <v/>
      </c>
      <c r="K200" s="10">
        <f t="shared" si="7"/>
        <v>10</v>
      </c>
    </row>
    <row r="201" spans="1:11" x14ac:dyDescent="0.25">
      <c r="A201" s="7" t="s">
        <v>210</v>
      </c>
      <c r="B201" s="7" t="s">
        <v>759</v>
      </c>
      <c r="C201" s="8" t="s">
        <v>1113</v>
      </c>
      <c r="D201" s="11">
        <v>9</v>
      </c>
      <c r="E201" s="8" t="s">
        <v>1127</v>
      </c>
      <c r="F201" s="8" t="s">
        <v>1127</v>
      </c>
      <c r="G201" s="11">
        <v>7644.9</v>
      </c>
      <c r="H201" s="12">
        <f>IF(F201="Yes",Cost_Price+(G201*Premium_Markup),Cost_Price+(G201*Standard_Markup))</f>
        <v>9556.125</v>
      </c>
      <c r="I201" s="10" t="str">
        <f>IF(D201&lt;O203,"Yes","")</f>
        <v/>
      </c>
      <c r="J201" s="10" t="str">
        <f t="shared" si="6"/>
        <v/>
      </c>
      <c r="K201" s="10">
        <f t="shared" si="7"/>
        <v>15</v>
      </c>
    </row>
    <row r="202" spans="1:11" x14ac:dyDescent="0.25">
      <c r="A202" s="7" t="s">
        <v>211</v>
      </c>
      <c r="B202" s="7" t="s">
        <v>760</v>
      </c>
      <c r="C202" s="8" t="s">
        <v>1112</v>
      </c>
      <c r="D202" s="11">
        <v>4</v>
      </c>
      <c r="E202" s="8" t="s">
        <v>1115</v>
      </c>
      <c r="F202" s="8" t="s">
        <v>1115</v>
      </c>
      <c r="G202" s="11">
        <v>14208.85</v>
      </c>
      <c r="H202" s="12">
        <f>IF(F202="Yes",Cost_Price+(G202*Premium_Markup),Cost_Price+(G202*Standard_Markup))</f>
        <v>16766.442999999999</v>
      </c>
      <c r="I202" s="10" t="str">
        <f>IF(D202&lt;O204,"Yes","")</f>
        <v/>
      </c>
      <c r="J202" s="10" t="str">
        <f t="shared" si="6"/>
        <v/>
      </c>
      <c r="K202" s="10">
        <f t="shared" si="7"/>
        <v>10</v>
      </c>
    </row>
    <row r="203" spans="1:11" x14ac:dyDescent="0.25">
      <c r="A203" s="7" t="s">
        <v>212</v>
      </c>
      <c r="B203" s="7" t="s">
        <v>761</v>
      </c>
      <c r="C203" s="8" t="s">
        <v>1112</v>
      </c>
      <c r="D203" s="11">
        <v>16</v>
      </c>
      <c r="E203" s="8" t="s">
        <v>1115</v>
      </c>
      <c r="F203" s="8" t="s">
        <v>1127</v>
      </c>
      <c r="G203" s="11">
        <v>15290.35</v>
      </c>
      <c r="H203" s="12">
        <f>IF(F203="Yes",Cost_Price+(G203*Premium_Markup),Cost_Price+(G203*Standard_Markup))</f>
        <v>19112.9375</v>
      </c>
      <c r="I203" s="10" t="str">
        <f>IF(D203&lt;O205,"Yes","")</f>
        <v/>
      </c>
      <c r="J203" s="10" t="str">
        <f t="shared" si="6"/>
        <v/>
      </c>
      <c r="K203" s="10">
        <f t="shared" si="7"/>
        <v>10</v>
      </c>
    </row>
    <row r="204" spans="1:11" x14ac:dyDescent="0.25">
      <c r="A204" s="7" t="s">
        <v>213</v>
      </c>
      <c r="B204" s="7" t="s">
        <v>762</v>
      </c>
      <c r="C204" s="8" t="s">
        <v>1113</v>
      </c>
      <c r="D204" s="11">
        <v>7</v>
      </c>
      <c r="E204" s="8" t="s">
        <v>1127</v>
      </c>
      <c r="F204" s="8" t="s">
        <v>1127</v>
      </c>
      <c r="G204" s="11">
        <v>9490</v>
      </c>
      <c r="H204" s="12">
        <f>IF(F204="Yes",Cost_Price+(G204*Premium_Markup),Cost_Price+(G204*Standard_Markup))</f>
        <v>11862.5</v>
      </c>
      <c r="I204" s="10" t="str">
        <f>IF(D204&lt;O206,"Yes","")</f>
        <v/>
      </c>
      <c r="J204" s="10" t="str">
        <f t="shared" si="6"/>
        <v/>
      </c>
      <c r="K204" s="10">
        <f t="shared" si="7"/>
        <v>15</v>
      </c>
    </row>
    <row r="205" spans="1:11" x14ac:dyDescent="0.25">
      <c r="A205" s="7" t="s">
        <v>214</v>
      </c>
      <c r="B205" s="7" t="s">
        <v>763</v>
      </c>
      <c r="C205" s="8" t="s">
        <v>1113</v>
      </c>
      <c r="D205" s="11">
        <v>16</v>
      </c>
      <c r="E205" s="8" t="s">
        <v>1115</v>
      </c>
      <c r="F205" s="8" t="s">
        <v>1127</v>
      </c>
      <c r="G205" s="11">
        <v>7698.65</v>
      </c>
      <c r="H205" s="12">
        <f>IF(F205="Yes",Cost_Price+(G205*Premium_Markup),Cost_Price+(G205*Standard_Markup))</f>
        <v>9623.3125</v>
      </c>
      <c r="I205" s="10" t="str">
        <f>IF(D205&lt;O207,"Yes","")</f>
        <v/>
      </c>
      <c r="J205" s="10" t="str">
        <f t="shared" si="6"/>
        <v/>
      </c>
      <c r="K205" s="10">
        <f t="shared" si="7"/>
        <v>15</v>
      </c>
    </row>
    <row r="206" spans="1:11" x14ac:dyDescent="0.25">
      <c r="A206" s="7" t="s">
        <v>215</v>
      </c>
      <c r="B206" s="7" t="s">
        <v>764</v>
      </c>
      <c r="C206" s="8" t="s">
        <v>1112</v>
      </c>
      <c r="D206" s="11">
        <v>29</v>
      </c>
      <c r="E206" s="8" t="s">
        <v>1115</v>
      </c>
      <c r="F206" s="8" t="s">
        <v>1127</v>
      </c>
      <c r="G206" s="11">
        <v>11206</v>
      </c>
      <c r="H206" s="12">
        <f>IF(F206="Yes",Cost_Price+(G206*Premium_Markup),Cost_Price+(G206*Standard_Markup))</f>
        <v>14007.5</v>
      </c>
      <c r="I206" s="10" t="str">
        <f>IF(D206&lt;O208,"Yes","")</f>
        <v/>
      </c>
      <c r="J206" s="10" t="str">
        <f t="shared" si="6"/>
        <v/>
      </c>
      <c r="K206" s="10">
        <f t="shared" si="7"/>
        <v>10</v>
      </c>
    </row>
    <row r="207" spans="1:11" x14ac:dyDescent="0.25">
      <c r="A207" s="7" t="s">
        <v>216</v>
      </c>
      <c r="B207" s="7" t="s">
        <v>765</v>
      </c>
      <c r="C207" s="8" t="s">
        <v>1114</v>
      </c>
      <c r="D207" s="11">
        <v>22</v>
      </c>
      <c r="E207" s="8" t="s">
        <v>1115</v>
      </c>
      <c r="F207" s="8" t="s">
        <v>1115</v>
      </c>
      <c r="G207" s="11">
        <v>4075.7</v>
      </c>
      <c r="H207" s="12">
        <f>IF(F207="Yes",Cost_Price+(G207*Premium_Markup),Cost_Price+(G207*Standard_Markup))</f>
        <v>4809.326</v>
      </c>
      <c r="I207" s="10" t="str">
        <f>IF(D207&lt;O209,"Yes","")</f>
        <v/>
      </c>
      <c r="J207" s="10" t="str">
        <f t="shared" si="6"/>
        <v/>
      </c>
      <c r="K207" s="10">
        <f t="shared" si="7"/>
        <v>25</v>
      </c>
    </row>
    <row r="208" spans="1:11" x14ac:dyDescent="0.25">
      <c r="A208" s="7" t="s">
        <v>217</v>
      </c>
      <c r="B208" s="7" t="s">
        <v>766</v>
      </c>
      <c r="C208" s="8" t="s">
        <v>1112</v>
      </c>
      <c r="D208" s="11">
        <v>11</v>
      </c>
      <c r="E208" s="8" t="s">
        <v>1115</v>
      </c>
      <c r="F208" s="8" t="s">
        <v>1127</v>
      </c>
      <c r="G208" s="11">
        <v>10862.8</v>
      </c>
      <c r="H208" s="12">
        <f>IF(F208="Yes",Cost_Price+(G208*Premium_Markup),Cost_Price+(G208*Standard_Markup))</f>
        <v>13578.5</v>
      </c>
      <c r="I208" s="10" t="str">
        <f>IF(D208&lt;O210,"Yes","")</f>
        <v/>
      </c>
      <c r="J208" s="10" t="str">
        <f t="shared" si="6"/>
        <v/>
      </c>
      <c r="K208" s="10">
        <f t="shared" si="7"/>
        <v>10</v>
      </c>
    </row>
    <row r="209" spans="1:11" x14ac:dyDescent="0.25">
      <c r="A209" s="7" t="s">
        <v>218</v>
      </c>
      <c r="B209" s="7" t="s">
        <v>767</v>
      </c>
      <c r="C209" s="8" t="s">
        <v>1114</v>
      </c>
      <c r="D209" s="11">
        <v>29</v>
      </c>
      <c r="E209" s="8" t="s">
        <v>1115</v>
      </c>
      <c r="F209" s="8" t="s">
        <v>1115</v>
      </c>
      <c r="G209" s="11">
        <v>4342</v>
      </c>
      <c r="H209" s="12">
        <f>IF(F209="Yes",Cost_Price+(G209*Premium_Markup),Cost_Price+(G209*Standard_Markup))</f>
        <v>5123.5599999999995</v>
      </c>
      <c r="I209" s="10" t="str">
        <f>IF(D209&lt;O211,"Yes","")</f>
        <v/>
      </c>
      <c r="J209" s="10" t="str">
        <f t="shared" si="6"/>
        <v/>
      </c>
      <c r="K209" s="10">
        <f t="shared" si="7"/>
        <v>25</v>
      </c>
    </row>
    <row r="210" spans="1:11" x14ac:dyDescent="0.25">
      <c r="A210" s="7" t="s">
        <v>219</v>
      </c>
      <c r="B210" s="7" t="s">
        <v>768</v>
      </c>
      <c r="C210" s="8" t="s">
        <v>1112</v>
      </c>
      <c r="D210" s="11">
        <v>15</v>
      </c>
      <c r="E210" s="8" t="s">
        <v>1115</v>
      </c>
      <c r="F210" s="8" t="s">
        <v>1115</v>
      </c>
      <c r="G210" s="11">
        <v>11313.75</v>
      </c>
      <c r="H210" s="12">
        <f>IF(F210="Yes",Cost_Price+(G210*Premium_Markup),Cost_Price+(G210*Standard_Markup))</f>
        <v>13350.225</v>
      </c>
      <c r="I210" s="10" t="str">
        <f>IF(D210&lt;O212,"Yes","")</f>
        <v/>
      </c>
      <c r="J210" s="10" t="str">
        <f t="shared" si="6"/>
        <v/>
      </c>
      <c r="K210" s="10">
        <f t="shared" si="7"/>
        <v>10</v>
      </c>
    </row>
    <row r="211" spans="1:11" x14ac:dyDescent="0.25">
      <c r="A211" s="7" t="s">
        <v>220</v>
      </c>
      <c r="B211" s="7" t="s">
        <v>769</v>
      </c>
      <c r="C211" s="8" t="s">
        <v>1113</v>
      </c>
      <c r="D211" s="11">
        <v>22</v>
      </c>
      <c r="E211" s="8" t="s">
        <v>1115</v>
      </c>
      <c r="F211" s="8" t="s">
        <v>1127</v>
      </c>
      <c r="G211" s="11">
        <v>6630</v>
      </c>
      <c r="H211" s="12">
        <f>IF(F211="Yes",Cost_Price+(G211*Premium_Markup),Cost_Price+(G211*Standard_Markup))</f>
        <v>8287.5</v>
      </c>
      <c r="I211" s="10" t="str">
        <f>IF(D211&lt;O213,"Yes","")</f>
        <v/>
      </c>
      <c r="J211" s="10" t="str">
        <f t="shared" si="6"/>
        <v/>
      </c>
      <c r="K211" s="10">
        <f t="shared" si="7"/>
        <v>15</v>
      </c>
    </row>
    <row r="212" spans="1:11" x14ac:dyDescent="0.25">
      <c r="A212" s="7" t="s">
        <v>221</v>
      </c>
      <c r="B212" s="7" t="s">
        <v>770</v>
      </c>
      <c r="C212" s="8" t="s">
        <v>1114</v>
      </c>
      <c r="D212" s="11">
        <v>18</v>
      </c>
      <c r="E212" s="8" t="s">
        <v>1115</v>
      </c>
      <c r="F212" s="8" t="s">
        <v>1127</v>
      </c>
      <c r="G212" s="11">
        <v>2282.8000000000002</v>
      </c>
      <c r="H212" s="12">
        <f>IF(F212="Yes",Cost_Price+(G212*Premium_Markup),Cost_Price+(G212*Standard_Markup))</f>
        <v>2853.5</v>
      </c>
      <c r="I212" s="10" t="str">
        <f>IF(D212&lt;O214,"Yes","")</f>
        <v/>
      </c>
      <c r="J212" s="10" t="str">
        <f t="shared" si="6"/>
        <v/>
      </c>
      <c r="K212" s="10">
        <f t="shared" si="7"/>
        <v>25</v>
      </c>
    </row>
    <row r="213" spans="1:11" x14ac:dyDescent="0.25">
      <c r="A213" s="7" t="s">
        <v>222</v>
      </c>
      <c r="B213" s="7" t="s">
        <v>771</v>
      </c>
      <c r="C213" s="8" t="s">
        <v>1111</v>
      </c>
      <c r="D213" s="11">
        <v>6</v>
      </c>
      <c r="E213" s="8" t="s">
        <v>1127</v>
      </c>
      <c r="F213" s="8" t="s">
        <v>1115</v>
      </c>
      <c r="G213" s="11">
        <v>588.5</v>
      </c>
      <c r="H213" s="12">
        <f>IF(F213="Yes",Cost_Price+(G213*Premium_Markup),Cost_Price+(G213*Standard_Markup))</f>
        <v>694.43</v>
      </c>
      <c r="I213" s="10" t="str">
        <f>IF(D213&lt;O215,"Yes","")</f>
        <v/>
      </c>
      <c r="J213" s="10" t="str">
        <f t="shared" si="6"/>
        <v/>
      </c>
      <c r="K213" s="10">
        <f t="shared" si="7"/>
        <v>35</v>
      </c>
    </row>
    <row r="214" spans="1:11" x14ac:dyDescent="0.25">
      <c r="A214" s="7" t="s">
        <v>223</v>
      </c>
      <c r="B214" s="7" t="s">
        <v>772</v>
      </c>
      <c r="C214" s="8" t="s">
        <v>1114</v>
      </c>
      <c r="D214" s="11">
        <v>32</v>
      </c>
      <c r="E214" s="8" t="s">
        <v>1115</v>
      </c>
      <c r="F214" s="8" t="s">
        <v>1115</v>
      </c>
      <c r="G214" s="11">
        <v>2909.7</v>
      </c>
      <c r="H214" s="12">
        <f>IF(F214="Yes",Cost_Price+(G214*Premium_Markup),Cost_Price+(G214*Standard_Markup))</f>
        <v>3433.4459999999999</v>
      </c>
      <c r="I214" s="10" t="str">
        <f>IF(D214&lt;O216,"Yes","")</f>
        <v/>
      </c>
      <c r="J214" s="10" t="str">
        <f t="shared" si="6"/>
        <v/>
      </c>
      <c r="K214" s="10">
        <f t="shared" si="7"/>
        <v>25</v>
      </c>
    </row>
    <row r="215" spans="1:11" x14ac:dyDescent="0.25">
      <c r="A215" s="7" t="s">
        <v>224</v>
      </c>
      <c r="B215" s="7" t="s">
        <v>773</v>
      </c>
      <c r="C215" s="8" t="s">
        <v>1111</v>
      </c>
      <c r="D215" s="11">
        <v>4</v>
      </c>
      <c r="E215" s="8" t="s">
        <v>1127</v>
      </c>
      <c r="F215" s="8" t="s">
        <v>1127</v>
      </c>
      <c r="G215" s="11">
        <v>1710.8</v>
      </c>
      <c r="H215" s="12">
        <f>IF(F215="Yes",Cost_Price+(G215*Premium_Markup),Cost_Price+(G215*Standard_Markup))</f>
        <v>2138.5</v>
      </c>
      <c r="I215" s="10" t="str">
        <f>IF(D215&lt;O217,"Yes","")</f>
        <v/>
      </c>
      <c r="J215" s="10" t="str">
        <f t="shared" si="6"/>
        <v/>
      </c>
      <c r="K215" s="10">
        <f t="shared" si="7"/>
        <v>35</v>
      </c>
    </row>
    <row r="216" spans="1:11" x14ac:dyDescent="0.25">
      <c r="A216" s="7" t="s">
        <v>225</v>
      </c>
      <c r="B216" s="7" t="s">
        <v>774</v>
      </c>
      <c r="C216" s="8" t="s">
        <v>1113</v>
      </c>
      <c r="D216" s="11">
        <v>1</v>
      </c>
      <c r="E216" s="8" t="s">
        <v>1115</v>
      </c>
      <c r="F216" s="8" t="s">
        <v>1115</v>
      </c>
      <c r="G216" s="11">
        <v>6924.75</v>
      </c>
      <c r="H216" s="12">
        <f>IF(F216="Yes",Cost_Price+(G216*Premium_Markup),Cost_Price+(G216*Standard_Markup))</f>
        <v>8171.2049999999999</v>
      </c>
      <c r="I216" s="10" t="str">
        <f>IF(D216&lt;O218,"Yes","")</f>
        <v/>
      </c>
      <c r="J216" s="10" t="str">
        <f t="shared" si="6"/>
        <v/>
      </c>
      <c r="K216" s="10">
        <f t="shared" si="7"/>
        <v>15</v>
      </c>
    </row>
    <row r="217" spans="1:11" x14ac:dyDescent="0.25">
      <c r="A217" s="7" t="s">
        <v>226</v>
      </c>
      <c r="B217" s="7" t="s">
        <v>775</v>
      </c>
      <c r="C217" s="8" t="s">
        <v>1113</v>
      </c>
      <c r="D217" s="11">
        <v>2</v>
      </c>
      <c r="E217" s="8" t="s">
        <v>1115</v>
      </c>
      <c r="F217" s="8" t="s">
        <v>1115</v>
      </c>
      <c r="G217" s="11">
        <v>6347.25</v>
      </c>
      <c r="H217" s="12">
        <f>IF(F217="Yes",Cost_Price+(G217*Premium_Markup),Cost_Price+(G217*Standard_Markup))</f>
        <v>7489.7550000000001</v>
      </c>
      <c r="I217" s="10" t="str">
        <f>IF(D217&lt;O219,"Yes","")</f>
        <v/>
      </c>
      <c r="J217" s="10" t="str">
        <f t="shared" si="6"/>
        <v/>
      </c>
      <c r="K217" s="10">
        <f t="shared" si="7"/>
        <v>15</v>
      </c>
    </row>
    <row r="218" spans="1:11" x14ac:dyDescent="0.25">
      <c r="A218" s="7" t="s">
        <v>227</v>
      </c>
      <c r="B218" s="7" t="s">
        <v>776</v>
      </c>
      <c r="C218" s="8" t="s">
        <v>1114</v>
      </c>
      <c r="D218" s="11">
        <v>32</v>
      </c>
      <c r="E218" s="8" t="s">
        <v>1115</v>
      </c>
      <c r="F218" s="8" t="s">
        <v>1115</v>
      </c>
      <c r="G218" s="11">
        <v>4658.7</v>
      </c>
      <c r="H218" s="12">
        <f>IF(F218="Yes",Cost_Price+(G218*Premium_Markup),Cost_Price+(G218*Standard_Markup))</f>
        <v>5497.2659999999996</v>
      </c>
      <c r="I218" s="10" t="str">
        <f>IF(D218&lt;O220,"Yes","")</f>
        <v/>
      </c>
      <c r="J218" s="10" t="str">
        <f t="shared" si="6"/>
        <v/>
      </c>
      <c r="K218" s="10">
        <f t="shared" si="7"/>
        <v>25</v>
      </c>
    </row>
    <row r="219" spans="1:11" x14ac:dyDescent="0.25">
      <c r="A219" s="7" t="s">
        <v>228</v>
      </c>
      <c r="B219" s="7" t="s">
        <v>777</v>
      </c>
      <c r="C219" s="8" t="s">
        <v>1113</v>
      </c>
      <c r="D219" s="11">
        <v>23</v>
      </c>
      <c r="E219" s="8" t="s">
        <v>1115</v>
      </c>
      <c r="F219" s="8" t="s">
        <v>1115</v>
      </c>
      <c r="G219" s="11">
        <v>7202</v>
      </c>
      <c r="H219" s="12">
        <f>IF(F219="Yes",Cost_Price+(G219*Premium_Markup),Cost_Price+(G219*Standard_Markup))</f>
        <v>8498.36</v>
      </c>
      <c r="I219" s="10" t="str">
        <f>IF(D219&lt;O221,"Yes","")</f>
        <v/>
      </c>
      <c r="J219" s="10" t="str">
        <f t="shared" si="6"/>
        <v/>
      </c>
      <c r="K219" s="10">
        <f t="shared" si="7"/>
        <v>15</v>
      </c>
    </row>
    <row r="220" spans="1:11" x14ac:dyDescent="0.25">
      <c r="A220" s="7" t="s">
        <v>229</v>
      </c>
      <c r="B220" s="7" t="s">
        <v>778</v>
      </c>
      <c r="C220" s="8" t="s">
        <v>1113</v>
      </c>
      <c r="D220" s="11">
        <v>17</v>
      </c>
      <c r="E220" s="8" t="s">
        <v>1115</v>
      </c>
      <c r="F220" s="8" t="s">
        <v>1127</v>
      </c>
      <c r="G220" s="11">
        <v>4961.25</v>
      </c>
      <c r="H220" s="12">
        <f>IF(F220="Yes",Cost_Price+(G220*Premium_Markup),Cost_Price+(G220*Standard_Markup))</f>
        <v>6201.5625</v>
      </c>
      <c r="I220" s="10" t="str">
        <f>IF(D220&lt;O222,"Yes","")</f>
        <v/>
      </c>
      <c r="J220" s="10" t="str">
        <f t="shared" si="6"/>
        <v/>
      </c>
      <c r="K220" s="10">
        <f t="shared" si="7"/>
        <v>15</v>
      </c>
    </row>
    <row r="221" spans="1:11" x14ac:dyDescent="0.25">
      <c r="A221" s="7" t="s">
        <v>230</v>
      </c>
      <c r="B221" s="7" t="s">
        <v>779</v>
      </c>
      <c r="C221" s="8" t="s">
        <v>1111</v>
      </c>
      <c r="D221" s="11">
        <v>19</v>
      </c>
      <c r="E221" s="8" t="s">
        <v>1115</v>
      </c>
      <c r="F221" s="8" t="s">
        <v>1127</v>
      </c>
      <c r="G221" s="11">
        <v>0</v>
      </c>
      <c r="H221" s="12">
        <f>IF(F221="Yes",Cost_Price+(G221*Premium_Markup),Cost_Price+(G221*Standard_Markup))</f>
        <v>0</v>
      </c>
      <c r="I221" s="10" t="str">
        <f>IF(D221&lt;O223,"Yes","")</f>
        <v/>
      </c>
      <c r="J221" s="10" t="str">
        <f t="shared" si="6"/>
        <v/>
      </c>
      <c r="K221" s="10">
        <f t="shared" si="7"/>
        <v>35</v>
      </c>
    </row>
    <row r="222" spans="1:11" x14ac:dyDescent="0.25">
      <c r="A222" s="7" t="s">
        <v>231</v>
      </c>
      <c r="B222" s="7" t="s">
        <v>780</v>
      </c>
      <c r="C222" s="8" t="s">
        <v>1113</v>
      </c>
      <c r="D222" s="11">
        <v>23</v>
      </c>
      <c r="E222" s="8" t="s">
        <v>1115</v>
      </c>
      <c r="F222" s="8" t="s">
        <v>1115</v>
      </c>
      <c r="G222" s="11">
        <v>6990.7</v>
      </c>
      <c r="H222" s="12">
        <f>IF(F222="Yes",Cost_Price+(G222*Premium_Markup),Cost_Price+(G222*Standard_Markup))</f>
        <v>8249.0259999999998</v>
      </c>
      <c r="I222" s="10" t="str">
        <f>IF(D222&lt;O224,"Yes","")</f>
        <v/>
      </c>
      <c r="J222" s="10" t="str">
        <f t="shared" si="6"/>
        <v/>
      </c>
      <c r="K222" s="10">
        <f t="shared" si="7"/>
        <v>15</v>
      </c>
    </row>
    <row r="223" spans="1:11" x14ac:dyDescent="0.25">
      <c r="A223" s="7" t="s">
        <v>232</v>
      </c>
      <c r="B223" s="7" t="s">
        <v>781</v>
      </c>
      <c r="C223" s="8" t="s">
        <v>1113</v>
      </c>
      <c r="D223" s="11">
        <v>8</v>
      </c>
      <c r="E223" s="8" t="s">
        <v>1115</v>
      </c>
      <c r="F223" s="8" t="s">
        <v>1115</v>
      </c>
      <c r="G223" s="11">
        <v>7848.9</v>
      </c>
      <c r="H223" s="12">
        <f>IF(F223="Yes",Cost_Price+(G223*Premium_Markup),Cost_Price+(G223*Standard_Markup))</f>
        <v>9261.7019999999993</v>
      </c>
      <c r="I223" s="10" t="str">
        <f>IF(D223&lt;O225,"Yes","")</f>
        <v/>
      </c>
      <c r="J223" s="10" t="str">
        <f t="shared" si="6"/>
        <v/>
      </c>
      <c r="K223" s="10">
        <f t="shared" si="7"/>
        <v>15</v>
      </c>
    </row>
    <row r="224" spans="1:11" x14ac:dyDescent="0.25">
      <c r="A224" s="7" t="s">
        <v>233</v>
      </c>
      <c r="B224" s="7" t="s">
        <v>782</v>
      </c>
      <c r="C224" s="8" t="s">
        <v>1113</v>
      </c>
      <c r="D224" s="11">
        <v>3</v>
      </c>
      <c r="E224" s="8" t="s">
        <v>1115</v>
      </c>
      <c r="F224" s="8" t="s">
        <v>1115</v>
      </c>
      <c r="G224" s="11">
        <v>5591.5</v>
      </c>
      <c r="H224" s="12">
        <f>IF(F224="Yes",Cost_Price+(G224*Premium_Markup),Cost_Price+(G224*Standard_Markup))</f>
        <v>6597.97</v>
      </c>
      <c r="I224" s="10" t="str">
        <f>IF(D224&lt;O226,"Yes","")</f>
        <v/>
      </c>
      <c r="J224" s="10" t="str">
        <f t="shared" si="6"/>
        <v/>
      </c>
      <c r="K224" s="10">
        <f t="shared" si="7"/>
        <v>15</v>
      </c>
    </row>
    <row r="225" spans="1:11" x14ac:dyDescent="0.25">
      <c r="A225" s="7" t="s">
        <v>234</v>
      </c>
      <c r="B225" s="7" t="s">
        <v>783</v>
      </c>
      <c r="C225" s="8" t="s">
        <v>1113</v>
      </c>
      <c r="D225" s="11">
        <v>24</v>
      </c>
      <c r="E225" s="8" t="s">
        <v>1115</v>
      </c>
      <c r="F225" s="8" t="s">
        <v>1115</v>
      </c>
      <c r="G225" s="11">
        <v>8586.75</v>
      </c>
      <c r="H225" s="12">
        <f>IF(F225="Yes",Cost_Price+(G225*Premium_Markup),Cost_Price+(G225*Standard_Markup))</f>
        <v>10132.365</v>
      </c>
      <c r="I225" s="10" t="str">
        <f>IF(D225&lt;O227,"Yes","")</f>
        <v/>
      </c>
      <c r="J225" s="10" t="str">
        <f t="shared" si="6"/>
        <v/>
      </c>
      <c r="K225" s="10">
        <f t="shared" si="7"/>
        <v>15</v>
      </c>
    </row>
    <row r="226" spans="1:11" x14ac:dyDescent="0.25">
      <c r="A226" s="7" t="s">
        <v>235</v>
      </c>
      <c r="B226" s="7" t="s">
        <v>784</v>
      </c>
      <c r="C226" s="8" t="s">
        <v>1113</v>
      </c>
      <c r="D226" s="11">
        <v>0</v>
      </c>
      <c r="E226" s="8" t="s">
        <v>1127</v>
      </c>
      <c r="F226" s="8" t="s">
        <v>1115</v>
      </c>
      <c r="G226" s="11">
        <v>5241.7</v>
      </c>
      <c r="H226" s="12">
        <f>IF(F226="Yes",Cost_Price+(G226*Premium_Markup),Cost_Price+(G226*Standard_Markup))</f>
        <v>6185.2060000000001</v>
      </c>
      <c r="I226" s="10" t="str">
        <f>IF(D226&lt;O228,"Yes","")</f>
        <v/>
      </c>
      <c r="J226" s="10" t="str">
        <f t="shared" si="6"/>
        <v/>
      </c>
      <c r="K226" s="10">
        <f t="shared" si="7"/>
        <v>15</v>
      </c>
    </row>
    <row r="227" spans="1:11" x14ac:dyDescent="0.25">
      <c r="A227" s="7" t="s">
        <v>236</v>
      </c>
      <c r="B227" s="7" t="s">
        <v>785</v>
      </c>
      <c r="C227" s="8" t="s">
        <v>1111</v>
      </c>
      <c r="D227" s="11">
        <v>30</v>
      </c>
      <c r="E227" s="8" t="s">
        <v>1115</v>
      </c>
      <c r="F227" s="8" t="s">
        <v>1127</v>
      </c>
      <c r="G227" s="11">
        <v>144.19999999999999</v>
      </c>
      <c r="H227" s="12">
        <f>IF(F227="Yes",Cost_Price+(G227*Premium_Markup),Cost_Price+(G227*Standard_Markup))</f>
        <v>180.25</v>
      </c>
      <c r="I227" s="10" t="str">
        <f>IF(D227&lt;O229,"Yes","")</f>
        <v/>
      </c>
      <c r="J227" s="10" t="str">
        <f t="shared" si="6"/>
        <v/>
      </c>
      <c r="K227" s="10">
        <f t="shared" si="7"/>
        <v>35</v>
      </c>
    </row>
    <row r="228" spans="1:11" x14ac:dyDescent="0.25">
      <c r="A228" s="7" t="s">
        <v>237</v>
      </c>
      <c r="B228" s="7" t="s">
        <v>786</v>
      </c>
      <c r="C228" s="8" t="s">
        <v>1111</v>
      </c>
      <c r="D228" s="11">
        <v>3</v>
      </c>
      <c r="E228" s="8" t="s">
        <v>1115</v>
      </c>
      <c r="F228" s="8" t="s">
        <v>1127</v>
      </c>
      <c r="G228" s="11">
        <v>36.049999999999997</v>
      </c>
      <c r="H228" s="12">
        <f>IF(F228="Yes",Cost_Price+(G228*Premium_Markup),Cost_Price+(G228*Standard_Markup))</f>
        <v>45.0625</v>
      </c>
      <c r="I228" s="10" t="str">
        <f>IF(D228&lt;O230,"Yes","")</f>
        <v/>
      </c>
      <c r="J228" s="10" t="str">
        <f t="shared" si="6"/>
        <v/>
      </c>
      <c r="K228" s="10">
        <f t="shared" si="7"/>
        <v>35</v>
      </c>
    </row>
    <row r="229" spans="1:11" x14ac:dyDescent="0.25">
      <c r="A229" s="7" t="s">
        <v>238</v>
      </c>
      <c r="B229" s="7" t="s">
        <v>787</v>
      </c>
      <c r="C229" s="8" t="s">
        <v>1111</v>
      </c>
      <c r="D229" s="11">
        <v>31</v>
      </c>
      <c r="E229" s="8" t="s">
        <v>1115</v>
      </c>
      <c r="F229" s="8" t="s">
        <v>1115</v>
      </c>
      <c r="G229" s="11">
        <v>787.95</v>
      </c>
      <c r="H229" s="12">
        <f>IF(F229="Yes",Cost_Price+(G229*Premium_Markup),Cost_Price+(G229*Standard_Markup))</f>
        <v>929.78100000000006</v>
      </c>
      <c r="I229" s="10" t="str">
        <f>IF(D229&lt;O231,"Yes","")</f>
        <v/>
      </c>
      <c r="J229" s="10" t="str">
        <f t="shared" si="6"/>
        <v/>
      </c>
      <c r="K229" s="10">
        <f t="shared" si="7"/>
        <v>35</v>
      </c>
    </row>
    <row r="230" spans="1:11" x14ac:dyDescent="0.25">
      <c r="A230" s="7" t="s">
        <v>239</v>
      </c>
      <c r="B230" s="7" t="s">
        <v>788</v>
      </c>
      <c r="C230" s="8" t="s">
        <v>1112</v>
      </c>
      <c r="D230" s="11">
        <v>14</v>
      </c>
      <c r="E230" s="8" t="s">
        <v>1115</v>
      </c>
      <c r="F230" s="8" t="s">
        <v>1127</v>
      </c>
      <c r="G230" s="11">
        <v>32642.7</v>
      </c>
      <c r="H230" s="12">
        <f>IF(F230="Yes",Cost_Price+(G230*Premium_Markup),Cost_Price+(G230*Standard_Markup))</f>
        <v>40803.375</v>
      </c>
      <c r="I230" s="10" t="str">
        <f>IF(D230&lt;O232,"Yes","")</f>
        <v/>
      </c>
      <c r="J230" s="10" t="str">
        <f t="shared" si="6"/>
        <v/>
      </c>
      <c r="K230" s="10">
        <f t="shared" si="7"/>
        <v>10</v>
      </c>
    </row>
    <row r="231" spans="1:11" x14ac:dyDescent="0.25">
      <c r="A231" s="7" t="s">
        <v>240</v>
      </c>
      <c r="B231" s="7" t="s">
        <v>789</v>
      </c>
      <c r="C231" s="8" t="s">
        <v>1112</v>
      </c>
      <c r="D231" s="11">
        <v>13</v>
      </c>
      <c r="E231" s="8" t="s">
        <v>1115</v>
      </c>
      <c r="F231" s="8" t="s">
        <v>1127</v>
      </c>
      <c r="G231" s="11">
        <v>26393.75</v>
      </c>
      <c r="H231" s="12">
        <f>IF(F231="Yes",Cost_Price+(G231*Premium_Markup),Cost_Price+(G231*Standard_Markup))</f>
        <v>32992.1875</v>
      </c>
      <c r="I231" s="10" t="str">
        <f>IF(D231&lt;O233,"Yes","")</f>
        <v/>
      </c>
      <c r="J231" s="10" t="str">
        <f t="shared" si="6"/>
        <v/>
      </c>
      <c r="K231" s="10">
        <f t="shared" si="7"/>
        <v>10</v>
      </c>
    </row>
    <row r="232" spans="1:11" x14ac:dyDescent="0.25">
      <c r="A232" s="7" t="s">
        <v>241</v>
      </c>
      <c r="B232" s="7" t="s">
        <v>790</v>
      </c>
      <c r="C232" s="8" t="s">
        <v>1112</v>
      </c>
      <c r="D232" s="11">
        <v>11</v>
      </c>
      <c r="E232" s="8" t="s">
        <v>1115</v>
      </c>
      <c r="F232" s="8" t="s">
        <v>1127</v>
      </c>
      <c r="G232" s="11">
        <v>20190.900000000001</v>
      </c>
      <c r="H232" s="12">
        <f>IF(F232="Yes",Cost_Price+(G232*Premium_Markup),Cost_Price+(G232*Standard_Markup))</f>
        <v>25238.625</v>
      </c>
      <c r="I232" s="10" t="str">
        <f>IF(D232&lt;O234,"Yes","")</f>
        <v/>
      </c>
      <c r="J232" s="10" t="str">
        <f t="shared" si="6"/>
        <v/>
      </c>
      <c r="K232" s="10">
        <f t="shared" si="7"/>
        <v>10</v>
      </c>
    </row>
    <row r="233" spans="1:11" x14ac:dyDescent="0.25">
      <c r="A233" s="7" t="s">
        <v>242</v>
      </c>
      <c r="B233" s="7" t="s">
        <v>791</v>
      </c>
      <c r="C233" s="8" t="s">
        <v>1112</v>
      </c>
      <c r="D233" s="11">
        <v>2</v>
      </c>
      <c r="E233" s="8" t="s">
        <v>1127</v>
      </c>
      <c r="F233" s="8" t="s">
        <v>1115</v>
      </c>
      <c r="G233" s="11">
        <v>25800.9</v>
      </c>
      <c r="H233" s="12">
        <f>IF(F233="Yes",Cost_Price+(G233*Premium_Markup),Cost_Price+(G233*Standard_Markup))</f>
        <v>30445.062000000002</v>
      </c>
      <c r="I233" s="10" t="str">
        <f>IF(D233&lt;O235,"Yes","")</f>
        <v/>
      </c>
      <c r="J233" s="10" t="str">
        <f t="shared" si="6"/>
        <v/>
      </c>
      <c r="K233" s="10">
        <f t="shared" si="7"/>
        <v>10</v>
      </c>
    </row>
    <row r="234" spans="1:11" x14ac:dyDescent="0.25">
      <c r="A234" s="7" t="s">
        <v>243</v>
      </c>
      <c r="B234" s="7" t="s">
        <v>792</v>
      </c>
      <c r="C234" s="8" t="s">
        <v>1113</v>
      </c>
      <c r="D234" s="11">
        <v>1</v>
      </c>
      <c r="E234" s="8" t="s">
        <v>1115</v>
      </c>
      <c r="F234" s="8" t="s">
        <v>1127</v>
      </c>
      <c r="G234" s="11">
        <v>7359.35</v>
      </c>
      <c r="H234" s="12">
        <f>IF(F234="Yes",Cost_Price+(G234*Premium_Markup),Cost_Price+(G234*Standard_Markup))</f>
        <v>9199.1875</v>
      </c>
      <c r="I234" s="10" t="str">
        <f>IF(D234&lt;O236,"Yes","")</f>
        <v/>
      </c>
      <c r="J234" s="10" t="str">
        <f t="shared" si="6"/>
        <v/>
      </c>
      <c r="K234" s="10">
        <f t="shared" si="7"/>
        <v>15</v>
      </c>
    </row>
    <row r="235" spans="1:11" x14ac:dyDescent="0.25">
      <c r="A235" s="7" t="s">
        <v>244</v>
      </c>
      <c r="B235" s="7" t="s">
        <v>793</v>
      </c>
      <c r="C235" s="8" t="s">
        <v>1113</v>
      </c>
      <c r="D235" s="11">
        <v>3</v>
      </c>
      <c r="E235" s="8" t="s">
        <v>1127</v>
      </c>
      <c r="F235" s="8" t="s">
        <v>1115</v>
      </c>
      <c r="G235" s="11">
        <v>5999.75</v>
      </c>
      <c r="H235" s="12">
        <f>IF(F235="Yes",Cost_Price+(G235*Premium_Markup),Cost_Price+(G235*Standard_Markup))</f>
        <v>7079.7049999999999</v>
      </c>
      <c r="I235" s="10" t="str">
        <f>IF(D235&lt;O237,"Yes","")</f>
        <v/>
      </c>
      <c r="J235" s="10" t="str">
        <f t="shared" si="6"/>
        <v/>
      </c>
      <c r="K235" s="10">
        <f t="shared" si="7"/>
        <v>15</v>
      </c>
    </row>
    <row r="236" spans="1:11" x14ac:dyDescent="0.25">
      <c r="A236" s="7" t="s">
        <v>245</v>
      </c>
      <c r="B236" s="7" t="s">
        <v>794</v>
      </c>
      <c r="C236" s="8" t="s">
        <v>1112</v>
      </c>
      <c r="D236" s="11">
        <v>16</v>
      </c>
      <c r="E236" s="8" t="s">
        <v>1115</v>
      </c>
      <c r="F236" s="8" t="s">
        <v>1127</v>
      </c>
      <c r="G236" s="11">
        <v>22654.85</v>
      </c>
      <c r="H236" s="12">
        <f>IF(F236="Yes",Cost_Price+(G236*Premium_Markup),Cost_Price+(G236*Standard_Markup))</f>
        <v>28318.5625</v>
      </c>
      <c r="I236" s="10" t="str">
        <f>IF(D236&lt;O238,"Yes","")</f>
        <v/>
      </c>
      <c r="J236" s="10" t="str">
        <f t="shared" si="6"/>
        <v/>
      </c>
      <c r="K236" s="10">
        <f t="shared" si="7"/>
        <v>10</v>
      </c>
    </row>
    <row r="237" spans="1:11" x14ac:dyDescent="0.25">
      <c r="A237" s="7" t="s">
        <v>246</v>
      </c>
      <c r="B237" s="7" t="s">
        <v>795</v>
      </c>
      <c r="C237" s="8" t="s">
        <v>1112</v>
      </c>
      <c r="D237" s="11">
        <v>30</v>
      </c>
      <c r="E237" s="8" t="s">
        <v>1115</v>
      </c>
      <c r="F237" s="8" t="s">
        <v>1127</v>
      </c>
      <c r="G237" s="11">
        <v>23218</v>
      </c>
      <c r="H237" s="12">
        <f>IF(F237="Yes",Cost_Price+(G237*Premium_Markup),Cost_Price+(G237*Standard_Markup))</f>
        <v>29022.5</v>
      </c>
      <c r="I237" s="10" t="str">
        <f>IF(D237&lt;O239,"Yes","")</f>
        <v/>
      </c>
      <c r="J237" s="10" t="str">
        <f t="shared" si="6"/>
        <v/>
      </c>
      <c r="K237" s="10">
        <f t="shared" si="7"/>
        <v>10</v>
      </c>
    </row>
    <row r="238" spans="1:11" x14ac:dyDescent="0.25">
      <c r="A238" s="7" t="s">
        <v>247</v>
      </c>
      <c r="B238" s="7" t="s">
        <v>796</v>
      </c>
      <c r="C238" s="8" t="s">
        <v>1112</v>
      </c>
      <c r="D238" s="11">
        <v>2</v>
      </c>
      <c r="E238" s="8" t="s">
        <v>1115</v>
      </c>
      <c r="F238" s="8" t="s">
        <v>1127</v>
      </c>
      <c r="G238" s="11">
        <v>21521.85</v>
      </c>
      <c r="H238" s="12">
        <f>IF(F238="Yes",Cost_Price+(G238*Premium_Markup),Cost_Price+(G238*Standard_Markup))</f>
        <v>26902.3125</v>
      </c>
      <c r="I238" s="10" t="str">
        <f>IF(D238&lt;O240,"Yes","")</f>
        <v/>
      </c>
      <c r="J238" s="10" t="str">
        <f t="shared" si="6"/>
        <v/>
      </c>
      <c r="K238" s="10">
        <f t="shared" si="7"/>
        <v>10</v>
      </c>
    </row>
    <row r="239" spans="1:11" x14ac:dyDescent="0.25">
      <c r="A239" s="7" t="s">
        <v>248</v>
      </c>
      <c r="B239" s="7" t="s">
        <v>797</v>
      </c>
      <c r="C239" s="8" t="s">
        <v>1113</v>
      </c>
      <c r="D239" s="11">
        <v>32</v>
      </c>
      <c r="E239" s="8" t="s">
        <v>1115</v>
      </c>
      <c r="F239" s="8" t="s">
        <v>1127</v>
      </c>
      <c r="G239" s="11">
        <v>5604.9</v>
      </c>
      <c r="H239" s="12">
        <f>IF(F239="Yes",Cost_Price+(G239*Premium_Markup),Cost_Price+(G239*Standard_Markup))</f>
        <v>7006.125</v>
      </c>
      <c r="I239" s="10" t="str">
        <f>IF(D239&lt;O241,"Yes","")</f>
        <v/>
      </c>
      <c r="J239" s="10" t="str">
        <f t="shared" si="6"/>
        <v/>
      </c>
      <c r="K239" s="10">
        <f t="shared" si="7"/>
        <v>15</v>
      </c>
    </row>
    <row r="240" spans="1:11" x14ac:dyDescent="0.25">
      <c r="A240" s="7" t="s">
        <v>249</v>
      </c>
      <c r="B240" s="7" t="s">
        <v>798</v>
      </c>
      <c r="C240" s="8" t="s">
        <v>1111</v>
      </c>
      <c r="D240" s="11">
        <v>12</v>
      </c>
      <c r="E240" s="8" t="s">
        <v>1115</v>
      </c>
      <c r="F240" s="8" t="s">
        <v>1127</v>
      </c>
      <c r="G240" s="11">
        <v>1160.7</v>
      </c>
      <c r="H240" s="12">
        <f>IF(F240="Yes",Cost_Price+(G240*Premium_Markup),Cost_Price+(G240*Standard_Markup))</f>
        <v>1450.875</v>
      </c>
      <c r="I240" s="10" t="str">
        <f>IF(D240&lt;O242,"Yes","")</f>
        <v/>
      </c>
      <c r="J240" s="10" t="str">
        <f t="shared" si="6"/>
        <v/>
      </c>
      <c r="K240" s="10">
        <f t="shared" si="7"/>
        <v>35</v>
      </c>
    </row>
    <row r="241" spans="1:11" x14ac:dyDescent="0.25">
      <c r="A241" s="7" t="s">
        <v>250</v>
      </c>
      <c r="B241" s="7" t="s">
        <v>799</v>
      </c>
      <c r="C241" s="8" t="s">
        <v>1113</v>
      </c>
      <c r="D241" s="11">
        <v>9</v>
      </c>
      <c r="E241" s="8" t="s">
        <v>1127</v>
      </c>
      <c r="F241" s="8" t="s">
        <v>1127</v>
      </c>
      <c r="G241" s="11">
        <v>5241.7</v>
      </c>
      <c r="H241" s="12">
        <f>IF(F241="Yes",Cost_Price+(G241*Premium_Markup),Cost_Price+(G241*Standard_Markup))</f>
        <v>6552.125</v>
      </c>
      <c r="I241" s="10" t="str">
        <f>IF(D241&lt;O243,"Yes","")</f>
        <v/>
      </c>
      <c r="J241" s="10" t="str">
        <f t="shared" si="6"/>
        <v/>
      </c>
      <c r="K241" s="10">
        <f t="shared" si="7"/>
        <v>15</v>
      </c>
    </row>
    <row r="242" spans="1:11" x14ac:dyDescent="0.25">
      <c r="A242" s="7" t="s">
        <v>251</v>
      </c>
      <c r="B242" s="7" t="s">
        <v>800</v>
      </c>
      <c r="C242" s="8" t="s">
        <v>1114</v>
      </c>
      <c r="D242" s="11">
        <v>17</v>
      </c>
      <c r="E242" s="8" t="s">
        <v>1115</v>
      </c>
      <c r="F242" s="8" t="s">
        <v>1115</v>
      </c>
      <c r="G242" s="11">
        <v>3492.7</v>
      </c>
      <c r="H242" s="12">
        <f>IF(F242="Yes",Cost_Price+(G242*Premium_Markup),Cost_Price+(G242*Standard_Markup))</f>
        <v>4121.3859999999995</v>
      </c>
      <c r="I242" s="10" t="str">
        <f>IF(D242&lt;O244,"Yes","")</f>
        <v/>
      </c>
      <c r="J242" s="10" t="str">
        <f t="shared" si="6"/>
        <v/>
      </c>
      <c r="K242" s="10">
        <f t="shared" si="7"/>
        <v>25</v>
      </c>
    </row>
    <row r="243" spans="1:11" x14ac:dyDescent="0.25">
      <c r="A243" s="7" t="s">
        <v>252</v>
      </c>
      <c r="B243" s="7" t="s">
        <v>801</v>
      </c>
      <c r="C243" s="8" t="s">
        <v>1111</v>
      </c>
      <c r="D243" s="11">
        <v>7</v>
      </c>
      <c r="E243" s="8" t="s">
        <v>1127</v>
      </c>
      <c r="F243" s="8" t="s">
        <v>1115</v>
      </c>
      <c r="G243" s="11">
        <v>866.25</v>
      </c>
      <c r="H243" s="12">
        <f>IF(F243="Yes",Cost_Price+(G243*Premium_Markup),Cost_Price+(G243*Standard_Markup))</f>
        <v>1022.175</v>
      </c>
      <c r="I243" s="10" t="str">
        <f>IF(D243&lt;O245,"Yes","")</f>
        <v/>
      </c>
      <c r="J243" s="10" t="str">
        <f t="shared" si="6"/>
        <v/>
      </c>
      <c r="K243" s="10">
        <f t="shared" si="7"/>
        <v>35</v>
      </c>
    </row>
    <row r="244" spans="1:11" x14ac:dyDescent="0.25">
      <c r="A244" s="7" t="s">
        <v>253</v>
      </c>
      <c r="B244" s="7" t="s">
        <v>802</v>
      </c>
      <c r="C244" s="8" t="s">
        <v>1111</v>
      </c>
      <c r="D244" s="11">
        <v>30</v>
      </c>
      <c r="E244" s="8" t="s">
        <v>1115</v>
      </c>
      <c r="F244" s="8" t="s">
        <v>1115</v>
      </c>
      <c r="G244" s="11">
        <v>336.6</v>
      </c>
      <c r="H244" s="12">
        <f>IF(F244="Yes",Cost_Price+(G244*Premium_Markup),Cost_Price+(G244*Standard_Markup))</f>
        <v>397.18800000000005</v>
      </c>
      <c r="I244" s="10" t="str">
        <f>IF(D244&lt;O246,"Yes","")</f>
        <v/>
      </c>
      <c r="J244" s="10" t="str">
        <f t="shared" si="6"/>
        <v/>
      </c>
      <c r="K244" s="10">
        <f t="shared" si="7"/>
        <v>35</v>
      </c>
    </row>
    <row r="245" spans="1:11" x14ac:dyDescent="0.25">
      <c r="A245" s="7" t="s">
        <v>254</v>
      </c>
      <c r="B245" s="7" t="s">
        <v>803</v>
      </c>
      <c r="C245" s="8" t="s">
        <v>1113</v>
      </c>
      <c r="D245" s="11">
        <v>19</v>
      </c>
      <c r="E245" s="8" t="s">
        <v>1115</v>
      </c>
      <c r="F245" s="8" t="s">
        <v>1115</v>
      </c>
      <c r="G245" s="11">
        <v>7056.65</v>
      </c>
      <c r="H245" s="12">
        <f>IF(F245="Yes",Cost_Price+(G245*Premium_Markup),Cost_Price+(G245*Standard_Markup))</f>
        <v>8326.8469999999998</v>
      </c>
      <c r="I245" s="10" t="str">
        <f>IF(D245&lt;O247,"Yes","")</f>
        <v/>
      </c>
      <c r="J245" s="10" t="str">
        <f t="shared" si="6"/>
        <v/>
      </c>
      <c r="K245" s="10">
        <f t="shared" si="7"/>
        <v>15</v>
      </c>
    </row>
    <row r="246" spans="1:11" x14ac:dyDescent="0.25">
      <c r="A246" s="7" t="s">
        <v>255</v>
      </c>
      <c r="B246" s="7" t="s">
        <v>804</v>
      </c>
      <c r="C246" s="8" t="s">
        <v>1114</v>
      </c>
      <c r="D246" s="11">
        <v>11</v>
      </c>
      <c r="E246" s="8" t="s">
        <v>1115</v>
      </c>
      <c r="F246" s="8" t="s">
        <v>1115</v>
      </c>
      <c r="G246" s="11">
        <v>4614.75</v>
      </c>
      <c r="H246" s="12">
        <f>IF(F246="Yes",Cost_Price+(G246*Premium_Markup),Cost_Price+(G246*Standard_Markup))</f>
        <v>5445.4049999999997</v>
      </c>
      <c r="I246" s="10" t="str">
        <f>IF(D246&lt;O248,"Yes","")</f>
        <v/>
      </c>
      <c r="J246" s="10" t="str">
        <f t="shared" si="6"/>
        <v/>
      </c>
      <c r="K246" s="10">
        <f t="shared" si="7"/>
        <v>25</v>
      </c>
    </row>
    <row r="247" spans="1:11" x14ac:dyDescent="0.25">
      <c r="A247" s="7" t="s">
        <v>256</v>
      </c>
      <c r="B247" s="7" t="s">
        <v>805</v>
      </c>
      <c r="C247" s="8" t="s">
        <v>1113</v>
      </c>
      <c r="D247" s="11">
        <v>12</v>
      </c>
      <c r="E247" s="8" t="s">
        <v>1115</v>
      </c>
      <c r="F247" s="8" t="s">
        <v>1127</v>
      </c>
      <c r="G247" s="11">
        <v>9322.7000000000007</v>
      </c>
      <c r="H247" s="12">
        <f>IF(F247="Yes",Cost_Price+(G247*Premium_Markup),Cost_Price+(G247*Standard_Markup))</f>
        <v>11653.375</v>
      </c>
      <c r="I247" s="10" t="str">
        <f>IF(D247&lt;O249,"Yes","")</f>
        <v/>
      </c>
      <c r="J247" s="10" t="str">
        <f t="shared" si="6"/>
        <v/>
      </c>
      <c r="K247" s="10">
        <f t="shared" si="7"/>
        <v>15</v>
      </c>
    </row>
    <row r="248" spans="1:11" x14ac:dyDescent="0.25">
      <c r="A248" s="7" t="s">
        <v>257</v>
      </c>
      <c r="B248" s="7" t="s">
        <v>806</v>
      </c>
      <c r="C248" s="8" t="s">
        <v>1113</v>
      </c>
      <c r="D248" s="11">
        <v>28</v>
      </c>
      <c r="E248" s="8" t="s">
        <v>1115</v>
      </c>
      <c r="F248" s="8" t="s">
        <v>1115</v>
      </c>
      <c r="G248" s="11">
        <v>9625.35</v>
      </c>
      <c r="H248" s="12">
        <f>IF(F248="Yes",Cost_Price+(G248*Premium_Markup),Cost_Price+(G248*Standard_Markup))</f>
        <v>11357.913</v>
      </c>
      <c r="I248" s="10" t="str">
        <f>IF(D248&lt;O250,"Yes","")</f>
        <v/>
      </c>
      <c r="J248" s="10" t="str">
        <f t="shared" si="6"/>
        <v/>
      </c>
      <c r="K248" s="10">
        <f t="shared" si="7"/>
        <v>15</v>
      </c>
    </row>
    <row r="249" spans="1:11" x14ac:dyDescent="0.25">
      <c r="A249" s="7" t="s">
        <v>258</v>
      </c>
      <c r="B249" s="7" t="s">
        <v>807</v>
      </c>
      <c r="C249" s="8" t="s">
        <v>1112</v>
      </c>
      <c r="D249" s="11">
        <v>3</v>
      </c>
      <c r="E249" s="8" t="s">
        <v>1127</v>
      </c>
      <c r="F249" s="8" t="s">
        <v>1127</v>
      </c>
      <c r="G249" s="11">
        <v>11764.65</v>
      </c>
      <c r="H249" s="12">
        <f>IF(F249="Yes",Cost_Price+(G249*Premium_Markup),Cost_Price+(G249*Standard_Markup))</f>
        <v>14705.8125</v>
      </c>
      <c r="I249" s="10" t="str">
        <f>IF(D249&lt;O251,"Yes","")</f>
        <v/>
      </c>
      <c r="J249" s="10" t="str">
        <f t="shared" si="6"/>
        <v/>
      </c>
      <c r="K249" s="10">
        <f t="shared" si="7"/>
        <v>10</v>
      </c>
    </row>
    <row r="250" spans="1:11" x14ac:dyDescent="0.25">
      <c r="A250" s="7" t="s">
        <v>259</v>
      </c>
      <c r="B250" s="7" t="s">
        <v>808</v>
      </c>
      <c r="C250" s="8" t="s">
        <v>1113</v>
      </c>
      <c r="D250" s="11">
        <v>10</v>
      </c>
      <c r="E250" s="8" t="s">
        <v>1115</v>
      </c>
      <c r="F250" s="8" t="s">
        <v>1115</v>
      </c>
      <c r="G250" s="11">
        <v>7430.8</v>
      </c>
      <c r="H250" s="12">
        <f>IF(F250="Yes",Cost_Price+(G250*Premium_Markup),Cost_Price+(G250*Standard_Markup))</f>
        <v>8768.344000000001</v>
      </c>
      <c r="I250" s="10" t="str">
        <f>IF(D250&lt;O252,"Yes","")</f>
        <v/>
      </c>
      <c r="J250" s="10" t="str">
        <f t="shared" si="6"/>
        <v/>
      </c>
      <c r="K250" s="10">
        <f t="shared" si="7"/>
        <v>15</v>
      </c>
    </row>
    <row r="251" spans="1:11" x14ac:dyDescent="0.25">
      <c r="A251" s="7" t="s">
        <v>260</v>
      </c>
      <c r="B251" s="7" t="s">
        <v>809</v>
      </c>
      <c r="C251" s="8" t="s">
        <v>1113</v>
      </c>
      <c r="D251" s="11">
        <v>16</v>
      </c>
      <c r="E251" s="8" t="s">
        <v>1115</v>
      </c>
      <c r="F251" s="8" t="s">
        <v>1127</v>
      </c>
      <c r="G251" s="11">
        <v>9672.5</v>
      </c>
      <c r="H251" s="12">
        <f>IF(F251="Yes",Cost_Price+(G251*Premium_Markup),Cost_Price+(G251*Standard_Markup))</f>
        <v>12090.625</v>
      </c>
      <c r="I251" s="10" t="str">
        <f>IF(D251&lt;O253,"Yes","")</f>
        <v/>
      </c>
      <c r="J251" s="10" t="str">
        <f t="shared" si="6"/>
        <v/>
      </c>
      <c r="K251" s="10">
        <f t="shared" si="7"/>
        <v>15</v>
      </c>
    </row>
    <row r="252" spans="1:11" x14ac:dyDescent="0.25">
      <c r="A252" s="7" t="s">
        <v>261</v>
      </c>
      <c r="B252" s="7" t="s">
        <v>810</v>
      </c>
      <c r="C252" s="8" t="s">
        <v>1112</v>
      </c>
      <c r="D252" s="11">
        <v>17</v>
      </c>
      <c r="E252" s="8" t="s">
        <v>1115</v>
      </c>
      <c r="F252" s="8" t="s">
        <v>1127</v>
      </c>
      <c r="G252" s="11">
        <v>9868.5</v>
      </c>
      <c r="H252" s="12">
        <f>IF(F252="Yes",Cost_Price+(G252*Premium_Markup),Cost_Price+(G252*Standard_Markup))</f>
        <v>12335.625</v>
      </c>
      <c r="I252" s="10" t="str">
        <f>IF(D252&lt;O254,"Yes","")</f>
        <v/>
      </c>
      <c r="J252" s="10" t="str">
        <f t="shared" si="6"/>
        <v/>
      </c>
      <c r="K252" s="10">
        <f t="shared" si="7"/>
        <v>10</v>
      </c>
    </row>
    <row r="253" spans="1:11" x14ac:dyDescent="0.25">
      <c r="A253" s="7" t="s">
        <v>262</v>
      </c>
      <c r="B253" s="7" t="s">
        <v>811</v>
      </c>
      <c r="C253" s="8" t="s">
        <v>1114</v>
      </c>
      <c r="D253" s="11">
        <v>7</v>
      </c>
      <c r="E253" s="8" t="s">
        <v>1127</v>
      </c>
      <c r="F253" s="8" t="s">
        <v>1127</v>
      </c>
      <c r="G253" s="11">
        <v>5008.5</v>
      </c>
      <c r="H253" s="12">
        <f>IF(F253="Yes",Cost_Price+(G253*Premium_Markup),Cost_Price+(G253*Standard_Markup))</f>
        <v>6260.625</v>
      </c>
      <c r="I253" s="10" t="str">
        <f>IF(D253&lt;O255,"Yes","")</f>
        <v/>
      </c>
      <c r="J253" s="10" t="str">
        <f t="shared" si="6"/>
        <v/>
      </c>
      <c r="K253" s="10">
        <f t="shared" si="7"/>
        <v>25</v>
      </c>
    </row>
    <row r="254" spans="1:11" x14ac:dyDescent="0.25">
      <c r="A254" s="7" t="s">
        <v>263</v>
      </c>
      <c r="B254" s="7" t="s">
        <v>812</v>
      </c>
      <c r="C254" s="8" t="s">
        <v>1112</v>
      </c>
      <c r="D254" s="11">
        <v>3</v>
      </c>
      <c r="E254" s="8" t="s">
        <v>1127</v>
      </c>
      <c r="F254" s="8" t="s">
        <v>1115</v>
      </c>
      <c r="G254" s="11">
        <v>12117.75</v>
      </c>
      <c r="H254" s="12">
        <f>IF(F254="Yes",Cost_Price+(G254*Premium_Markup),Cost_Price+(G254*Standard_Markup))</f>
        <v>14298.945</v>
      </c>
      <c r="I254" s="10" t="str">
        <f>IF(D254&lt;O256,"Yes","")</f>
        <v/>
      </c>
      <c r="J254" s="10" t="str">
        <f t="shared" si="6"/>
        <v/>
      </c>
      <c r="K254" s="10">
        <f t="shared" si="7"/>
        <v>10</v>
      </c>
    </row>
    <row r="255" spans="1:11" x14ac:dyDescent="0.25">
      <c r="A255" s="7" t="s">
        <v>264</v>
      </c>
      <c r="B255" s="7" t="s">
        <v>813</v>
      </c>
      <c r="C255" s="8" t="s">
        <v>1113</v>
      </c>
      <c r="D255" s="11">
        <v>10</v>
      </c>
      <c r="E255" s="8" t="s">
        <v>1115</v>
      </c>
      <c r="F255" s="8" t="s">
        <v>1127</v>
      </c>
      <c r="G255" s="11">
        <v>7408.68</v>
      </c>
      <c r="H255" s="12">
        <f>IF(F255="Yes",Cost_Price+(G255*Premium_Markup),Cost_Price+(G255*Standard_Markup))</f>
        <v>9260.85</v>
      </c>
      <c r="I255" s="10" t="str">
        <f>IF(D255&lt;O257,"Yes","")</f>
        <v/>
      </c>
      <c r="J255" s="10" t="str">
        <f t="shared" si="6"/>
        <v/>
      </c>
      <c r="K255" s="10">
        <f t="shared" si="7"/>
        <v>15</v>
      </c>
    </row>
    <row r="256" spans="1:11" x14ac:dyDescent="0.25">
      <c r="A256" s="7" t="s">
        <v>265</v>
      </c>
      <c r="B256" s="7" t="s">
        <v>814</v>
      </c>
      <c r="C256" s="8" t="s">
        <v>1113</v>
      </c>
      <c r="D256" s="11">
        <v>22</v>
      </c>
      <c r="E256" s="8" t="s">
        <v>1115</v>
      </c>
      <c r="F256" s="8" t="s">
        <v>1115</v>
      </c>
      <c r="G256" s="11">
        <v>7998.25</v>
      </c>
      <c r="H256" s="12">
        <f>IF(F256="Yes",Cost_Price+(G256*Premium_Markup),Cost_Price+(G256*Standard_Markup))</f>
        <v>9437.9349999999995</v>
      </c>
      <c r="I256" s="10" t="str">
        <f>IF(D256&lt;O258,"Yes","")</f>
        <v/>
      </c>
      <c r="J256" s="10" t="str">
        <f t="shared" si="6"/>
        <v/>
      </c>
      <c r="K256" s="10">
        <f t="shared" si="7"/>
        <v>15</v>
      </c>
    </row>
    <row r="257" spans="1:11" x14ac:dyDescent="0.25">
      <c r="A257" s="7" t="s">
        <v>266</v>
      </c>
      <c r="B257" s="7" t="s">
        <v>815</v>
      </c>
      <c r="C257" s="8" t="s">
        <v>1111</v>
      </c>
      <c r="D257" s="11">
        <v>25</v>
      </c>
      <c r="E257" s="8" t="s">
        <v>1115</v>
      </c>
      <c r="F257" s="8" t="s">
        <v>1127</v>
      </c>
      <c r="G257" s="11">
        <v>752.6</v>
      </c>
      <c r="H257" s="12">
        <f>IF(F257="Yes",Cost_Price+(G257*Premium_Markup),Cost_Price+(G257*Standard_Markup))</f>
        <v>940.75</v>
      </c>
      <c r="I257" s="10" t="str">
        <f>IF(D257&lt;O259,"Yes","")</f>
        <v/>
      </c>
      <c r="J257" s="10" t="str">
        <f t="shared" si="6"/>
        <v/>
      </c>
      <c r="K257" s="10">
        <f t="shared" si="7"/>
        <v>35</v>
      </c>
    </row>
    <row r="258" spans="1:11" x14ac:dyDescent="0.25">
      <c r="A258" s="7" t="s">
        <v>267</v>
      </c>
      <c r="B258" s="7" t="s">
        <v>816</v>
      </c>
      <c r="C258" s="8" t="s">
        <v>1111</v>
      </c>
      <c r="D258" s="11">
        <v>17</v>
      </c>
      <c r="E258" s="8" t="s">
        <v>1115</v>
      </c>
      <c r="F258" s="8" t="s">
        <v>1115</v>
      </c>
      <c r="G258" s="11">
        <v>230.05</v>
      </c>
      <c r="H258" s="12">
        <f>IF(F258="Yes",Cost_Price+(G258*Premium_Markup),Cost_Price+(G258*Standard_Markup))</f>
        <v>271.459</v>
      </c>
      <c r="I258" s="10" t="str">
        <f>IF(D258&lt;O260,"Yes","")</f>
        <v/>
      </c>
      <c r="J258" s="10" t="str">
        <f t="shared" si="6"/>
        <v/>
      </c>
      <c r="K258" s="10">
        <f t="shared" si="7"/>
        <v>35</v>
      </c>
    </row>
    <row r="259" spans="1:11" x14ac:dyDescent="0.25">
      <c r="A259" s="7" t="s">
        <v>268</v>
      </c>
      <c r="B259" s="7" t="s">
        <v>817</v>
      </c>
      <c r="C259" s="8" t="s">
        <v>1111</v>
      </c>
      <c r="D259" s="11">
        <v>30</v>
      </c>
      <c r="E259" s="8" t="s">
        <v>1115</v>
      </c>
      <c r="F259" s="8" t="s">
        <v>1115</v>
      </c>
      <c r="G259" s="11">
        <v>265</v>
      </c>
      <c r="H259" s="12">
        <f>IF(F259="Yes",Cost_Price+(G259*Premium_Markup),Cost_Price+(G259*Standard_Markup))</f>
        <v>312.7</v>
      </c>
      <c r="I259" s="10" t="str">
        <f>IF(D259&lt;O261,"Yes","")</f>
        <v/>
      </c>
      <c r="J259" s="10" t="str">
        <f t="shared" si="6"/>
        <v/>
      </c>
      <c r="K259" s="10">
        <f t="shared" si="7"/>
        <v>35</v>
      </c>
    </row>
    <row r="260" spans="1:11" x14ac:dyDescent="0.25">
      <c r="A260" s="7" t="s">
        <v>269</v>
      </c>
      <c r="B260" s="7" t="s">
        <v>818</v>
      </c>
      <c r="C260" s="8" t="s">
        <v>1111</v>
      </c>
      <c r="D260" s="11">
        <v>28</v>
      </c>
      <c r="E260" s="8" t="s">
        <v>1115</v>
      </c>
      <c r="F260" s="8" t="s">
        <v>1127</v>
      </c>
      <c r="G260" s="11">
        <v>185.5</v>
      </c>
      <c r="H260" s="12">
        <f>IF(F260="Yes",Cost_Price+(G260*Premium_Markup),Cost_Price+(G260*Standard_Markup))</f>
        <v>231.875</v>
      </c>
      <c r="I260" s="10" t="str">
        <f>IF(D260&lt;O262,"Yes","")</f>
        <v/>
      </c>
      <c r="J260" s="10" t="str">
        <f t="shared" si="6"/>
        <v/>
      </c>
      <c r="K260" s="10">
        <f t="shared" si="7"/>
        <v>35</v>
      </c>
    </row>
    <row r="261" spans="1:11" x14ac:dyDescent="0.25">
      <c r="A261" s="7" t="s">
        <v>270</v>
      </c>
      <c r="B261" s="7" t="s">
        <v>819</v>
      </c>
      <c r="C261" s="8" t="s">
        <v>1111</v>
      </c>
      <c r="D261" s="11">
        <v>5</v>
      </c>
      <c r="E261" s="8" t="s">
        <v>1127</v>
      </c>
      <c r="F261" s="8" t="s">
        <v>1115</v>
      </c>
      <c r="G261" s="11">
        <v>144.19999999999999</v>
      </c>
      <c r="H261" s="12">
        <f>IF(F261="Yes",Cost_Price+(G261*Premium_Markup),Cost_Price+(G261*Standard_Markup))</f>
        <v>170.15599999999998</v>
      </c>
      <c r="I261" s="10" t="str">
        <f>IF(D261&lt;O263,"Yes","")</f>
        <v/>
      </c>
      <c r="J261" s="10" t="str">
        <f t="shared" ref="J261:J324" si="8">IF(AND(E261="Yes",I261="Yes"),"Yes","")</f>
        <v/>
      </c>
      <c r="K261" s="10">
        <f t="shared" ref="K261:K324" si="9">VLOOKUP(C261,$M$10:$N$13,2)</f>
        <v>35</v>
      </c>
    </row>
    <row r="262" spans="1:11" x14ac:dyDescent="0.25">
      <c r="A262" s="7" t="s">
        <v>271</v>
      </c>
      <c r="B262" s="7" t="s">
        <v>820</v>
      </c>
      <c r="C262" s="8" t="s">
        <v>1111</v>
      </c>
      <c r="D262" s="11">
        <v>1</v>
      </c>
      <c r="E262" s="8" t="s">
        <v>1127</v>
      </c>
      <c r="F262" s="8" t="s">
        <v>1115</v>
      </c>
      <c r="G262" s="11">
        <v>69.55</v>
      </c>
      <c r="H262" s="12">
        <f>IF(F262="Yes",Cost_Price+(G262*Premium_Markup),Cost_Price+(G262*Standard_Markup))</f>
        <v>82.068999999999988</v>
      </c>
      <c r="I262" s="10" t="str">
        <f>IF(D262&lt;O264,"Yes","")</f>
        <v/>
      </c>
      <c r="J262" s="10" t="str">
        <f t="shared" si="8"/>
        <v/>
      </c>
      <c r="K262" s="10">
        <f t="shared" si="9"/>
        <v>35</v>
      </c>
    </row>
    <row r="263" spans="1:11" x14ac:dyDescent="0.25">
      <c r="A263" s="7" t="s">
        <v>272</v>
      </c>
      <c r="B263" s="7" t="s">
        <v>821</v>
      </c>
      <c r="C263" s="8" t="s">
        <v>1111</v>
      </c>
      <c r="D263" s="11">
        <v>29</v>
      </c>
      <c r="E263" s="8" t="s">
        <v>1115</v>
      </c>
      <c r="F263" s="8" t="s">
        <v>1115</v>
      </c>
      <c r="G263" s="11">
        <v>325.5</v>
      </c>
      <c r="H263" s="12">
        <f>IF(F263="Yes",Cost_Price+(G263*Premium_Markup),Cost_Price+(G263*Standard_Markup))</f>
        <v>384.09</v>
      </c>
      <c r="I263" s="10" t="str">
        <f>IF(D263&lt;O265,"Yes","")</f>
        <v/>
      </c>
      <c r="J263" s="10" t="str">
        <f t="shared" si="8"/>
        <v/>
      </c>
      <c r="K263" s="10">
        <f t="shared" si="9"/>
        <v>35</v>
      </c>
    </row>
    <row r="264" spans="1:11" x14ac:dyDescent="0.25">
      <c r="A264" s="7" t="s">
        <v>273</v>
      </c>
      <c r="B264" s="7" t="s">
        <v>822</v>
      </c>
      <c r="C264" s="8" t="s">
        <v>1111</v>
      </c>
      <c r="D264" s="11">
        <v>1</v>
      </c>
      <c r="E264" s="8" t="s">
        <v>1127</v>
      </c>
      <c r="F264" s="8" t="s">
        <v>1127</v>
      </c>
      <c r="G264" s="11">
        <v>80.849999999999994</v>
      </c>
      <c r="H264" s="12">
        <f>IF(F264="Yes",Cost_Price+(G264*Premium_Markup),Cost_Price+(G264*Standard_Markup))</f>
        <v>101.0625</v>
      </c>
      <c r="I264" s="10" t="str">
        <f>IF(D264&lt;O266,"Yes","")</f>
        <v/>
      </c>
      <c r="J264" s="10" t="str">
        <f t="shared" si="8"/>
        <v/>
      </c>
      <c r="K264" s="10">
        <f t="shared" si="9"/>
        <v>35</v>
      </c>
    </row>
    <row r="265" spans="1:11" x14ac:dyDescent="0.25">
      <c r="A265" s="7" t="s">
        <v>274</v>
      </c>
      <c r="B265" s="7" t="s">
        <v>823</v>
      </c>
      <c r="C265" s="8" t="s">
        <v>1111</v>
      </c>
      <c r="D265" s="11">
        <v>4</v>
      </c>
      <c r="E265" s="8" t="s">
        <v>1115</v>
      </c>
      <c r="F265" s="8" t="s">
        <v>1115</v>
      </c>
      <c r="G265" s="11">
        <v>23.32</v>
      </c>
      <c r="H265" s="12">
        <f>IF(F265="Yes",Cost_Price+(G265*Premium_Markup),Cost_Price+(G265*Standard_Markup))</f>
        <v>27.517600000000002</v>
      </c>
      <c r="I265" s="10" t="str">
        <f>IF(D265&lt;O267,"Yes","")</f>
        <v/>
      </c>
      <c r="J265" s="10" t="str">
        <f t="shared" si="8"/>
        <v/>
      </c>
      <c r="K265" s="10">
        <f t="shared" si="9"/>
        <v>35</v>
      </c>
    </row>
    <row r="266" spans="1:11" x14ac:dyDescent="0.25">
      <c r="A266" s="7" t="s">
        <v>275</v>
      </c>
      <c r="B266" s="7" t="s">
        <v>824</v>
      </c>
      <c r="C266" s="8" t="s">
        <v>1111</v>
      </c>
      <c r="D266" s="11">
        <v>4</v>
      </c>
      <c r="E266" s="8" t="s">
        <v>1127</v>
      </c>
      <c r="F266" s="8" t="s">
        <v>1115</v>
      </c>
      <c r="G266" s="11">
        <v>219.3</v>
      </c>
      <c r="H266" s="12">
        <f>IF(F266="Yes",Cost_Price+(G266*Premium_Markup),Cost_Price+(G266*Standard_Markup))</f>
        <v>258.774</v>
      </c>
      <c r="I266" s="10" t="str">
        <f>IF(D266&lt;O268,"Yes","")</f>
        <v/>
      </c>
      <c r="J266" s="10" t="str">
        <f t="shared" si="8"/>
        <v/>
      </c>
      <c r="K266" s="10">
        <f t="shared" si="9"/>
        <v>35</v>
      </c>
    </row>
    <row r="267" spans="1:11" x14ac:dyDescent="0.25">
      <c r="A267" s="7" t="s">
        <v>276</v>
      </c>
      <c r="B267" s="7" t="s">
        <v>825</v>
      </c>
      <c r="C267" s="8" t="s">
        <v>1111</v>
      </c>
      <c r="D267" s="11">
        <v>20</v>
      </c>
      <c r="E267" s="8" t="s">
        <v>1115</v>
      </c>
      <c r="F267" s="8" t="s">
        <v>1115</v>
      </c>
      <c r="G267" s="11">
        <v>795.6</v>
      </c>
      <c r="H267" s="12">
        <f>IF(F267="Yes",Cost_Price+(G267*Premium_Markup),Cost_Price+(G267*Standard_Markup))</f>
        <v>938.80799999999999</v>
      </c>
      <c r="I267" s="10" t="str">
        <f>IF(D267&lt;O269,"Yes","")</f>
        <v/>
      </c>
      <c r="J267" s="10" t="str">
        <f t="shared" si="8"/>
        <v/>
      </c>
      <c r="K267" s="10">
        <f t="shared" si="9"/>
        <v>35</v>
      </c>
    </row>
    <row r="268" spans="1:11" x14ac:dyDescent="0.25">
      <c r="A268" s="7" t="s">
        <v>277</v>
      </c>
      <c r="B268" s="7" t="s">
        <v>826</v>
      </c>
      <c r="C268" s="8" t="s">
        <v>1111</v>
      </c>
      <c r="D268" s="11">
        <v>30</v>
      </c>
      <c r="E268" s="8" t="s">
        <v>1115</v>
      </c>
      <c r="F268" s="8" t="s">
        <v>1115</v>
      </c>
      <c r="G268" s="11">
        <v>615.25</v>
      </c>
      <c r="H268" s="12">
        <f>IF(F268="Yes",Cost_Price+(G268*Premium_Markup),Cost_Price+(G268*Standard_Markup))</f>
        <v>725.995</v>
      </c>
      <c r="I268" s="10" t="str">
        <f>IF(D268&lt;O270,"Yes","")</f>
        <v/>
      </c>
      <c r="J268" s="10" t="str">
        <f t="shared" si="8"/>
        <v/>
      </c>
      <c r="K268" s="10">
        <f t="shared" si="9"/>
        <v>35</v>
      </c>
    </row>
    <row r="269" spans="1:11" x14ac:dyDescent="0.25">
      <c r="A269" s="7" t="s">
        <v>278</v>
      </c>
      <c r="B269" s="7" t="s">
        <v>827</v>
      </c>
      <c r="C269" s="8" t="s">
        <v>1111</v>
      </c>
      <c r="D269" s="11">
        <v>13</v>
      </c>
      <c r="E269" s="8" t="s">
        <v>1115</v>
      </c>
      <c r="F269" s="8" t="s">
        <v>1127</v>
      </c>
      <c r="G269" s="11">
        <v>1024.4000000000001</v>
      </c>
      <c r="H269" s="12">
        <f>IF(F269="Yes",Cost_Price+(G269*Premium_Markup),Cost_Price+(G269*Standard_Markup))</f>
        <v>1280.5</v>
      </c>
      <c r="I269" s="10" t="str">
        <f>IF(D269&lt;O271,"Yes","")</f>
        <v/>
      </c>
      <c r="J269" s="10" t="str">
        <f t="shared" si="8"/>
        <v/>
      </c>
      <c r="K269" s="10">
        <f t="shared" si="9"/>
        <v>35</v>
      </c>
    </row>
    <row r="270" spans="1:11" x14ac:dyDescent="0.25">
      <c r="A270" s="7" t="s">
        <v>279</v>
      </c>
      <c r="B270" s="7" t="s">
        <v>828</v>
      </c>
      <c r="C270" s="8" t="s">
        <v>1112</v>
      </c>
      <c r="D270" s="11">
        <v>1</v>
      </c>
      <c r="E270" s="8" t="s">
        <v>1115</v>
      </c>
      <c r="F270" s="8" t="s">
        <v>1127</v>
      </c>
      <c r="G270" s="11">
        <v>40442.949999999997</v>
      </c>
      <c r="H270" s="12">
        <f>IF(F270="Yes",Cost_Price+(G270*Premium_Markup),Cost_Price+(G270*Standard_Markup))</f>
        <v>50553.6875</v>
      </c>
      <c r="I270" s="10" t="str">
        <f>IF(D270&lt;O272,"Yes","")</f>
        <v/>
      </c>
      <c r="J270" s="10" t="str">
        <f t="shared" si="8"/>
        <v/>
      </c>
      <c r="K270" s="10">
        <f t="shared" si="9"/>
        <v>10</v>
      </c>
    </row>
    <row r="271" spans="1:11" x14ac:dyDescent="0.25">
      <c r="A271" s="7" t="s">
        <v>280</v>
      </c>
      <c r="B271" s="7" t="s">
        <v>829</v>
      </c>
      <c r="C271" s="8" t="s">
        <v>1112</v>
      </c>
      <c r="D271" s="11">
        <v>17</v>
      </c>
      <c r="E271" s="8" t="s">
        <v>1115</v>
      </c>
      <c r="F271" s="8" t="s">
        <v>1127</v>
      </c>
      <c r="G271" s="11">
        <v>10871.65</v>
      </c>
      <c r="H271" s="12">
        <f>IF(F271="Yes",Cost_Price+(G271*Premium_Markup),Cost_Price+(G271*Standard_Markup))</f>
        <v>13589.5625</v>
      </c>
      <c r="I271" s="10" t="str">
        <f>IF(D271&lt;O273,"Yes","")</f>
        <v/>
      </c>
      <c r="J271" s="10" t="str">
        <f t="shared" si="8"/>
        <v/>
      </c>
      <c r="K271" s="10">
        <f t="shared" si="9"/>
        <v>10</v>
      </c>
    </row>
    <row r="272" spans="1:11" x14ac:dyDescent="0.25">
      <c r="A272" s="7" t="s">
        <v>281</v>
      </c>
      <c r="B272" s="7" t="s">
        <v>830</v>
      </c>
      <c r="C272" s="8" t="s">
        <v>1112</v>
      </c>
      <c r="D272" s="11">
        <v>27</v>
      </c>
      <c r="E272" s="8" t="s">
        <v>1115</v>
      </c>
      <c r="F272" s="8" t="s">
        <v>1127</v>
      </c>
      <c r="G272" s="11">
        <v>16164.75</v>
      </c>
      <c r="H272" s="12">
        <f>IF(F272="Yes",Cost_Price+(G272*Premium_Markup),Cost_Price+(G272*Standard_Markup))</f>
        <v>20205.9375</v>
      </c>
      <c r="I272" s="10" t="str">
        <f>IF(D272&lt;O274,"Yes","")</f>
        <v/>
      </c>
      <c r="J272" s="10" t="str">
        <f t="shared" si="8"/>
        <v/>
      </c>
      <c r="K272" s="10">
        <f t="shared" si="9"/>
        <v>10</v>
      </c>
    </row>
    <row r="273" spans="1:11" x14ac:dyDescent="0.25">
      <c r="A273" s="7" t="s">
        <v>282</v>
      </c>
      <c r="B273" s="7" t="s">
        <v>831</v>
      </c>
      <c r="C273" s="8" t="s">
        <v>1114</v>
      </c>
      <c r="D273" s="11">
        <v>32</v>
      </c>
      <c r="E273" s="8" t="s">
        <v>1115</v>
      </c>
      <c r="F273" s="8" t="s">
        <v>1115</v>
      </c>
      <c r="G273" s="11">
        <v>3136.5</v>
      </c>
      <c r="H273" s="12">
        <f>IF(F273="Yes",Cost_Price+(G273*Premium_Markup),Cost_Price+(G273*Standard_Markup))</f>
        <v>3701.0699999999997</v>
      </c>
      <c r="I273" s="10" t="str">
        <f>IF(D273&lt;O275,"Yes","")</f>
        <v/>
      </c>
      <c r="J273" s="10" t="str">
        <f t="shared" si="8"/>
        <v/>
      </c>
      <c r="K273" s="10">
        <f t="shared" si="9"/>
        <v>25</v>
      </c>
    </row>
    <row r="274" spans="1:11" x14ac:dyDescent="0.25">
      <c r="A274" s="7" t="s">
        <v>283</v>
      </c>
      <c r="B274" s="7" t="s">
        <v>832</v>
      </c>
      <c r="C274" s="8" t="s">
        <v>1112</v>
      </c>
      <c r="D274" s="11">
        <v>15</v>
      </c>
      <c r="E274" s="8" t="s">
        <v>1115</v>
      </c>
      <c r="F274" s="8" t="s">
        <v>1115</v>
      </c>
      <c r="G274" s="11">
        <v>35799.75</v>
      </c>
      <c r="H274" s="12">
        <f>IF(F274="Yes",Cost_Price+(G274*Premium_Markup),Cost_Price+(G274*Standard_Markup))</f>
        <v>42243.705000000002</v>
      </c>
      <c r="I274" s="10" t="str">
        <f>IF(D274&lt;O276,"Yes","")</f>
        <v/>
      </c>
      <c r="J274" s="10" t="str">
        <f t="shared" si="8"/>
        <v/>
      </c>
      <c r="K274" s="10">
        <f t="shared" si="9"/>
        <v>10</v>
      </c>
    </row>
    <row r="275" spans="1:11" x14ac:dyDescent="0.25">
      <c r="A275" s="7" t="s">
        <v>284</v>
      </c>
      <c r="B275" s="7" t="s">
        <v>833</v>
      </c>
      <c r="C275" s="8" t="s">
        <v>1112</v>
      </c>
      <c r="D275" s="11">
        <v>10</v>
      </c>
      <c r="E275" s="8" t="s">
        <v>1115</v>
      </c>
      <c r="F275" s="8" t="s">
        <v>1115</v>
      </c>
      <c r="G275" s="11">
        <v>56768.1</v>
      </c>
      <c r="H275" s="12">
        <f>IF(F275="Yes",Cost_Price+(G275*Premium_Markup),Cost_Price+(G275*Standard_Markup))</f>
        <v>66986.357999999993</v>
      </c>
      <c r="I275" s="10" t="str">
        <f>IF(D275&lt;O277,"Yes","")</f>
        <v/>
      </c>
      <c r="J275" s="10" t="str">
        <f t="shared" si="8"/>
        <v/>
      </c>
      <c r="K275" s="10">
        <f t="shared" si="9"/>
        <v>10</v>
      </c>
    </row>
    <row r="276" spans="1:11" x14ac:dyDescent="0.25">
      <c r="A276" s="7" t="s">
        <v>285</v>
      </c>
      <c r="B276" s="7" t="s">
        <v>834</v>
      </c>
      <c r="C276" s="8" t="s">
        <v>1112</v>
      </c>
      <c r="D276" s="11">
        <v>32</v>
      </c>
      <c r="E276" s="8" t="s">
        <v>1115</v>
      </c>
      <c r="F276" s="8" t="s">
        <v>1115</v>
      </c>
      <c r="G276" s="11">
        <v>23556.9</v>
      </c>
      <c r="H276" s="12">
        <f>IF(F276="Yes",Cost_Price+(G276*Premium_Markup),Cost_Price+(G276*Standard_Markup))</f>
        <v>27797.142</v>
      </c>
      <c r="I276" s="10" t="str">
        <f>IF(D276&lt;O278,"Yes","")</f>
        <v/>
      </c>
      <c r="J276" s="10" t="str">
        <f t="shared" si="8"/>
        <v/>
      </c>
      <c r="K276" s="10">
        <f t="shared" si="9"/>
        <v>10</v>
      </c>
    </row>
    <row r="277" spans="1:11" x14ac:dyDescent="0.25">
      <c r="A277" s="7" t="s">
        <v>286</v>
      </c>
      <c r="B277" s="7" t="s">
        <v>835</v>
      </c>
      <c r="C277" s="8" t="s">
        <v>1112</v>
      </c>
      <c r="D277" s="11">
        <v>28</v>
      </c>
      <c r="E277" s="8" t="s">
        <v>1115</v>
      </c>
      <c r="F277" s="8" t="s">
        <v>1127</v>
      </c>
      <c r="G277" s="11">
        <v>17612.400000000001</v>
      </c>
      <c r="H277" s="12">
        <f>IF(F277="Yes",Cost_Price+(G277*Premium_Markup),Cost_Price+(G277*Standard_Markup))</f>
        <v>22015.5</v>
      </c>
      <c r="I277" s="10" t="str">
        <f>IF(D277&lt;O279,"Yes","")</f>
        <v/>
      </c>
      <c r="J277" s="10" t="str">
        <f t="shared" si="8"/>
        <v/>
      </c>
      <c r="K277" s="10">
        <f t="shared" si="9"/>
        <v>10</v>
      </c>
    </row>
    <row r="278" spans="1:11" x14ac:dyDescent="0.25">
      <c r="A278" s="7" t="s">
        <v>287</v>
      </c>
      <c r="B278" s="7" t="s">
        <v>836</v>
      </c>
      <c r="C278" s="8" t="s">
        <v>1111</v>
      </c>
      <c r="D278" s="11">
        <v>16</v>
      </c>
      <c r="E278" s="8" t="s">
        <v>1115</v>
      </c>
      <c r="F278" s="8" t="s">
        <v>1115</v>
      </c>
      <c r="G278" s="11">
        <v>202.8</v>
      </c>
      <c r="H278" s="12">
        <f>IF(F278="Yes",Cost_Price+(G278*Premium_Markup),Cost_Price+(G278*Standard_Markup))</f>
        <v>239.304</v>
      </c>
      <c r="I278" s="10" t="str">
        <f>IF(D278&lt;O280,"Yes","")</f>
        <v/>
      </c>
      <c r="J278" s="10" t="str">
        <f t="shared" si="8"/>
        <v/>
      </c>
      <c r="K278" s="10">
        <f t="shared" si="9"/>
        <v>35</v>
      </c>
    </row>
    <row r="279" spans="1:11" x14ac:dyDescent="0.25">
      <c r="A279" s="7" t="s">
        <v>288</v>
      </c>
      <c r="B279" s="7" t="s">
        <v>837</v>
      </c>
      <c r="C279" s="8" t="s">
        <v>1114</v>
      </c>
      <c r="D279" s="11">
        <v>8</v>
      </c>
      <c r="E279" s="8" t="s">
        <v>1127</v>
      </c>
      <c r="F279" s="8" t="s">
        <v>1127</v>
      </c>
      <c r="G279" s="11">
        <v>2559.9</v>
      </c>
      <c r="H279" s="12">
        <f>IF(F279="Yes",Cost_Price+(G279*Premium_Markup),Cost_Price+(G279*Standard_Markup))</f>
        <v>3199.875</v>
      </c>
      <c r="I279" s="10" t="str">
        <f>IF(D279&lt;O281,"Yes","")</f>
        <v/>
      </c>
      <c r="J279" s="10" t="str">
        <f t="shared" si="8"/>
        <v/>
      </c>
      <c r="K279" s="10">
        <f t="shared" si="9"/>
        <v>25</v>
      </c>
    </row>
    <row r="280" spans="1:11" x14ac:dyDescent="0.25">
      <c r="A280" s="7" t="s">
        <v>289</v>
      </c>
      <c r="B280" s="7" t="s">
        <v>838</v>
      </c>
      <c r="C280" s="8" t="s">
        <v>1114</v>
      </c>
      <c r="D280" s="11">
        <v>15</v>
      </c>
      <c r="E280" s="8" t="s">
        <v>1115</v>
      </c>
      <c r="F280" s="8" t="s">
        <v>1115</v>
      </c>
      <c r="G280" s="11">
        <v>2444.9499999999998</v>
      </c>
      <c r="H280" s="12">
        <f>IF(F280="Yes",Cost_Price+(G280*Premium_Markup),Cost_Price+(G280*Standard_Markup))</f>
        <v>2885.0409999999997</v>
      </c>
      <c r="I280" s="10" t="str">
        <f>IF(D280&lt;O282,"Yes","")</f>
        <v/>
      </c>
      <c r="J280" s="10" t="str">
        <f t="shared" si="8"/>
        <v/>
      </c>
      <c r="K280" s="10">
        <f t="shared" si="9"/>
        <v>25</v>
      </c>
    </row>
    <row r="281" spans="1:11" x14ac:dyDescent="0.25">
      <c r="A281" s="7" t="s">
        <v>290</v>
      </c>
      <c r="B281" s="7" t="s">
        <v>839</v>
      </c>
      <c r="C281" s="8" t="s">
        <v>1113</v>
      </c>
      <c r="D281" s="11">
        <v>27</v>
      </c>
      <c r="E281" s="8" t="s">
        <v>1115</v>
      </c>
      <c r="F281" s="8" t="s">
        <v>1127</v>
      </c>
      <c r="G281" s="11">
        <v>9410.65</v>
      </c>
      <c r="H281" s="12">
        <f>IF(F281="Yes",Cost_Price+(G281*Premium_Markup),Cost_Price+(G281*Standard_Markup))</f>
        <v>11763.3125</v>
      </c>
      <c r="I281" s="10" t="str">
        <f>IF(D281&lt;O283,"Yes","")</f>
        <v/>
      </c>
      <c r="J281" s="10" t="str">
        <f t="shared" si="8"/>
        <v/>
      </c>
      <c r="K281" s="10">
        <f t="shared" si="9"/>
        <v>15</v>
      </c>
    </row>
    <row r="282" spans="1:11" x14ac:dyDescent="0.25">
      <c r="A282" s="7" t="s">
        <v>291</v>
      </c>
      <c r="B282" s="7" t="s">
        <v>840</v>
      </c>
      <c r="C282" s="8" t="s">
        <v>1114</v>
      </c>
      <c r="D282" s="11">
        <v>30</v>
      </c>
      <c r="E282" s="8" t="s">
        <v>1115</v>
      </c>
      <c r="F282" s="8" t="s">
        <v>1127</v>
      </c>
      <c r="G282" s="11">
        <v>2348.65</v>
      </c>
      <c r="H282" s="12">
        <f>IF(F282="Yes",Cost_Price+(G282*Premium_Markup),Cost_Price+(G282*Standard_Markup))</f>
        <v>2935.8125</v>
      </c>
      <c r="I282" s="10" t="str">
        <f>IF(D282&lt;O284,"Yes","")</f>
        <v/>
      </c>
      <c r="J282" s="10" t="str">
        <f t="shared" si="8"/>
        <v/>
      </c>
      <c r="K282" s="10">
        <f t="shared" si="9"/>
        <v>25</v>
      </c>
    </row>
    <row r="283" spans="1:11" x14ac:dyDescent="0.25">
      <c r="A283" s="7" t="s">
        <v>292</v>
      </c>
      <c r="B283" s="7" t="s">
        <v>841</v>
      </c>
      <c r="C283" s="8" t="s">
        <v>1112</v>
      </c>
      <c r="D283" s="11">
        <v>5</v>
      </c>
      <c r="E283" s="8" t="s">
        <v>1115</v>
      </c>
      <c r="F283" s="8" t="s">
        <v>1115</v>
      </c>
      <c r="G283" s="11">
        <v>11434.8</v>
      </c>
      <c r="H283" s="12">
        <f>IF(F283="Yes",Cost_Price+(G283*Premium_Markup),Cost_Price+(G283*Standard_Markup))</f>
        <v>13493.063999999998</v>
      </c>
      <c r="I283" s="10" t="str">
        <f>IF(D283&lt;O285,"Yes","")</f>
        <v/>
      </c>
      <c r="J283" s="10" t="str">
        <f t="shared" si="8"/>
        <v/>
      </c>
      <c r="K283" s="10">
        <f t="shared" si="9"/>
        <v>10</v>
      </c>
    </row>
    <row r="284" spans="1:11" x14ac:dyDescent="0.25">
      <c r="A284" s="7" t="s">
        <v>293</v>
      </c>
      <c r="B284" s="7" t="s">
        <v>842</v>
      </c>
      <c r="C284" s="8" t="s">
        <v>1114</v>
      </c>
      <c r="D284" s="11">
        <v>27</v>
      </c>
      <c r="E284" s="8" t="s">
        <v>1115</v>
      </c>
      <c r="F284" s="8" t="s">
        <v>1115</v>
      </c>
      <c r="G284" s="11">
        <v>3393.85</v>
      </c>
      <c r="H284" s="12">
        <f>IF(F284="Yes",Cost_Price+(G284*Premium_Markup),Cost_Price+(G284*Standard_Markup))</f>
        <v>4004.7429999999999</v>
      </c>
      <c r="I284" s="10" t="str">
        <f>IF(D284&lt;O286,"Yes","")</f>
        <v/>
      </c>
      <c r="J284" s="10" t="str">
        <f t="shared" si="8"/>
        <v/>
      </c>
      <c r="K284" s="10">
        <f t="shared" si="9"/>
        <v>25</v>
      </c>
    </row>
    <row r="285" spans="1:11" x14ac:dyDescent="0.25">
      <c r="A285" s="7" t="s">
        <v>294</v>
      </c>
      <c r="B285" s="7" t="s">
        <v>843</v>
      </c>
      <c r="C285" s="8" t="s">
        <v>1112</v>
      </c>
      <c r="D285" s="11">
        <v>32</v>
      </c>
      <c r="E285" s="8" t="s">
        <v>1115</v>
      </c>
      <c r="F285" s="8" t="s">
        <v>1127</v>
      </c>
      <c r="G285" s="11">
        <v>11654.7</v>
      </c>
      <c r="H285" s="12">
        <f>IF(F285="Yes",Cost_Price+(G285*Premium_Markup),Cost_Price+(G285*Standard_Markup))</f>
        <v>14568.375</v>
      </c>
      <c r="I285" s="10" t="str">
        <f>IF(D285&lt;O287,"Yes","")</f>
        <v/>
      </c>
      <c r="J285" s="10" t="str">
        <f t="shared" si="8"/>
        <v/>
      </c>
      <c r="K285" s="10">
        <f t="shared" si="9"/>
        <v>10</v>
      </c>
    </row>
    <row r="286" spans="1:11" x14ac:dyDescent="0.25">
      <c r="A286" s="7" t="s">
        <v>295</v>
      </c>
      <c r="B286" s="7" t="s">
        <v>844</v>
      </c>
      <c r="C286" s="8" t="s">
        <v>1112</v>
      </c>
      <c r="D286" s="11">
        <v>13</v>
      </c>
      <c r="E286" s="8" t="s">
        <v>1115</v>
      </c>
      <c r="F286" s="8" t="s">
        <v>1127</v>
      </c>
      <c r="G286" s="11">
        <v>11324.85</v>
      </c>
      <c r="H286" s="12">
        <f>IF(F286="Yes",Cost_Price+(G286*Premium_Markup),Cost_Price+(G286*Standard_Markup))</f>
        <v>14156.0625</v>
      </c>
      <c r="I286" s="10" t="str">
        <f>IF(D286&lt;O288,"Yes","")</f>
        <v/>
      </c>
      <c r="J286" s="10" t="str">
        <f t="shared" si="8"/>
        <v/>
      </c>
      <c r="K286" s="10">
        <f t="shared" si="9"/>
        <v>10</v>
      </c>
    </row>
    <row r="287" spans="1:11" x14ac:dyDescent="0.25">
      <c r="A287" s="7" t="s">
        <v>296</v>
      </c>
      <c r="B287" s="7" t="s">
        <v>845</v>
      </c>
      <c r="C287" s="8" t="s">
        <v>1114</v>
      </c>
      <c r="D287" s="11">
        <v>1</v>
      </c>
      <c r="E287" s="8" t="s">
        <v>1115</v>
      </c>
      <c r="F287" s="8" t="s">
        <v>1127</v>
      </c>
      <c r="G287" s="11">
        <v>2260.85</v>
      </c>
      <c r="H287" s="12">
        <f>IF(F287="Yes",Cost_Price+(G287*Premium_Markup),Cost_Price+(G287*Standard_Markup))</f>
        <v>2826.0625</v>
      </c>
      <c r="I287" s="10" t="str">
        <f>IF(D287&lt;O289,"Yes","")</f>
        <v/>
      </c>
      <c r="J287" s="10" t="str">
        <f t="shared" si="8"/>
        <v/>
      </c>
      <c r="K287" s="10">
        <f t="shared" si="9"/>
        <v>25</v>
      </c>
    </row>
    <row r="288" spans="1:11" x14ac:dyDescent="0.25">
      <c r="A288" s="7" t="s">
        <v>297</v>
      </c>
      <c r="B288" s="7" t="s">
        <v>846</v>
      </c>
      <c r="C288" s="8" t="s">
        <v>1113</v>
      </c>
      <c r="D288" s="11">
        <v>24</v>
      </c>
      <c r="E288" s="8" t="s">
        <v>1115</v>
      </c>
      <c r="F288" s="8" t="s">
        <v>1115</v>
      </c>
      <c r="G288" s="11">
        <v>6226.35</v>
      </c>
      <c r="H288" s="12">
        <f>IF(F288="Yes",Cost_Price+(G288*Premium_Markup),Cost_Price+(G288*Standard_Markup))</f>
        <v>7347.0930000000008</v>
      </c>
      <c r="I288" s="10" t="str">
        <f>IF(D288&lt;O290,"Yes","")</f>
        <v/>
      </c>
      <c r="J288" s="10" t="str">
        <f t="shared" si="8"/>
        <v/>
      </c>
      <c r="K288" s="10">
        <f t="shared" si="9"/>
        <v>15</v>
      </c>
    </row>
    <row r="289" spans="1:11" x14ac:dyDescent="0.25">
      <c r="A289" s="7" t="s">
        <v>298</v>
      </c>
      <c r="B289" s="7" t="s">
        <v>847</v>
      </c>
      <c r="C289" s="8" t="s">
        <v>1113</v>
      </c>
      <c r="D289" s="11">
        <v>15</v>
      </c>
      <c r="E289" s="8" t="s">
        <v>1115</v>
      </c>
      <c r="F289" s="8" t="s">
        <v>1115</v>
      </c>
      <c r="G289" s="11">
        <v>6347.25</v>
      </c>
      <c r="H289" s="12">
        <f>IF(F289="Yes",Cost_Price+(G289*Premium_Markup),Cost_Price+(G289*Standard_Markup))</f>
        <v>7489.7550000000001</v>
      </c>
      <c r="I289" s="10" t="str">
        <f>IF(D289&lt;O291,"Yes","")</f>
        <v/>
      </c>
      <c r="J289" s="10" t="str">
        <f t="shared" si="8"/>
        <v/>
      </c>
      <c r="K289" s="10">
        <f t="shared" si="9"/>
        <v>15</v>
      </c>
    </row>
    <row r="290" spans="1:11" x14ac:dyDescent="0.25">
      <c r="A290" s="7" t="s">
        <v>299</v>
      </c>
      <c r="B290" s="7" t="s">
        <v>848</v>
      </c>
      <c r="C290" s="8" t="s">
        <v>1112</v>
      </c>
      <c r="D290" s="11">
        <v>11</v>
      </c>
      <c r="E290" s="8" t="s">
        <v>1115</v>
      </c>
      <c r="F290" s="8" t="s">
        <v>1127</v>
      </c>
      <c r="G290" s="11">
        <v>11434.8</v>
      </c>
      <c r="H290" s="12">
        <f>IF(F290="Yes",Cost_Price+(G290*Premium_Markup),Cost_Price+(G290*Standard_Markup))</f>
        <v>14293.5</v>
      </c>
      <c r="I290" s="10" t="str">
        <f>IF(D290&lt;O292,"Yes","")</f>
        <v/>
      </c>
      <c r="J290" s="10" t="str">
        <f t="shared" si="8"/>
        <v/>
      </c>
      <c r="K290" s="10">
        <f t="shared" si="9"/>
        <v>10</v>
      </c>
    </row>
    <row r="291" spans="1:11" x14ac:dyDescent="0.25">
      <c r="A291" s="7" t="s">
        <v>300</v>
      </c>
      <c r="B291" s="7" t="s">
        <v>849</v>
      </c>
      <c r="C291" s="8" t="s">
        <v>1112</v>
      </c>
      <c r="D291" s="11">
        <v>30</v>
      </c>
      <c r="E291" s="8" t="s">
        <v>1115</v>
      </c>
      <c r="F291" s="8" t="s">
        <v>1115</v>
      </c>
      <c r="G291" s="11">
        <v>11764.65</v>
      </c>
      <c r="H291" s="12">
        <f>IF(F291="Yes",Cost_Price+(G291*Premium_Markup),Cost_Price+(G291*Standard_Markup))</f>
        <v>13882.287</v>
      </c>
      <c r="I291" s="10" t="str">
        <f>IF(D291&lt;O293,"Yes","")</f>
        <v/>
      </c>
      <c r="J291" s="10" t="str">
        <f t="shared" si="8"/>
        <v/>
      </c>
      <c r="K291" s="10">
        <f t="shared" si="9"/>
        <v>10</v>
      </c>
    </row>
    <row r="292" spans="1:11" x14ac:dyDescent="0.25">
      <c r="A292" s="7" t="s">
        <v>301</v>
      </c>
      <c r="B292" s="7" t="s">
        <v>850</v>
      </c>
      <c r="C292" s="8" t="s">
        <v>1113</v>
      </c>
      <c r="D292" s="11">
        <v>28</v>
      </c>
      <c r="E292" s="8" t="s">
        <v>1115</v>
      </c>
      <c r="F292" s="8" t="s">
        <v>1127</v>
      </c>
      <c r="G292" s="11">
        <v>6990.7</v>
      </c>
      <c r="H292" s="12">
        <f>IF(F292="Yes",Cost_Price+(G292*Premium_Markup),Cost_Price+(G292*Standard_Markup))</f>
        <v>8738.375</v>
      </c>
      <c r="I292" s="10" t="str">
        <f>IF(D292&lt;O294,"Yes","")</f>
        <v/>
      </c>
      <c r="J292" s="10" t="str">
        <f t="shared" si="8"/>
        <v/>
      </c>
      <c r="K292" s="10">
        <f t="shared" si="9"/>
        <v>15</v>
      </c>
    </row>
    <row r="293" spans="1:11" x14ac:dyDescent="0.25">
      <c r="A293" s="7" t="s">
        <v>302</v>
      </c>
      <c r="B293" s="7" t="s">
        <v>851</v>
      </c>
      <c r="C293" s="8" t="s">
        <v>1112</v>
      </c>
      <c r="D293" s="11">
        <v>2</v>
      </c>
      <c r="E293" s="8" t="s">
        <v>1127</v>
      </c>
      <c r="F293" s="8" t="s">
        <v>1127</v>
      </c>
      <c r="G293" s="11">
        <v>14118.65</v>
      </c>
      <c r="H293" s="12">
        <f>IF(F293="Yes",Cost_Price+(G293*Premium_Markup),Cost_Price+(G293*Standard_Markup))</f>
        <v>17648.3125</v>
      </c>
      <c r="I293" s="10" t="str">
        <f>IF(D293&lt;O295,"Yes","")</f>
        <v/>
      </c>
      <c r="J293" s="10" t="str">
        <f t="shared" si="8"/>
        <v/>
      </c>
      <c r="K293" s="10">
        <f t="shared" si="9"/>
        <v>10</v>
      </c>
    </row>
    <row r="294" spans="1:11" x14ac:dyDescent="0.25">
      <c r="A294" s="7" t="s">
        <v>303</v>
      </c>
      <c r="B294" s="7" t="s">
        <v>852</v>
      </c>
      <c r="C294" s="8" t="s">
        <v>1112</v>
      </c>
      <c r="D294" s="11">
        <v>25</v>
      </c>
      <c r="E294" s="8" t="s">
        <v>1115</v>
      </c>
      <c r="F294" s="8" t="s">
        <v>1127</v>
      </c>
      <c r="G294" s="11">
        <v>15009.75</v>
      </c>
      <c r="H294" s="12">
        <f>IF(F294="Yes",Cost_Price+(G294*Premium_Markup),Cost_Price+(G294*Standard_Markup))</f>
        <v>18762.1875</v>
      </c>
      <c r="I294" s="10" t="str">
        <f>IF(D294&lt;O296,"Yes","")</f>
        <v/>
      </c>
      <c r="J294" s="10" t="str">
        <f t="shared" si="8"/>
        <v/>
      </c>
      <c r="K294" s="10">
        <f t="shared" si="9"/>
        <v>10</v>
      </c>
    </row>
    <row r="295" spans="1:11" x14ac:dyDescent="0.25">
      <c r="A295" s="7" t="s">
        <v>304</v>
      </c>
      <c r="B295" s="7" t="s">
        <v>853</v>
      </c>
      <c r="C295" s="8" t="s">
        <v>1112</v>
      </c>
      <c r="D295" s="11">
        <v>0</v>
      </c>
      <c r="E295" s="8" t="s">
        <v>1127</v>
      </c>
      <c r="F295" s="8" t="s">
        <v>1127</v>
      </c>
      <c r="G295" s="11">
        <v>13458.9</v>
      </c>
      <c r="H295" s="12">
        <f>IF(F295="Yes",Cost_Price+(G295*Premium_Markup),Cost_Price+(G295*Standard_Markup))</f>
        <v>16823.625</v>
      </c>
      <c r="I295" s="10" t="str">
        <f>IF(D295&lt;O297,"Yes","")</f>
        <v/>
      </c>
      <c r="J295" s="10" t="str">
        <f t="shared" si="8"/>
        <v/>
      </c>
      <c r="K295" s="10">
        <f t="shared" si="9"/>
        <v>10</v>
      </c>
    </row>
    <row r="296" spans="1:11" x14ac:dyDescent="0.25">
      <c r="A296" s="7" t="s">
        <v>305</v>
      </c>
      <c r="B296" s="7" t="s">
        <v>854</v>
      </c>
      <c r="C296" s="8" t="s">
        <v>1113</v>
      </c>
      <c r="D296" s="11">
        <v>25</v>
      </c>
      <c r="E296" s="8" t="s">
        <v>1115</v>
      </c>
      <c r="F296" s="8" t="s">
        <v>1127</v>
      </c>
      <c r="G296" s="11">
        <v>8079.75</v>
      </c>
      <c r="H296" s="12">
        <f>IF(F296="Yes",Cost_Price+(G296*Premium_Markup),Cost_Price+(G296*Standard_Markup))</f>
        <v>10099.6875</v>
      </c>
      <c r="I296" s="10" t="str">
        <f>IF(D296&lt;O298,"Yes","")</f>
        <v/>
      </c>
      <c r="J296" s="10" t="str">
        <f t="shared" si="8"/>
        <v/>
      </c>
      <c r="K296" s="10">
        <f t="shared" si="9"/>
        <v>15</v>
      </c>
    </row>
    <row r="297" spans="1:11" x14ac:dyDescent="0.25">
      <c r="A297" s="7" t="s">
        <v>306</v>
      </c>
      <c r="B297" s="7" t="s">
        <v>855</v>
      </c>
      <c r="C297" s="8" t="s">
        <v>1112</v>
      </c>
      <c r="D297" s="11">
        <v>7</v>
      </c>
      <c r="E297" s="8" t="s">
        <v>1127</v>
      </c>
      <c r="F297" s="8" t="s">
        <v>1115</v>
      </c>
      <c r="G297" s="11">
        <v>23314.7</v>
      </c>
      <c r="H297" s="12">
        <f>IF(F297="Yes",Cost_Price+(G297*Premium_Markup),Cost_Price+(G297*Standard_Markup))</f>
        <v>27511.346000000001</v>
      </c>
      <c r="I297" s="10" t="str">
        <f>IF(D297&lt;O299,"Yes","")</f>
        <v/>
      </c>
      <c r="J297" s="10" t="str">
        <f t="shared" si="8"/>
        <v/>
      </c>
      <c r="K297" s="10">
        <f t="shared" si="9"/>
        <v>10</v>
      </c>
    </row>
    <row r="298" spans="1:11" x14ac:dyDescent="0.25">
      <c r="A298" s="7" t="s">
        <v>307</v>
      </c>
      <c r="B298" s="7" t="s">
        <v>856</v>
      </c>
      <c r="C298" s="8" t="s">
        <v>1113</v>
      </c>
      <c r="D298" s="11">
        <v>13</v>
      </c>
      <c r="E298" s="8" t="s">
        <v>1115</v>
      </c>
      <c r="F298" s="8" t="s">
        <v>1115</v>
      </c>
      <c r="G298" s="11">
        <v>5604.9</v>
      </c>
      <c r="H298" s="12">
        <f>IF(F298="Yes",Cost_Price+(G298*Premium_Markup),Cost_Price+(G298*Standard_Markup))</f>
        <v>6613.7819999999992</v>
      </c>
      <c r="I298" s="10" t="str">
        <f>IF(D298&lt;O300,"Yes","")</f>
        <v/>
      </c>
      <c r="J298" s="10" t="str">
        <f t="shared" si="8"/>
        <v/>
      </c>
      <c r="K298" s="10">
        <f t="shared" si="9"/>
        <v>15</v>
      </c>
    </row>
    <row r="299" spans="1:11" x14ac:dyDescent="0.25">
      <c r="A299" s="7" t="s">
        <v>308</v>
      </c>
      <c r="B299" s="7" t="s">
        <v>857</v>
      </c>
      <c r="C299" s="8" t="s">
        <v>1113</v>
      </c>
      <c r="D299" s="11">
        <v>21</v>
      </c>
      <c r="E299" s="8" t="s">
        <v>1115</v>
      </c>
      <c r="F299" s="8" t="s">
        <v>1115</v>
      </c>
      <c r="G299" s="11">
        <v>8079.75</v>
      </c>
      <c r="H299" s="12">
        <f>IF(F299="Yes",Cost_Price+(G299*Premium_Markup),Cost_Price+(G299*Standard_Markup))</f>
        <v>9534.1049999999996</v>
      </c>
      <c r="I299" s="10" t="str">
        <f>IF(D299&lt;O301,"Yes","")</f>
        <v/>
      </c>
      <c r="J299" s="10" t="str">
        <f t="shared" si="8"/>
        <v/>
      </c>
      <c r="K299" s="10">
        <f t="shared" si="9"/>
        <v>15</v>
      </c>
    </row>
    <row r="300" spans="1:11" x14ac:dyDescent="0.25">
      <c r="A300" s="7" t="s">
        <v>309</v>
      </c>
      <c r="B300" s="7" t="s">
        <v>858</v>
      </c>
      <c r="C300" s="8" t="s">
        <v>1113</v>
      </c>
      <c r="D300" s="11">
        <v>32</v>
      </c>
      <c r="E300" s="8" t="s">
        <v>1115</v>
      </c>
      <c r="F300" s="8" t="s">
        <v>1115</v>
      </c>
      <c r="G300" s="11">
        <v>7848.9</v>
      </c>
      <c r="H300" s="12">
        <f>IF(F300="Yes",Cost_Price+(G300*Premium_Markup),Cost_Price+(G300*Standard_Markup))</f>
        <v>9261.7019999999993</v>
      </c>
      <c r="I300" s="10" t="str">
        <f>IF(D300&lt;O302,"Yes","")</f>
        <v/>
      </c>
      <c r="J300" s="10" t="str">
        <f t="shared" si="8"/>
        <v/>
      </c>
      <c r="K300" s="10">
        <f t="shared" si="9"/>
        <v>15</v>
      </c>
    </row>
    <row r="301" spans="1:11" x14ac:dyDescent="0.25">
      <c r="A301" s="7" t="s">
        <v>310</v>
      </c>
      <c r="B301" s="7" t="s">
        <v>859</v>
      </c>
      <c r="C301" s="8" t="s">
        <v>1113</v>
      </c>
      <c r="D301" s="11">
        <v>14</v>
      </c>
      <c r="E301" s="8" t="s">
        <v>1115</v>
      </c>
      <c r="F301" s="8" t="s">
        <v>1127</v>
      </c>
      <c r="G301" s="11">
        <v>5604.9</v>
      </c>
      <c r="H301" s="12">
        <f>IF(F301="Yes",Cost_Price+(G301*Premium_Markup),Cost_Price+(G301*Standard_Markup))</f>
        <v>7006.125</v>
      </c>
      <c r="I301" s="10" t="str">
        <f>IF(D301&lt;O303,"Yes","")</f>
        <v/>
      </c>
      <c r="J301" s="10" t="str">
        <f t="shared" si="8"/>
        <v/>
      </c>
      <c r="K301" s="10">
        <f t="shared" si="9"/>
        <v>15</v>
      </c>
    </row>
    <row r="302" spans="1:11" x14ac:dyDescent="0.25">
      <c r="A302" s="7" t="s">
        <v>311</v>
      </c>
      <c r="B302" s="7" t="s">
        <v>860</v>
      </c>
      <c r="C302" s="8" t="s">
        <v>1113</v>
      </c>
      <c r="D302" s="11">
        <v>2</v>
      </c>
      <c r="E302" s="8" t="s">
        <v>1127</v>
      </c>
      <c r="F302" s="8" t="s">
        <v>1127</v>
      </c>
      <c r="G302" s="11">
        <v>8156.7</v>
      </c>
      <c r="H302" s="12">
        <f>IF(F302="Yes",Cost_Price+(G302*Premium_Markup),Cost_Price+(G302*Standard_Markup))</f>
        <v>10195.875</v>
      </c>
      <c r="I302" s="10" t="str">
        <f>IF(D302&lt;O304,"Yes","")</f>
        <v/>
      </c>
      <c r="J302" s="10" t="str">
        <f t="shared" si="8"/>
        <v/>
      </c>
      <c r="K302" s="10">
        <f t="shared" si="9"/>
        <v>15</v>
      </c>
    </row>
    <row r="303" spans="1:11" x14ac:dyDescent="0.25">
      <c r="A303" s="7" t="s">
        <v>312</v>
      </c>
      <c r="B303" s="7" t="s">
        <v>861</v>
      </c>
      <c r="C303" s="8" t="s">
        <v>1112</v>
      </c>
      <c r="D303" s="11">
        <v>0</v>
      </c>
      <c r="E303" s="8" t="s">
        <v>1127</v>
      </c>
      <c r="F303" s="8" t="s">
        <v>1115</v>
      </c>
      <c r="G303" s="11">
        <v>14118.65</v>
      </c>
      <c r="H303" s="12">
        <f>IF(F303="Yes",Cost_Price+(G303*Premium_Markup),Cost_Price+(G303*Standard_Markup))</f>
        <v>16660.006999999998</v>
      </c>
      <c r="I303" s="10" t="str">
        <f>IF(D303&lt;O305,"Yes","")</f>
        <v/>
      </c>
      <c r="J303" s="10" t="str">
        <f t="shared" si="8"/>
        <v/>
      </c>
      <c r="K303" s="10">
        <f t="shared" si="9"/>
        <v>10</v>
      </c>
    </row>
    <row r="304" spans="1:11" x14ac:dyDescent="0.25">
      <c r="A304" s="7" t="s">
        <v>313</v>
      </c>
      <c r="B304" s="7" t="s">
        <v>862</v>
      </c>
      <c r="C304" s="8" t="s">
        <v>1113</v>
      </c>
      <c r="D304" s="11">
        <v>5</v>
      </c>
      <c r="E304" s="8" t="s">
        <v>1127</v>
      </c>
      <c r="F304" s="8" t="s">
        <v>1127</v>
      </c>
      <c r="G304" s="11">
        <v>9410.65</v>
      </c>
      <c r="H304" s="12">
        <f>IF(F304="Yes",Cost_Price+(G304*Premium_Markup),Cost_Price+(G304*Standard_Markup))</f>
        <v>11763.3125</v>
      </c>
      <c r="I304" s="10" t="str">
        <f>IF(D304&lt;O306,"Yes","")</f>
        <v/>
      </c>
      <c r="J304" s="10" t="str">
        <f t="shared" si="8"/>
        <v/>
      </c>
      <c r="K304" s="10">
        <f t="shared" si="9"/>
        <v>15</v>
      </c>
    </row>
    <row r="305" spans="1:11" x14ac:dyDescent="0.25">
      <c r="A305" s="7" t="s">
        <v>314</v>
      </c>
      <c r="B305" s="7" t="s">
        <v>863</v>
      </c>
      <c r="C305" s="8" t="s">
        <v>1113</v>
      </c>
      <c r="D305" s="11">
        <v>10</v>
      </c>
      <c r="E305" s="8" t="s">
        <v>1115</v>
      </c>
      <c r="F305" s="8" t="s">
        <v>1115</v>
      </c>
      <c r="G305" s="11">
        <v>8970.9</v>
      </c>
      <c r="H305" s="12">
        <f>IF(F305="Yes",Cost_Price+(G305*Premium_Markup),Cost_Price+(G305*Standard_Markup))</f>
        <v>10585.662</v>
      </c>
      <c r="I305" s="10" t="str">
        <f>IF(D305&lt;O307,"Yes","")</f>
        <v/>
      </c>
      <c r="J305" s="10" t="str">
        <f t="shared" si="8"/>
        <v/>
      </c>
      <c r="K305" s="10">
        <f t="shared" si="9"/>
        <v>15</v>
      </c>
    </row>
    <row r="306" spans="1:11" x14ac:dyDescent="0.25">
      <c r="A306" s="7" t="s">
        <v>315</v>
      </c>
      <c r="B306" s="7" t="s">
        <v>864</v>
      </c>
      <c r="C306" s="8" t="s">
        <v>1112</v>
      </c>
      <c r="D306" s="11">
        <v>30</v>
      </c>
      <c r="E306" s="8" t="s">
        <v>1115</v>
      </c>
      <c r="F306" s="8" t="s">
        <v>1115</v>
      </c>
      <c r="G306" s="11">
        <v>21312.9</v>
      </c>
      <c r="H306" s="12">
        <f>IF(F306="Yes",Cost_Price+(G306*Premium_Markup),Cost_Price+(G306*Standard_Markup))</f>
        <v>25149.222000000002</v>
      </c>
      <c r="I306" s="10" t="str">
        <f>IF(D306&lt;O308,"Yes","")</f>
        <v/>
      </c>
      <c r="J306" s="10" t="str">
        <f t="shared" si="8"/>
        <v/>
      </c>
      <c r="K306" s="10">
        <f t="shared" si="9"/>
        <v>10</v>
      </c>
    </row>
    <row r="307" spans="1:11" x14ac:dyDescent="0.25">
      <c r="A307" s="7" t="s">
        <v>316</v>
      </c>
      <c r="B307" s="7" t="s">
        <v>865</v>
      </c>
      <c r="C307" s="8" t="s">
        <v>1112</v>
      </c>
      <c r="D307" s="11">
        <v>0</v>
      </c>
      <c r="E307" s="8" t="s">
        <v>1127</v>
      </c>
      <c r="F307" s="8" t="s">
        <v>1115</v>
      </c>
      <c r="G307" s="11">
        <v>12804.75</v>
      </c>
      <c r="H307" s="12">
        <f>IF(F307="Yes",Cost_Price+(G307*Premium_Markup),Cost_Price+(G307*Standard_Markup))</f>
        <v>15109.605</v>
      </c>
      <c r="I307" s="10" t="str">
        <f>IF(D307&lt;O309,"Yes","")</f>
        <v/>
      </c>
      <c r="J307" s="10" t="str">
        <f t="shared" si="8"/>
        <v/>
      </c>
      <c r="K307" s="10">
        <f t="shared" si="9"/>
        <v>10</v>
      </c>
    </row>
    <row r="308" spans="1:11" x14ac:dyDescent="0.25">
      <c r="A308" s="7" t="s">
        <v>317</v>
      </c>
      <c r="B308" s="7" t="s">
        <v>866</v>
      </c>
      <c r="C308" s="8" t="s">
        <v>1112</v>
      </c>
      <c r="D308" s="11">
        <v>21</v>
      </c>
      <c r="E308" s="8" t="s">
        <v>1115</v>
      </c>
      <c r="F308" s="8" t="s">
        <v>1127</v>
      </c>
      <c r="G308" s="11">
        <v>11839.85</v>
      </c>
      <c r="H308" s="12">
        <f>IF(F308="Yes",Cost_Price+(G308*Premium_Markup),Cost_Price+(G308*Standard_Markup))</f>
        <v>14799.8125</v>
      </c>
      <c r="I308" s="10" t="str">
        <f>IF(D308&lt;O310,"Yes","")</f>
        <v/>
      </c>
      <c r="J308" s="10" t="str">
        <f t="shared" si="8"/>
        <v/>
      </c>
      <c r="K308" s="10">
        <f t="shared" si="9"/>
        <v>10</v>
      </c>
    </row>
    <row r="309" spans="1:11" x14ac:dyDescent="0.25">
      <c r="A309" s="7" t="s">
        <v>318</v>
      </c>
      <c r="B309" s="7" t="s">
        <v>867</v>
      </c>
      <c r="C309" s="8" t="s">
        <v>1111</v>
      </c>
      <c r="D309" s="11">
        <v>32</v>
      </c>
      <c r="E309" s="8" t="s">
        <v>1115</v>
      </c>
      <c r="F309" s="8" t="s">
        <v>1127</v>
      </c>
      <c r="G309" s="11">
        <v>927.5</v>
      </c>
      <c r="H309" s="12">
        <f>IF(F309="Yes",Cost_Price+(G309*Premium_Markup),Cost_Price+(G309*Standard_Markup))</f>
        <v>1159.375</v>
      </c>
      <c r="I309" s="10" t="str">
        <f>IF(D309&lt;O311,"Yes","")</f>
        <v/>
      </c>
      <c r="J309" s="10" t="str">
        <f t="shared" si="8"/>
        <v/>
      </c>
      <c r="K309" s="10">
        <f t="shared" si="9"/>
        <v>35</v>
      </c>
    </row>
    <row r="310" spans="1:11" x14ac:dyDescent="0.25">
      <c r="A310" s="7" t="s">
        <v>319</v>
      </c>
      <c r="B310" s="7" t="s">
        <v>868</v>
      </c>
      <c r="C310" s="8" t="s">
        <v>1112</v>
      </c>
      <c r="D310" s="11">
        <v>22</v>
      </c>
      <c r="E310" s="8" t="s">
        <v>1115</v>
      </c>
      <c r="F310" s="8" t="s">
        <v>1127</v>
      </c>
      <c r="G310" s="11">
        <v>11214.9</v>
      </c>
      <c r="H310" s="12">
        <f>IF(F310="Yes",Cost_Price+(G310*Premium_Markup),Cost_Price+(G310*Standard_Markup))</f>
        <v>14018.625</v>
      </c>
      <c r="I310" s="10" t="str">
        <f>IF(D310&lt;O312,"Yes","")</f>
        <v/>
      </c>
      <c r="J310" s="10" t="str">
        <f t="shared" si="8"/>
        <v/>
      </c>
      <c r="K310" s="10">
        <f t="shared" si="9"/>
        <v>10</v>
      </c>
    </row>
    <row r="311" spans="1:11" x14ac:dyDescent="0.25">
      <c r="A311" s="7" t="s">
        <v>320</v>
      </c>
      <c r="B311" s="7" t="s">
        <v>869</v>
      </c>
      <c r="C311" s="8" t="s">
        <v>1112</v>
      </c>
      <c r="D311" s="11">
        <v>23</v>
      </c>
      <c r="E311" s="8" t="s">
        <v>1115</v>
      </c>
      <c r="F311" s="8" t="s">
        <v>1115</v>
      </c>
      <c r="G311" s="11">
        <v>14694.75</v>
      </c>
      <c r="H311" s="12">
        <f>IF(F311="Yes",Cost_Price+(G311*Premium_Markup),Cost_Price+(G311*Standard_Markup))</f>
        <v>17339.805</v>
      </c>
      <c r="I311" s="10" t="str">
        <f>IF(D311&lt;O313,"Yes","")</f>
        <v/>
      </c>
      <c r="J311" s="10" t="str">
        <f t="shared" si="8"/>
        <v/>
      </c>
      <c r="K311" s="10">
        <f t="shared" si="9"/>
        <v>10</v>
      </c>
    </row>
    <row r="312" spans="1:11" x14ac:dyDescent="0.25">
      <c r="A312" s="7" t="s">
        <v>321</v>
      </c>
      <c r="B312" s="7" t="s">
        <v>870</v>
      </c>
      <c r="C312" s="8" t="s">
        <v>1112</v>
      </c>
      <c r="D312" s="11">
        <v>18</v>
      </c>
      <c r="E312" s="8" t="s">
        <v>1115</v>
      </c>
      <c r="F312" s="8" t="s">
        <v>1127</v>
      </c>
      <c r="G312" s="11">
        <v>14784.9</v>
      </c>
      <c r="H312" s="12">
        <f>IF(F312="Yes",Cost_Price+(G312*Premium_Markup),Cost_Price+(G312*Standard_Markup))</f>
        <v>18481.125</v>
      </c>
      <c r="I312" s="10" t="str">
        <f>IF(D312&lt;O314,"Yes","")</f>
        <v/>
      </c>
      <c r="J312" s="10" t="str">
        <f t="shared" si="8"/>
        <v/>
      </c>
      <c r="K312" s="10">
        <f t="shared" si="9"/>
        <v>10</v>
      </c>
    </row>
    <row r="313" spans="1:11" x14ac:dyDescent="0.25">
      <c r="A313" s="7" t="s">
        <v>322</v>
      </c>
      <c r="B313" s="7" t="s">
        <v>871</v>
      </c>
      <c r="C313" s="8" t="s">
        <v>1111</v>
      </c>
      <c r="D313" s="11">
        <v>4</v>
      </c>
      <c r="E313" s="8" t="s">
        <v>1127</v>
      </c>
      <c r="F313" s="8" t="s">
        <v>1115</v>
      </c>
      <c r="G313" s="11">
        <v>1034.8</v>
      </c>
      <c r="H313" s="12">
        <f>IF(F313="Yes",Cost_Price+(G313*Premium_Markup),Cost_Price+(G313*Standard_Markup))</f>
        <v>1221.0639999999999</v>
      </c>
      <c r="I313" s="10" t="str">
        <f>IF(D313&lt;O315,"Yes","")</f>
        <v/>
      </c>
      <c r="J313" s="10" t="str">
        <f t="shared" si="8"/>
        <v/>
      </c>
      <c r="K313" s="10">
        <f t="shared" si="9"/>
        <v>35</v>
      </c>
    </row>
    <row r="314" spans="1:11" x14ac:dyDescent="0.25">
      <c r="A314" s="7" t="s">
        <v>323</v>
      </c>
      <c r="B314" s="7" t="s">
        <v>872</v>
      </c>
      <c r="C314" s="8" t="s">
        <v>1112</v>
      </c>
      <c r="D314" s="11">
        <v>10</v>
      </c>
      <c r="E314" s="8" t="s">
        <v>1115</v>
      </c>
      <c r="F314" s="8" t="s">
        <v>1127</v>
      </c>
      <c r="G314" s="11">
        <v>32950.65</v>
      </c>
      <c r="H314" s="12">
        <f>IF(F314="Yes",Cost_Price+(G314*Premium_Markup),Cost_Price+(G314*Standard_Markup))</f>
        <v>41188.3125</v>
      </c>
      <c r="I314" s="10" t="str">
        <f>IF(D314&lt;O316,"Yes","")</f>
        <v/>
      </c>
      <c r="J314" s="10" t="str">
        <f t="shared" si="8"/>
        <v/>
      </c>
      <c r="K314" s="10">
        <f t="shared" si="9"/>
        <v>10</v>
      </c>
    </row>
    <row r="315" spans="1:11" x14ac:dyDescent="0.25">
      <c r="A315" s="7" t="s">
        <v>324</v>
      </c>
      <c r="B315" s="7" t="s">
        <v>873</v>
      </c>
      <c r="C315" s="8" t="s">
        <v>1112</v>
      </c>
      <c r="D315" s="11">
        <v>22</v>
      </c>
      <c r="E315" s="8" t="s">
        <v>1115</v>
      </c>
      <c r="F315" s="8" t="s">
        <v>1127</v>
      </c>
      <c r="G315" s="11">
        <v>10758.35</v>
      </c>
      <c r="H315" s="12">
        <f>IF(F315="Yes",Cost_Price+(G315*Premium_Markup),Cost_Price+(G315*Standard_Markup))</f>
        <v>13447.9375</v>
      </c>
      <c r="I315" s="10" t="str">
        <f>IF(D315&lt;O317,"Yes","")</f>
        <v/>
      </c>
      <c r="J315" s="10" t="str">
        <f t="shared" si="8"/>
        <v/>
      </c>
      <c r="K315" s="10">
        <f t="shared" si="9"/>
        <v>10</v>
      </c>
    </row>
    <row r="316" spans="1:11" x14ac:dyDescent="0.25">
      <c r="A316" s="7" t="s">
        <v>325</v>
      </c>
      <c r="B316" s="7" t="s">
        <v>874</v>
      </c>
      <c r="C316" s="8" t="s">
        <v>1112</v>
      </c>
      <c r="D316" s="11">
        <v>4</v>
      </c>
      <c r="E316" s="8" t="s">
        <v>1115</v>
      </c>
      <c r="F316" s="8" t="s">
        <v>1115</v>
      </c>
      <c r="G316" s="11">
        <v>42482.35</v>
      </c>
      <c r="H316" s="12">
        <f>IF(F316="Yes",Cost_Price+(G316*Premium_Markup),Cost_Price+(G316*Standard_Markup))</f>
        <v>50129.172999999995</v>
      </c>
      <c r="I316" s="10" t="str">
        <f>IF(D316&lt;O318,"Yes","")</f>
        <v/>
      </c>
      <c r="J316" s="10" t="str">
        <f t="shared" si="8"/>
        <v/>
      </c>
      <c r="K316" s="10">
        <f t="shared" si="9"/>
        <v>10</v>
      </c>
    </row>
    <row r="317" spans="1:11" x14ac:dyDescent="0.25">
      <c r="A317" s="7" t="s">
        <v>326</v>
      </c>
      <c r="B317" s="7" t="s">
        <v>875</v>
      </c>
      <c r="C317" s="8" t="s">
        <v>1113</v>
      </c>
      <c r="D317" s="11">
        <v>17</v>
      </c>
      <c r="E317" s="8" t="s">
        <v>1115</v>
      </c>
      <c r="F317" s="8" t="s">
        <v>1127</v>
      </c>
      <c r="G317" s="11">
        <v>7287.9</v>
      </c>
      <c r="H317" s="12">
        <f>IF(F317="Yes",Cost_Price+(G317*Premium_Markup),Cost_Price+(G317*Standard_Markup))</f>
        <v>9109.875</v>
      </c>
      <c r="I317" s="10" t="str">
        <f>IF(D317&lt;O319,"Yes","")</f>
        <v/>
      </c>
      <c r="J317" s="10" t="str">
        <f t="shared" si="8"/>
        <v/>
      </c>
      <c r="K317" s="10">
        <f t="shared" si="9"/>
        <v>15</v>
      </c>
    </row>
    <row r="318" spans="1:11" x14ac:dyDescent="0.25">
      <c r="A318" s="7" t="s">
        <v>327</v>
      </c>
      <c r="B318" s="7" t="s">
        <v>876</v>
      </c>
      <c r="C318" s="8" t="s">
        <v>1112</v>
      </c>
      <c r="D318" s="11">
        <v>21</v>
      </c>
      <c r="E318" s="8" t="s">
        <v>1115</v>
      </c>
      <c r="F318" s="8" t="s">
        <v>1127</v>
      </c>
      <c r="G318" s="11">
        <v>13722.8</v>
      </c>
      <c r="H318" s="12">
        <f>IF(F318="Yes",Cost_Price+(G318*Premium_Markup),Cost_Price+(G318*Standard_Markup))</f>
        <v>17153.5</v>
      </c>
      <c r="I318" s="10" t="str">
        <f>IF(D318&lt;O320,"Yes","")</f>
        <v/>
      </c>
      <c r="J318" s="10" t="str">
        <f t="shared" si="8"/>
        <v/>
      </c>
      <c r="K318" s="10">
        <f t="shared" si="9"/>
        <v>10</v>
      </c>
    </row>
    <row r="319" spans="1:11" x14ac:dyDescent="0.25">
      <c r="A319" s="7" t="s">
        <v>328</v>
      </c>
      <c r="B319" s="7" t="s">
        <v>877</v>
      </c>
      <c r="C319" s="8" t="s">
        <v>1112</v>
      </c>
      <c r="D319" s="11">
        <v>3</v>
      </c>
      <c r="E319" s="8" t="s">
        <v>1127</v>
      </c>
      <c r="F319" s="8" t="s">
        <v>1127</v>
      </c>
      <c r="G319" s="11">
        <v>31185.15</v>
      </c>
      <c r="H319" s="12">
        <f>IF(F319="Yes",Cost_Price+(G319*Premium_Markup),Cost_Price+(G319*Standard_Markup))</f>
        <v>38981.4375</v>
      </c>
      <c r="I319" s="10" t="str">
        <f>IF(D319&lt;O321,"Yes","")</f>
        <v/>
      </c>
      <c r="J319" s="10" t="str">
        <f t="shared" si="8"/>
        <v/>
      </c>
      <c r="K319" s="10">
        <f t="shared" si="9"/>
        <v>10</v>
      </c>
    </row>
    <row r="320" spans="1:11" x14ac:dyDescent="0.25">
      <c r="A320" s="7" t="s">
        <v>329</v>
      </c>
      <c r="B320" s="7" t="s">
        <v>878</v>
      </c>
      <c r="C320" s="8" t="s">
        <v>1112</v>
      </c>
      <c r="D320" s="11">
        <v>14</v>
      </c>
      <c r="E320" s="8" t="s">
        <v>1115</v>
      </c>
      <c r="F320" s="8" t="s">
        <v>1115</v>
      </c>
      <c r="G320" s="11">
        <v>21158.799999999999</v>
      </c>
      <c r="H320" s="12">
        <f>IF(F320="Yes",Cost_Price+(G320*Premium_Markup),Cost_Price+(G320*Standard_Markup))</f>
        <v>24967.383999999998</v>
      </c>
      <c r="I320" s="10" t="str">
        <f>IF(D320&lt;O322,"Yes","")</f>
        <v/>
      </c>
      <c r="J320" s="10" t="str">
        <f t="shared" si="8"/>
        <v/>
      </c>
      <c r="K320" s="10">
        <f t="shared" si="9"/>
        <v>10</v>
      </c>
    </row>
    <row r="321" spans="1:11" x14ac:dyDescent="0.25">
      <c r="A321" s="7" t="s">
        <v>330</v>
      </c>
      <c r="B321" s="7" t="s">
        <v>879</v>
      </c>
      <c r="C321" s="8" t="s">
        <v>1112</v>
      </c>
      <c r="D321" s="11">
        <v>4</v>
      </c>
      <c r="E321" s="8" t="s">
        <v>1115</v>
      </c>
      <c r="F321" s="8" t="s">
        <v>1115</v>
      </c>
      <c r="G321" s="11">
        <v>40606.800000000003</v>
      </c>
      <c r="H321" s="12">
        <f>IF(F321="Yes",Cost_Price+(G321*Premium_Markup),Cost_Price+(G321*Standard_Markup))</f>
        <v>47916.024000000005</v>
      </c>
      <c r="I321" s="10" t="str">
        <f>IF(D321&lt;O323,"Yes","")</f>
        <v/>
      </c>
      <c r="J321" s="10" t="str">
        <f t="shared" si="8"/>
        <v/>
      </c>
      <c r="K321" s="10">
        <f t="shared" si="9"/>
        <v>10</v>
      </c>
    </row>
    <row r="322" spans="1:11" x14ac:dyDescent="0.25">
      <c r="A322" s="7" t="s">
        <v>331</v>
      </c>
      <c r="B322" s="7" t="s">
        <v>880</v>
      </c>
      <c r="C322" s="8" t="s">
        <v>1112</v>
      </c>
      <c r="D322" s="11">
        <v>19</v>
      </c>
      <c r="E322" s="8" t="s">
        <v>1115</v>
      </c>
      <c r="F322" s="8" t="s">
        <v>1115</v>
      </c>
      <c r="G322" s="11">
        <v>20592.150000000001</v>
      </c>
      <c r="H322" s="12">
        <f>IF(F322="Yes",Cost_Price+(G322*Premium_Markup),Cost_Price+(G322*Standard_Markup))</f>
        <v>24298.737000000001</v>
      </c>
      <c r="I322" s="10" t="str">
        <f>IF(D322&lt;O324,"Yes","")</f>
        <v/>
      </c>
      <c r="J322" s="10" t="str">
        <f t="shared" si="8"/>
        <v/>
      </c>
      <c r="K322" s="10">
        <f t="shared" si="9"/>
        <v>10</v>
      </c>
    </row>
    <row r="323" spans="1:11" x14ac:dyDescent="0.25">
      <c r="A323" s="7" t="s">
        <v>332</v>
      </c>
      <c r="B323" s="7" t="s">
        <v>881</v>
      </c>
      <c r="C323" s="8" t="s">
        <v>1113</v>
      </c>
      <c r="D323" s="11">
        <v>15</v>
      </c>
      <c r="E323" s="8" t="s">
        <v>1115</v>
      </c>
      <c r="F323" s="8" t="s">
        <v>1115</v>
      </c>
      <c r="G323" s="11">
        <v>8574.7999999999993</v>
      </c>
      <c r="H323" s="12">
        <f>IF(F323="Yes",Cost_Price+(G323*Premium_Markup),Cost_Price+(G323*Standard_Markup))</f>
        <v>10118.263999999999</v>
      </c>
      <c r="I323" s="10" t="str">
        <f>IF(D323&lt;O325,"Yes","")</f>
        <v/>
      </c>
      <c r="J323" s="10" t="str">
        <f t="shared" si="8"/>
        <v/>
      </c>
      <c r="K323" s="10">
        <f t="shared" si="9"/>
        <v>15</v>
      </c>
    </row>
    <row r="324" spans="1:11" x14ac:dyDescent="0.25">
      <c r="A324" s="7" t="s">
        <v>333</v>
      </c>
      <c r="B324" s="7" t="s">
        <v>882</v>
      </c>
      <c r="C324" s="8" t="s">
        <v>1112</v>
      </c>
      <c r="D324" s="11">
        <v>8</v>
      </c>
      <c r="E324" s="8" t="s">
        <v>1115</v>
      </c>
      <c r="F324" s="8" t="s">
        <v>1127</v>
      </c>
      <c r="G324" s="11">
        <v>23314.7</v>
      </c>
      <c r="H324" s="12">
        <f>IF(F324="Yes",Cost_Price+(G324*Premium_Markup),Cost_Price+(G324*Standard_Markup))</f>
        <v>29143.375</v>
      </c>
      <c r="I324" s="10" t="str">
        <f>IF(D324&lt;O326,"Yes","")</f>
        <v/>
      </c>
      <c r="J324" s="10" t="str">
        <f t="shared" si="8"/>
        <v/>
      </c>
      <c r="K324" s="10">
        <f t="shared" si="9"/>
        <v>10</v>
      </c>
    </row>
    <row r="325" spans="1:11" x14ac:dyDescent="0.25">
      <c r="A325" s="7" t="s">
        <v>334</v>
      </c>
      <c r="B325" s="7" t="s">
        <v>883</v>
      </c>
      <c r="C325" s="8" t="s">
        <v>1113</v>
      </c>
      <c r="D325" s="11">
        <v>25</v>
      </c>
      <c r="E325" s="8" t="s">
        <v>1115</v>
      </c>
      <c r="F325" s="8" t="s">
        <v>1115</v>
      </c>
      <c r="G325" s="11">
        <v>5824.7</v>
      </c>
      <c r="H325" s="12">
        <f>IF(F325="Yes",Cost_Price+(G325*Premium_Markup),Cost_Price+(G325*Standard_Markup))</f>
        <v>6873.1459999999997</v>
      </c>
      <c r="I325" s="10" t="str">
        <f>IF(D325&lt;O327,"Yes","")</f>
        <v/>
      </c>
      <c r="J325" s="10" t="str">
        <f t="shared" ref="J325:J388" si="10">IF(AND(E325="Yes",I325="Yes"),"Yes","")</f>
        <v/>
      </c>
      <c r="K325" s="10">
        <f t="shared" ref="K325:K388" si="11">VLOOKUP(C325,$M$10:$N$13,2)</f>
        <v>15</v>
      </c>
    </row>
    <row r="326" spans="1:11" x14ac:dyDescent="0.25">
      <c r="A326" s="7" t="s">
        <v>335</v>
      </c>
      <c r="B326" s="7" t="s">
        <v>884</v>
      </c>
      <c r="C326" s="8" t="s">
        <v>1112</v>
      </c>
      <c r="D326" s="11">
        <v>24</v>
      </c>
      <c r="E326" s="8" t="s">
        <v>1115</v>
      </c>
      <c r="F326" s="8" t="s">
        <v>1115</v>
      </c>
      <c r="G326" s="11">
        <v>13722.8</v>
      </c>
      <c r="H326" s="12">
        <f>IF(F326="Yes",Cost_Price+(G326*Premium_Markup),Cost_Price+(G326*Standard_Markup))</f>
        <v>16192.903999999999</v>
      </c>
      <c r="I326" s="10" t="str">
        <f>IF(D326&lt;O328,"Yes","")</f>
        <v/>
      </c>
      <c r="J326" s="10" t="str">
        <f t="shared" si="10"/>
        <v/>
      </c>
      <c r="K326" s="10">
        <f t="shared" si="11"/>
        <v>10</v>
      </c>
    </row>
    <row r="327" spans="1:11" x14ac:dyDescent="0.25">
      <c r="A327" s="7" t="s">
        <v>336</v>
      </c>
      <c r="B327" s="7" t="s">
        <v>885</v>
      </c>
      <c r="C327" s="8" t="s">
        <v>1112</v>
      </c>
      <c r="D327" s="11">
        <v>20</v>
      </c>
      <c r="E327" s="8" t="s">
        <v>1115</v>
      </c>
      <c r="F327" s="8" t="s">
        <v>1115</v>
      </c>
      <c r="G327" s="11">
        <v>14118.65</v>
      </c>
      <c r="H327" s="12">
        <f>IF(F327="Yes",Cost_Price+(G327*Premium_Markup),Cost_Price+(G327*Standard_Markup))</f>
        <v>16660.006999999998</v>
      </c>
      <c r="I327" s="10" t="str">
        <f>IF(D327&lt;O329,"Yes","")</f>
        <v/>
      </c>
      <c r="J327" s="10" t="str">
        <f t="shared" si="10"/>
        <v/>
      </c>
      <c r="K327" s="10">
        <f t="shared" si="11"/>
        <v>10</v>
      </c>
    </row>
    <row r="328" spans="1:11" x14ac:dyDescent="0.25">
      <c r="A328" s="7" t="s">
        <v>337</v>
      </c>
      <c r="B328" s="7" t="s">
        <v>886</v>
      </c>
      <c r="C328" s="8" t="s">
        <v>1111</v>
      </c>
      <c r="D328" s="11">
        <v>9</v>
      </c>
      <c r="E328" s="8" t="s">
        <v>1127</v>
      </c>
      <c r="F328" s="8" t="s">
        <v>1127</v>
      </c>
      <c r="G328" s="11">
        <v>570.96</v>
      </c>
      <c r="H328" s="12">
        <f>IF(F328="Yes",Cost_Price+(G328*Premium_Markup),Cost_Price+(G328*Standard_Markup))</f>
        <v>713.7</v>
      </c>
      <c r="I328" s="10" t="str">
        <f>IF(D328&lt;O330,"Yes","")</f>
        <v/>
      </c>
      <c r="J328" s="10" t="str">
        <f t="shared" si="10"/>
        <v/>
      </c>
      <c r="K328" s="10">
        <f t="shared" si="11"/>
        <v>35</v>
      </c>
    </row>
    <row r="329" spans="1:11" x14ac:dyDescent="0.25">
      <c r="A329" s="7" t="s">
        <v>338</v>
      </c>
      <c r="B329" s="7" t="s">
        <v>887</v>
      </c>
      <c r="C329" s="8" t="s">
        <v>1114</v>
      </c>
      <c r="D329" s="11">
        <v>19</v>
      </c>
      <c r="E329" s="8" t="s">
        <v>1115</v>
      </c>
      <c r="F329" s="8" t="s">
        <v>1115</v>
      </c>
      <c r="G329" s="11">
        <v>3960.35</v>
      </c>
      <c r="H329" s="12">
        <f>IF(F329="Yes",Cost_Price+(G329*Premium_Markup),Cost_Price+(G329*Standard_Markup))</f>
        <v>4673.2129999999997</v>
      </c>
      <c r="I329" s="10" t="str">
        <f>IF(D329&lt;O331,"Yes","")</f>
        <v/>
      </c>
      <c r="J329" s="10" t="str">
        <f t="shared" si="10"/>
        <v/>
      </c>
      <c r="K329" s="10">
        <f t="shared" si="11"/>
        <v>25</v>
      </c>
    </row>
    <row r="330" spans="1:11" x14ac:dyDescent="0.25">
      <c r="A330" s="7" t="s">
        <v>339</v>
      </c>
      <c r="B330" s="7" t="s">
        <v>888</v>
      </c>
      <c r="C330" s="8" t="s">
        <v>1111</v>
      </c>
      <c r="D330" s="11">
        <v>5</v>
      </c>
      <c r="E330" s="8" t="s">
        <v>1115</v>
      </c>
      <c r="F330" s="8" t="s">
        <v>1115</v>
      </c>
      <c r="G330" s="11">
        <v>211.86</v>
      </c>
      <c r="H330" s="12">
        <f>IF(F330="Yes",Cost_Price+(G330*Premium_Markup),Cost_Price+(G330*Standard_Markup))</f>
        <v>249.9948</v>
      </c>
      <c r="I330" s="10" t="str">
        <f>IF(D330&lt;O332,"Yes","")</f>
        <v/>
      </c>
      <c r="J330" s="10" t="str">
        <f t="shared" si="10"/>
        <v/>
      </c>
      <c r="K330" s="10">
        <f t="shared" si="11"/>
        <v>35</v>
      </c>
    </row>
    <row r="331" spans="1:11" x14ac:dyDescent="0.25">
      <c r="A331" s="7" t="s">
        <v>340</v>
      </c>
      <c r="B331" s="7" t="s">
        <v>889</v>
      </c>
      <c r="C331" s="8" t="s">
        <v>1111</v>
      </c>
      <c r="D331" s="11">
        <v>9</v>
      </c>
      <c r="E331" s="8" t="s">
        <v>1115</v>
      </c>
      <c r="F331" s="8" t="s">
        <v>1115</v>
      </c>
      <c r="G331" s="11">
        <v>144.44999999999999</v>
      </c>
      <c r="H331" s="12">
        <f>IF(F331="Yes",Cost_Price+(G331*Premium_Markup),Cost_Price+(G331*Standard_Markup))</f>
        <v>170.45099999999999</v>
      </c>
      <c r="I331" s="10" t="str">
        <f>IF(D331&lt;O333,"Yes","")</f>
        <v/>
      </c>
      <c r="J331" s="10" t="str">
        <f t="shared" si="10"/>
        <v/>
      </c>
      <c r="K331" s="10">
        <f t="shared" si="11"/>
        <v>35</v>
      </c>
    </row>
    <row r="332" spans="1:11" x14ac:dyDescent="0.25">
      <c r="A332" s="7" t="s">
        <v>341</v>
      </c>
      <c r="B332" s="7" t="s">
        <v>890</v>
      </c>
      <c r="C332" s="8" t="s">
        <v>1111</v>
      </c>
      <c r="D332" s="11">
        <v>6</v>
      </c>
      <c r="E332" s="8" t="s">
        <v>1115</v>
      </c>
      <c r="F332" s="8" t="s">
        <v>1115</v>
      </c>
      <c r="G332" s="11">
        <v>1127.8499999999999</v>
      </c>
      <c r="H332" s="12">
        <f>IF(F332="Yes",Cost_Price+(G332*Premium_Markup),Cost_Price+(G332*Standard_Markup))</f>
        <v>1330.8629999999998</v>
      </c>
      <c r="I332" s="10" t="str">
        <f>IF(D332&lt;O334,"Yes","")</f>
        <v/>
      </c>
      <c r="J332" s="10" t="str">
        <f t="shared" si="10"/>
        <v/>
      </c>
      <c r="K332" s="10">
        <f t="shared" si="11"/>
        <v>35</v>
      </c>
    </row>
    <row r="333" spans="1:11" x14ac:dyDescent="0.25">
      <c r="A333" s="7" t="s">
        <v>342</v>
      </c>
      <c r="B333" s="7" t="s">
        <v>891</v>
      </c>
      <c r="C333" s="8" t="s">
        <v>1111</v>
      </c>
      <c r="D333" s="11">
        <v>8</v>
      </c>
      <c r="E333" s="8" t="s">
        <v>1127</v>
      </c>
      <c r="F333" s="8" t="s">
        <v>1115</v>
      </c>
      <c r="G333" s="11">
        <v>198.9</v>
      </c>
      <c r="H333" s="12">
        <f>IF(F333="Yes",Cost_Price+(G333*Premium_Markup),Cost_Price+(G333*Standard_Markup))</f>
        <v>234.702</v>
      </c>
      <c r="I333" s="10" t="str">
        <f>IF(D333&lt;O335,"Yes","")</f>
        <v/>
      </c>
      <c r="J333" s="10" t="str">
        <f t="shared" si="10"/>
        <v/>
      </c>
      <c r="K333" s="10">
        <f t="shared" si="11"/>
        <v>35</v>
      </c>
    </row>
    <row r="334" spans="1:11" x14ac:dyDescent="0.25">
      <c r="A334" s="7" t="s">
        <v>343</v>
      </c>
      <c r="B334" s="7" t="s">
        <v>892</v>
      </c>
      <c r="C334" s="8" t="s">
        <v>1111</v>
      </c>
      <c r="D334" s="11">
        <v>6</v>
      </c>
      <c r="E334" s="8" t="s">
        <v>1127</v>
      </c>
      <c r="F334" s="8" t="s">
        <v>1115</v>
      </c>
      <c r="G334" s="11">
        <v>203.94</v>
      </c>
      <c r="H334" s="12">
        <f>IF(F334="Yes",Cost_Price+(G334*Premium_Markup),Cost_Price+(G334*Standard_Markup))</f>
        <v>240.64920000000001</v>
      </c>
      <c r="I334" s="10" t="str">
        <f>IF(D334&lt;O336,"Yes","")</f>
        <v/>
      </c>
      <c r="J334" s="10" t="str">
        <f t="shared" si="10"/>
        <v/>
      </c>
      <c r="K334" s="10">
        <f t="shared" si="11"/>
        <v>35</v>
      </c>
    </row>
    <row r="335" spans="1:11" x14ac:dyDescent="0.25">
      <c r="A335" s="7" t="s">
        <v>344</v>
      </c>
      <c r="B335" s="7" t="s">
        <v>893</v>
      </c>
      <c r="C335" s="8" t="s">
        <v>1111</v>
      </c>
      <c r="D335" s="11">
        <v>32</v>
      </c>
      <c r="E335" s="8" t="s">
        <v>1115</v>
      </c>
      <c r="F335" s="8" t="s">
        <v>1115</v>
      </c>
      <c r="G335" s="11">
        <v>577.70000000000005</v>
      </c>
      <c r="H335" s="12">
        <f>IF(F335="Yes",Cost_Price+(G335*Premium_Markup),Cost_Price+(G335*Standard_Markup))</f>
        <v>681.68600000000004</v>
      </c>
      <c r="I335" s="10" t="str">
        <f>IF(D335&lt;O337,"Yes","")</f>
        <v/>
      </c>
      <c r="J335" s="10" t="str">
        <f t="shared" si="10"/>
        <v/>
      </c>
      <c r="K335" s="10">
        <f t="shared" si="11"/>
        <v>35</v>
      </c>
    </row>
    <row r="336" spans="1:11" x14ac:dyDescent="0.25">
      <c r="A336" s="7" t="s">
        <v>345</v>
      </c>
      <c r="B336" s="7" t="s">
        <v>894</v>
      </c>
      <c r="C336" s="8" t="s">
        <v>1113</v>
      </c>
      <c r="D336" s="11">
        <v>7</v>
      </c>
      <c r="E336" s="8" t="s">
        <v>1115</v>
      </c>
      <c r="F336" s="8" t="s">
        <v>1127</v>
      </c>
      <c r="G336" s="11">
        <v>8409.9</v>
      </c>
      <c r="H336" s="12">
        <f>IF(F336="Yes",Cost_Price+(G336*Premium_Markup),Cost_Price+(G336*Standard_Markup))</f>
        <v>10512.375</v>
      </c>
      <c r="I336" s="10" t="str">
        <f>IF(D336&lt;O338,"Yes","")</f>
        <v/>
      </c>
      <c r="J336" s="10" t="str">
        <f t="shared" si="10"/>
        <v/>
      </c>
      <c r="K336" s="10">
        <f t="shared" si="11"/>
        <v>15</v>
      </c>
    </row>
    <row r="337" spans="1:11" x14ac:dyDescent="0.25">
      <c r="A337" s="7" t="s">
        <v>346</v>
      </c>
      <c r="B337" s="7" t="s">
        <v>895</v>
      </c>
      <c r="C337" s="8" t="s">
        <v>1112</v>
      </c>
      <c r="D337" s="11">
        <v>29</v>
      </c>
      <c r="E337" s="8" t="s">
        <v>1115</v>
      </c>
      <c r="F337" s="8" t="s">
        <v>1127</v>
      </c>
      <c r="G337" s="11">
        <v>103944.75</v>
      </c>
      <c r="H337" s="12">
        <f>IF(F337="Yes",Cost_Price+(G337*Premium_Markup),Cost_Price+(G337*Standard_Markup))</f>
        <v>129930.9375</v>
      </c>
      <c r="I337" s="10" t="str">
        <f>IF(D337&lt;O339,"Yes","")</f>
        <v/>
      </c>
      <c r="J337" s="10" t="str">
        <f t="shared" si="10"/>
        <v/>
      </c>
      <c r="K337" s="10">
        <f t="shared" si="11"/>
        <v>10</v>
      </c>
    </row>
    <row r="338" spans="1:11" x14ac:dyDescent="0.25">
      <c r="A338" s="7" t="s">
        <v>347</v>
      </c>
      <c r="B338" s="7" t="s">
        <v>896</v>
      </c>
      <c r="C338" s="8" t="s">
        <v>1111</v>
      </c>
      <c r="D338" s="11">
        <v>19</v>
      </c>
      <c r="E338" s="8" t="s">
        <v>1115</v>
      </c>
      <c r="F338" s="8" t="s">
        <v>1127</v>
      </c>
      <c r="G338" s="11">
        <v>201.96</v>
      </c>
      <c r="H338" s="12">
        <f>IF(F338="Yes",Cost_Price+(G338*Premium_Markup),Cost_Price+(G338*Standard_Markup))</f>
        <v>252.45000000000002</v>
      </c>
      <c r="I338" s="10" t="str">
        <f>IF(D338&lt;O340,"Yes","")</f>
        <v/>
      </c>
      <c r="J338" s="10" t="str">
        <f t="shared" si="10"/>
        <v/>
      </c>
      <c r="K338" s="10">
        <f t="shared" si="11"/>
        <v>35</v>
      </c>
    </row>
    <row r="339" spans="1:11" x14ac:dyDescent="0.25">
      <c r="A339" s="7" t="s">
        <v>348</v>
      </c>
      <c r="B339" s="7" t="s">
        <v>897</v>
      </c>
      <c r="C339" s="8" t="s">
        <v>1111</v>
      </c>
      <c r="D339" s="11">
        <v>32</v>
      </c>
      <c r="E339" s="8" t="s">
        <v>1115</v>
      </c>
      <c r="F339" s="8" t="s">
        <v>1115</v>
      </c>
      <c r="G339" s="11">
        <v>1149.75</v>
      </c>
      <c r="H339" s="12">
        <f>IF(F339="Yes",Cost_Price+(G339*Premium_Markup),Cost_Price+(G339*Standard_Markup))</f>
        <v>1356.7049999999999</v>
      </c>
      <c r="I339" s="10" t="str">
        <f>IF(D339&lt;O341,"Yes","")</f>
        <v/>
      </c>
      <c r="J339" s="10" t="str">
        <f t="shared" si="10"/>
        <v/>
      </c>
      <c r="K339" s="10">
        <f t="shared" si="11"/>
        <v>35</v>
      </c>
    </row>
    <row r="340" spans="1:11" x14ac:dyDescent="0.25">
      <c r="A340" s="7" t="s">
        <v>349</v>
      </c>
      <c r="B340" s="7" t="s">
        <v>898</v>
      </c>
      <c r="C340" s="8" t="s">
        <v>1112</v>
      </c>
      <c r="D340" s="11">
        <v>1</v>
      </c>
      <c r="E340" s="8" t="s">
        <v>1127</v>
      </c>
      <c r="F340" s="8" t="s">
        <v>1127</v>
      </c>
      <c r="G340" s="11">
        <v>157404.70000000001</v>
      </c>
      <c r="H340" s="12">
        <f>IF(F340="Yes",Cost_Price+(G340*Premium_Markup),Cost_Price+(G340*Standard_Markup))</f>
        <v>196755.875</v>
      </c>
      <c r="I340" s="10" t="str">
        <f>IF(D340&lt;O342,"Yes","")</f>
        <v/>
      </c>
      <c r="J340" s="10" t="str">
        <f t="shared" si="10"/>
        <v/>
      </c>
      <c r="K340" s="10">
        <f t="shared" si="11"/>
        <v>10</v>
      </c>
    </row>
    <row r="341" spans="1:11" x14ac:dyDescent="0.25">
      <c r="A341" s="7" t="s">
        <v>350</v>
      </c>
      <c r="B341" s="7" t="s">
        <v>899</v>
      </c>
      <c r="C341" s="8" t="s">
        <v>1111</v>
      </c>
      <c r="D341" s="11">
        <v>30</v>
      </c>
      <c r="E341" s="8" t="s">
        <v>1115</v>
      </c>
      <c r="F341" s="8" t="s">
        <v>1127</v>
      </c>
      <c r="G341" s="11">
        <v>205.92</v>
      </c>
      <c r="H341" s="12">
        <f>IF(F341="Yes",Cost_Price+(G341*Premium_Markup),Cost_Price+(G341*Standard_Markup))</f>
        <v>257.39999999999998</v>
      </c>
      <c r="I341" s="10" t="str">
        <f>IF(D341&lt;O343,"Yes","")</f>
        <v/>
      </c>
      <c r="J341" s="10" t="str">
        <f t="shared" si="10"/>
        <v/>
      </c>
      <c r="K341" s="10">
        <f t="shared" si="11"/>
        <v>35</v>
      </c>
    </row>
    <row r="342" spans="1:11" x14ac:dyDescent="0.25">
      <c r="A342" s="7" t="s">
        <v>351</v>
      </c>
      <c r="B342" s="7" t="s">
        <v>900</v>
      </c>
      <c r="C342" s="8" t="s">
        <v>1114</v>
      </c>
      <c r="D342" s="11">
        <v>20</v>
      </c>
      <c r="E342" s="8" t="s">
        <v>1115</v>
      </c>
      <c r="F342" s="8" t="s">
        <v>1127</v>
      </c>
      <c r="G342" s="11">
        <v>2282.8000000000002</v>
      </c>
      <c r="H342" s="12">
        <f>IF(F342="Yes",Cost_Price+(G342*Premium_Markup),Cost_Price+(G342*Standard_Markup))</f>
        <v>2853.5</v>
      </c>
      <c r="I342" s="10" t="str">
        <f>IF(D342&lt;O344,"Yes","")</f>
        <v/>
      </c>
      <c r="J342" s="10" t="str">
        <f t="shared" si="10"/>
        <v/>
      </c>
      <c r="K342" s="10">
        <f t="shared" si="11"/>
        <v>25</v>
      </c>
    </row>
    <row r="343" spans="1:11" x14ac:dyDescent="0.25">
      <c r="A343" s="7" t="s">
        <v>352</v>
      </c>
      <c r="B343" s="7" t="s">
        <v>901</v>
      </c>
      <c r="C343" s="8" t="s">
        <v>1111</v>
      </c>
      <c r="D343" s="11">
        <v>14</v>
      </c>
      <c r="E343" s="8" t="s">
        <v>1115</v>
      </c>
      <c r="F343" s="8" t="s">
        <v>1115</v>
      </c>
      <c r="G343" s="11">
        <v>169.95</v>
      </c>
      <c r="H343" s="12">
        <f>IF(F343="Yes",Cost_Price+(G343*Premium_Markup),Cost_Price+(G343*Standard_Markup))</f>
        <v>200.541</v>
      </c>
      <c r="I343" s="10" t="str">
        <f>IF(D343&lt;O345,"Yes","")</f>
        <v/>
      </c>
      <c r="J343" s="10" t="str">
        <f t="shared" si="10"/>
        <v/>
      </c>
      <c r="K343" s="10">
        <f t="shared" si="11"/>
        <v>35</v>
      </c>
    </row>
    <row r="344" spans="1:11" x14ac:dyDescent="0.25">
      <c r="A344" s="7" t="s">
        <v>353</v>
      </c>
      <c r="B344" s="7" t="s">
        <v>902</v>
      </c>
      <c r="C344" s="8" t="s">
        <v>1114</v>
      </c>
      <c r="D344" s="11">
        <v>27</v>
      </c>
      <c r="E344" s="8" t="s">
        <v>1115</v>
      </c>
      <c r="F344" s="8" t="s">
        <v>1115</v>
      </c>
      <c r="G344" s="11">
        <v>3360.9</v>
      </c>
      <c r="H344" s="12">
        <f>IF(F344="Yes",Cost_Price+(G344*Premium_Markup),Cost_Price+(G344*Standard_Markup))</f>
        <v>3965.8620000000001</v>
      </c>
      <c r="I344" s="10" t="str">
        <f>IF(D344&lt;O346,"Yes","")</f>
        <v/>
      </c>
      <c r="J344" s="10" t="str">
        <f t="shared" si="10"/>
        <v/>
      </c>
      <c r="K344" s="10">
        <f t="shared" si="11"/>
        <v>25</v>
      </c>
    </row>
    <row r="345" spans="1:11" x14ac:dyDescent="0.25">
      <c r="A345" s="7" t="s">
        <v>354</v>
      </c>
      <c r="B345" s="7" t="s">
        <v>903</v>
      </c>
      <c r="C345" s="8" t="s">
        <v>1112</v>
      </c>
      <c r="D345" s="11">
        <v>2</v>
      </c>
      <c r="E345" s="8" t="s">
        <v>1115</v>
      </c>
      <c r="F345" s="8" t="s">
        <v>1115</v>
      </c>
      <c r="G345" s="11">
        <v>101964.85</v>
      </c>
      <c r="H345" s="12">
        <f>IF(F345="Yes",Cost_Price+(G345*Premium_Markup),Cost_Price+(G345*Standard_Markup))</f>
        <v>120318.523</v>
      </c>
      <c r="I345" s="10" t="str">
        <f>IF(D345&lt;O347,"Yes","")</f>
        <v/>
      </c>
      <c r="J345" s="10" t="str">
        <f t="shared" si="10"/>
        <v/>
      </c>
      <c r="K345" s="10">
        <f t="shared" si="11"/>
        <v>10</v>
      </c>
    </row>
    <row r="346" spans="1:11" x14ac:dyDescent="0.25">
      <c r="A346" s="7" t="s">
        <v>355</v>
      </c>
      <c r="B346" s="7" t="s">
        <v>904</v>
      </c>
      <c r="C346" s="8" t="s">
        <v>1114</v>
      </c>
      <c r="D346" s="11">
        <v>30</v>
      </c>
      <c r="E346" s="8" t="s">
        <v>1115</v>
      </c>
      <c r="F346" s="8" t="s">
        <v>1127</v>
      </c>
      <c r="G346" s="11">
        <v>2260.85</v>
      </c>
      <c r="H346" s="12">
        <f>IF(F346="Yes",Cost_Price+(G346*Premium_Markup),Cost_Price+(G346*Standard_Markup))</f>
        <v>2826.0625</v>
      </c>
      <c r="I346" s="10" t="str">
        <f>IF(D346&lt;O348,"Yes","")</f>
        <v/>
      </c>
      <c r="J346" s="10" t="str">
        <f t="shared" si="10"/>
        <v/>
      </c>
      <c r="K346" s="10">
        <f t="shared" si="11"/>
        <v>25</v>
      </c>
    </row>
    <row r="347" spans="1:11" x14ac:dyDescent="0.25">
      <c r="A347" s="7" t="s">
        <v>356</v>
      </c>
      <c r="B347" s="7" t="s">
        <v>905</v>
      </c>
      <c r="C347" s="8" t="s">
        <v>1112</v>
      </c>
      <c r="D347" s="11">
        <v>2</v>
      </c>
      <c r="E347" s="8" t="s">
        <v>1115</v>
      </c>
      <c r="F347" s="8" t="s">
        <v>1115</v>
      </c>
      <c r="G347" s="11">
        <v>70614.649999999994</v>
      </c>
      <c r="H347" s="12">
        <f>IF(F347="Yes",Cost_Price+(G347*Premium_Markup),Cost_Price+(G347*Standard_Markup))</f>
        <v>83325.286999999997</v>
      </c>
      <c r="I347" s="10" t="str">
        <f>IF(D347&lt;O349,"Yes","")</f>
        <v/>
      </c>
      <c r="J347" s="10" t="str">
        <f t="shared" si="10"/>
        <v/>
      </c>
      <c r="K347" s="10">
        <f t="shared" si="11"/>
        <v>10</v>
      </c>
    </row>
    <row r="348" spans="1:11" x14ac:dyDescent="0.25">
      <c r="A348" s="7" t="s">
        <v>357</v>
      </c>
      <c r="B348" s="7" t="s">
        <v>906</v>
      </c>
      <c r="C348" s="8" t="s">
        <v>1114</v>
      </c>
      <c r="D348" s="11">
        <v>24</v>
      </c>
      <c r="E348" s="8" t="s">
        <v>1115</v>
      </c>
      <c r="F348" s="8" t="s">
        <v>1115</v>
      </c>
      <c r="G348" s="11">
        <v>3492.7</v>
      </c>
      <c r="H348" s="12">
        <f>IF(F348="Yes",Cost_Price+(G348*Premium_Markup),Cost_Price+(G348*Standard_Markup))</f>
        <v>4121.3859999999995</v>
      </c>
      <c r="I348" s="10" t="str">
        <f>IF(D348&lt;O350,"Yes","")</f>
        <v/>
      </c>
      <c r="J348" s="10" t="str">
        <f t="shared" si="10"/>
        <v/>
      </c>
      <c r="K348" s="10">
        <f t="shared" si="11"/>
        <v>25</v>
      </c>
    </row>
    <row r="349" spans="1:11" x14ac:dyDescent="0.25">
      <c r="A349" s="7" t="s">
        <v>358</v>
      </c>
      <c r="B349" s="7" t="s">
        <v>907</v>
      </c>
      <c r="C349" s="8" t="s">
        <v>1111</v>
      </c>
      <c r="D349" s="11">
        <v>19</v>
      </c>
      <c r="E349" s="8" t="s">
        <v>1115</v>
      </c>
      <c r="F349" s="8" t="s">
        <v>1127</v>
      </c>
      <c r="G349" s="11">
        <v>205.92</v>
      </c>
      <c r="H349" s="12">
        <f>IF(F349="Yes",Cost_Price+(G349*Premium_Markup),Cost_Price+(G349*Standard_Markup))</f>
        <v>257.39999999999998</v>
      </c>
      <c r="I349" s="10" t="str">
        <f>IF(D349&lt;O351,"Yes","")</f>
        <v/>
      </c>
      <c r="J349" s="10" t="str">
        <f t="shared" si="10"/>
        <v/>
      </c>
      <c r="K349" s="10">
        <f t="shared" si="11"/>
        <v>35</v>
      </c>
    </row>
    <row r="350" spans="1:11" x14ac:dyDescent="0.25">
      <c r="A350" s="7" t="s">
        <v>359</v>
      </c>
      <c r="B350" s="7" t="s">
        <v>908</v>
      </c>
      <c r="C350" s="8" t="s">
        <v>1111</v>
      </c>
      <c r="D350" s="11">
        <v>30</v>
      </c>
      <c r="E350" s="8" t="s">
        <v>1115</v>
      </c>
      <c r="F350" s="8" t="s">
        <v>1127</v>
      </c>
      <c r="G350" s="11">
        <v>874.5</v>
      </c>
      <c r="H350" s="12">
        <f>IF(F350="Yes",Cost_Price+(G350*Premium_Markup),Cost_Price+(G350*Standard_Markup))</f>
        <v>1093.125</v>
      </c>
      <c r="I350" s="10" t="str">
        <f>IF(D350&lt;O352,"Yes","")</f>
        <v/>
      </c>
      <c r="J350" s="10" t="str">
        <f t="shared" si="10"/>
        <v/>
      </c>
      <c r="K350" s="10">
        <f t="shared" si="11"/>
        <v>35</v>
      </c>
    </row>
    <row r="351" spans="1:11" x14ac:dyDescent="0.25">
      <c r="A351" s="7" t="s">
        <v>360</v>
      </c>
      <c r="B351" s="7" t="s">
        <v>909</v>
      </c>
      <c r="C351" s="8" t="s">
        <v>1112</v>
      </c>
      <c r="D351" s="11">
        <v>11</v>
      </c>
      <c r="E351" s="8" t="s">
        <v>1115</v>
      </c>
      <c r="F351" s="8" t="s">
        <v>1127</v>
      </c>
      <c r="G351" s="11">
        <v>152949.85</v>
      </c>
      <c r="H351" s="12">
        <f>IF(F351="Yes",Cost_Price+(G351*Premium_Markup),Cost_Price+(G351*Standard_Markup))</f>
        <v>191187.3125</v>
      </c>
      <c r="I351" s="10" t="str">
        <f>IF(D351&lt;O353,"Yes","")</f>
        <v/>
      </c>
      <c r="J351" s="10" t="str">
        <f t="shared" si="10"/>
        <v/>
      </c>
      <c r="K351" s="10">
        <f t="shared" si="11"/>
        <v>10</v>
      </c>
    </row>
    <row r="352" spans="1:11" x14ac:dyDescent="0.25">
      <c r="A352" s="7" t="s">
        <v>361</v>
      </c>
      <c r="B352" s="7" t="s">
        <v>910</v>
      </c>
      <c r="C352" s="8" t="s">
        <v>1111</v>
      </c>
      <c r="D352" s="11">
        <v>23</v>
      </c>
      <c r="E352" s="8" t="s">
        <v>1115</v>
      </c>
      <c r="F352" s="8" t="s">
        <v>1127</v>
      </c>
      <c r="G352" s="11">
        <v>209.88</v>
      </c>
      <c r="H352" s="12">
        <f>IF(F352="Yes",Cost_Price+(G352*Premium_Markup),Cost_Price+(G352*Standard_Markup))</f>
        <v>262.35000000000002</v>
      </c>
      <c r="I352" s="10" t="str">
        <f>IF(D352&lt;O354,"Yes","")</f>
        <v/>
      </c>
      <c r="J352" s="10" t="str">
        <f t="shared" si="10"/>
        <v/>
      </c>
      <c r="K352" s="10">
        <f t="shared" si="11"/>
        <v>35</v>
      </c>
    </row>
    <row r="353" spans="1:11" x14ac:dyDescent="0.25">
      <c r="A353" s="7" t="s">
        <v>362</v>
      </c>
      <c r="B353" s="7" t="s">
        <v>911</v>
      </c>
      <c r="C353" s="8" t="s">
        <v>1112</v>
      </c>
      <c r="D353" s="11">
        <v>29</v>
      </c>
      <c r="E353" s="8" t="s">
        <v>1115</v>
      </c>
      <c r="F353" s="8" t="s">
        <v>1127</v>
      </c>
      <c r="G353" s="11">
        <v>10862.8</v>
      </c>
      <c r="H353" s="12">
        <f>IF(F353="Yes",Cost_Price+(G353*Premium_Markup),Cost_Price+(G353*Standard_Markup))</f>
        <v>13578.5</v>
      </c>
      <c r="I353" s="10" t="str">
        <f>IF(D353&lt;O355,"Yes","")</f>
        <v/>
      </c>
      <c r="J353" s="10" t="str">
        <f t="shared" si="10"/>
        <v/>
      </c>
      <c r="K353" s="10">
        <f t="shared" si="11"/>
        <v>10</v>
      </c>
    </row>
    <row r="354" spans="1:11" x14ac:dyDescent="0.25">
      <c r="A354" s="7" t="s">
        <v>363</v>
      </c>
      <c r="B354" s="7" t="s">
        <v>912</v>
      </c>
      <c r="C354" s="8" t="s">
        <v>1112</v>
      </c>
      <c r="D354" s="11">
        <v>19</v>
      </c>
      <c r="E354" s="8" t="s">
        <v>1115</v>
      </c>
      <c r="F354" s="8" t="s">
        <v>1115</v>
      </c>
      <c r="G354" s="11">
        <v>42630.9</v>
      </c>
      <c r="H354" s="12">
        <f>IF(F354="Yes",Cost_Price+(G354*Premium_Markup),Cost_Price+(G354*Standard_Markup))</f>
        <v>50304.462</v>
      </c>
      <c r="I354" s="10" t="str">
        <f>IF(D354&lt;O356,"Yes","")</f>
        <v/>
      </c>
      <c r="J354" s="10" t="str">
        <f t="shared" si="10"/>
        <v/>
      </c>
      <c r="K354" s="10">
        <f t="shared" si="11"/>
        <v>10</v>
      </c>
    </row>
    <row r="355" spans="1:11" x14ac:dyDescent="0.25">
      <c r="A355" s="7" t="s">
        <v>364</v>
      </c>
      <c r="B355" s="7" t="s">
        <v>913</v>
      </c>
      <c r="C355" s="8" t="s">
        <v>1112</v>
      </c>
      <c r="D355" s="11">
        <v>18</v>
      </c>
      <c r="E355" s="8" t="s">
        <v>1115</v>
      </c>
      <c r="F355" s="8" t="s">
        <v>1115</v>
      </c>
      <c r="G355" s="11">
        <v>20190.900000000001</v>
      </c>
      <c r="H355" s="12">
        <f>IF(F355="Yes",Cost_Price+(G355*Premium_Markup),Cost_Price+(G355*Standard_Markup))</f>
        <v>23825.262000000002</v>
      </c>
      <c r="I355" s="10" t="str">
        <f>IF(D355&lt;O357,"Yes","")</f>
        <v/>
      </c>
      <c r="J355" s="10" t="str">
        <f t="shared" si="10"/>
        <v/>
      </c>
      <c r="K355" s="10">
        <f t="shared" si="11"/>
        <v>10</v>
      </c>
    </row>
    <row r="356" spans="1:11" x14ac:dyDescent="0.25">
      <c r="A356" s="7" t="s">
        <v>365</v>
      </c>
      <c r="B356" s="7" t="s">
        <v>914</v>
      </c>
      <c r="C356" s="8" t="s">
        <v>1112</v>
      </c>
      <c r="D356" s="11">
        <v>31</v>
      </c>
      <c r="E356" s="8" t="s">
        <v>1115</v>
      </c>
      <c r="F356" s="8" t="s">
        <v>1127</v>
      </c>
      <c r="G356" s="11">
        <v>22434.9</v>
      </c>
      <c r="H356" s="12">
        <f>IF(F356="Yes",Cost_Price+(G356*Premium_Markup),Cost_Price+(G356*Standard_Markup))</f>
        <v>28043.625</v>
      </c>
      <c r="I356" s="10" t="str">
        <f>IF(D356&lt;O358,"Yes","")</f>
        <v/>
      </c>
      <c r="J356" s="10" t="str">
        <f t="shared" si="10"/>
        <v/>
      </c>
      <c r="K356" s="10">
        <f t="shared" si="11"/>
        <v>10</v>
      </c>
    </row>
    <row r="357" spans="1:11" x14ac:dyDescent="0.25">
      <c r="A357" s="7" t="s">
        <v>366</v>
      </c>
      <c r="B357" s="7" t="s">
        <v>915</v>
      </c>
      <c r="C357" s="8" t="s">
        <v>1112</v>
      </c>
      <c r="D357" s="11">
        <v>5</v>
      </c>
      <c r="E357" s="8" t="s">
        <v>1127</v>
      </c>
      <c r="F357" s="8" t="s">
        <v>1127</v>
      </c>
      <c r="G357" s="11">
        <v>21312.9</v>
      </c>
      <c r="H357" s="12">
        <f>IF(F357="Yes",Cost_Price+(G357*Premium_Markup),Cost_Price+(G357*Standard_Markup))</f>
        <v>26641.125</v>
      </c>
      <c r="I357" s="10" t="str">
        <f>IF(D357&lt;O359,"Yes","")</f>
        <v/>
      </c>
      <c r="J357" s="10" t="str">
        <f t="shared" si="10"/>
        <v/>
      </c>
      <c r="K357" s="10">
        <f t="shared" si="11"/>
        <v>10</v>
      </c>
    </row>
    <row r="358" spans="1:11" x14ac:dyDescent="0.25">
      <c r="A358" s="7" t="s">
        <v>367</v>
      </c>
      <c r="B358" s="7" t="s">
        <v>916</v>
      </c>
      <c r="C358" s="8" t="s">
        <v>1112</v>
      </c>
      <c r="D358" s="11">
        <v>6</v>
      </c>
      <c r="E358" s="8" t="s">
        <v>1127</v>
      </c>
      <c r="F358" s="8" t="s">
        <v>1115</v>
      </c>
      <c r="G358" s="11">
        <v>22434.9</v>
      </c>
      <c r="H358" s="12">
        <f>IF(F358="Yes",Cost_Price+(G358*Premium_Markup),Cost_Price+(G358*Standard_Markup))</f>
        <v>26473.182000000001</v>
      </c>
      <c r="I358" s="10" t="str">
        <f>IF(D358&lt;O360,"Yes","")</f>
        <v/>
      </c>
      <c r="J358" s="10" t="str">
        <f t="shared" si="10"/>
        <v/>
      </c>
      <c r="K358" s="10">
        <f t="shared" si="11"/>
        <v>10</v>
      </c>
    </row>
    <row r="359" spans="1:11" x14ac:dyDescent="0.25">
      <c r="A359" s="7" t="s">
        <v>368</v>
      </c>
      <c r="B359" s="7" t="s">
        <v>917</v>
      </c>
      <c r="C359" s="8" t="s">
        <v>1112</v>
      </c>
      <c r="D359" s="11">
        <v>32</v>
      </c>
      <c r="E359" s="8" t="s">
        <v>1115</v>
      </c>
      <c r="F359" s="8" t="s">
        <v>1127</v>
      </c>
      <c r="G359" s="11">
        <v>30288.9</v>
      </c>
      <c r="H359" s="12">
        <f>IF(F359="Yes",Cost_Price+(G359*Premium_Markup),Cost_Price+(G359*Standard_Markup))</f>
        <v>37861.125</v>
      </c>
      <c r="I359" s="10" t="str">
        <f>IF(D359&lt;O361,"Yes","")</f>
        <v/>
      </c>
      <c r="J359" s="10" t="str">
        <f t="shared" si="10"/>
        <v/>
      </c>
      <c r="K359" s="10">
        <f t="shared" si="11"/>
        <v>10</v>
      </c>
    </row>
    <row r="360" spans="1:11" x14ac:dyDescent="0.25">
      <c r="A360" s="7" t="s">
        <v>369</v>
      </c>
      <c r="B360" s="7" t="s">
        <v>918</v>
      </c>
      <c r="C360" s="8" t="s">
        <v>1112</v>
      </c>
      <c r="D360" s="11">
        <v>30</v>
      </c>
      <c r="E360" s="8" t="s">
        <v>1115</v>
      </c>
      <c r="F360" s="8" t="s">
        <v>1115</v>
      </c>
      <c r="G360" s="11">
        <v>33225.699999999997</v>
      </c>
      <c r="H360" s="12">
        <f>IF(F360="Yes",Cost_Price+(G360*Premium_Markup),Cost_Price+(G360*Standard_Markup))</f>
        <v>39206.325999999994</v>
      </c>
      <c r="I360" s="10" t="str">
        <f>IF(D360&lt;O362,"Yes","")</f>
        <v/>
      </c>
      <c r="J360" s="10" t="str">
        <f t="shared" si="10"/>
        <v/>
      </c>
      <c r="K360" s="10">
        <f t="shared" si="11"/>
        <v>10</v>
      </c>
    </row>
    <row r="361" spans="1:11" x14ac:dyDescent="0.25">
      <c r="A361" s="7" t="s">
        <v>370</v>
      </c>
      <c r="B361" s="7" t="s">
        <v>919</v>
      </c>
      <c r="C361" s="8" t="s">
        <v>1113</v>
      </c>
      <c r="D361" s="11">
        <v>32</v>
      </c>
      <c r="E361" s="8" t="s">
        <v>1115</v>
      </c>
      <c r="F361" s="8" t="s">
        <v>1127</v>
      </c>
      <c r="G361" s="11">
        <v>7573.7</v>
      </c>
      <c r="H361" s="12">
        <f>IF(F361="Yes",Cost_Price+(G361*Premium_Markup),Cost_Price+(G361*Standard_Markup))</f>
        <v>9467.125</v>
      </c>
      <c r="I361" s="10" t="str">
        <f>IF(D361&lt;O363,"Yes","")</f>
        <v/>
      </c>
      <c r="J361" s="10" t="str">
        <f t="shared" si="10"/>
        <v/>
      </c>
      <c r="K361" s="10">
        <f t="shared" si="11"/>
        <v>15</v>
      </c>
    </row>
    <row r="362" spans="1:11" x14ac:dyDescent="0.25">
      <c r="A362" s="7" t="s">
        <v>371</v>
      </c>
      <c r="B362" s="7" t="s">
        <v>920</v>
      </c>
      <c r="C362" s="8" t="s">
        <v>1113</v>
      </c>
      <c r="D362" s="11">
        <v>11</v>
      </c>
      <c r="E362" s="8" t="s">
        <v>1115</v>
      </c>
      <c r="F362" s="8" t="s">
        <v>1115</v>
      </c>
      <c r="G362" s="11">
        <v>5714.8</v>
      </c>
      <c r="H362" s="12">
        <f>IF(F362="Yes",Cost_Price+(G362*Premium_Markup),Cost_Price+(G362*Standard_Markup))</f>
        <v>6743.4639999999999</v>
      </c>
      <c r="I362" s="10" t="str">
        <f>IF(D362&lt;O364,"Yes","")</f>
        <v/>
      </c>
      <c r="J362" s="10" t="str">
        <f t="shared" si="10"/>
        <v/>
      </c>
      <c r="K362" s="10">
        <f t="shared" si="11"/>
        <v>15</v>
      </c>
    </row>
    <row r="363" spans="1:11" x14ac:dyDescent="0.25">
      <c r="A363" s="7" t="s">
        <v>372</v>
      </c>
      <c r="B363" s="7" t="s">
        <v>921</v>
      </c>
      <c r="C363" s="8" t="s">
        <v>1113</v>
      </c>
      <c r="D363" s="11">
        <v>14</v>
      </c>
      <c r="E363" s="8" t="s">
        <v>1115</v>
      </c>
      <c r="F363" s="8" t="s">
        <v>1127</v>
      </c>
      <c r="G363" s="11">
        <v>9322.7000000000007</v>
      </c>
      <c r="H363" s="12">
        <f>IF(F363="Yes",Cost_Price+(G363*Premium_Markup),Cost_Price+(G363*Standard_Markup))</f>
        <v>11653.375</v>
      </c>
      <c r="I363" s="10" t="str">
        <f>IF(D363&lt;O365,"Yes","")</f>
        <v/>
      </c>
      <c r="J363" s="10" t="str">
        <f t="shared" si="10"/>
        <v/>
      </c>
      <c r="K363" s="10">
        <f t="shared" si="11"/>
        <v>15</v>
      </c>
    </row>
    <row r="364" spans="1:11" x14ac:dyDescent="0.25">
      <c r="A364" s="7" t="s">
        <v>373</v>
      </c>
      <c r="B364" s="7" t="s">
        <v>922</v>
      </c>
      <c r="C364" s="8" t="s">
        <v>1112</v>
      </c>
      <c r="D364" s="11">
        <v>11</v>
      </c>
      <c r="E364" s="8" t="s">
        <v>1115</v>
      </c>
      <c r="F364" s="8" t="s">
        <v>1127</v>
      </c>
      <c r="G364" s="11">
        <v>22874.799999999999</v>
      </c>
      <c r="H364" s="12">
        <f>IF(F364="Yes",Cost_Price+(G364*Premium_Markup),Cost_Price+(G364*Standard_Markup))</f>
        <v>28593.5</v>
      </c>
      <c r="I364" s="10" t="str">
        <f>IF(D364&lt;O366,"Yes","")</f>
        <v/>
      </c>
      <c r="J364" s="10" t="str">
        <f t="shared" si="10"/>
        <v/>
      </c>
      <c r="K364" s="10">
        <f t="shared" si="11"/>
        <v>10</v>
      </c>
    </row>
    <row r="365" spans="1:11" x14ac:dyDescent="0.25">
      <c r="A365" s="7" t="s">
        <v>374</v>
      </c>
      <c r="B365" s="7" t="s">
        <v>923</v>
      </c>
      <c r="C365" s="8" t="s">
        <v>1112</v>
      </c>
      <c r="D365" s="11">
        <v>8</v>
      </c>
      <c r="E365" s="8" t="s">
        <v>1127</v>
      </c>
      <c r="F365" s="8" t="s">
        <v>1115</v>
      </c>
      <c r="G365" s="11">
        <v>41970.7</v>
      </c>
      <c r="H365" s="12">
        <f>IF(F365="Yes",Cost_Price+(G365*Premium_Markup),Cost_Price+(G365*Standard_Markup))</f>
        <v>49525.425999999992</v>
      </c>
      <c r="I365" s="10" t="str">
        <f>IF(D365&lt;O367,"Yes","")</f>
        <v/>
      </c>
      <c r="J365" s="10" t="str">
        <f t="shared" si="10"/>
        <v/>
      </c>
      <c r="K365" s="10">
        <f t="shared" si="11"/>
        <v>10</v>
      </c>
    </row>
    <row r="366" spans="1:11" x14ac:dyDescent="0.25">
      <c r="A366" s="7" t="s">
        <v>375</v>
      </c>
      <c r="B366" s="7" t="s">
        <v>924</v>
      </c>
      <c r="C366" s="8" t="s">
        <v>1112</v>
      </c>
      <c r="D366" s="11">
        <v>0</v>
      </c>
      <c r="E366" s="8" t="s">
        <v>1127</v>
      </c>
      <c r="F366" s="8" t="s">
        <v>1115</v>
      </c>
      <c r="G366" s="11">
        <v>34314.800000000003</v>
      </c>
      <c r="H366" s="12">
        <f>IF(F366="Yes",Cost_Price+(G366*Premium_Markup),Cost_Price+(G366*Standard_Markup))</f>
        <v>40491.464000000007</v>
      </c>
      <c r="I366" s="10" t="str">
        <f>IF(D366&lt;O368,"Yes","")</f>
        <v/>
      </c>
      <c r="J366" s="10" t="str">
        <f t="shared" si="10"/>
        <v/>
      </c>
      <c r="K366" s="10">
        <f t="shared" si="11"/>
        <v>10</v>
      </c>
    </row>
    <row r="367" spans="1:11" x14ac:dyDescent="0.25">
      <c r="A367" s="7" t="s">
        <v>376</v>
      </c>
      <c r="B367" s="7" t="s">
        <v>925</v>
      </c>
      <c r="C367" s="8" t="s">
        <v>1114</v>
      </c>
      <c r="D367" s="11">
        <v>23</v>
      </c>
      <c r="E367" s="8" t="s">
        <v>1115</v>
      </c>
      <c r="F367" s="8" t="s">
        <v>1127</v>
      </c>
      <c r="G367" s="11">
        <v>2514.75</v>
      </c>
      <c r="H367" s="12">
        <f>IF(F367="Yes",Cost_Price+(G367*Premium_Markup),Cost_Price+(G367*Standard_Markup))</f>
        <v>3143.4375</v>
      </c>
      <c r="I367" s="10" t="str">
        <f>IF(D367&lt;O369,"Yes","")</f>
        <v/>
      </c>
      <c r="J367" s="10" t="str">
        <f t="shared" si="10"/>
        <v/>
      </c>
      <c r="K367" s="10">
        <f t="shared" si="11"/>
        <v>25</v>
      </c>
    </row>
    <row r="368" spans="1:11" x14ac:dyDescent="0.25">
      <c r="A368" s="7" t="s">
        <v>377</v>
      </c>
      <c r="B368" s="7" t="s">
        <v>926</v>
      </c>
      <c r="C368" s="8" t="s">
        <v>1114</v>
      </c>
      <c r="D368" s="11">
        <v>25</v>
      </c>
      <c r="E368" s="8" t="s">
        <v>1115</v>
      </c>
      <c r="F368" s="8" t="s">
        <v>1115</v>
      </c>
      <c r="G368" s="11">
        <v>2930.35</v>
      </c>
      <c r="H368" s="12">
        <f>IF(F368="Yes",Cost_Price+(G368*Premium_Markup),Cost_Price+(G368*Standard_Markup))</f>
        <v>3457.8130000000001</v>
      </c>
      <c r="I368" s="10" t="str">
        <f>IF(D368&lt;O370,"Yes","")</f>
        <v/>
      </c>
      <c r="J368" s="10" t="str">
        <f t="shared" si="10"/>
        <v/>
      </c>
      <c r="K368" s="10">
        <f t="shared" si="11"/>
        <v>25</v>
      </c>
    </row>
    <row r="369" spans="1:11" x14ac:dyDescent="0.25">
      <c r="A369" s="7" t="s">
        <v>378</v>
      </c>
      <c r="B369" s="7" t="s">
        <v>927</v>
      </c>
      <c r="C369" s="8" t="s">
        <v>1114</v>
      </c>
      <c r="D369" s="11">
        <v>18</v>
      </c>
      <c r="E369" s="8" t="s">
        <v>1115</v>
      </c>
      <c r="F369" s="8" t="s">
        <v>1127</v>
      </c>
      <c r="G369" s="11">
        <v>2094.75</v>
      </c>
      <c r="H369" s="12">
        <f>IF(F369="Yes",Cost_Price+(G369*Premium_Markup),Cost_Price+(G369*Standard_Markup))</f>
        <v>2618.4375</v>
      </c>
      <c r="I369" s="10" t="str">
        <f>IF(D369&lt;O371,"Yes","")</f>
        <v/>
      </c>
      <c r="J369" s="10" t="str">
        <f t="shared" si="10"/>
        <v/>
      </c>
      <c r="K369" s="10">
        <f t="shared" si="11"/>
        <v>25</v>
      </c>
    </row>
    <row r="370" spans="1:11" x14ac:dyDescent="0.25">
      <c r="A370" s="7" t="s">
        <v>379</v>
      </c>
      <c r="B370" s="7" t="s">
        <v>928</v>
      </c>
      <c r="C370" s="8" t="s">
        <v>1114</v>
      </c>
      <c r="D370" s="11">
        <v>25</v>
      </c>
      <c r="E370" s="8" t="s">
        <v>1115</v>
      </c>
      <c r="F370" s="8" t="s">
        <v>1127</v>
      </c>
      <c r="G370" s="11">
        <v>4482.8999999999996</v>
      </c>
      <c r="H370" s="12">
        <f>IF(F370="Yes",Cost_Price+(G370*Premium_Markup),Cost_Price+(G370*Standard_Markup))</f>
        <v>5603.625</v>
      </c>
      <c r="I370" s="10" t="str">
        <f>IF(D370&lt;O372,"Yes","")</f>
        <v/>
      </c>
      <c r="J370" s="10" t="str">
        <f t="shared" si="10"/>
        <v/>
      </c>
      <c r="K370" s="10">
        <f t="shared" si="11"/>
        <v>25</v>
      </c>
    </row>
    <row r="371" spans="1:11" x14ac:dyDescent="0.25">
      <c r="A371" s="7" t="s">
        <v>380</v>
      </c>
      <c r="B371" s="7" t="s">
        <v>929</v>
      </c>
      <c r="C371" s="8" t="s">
        <v>1112</v>
      </c>
      <c r="D371" s="11">
        <v>9</v>
      </c>
      <c r="E371" s="8" t="s">
        <v>1115</v>
      </c>
      <c r="F371" s="8" t="s">
        <v>1127</v>
      </c>
      <c r="G371" s="11">
        <v>11764.65</v>
      </c>
      <c r="H371" s="12">
        <f>IF(F371="Yes",Cost_Price+(G371*Premium_Markup),Cost_Price+(G371*Standard_Markup))</f>
        <v>14705.8125</v>
      </c>
      <c r="I371" s="10" t="str">
        <f>IF(D371&lt;O373,"Yes","")</f>
        <v/>
      </c>
      <c r="J371" s="10" t="str">
        <f t="shared" si="10"/>
        <v/>
      </c>
      <c r="K371" s="10">
        <f t="shared" si="11"/>
        <v>10</v>
      </c>
    </row>
    <row r="372" spans="1:11" x14ac:dyDescent="0.25">
      <c r="A372" s="7" t="s">
        <v>381</v>
      </c>
      <c r="B372" s="7" t="s">
        <v>930</v>
      </c>
      <c r="C372" s="8" t="s">
        <v>1114</v>
      </c>
      <c r="D372" s="11">
        <v>25</v>
      </c>
      <c r="E372" s="8" t="s">
        <v>1115</v>
      </c>
      <c r="F372" s="8" t="s">
        <v>1115</v>
      </c>
      <c r="G372" s="11">
        <v>4423.8500000000004</v>
      </c>
      <c r="H372" s="12">
        <f>IF(F372="Yes",Cost_Price+(G372*Premium_Markup),Cost_Price+(G372*Standard_Markup))</f>
        <v>5220.143</v>
      </c>
      <c r="I372" s="10" t="str">
        <f>IF(D372&lt;O374,"Yes","")</f>
        <v/>
      </c>
      <c r="J372" s="10" t="str">
        <f t="shared" si="10"/>
        <v/>
      </c>
      <c r="K372" s="10">
        <f t="shared" si="11"/>
        <v>25</v>
      </c>
    </row>
    <row r="373" spans="1:11" x14ac:dyDescent="0.25">
      <c r="A373" s="7" t="s">
        <v>382</v>
      </c>
      <c r="B373" s="7" t="s">
        <v>931</v>
      </c>
      <c r="C373" s="8" t="s">
        <v>1114</v>
      </c>
      <c r="D373" s="11">
        <v>2</v>
      </c>
      <c r="E373" s="8" t="s">
        <v>1127</v>
      </c>
      <c r="F373" s="8" t="s">
        <v>1127</v>
      </c>
      <c r="G373" s="11">
        <v>3426.8</v>
      </c>
      <c r="H373" s="12">
        <f>IF(F373="Yes",Cost_Price+(G373*Premium_Markup),Cost_Price+(G373*Standard_Markup))</f>
        <v>4283.5</v>
      </c>
      <c r="I373" s="10" t="str">
        <f>IF(D373&lt;O375,"Yes","")</f>
        <v/>
      </c>
      <c r="J373" s="10" t="str">
        <f t="shared" si="10"/>
        <v/>
      </c>
      <c r="K373" s="10">
        <f t="shared" si="11"/>
        <v>25</v>
      </c>
    </row>
    <row r="374" spans="1:11" x14ac:dyDescent="0.25">
      <c r="A374" s="7" t="s">
        <v>383</v>
      </c>
      <c r="B374" s="7" t="s">
        <v>932</v>
      </c>
      <c r="C374" s="8" t="s">
        <v>1113</v>
      </c>
      <c r="D374" s="11">
        <v>26</v>
      </c>
      <c r="E374" s="8" t="s">
        <v>1115</v>
      </c>
      <c r="F374" s="8" t="s">
        <v>1115</v>
      </c>
      <c r="G374" s="11">
        <v>6165.9</v>
      </c>
      <c r="H374" s="12">
        <f>IF(F374="Yes",Cost_Price+(G374*Premium_Markup),Cost_Price+(G374*Standard_Markup))</f>
        <v>7275.7619999999997</v>
      </c>
      <c r="I374" s="10" t="str">
        <f>IF(D374&lt;O376,"Yes","")</f>
        <v/>
      </c>
      <c r="J374" s="10" t="str">
        <f t="shared" si="10"/>
        <v/>
      </c>
      <c r="K374" s="10">
        <f t="shared" si="11"/>
        <v>15</v>
      </c>
    </row>
    <row r="375" spans="1:11" x14ac:dyDescent="0.25">
      <c r="A375" s="7" t="s">
        <v>384</v>
      </c>
      <c r="B375" s="7" t="s">
        <v>933</v>
      </c>
      <c r="C375" s="8" t="s">
        <v>1114</v>
      </c>
      <c r="D375" s="11">
        <v>11</v>
      </c>
      <c r="E375" s="8" t="s">
        <v>1115</v>
      </c>
      <c r="F375" s="8" t="s">
        <v>1115</v>
      </c>
      <c r="G375" s="11">
        <v>2937.15</v>
      </c>
      <c r="H375" s="12">
        <f>IF(F375="Yes",Cost_Price+(G375*Premium_Markup),Cost_Price+(G375*Standard_Markup))</f>
        <v>3465.837</v>
      </c>
      <c r="I375" s="10" t="str">
        <f>IF(D375&lt;O377,"Yes","")</f>
        <v/>
      </c>
      <c r="J375" s="10" t="str">
        <f t="shared" si="10"/>
        <v/>
      </c>
      <c r="K375" s="10">
        <f t="shared" si="11"/>
        <v>25</v>
      </c>
    </row>
    <row r="376" spans="1:11" x14ac:dyDescent="0.25">
      <c r="A376" s="7" t="s">
        <v>385</v>
      </c>
      <c r="B376" s="7" t="s">
        <v>934</v>
      </c>
      <c r="C376" s="8" t="s">
        <v>1111</v>
      </c>
      <c r="D376" s="11">
        <v>32</v>
      </c>
      <c r="E376" s="8" t="s">
        <v>1115</v>
      </c>
      <c r="F376" s="8" t="s">
        <v>1127</v>
      </c>
      <c r="G376" s="11">
        <v>294.25</v>
      </c>
      <c r="H376" s="12">
        <f>IF(F376="Yes",Cost_Price+(G376*Premium_Markup),Cost_Price+(G376*Standard_Markup))</f>
        <v>367.8125</v>
      </c>
      <c r="I376" s="10" t="str">
        <f>IF(D376&lt;O378,"Yes","")</f>
        <v/>
      </c>
      <c r="J376" s="10" t="str">
        <f t="shared" si="10"/>
        <v/>
      </c>
      <c r="K376" s="10">
        <f t="shared" si="11"/>
        <v>35</v>
      </c>
    </row>
    <row r="377" spans="1:11" x14ac:dyDescent="0.25">
      <c r="A377" s="7" t="s">
        <v>386</v>
      </c>
      <c r="B377" s="7" t="s">
        <v>935</v>
      </c>
      <c r="C377" s="8" t="s">
        <v>1111</v>
      </c>
      <c r="D377" s="11">
        <v>30</v>
      </c>
      <c r="E377" s="8" t="s">
        <v>1115</v>
      </c>
      <c r="F377" s="8" t="s">
        <v>1115</v>
      </c>
      <c r="G377" s="11">
        <v>40.17</v>
      </c>
      <c r="H377" s="12">
        <f>IF(F377="Yes",Cost_Price+(G377*Premium_Markup),Cost_Price+(G377*Standard_Markup))</f>
        <v>47.400600000000004</v>
      </c>
      <c r="I377" s="10" t="str">
        <f>IF(D377&lt;O379,"Yes","")</f>
        <v/>
      </c>
      <c r="J377" s="10" t="str">
        <f t="shared" si="10"/>
        <v/>
      </c>
      <c r="K377" s="10">
        <f t="shared" si="11"/>
        <v>35</v>
      </c>
    </row>
    <row r="378" spans="1:11" x14ac:dyDescent="0.25">
      <c r="A378" s="7" t="s">
        <v>387</v>
      </c>
      <c r="B378" s="7" t="s">
        <v>936</v>
      </c>
      <c r="C378" s="8" t="s">
        <v>1111</v>
      </c>
      <c r="D378" s="11">
        <v>11</v>
      </c>
      <c r="E378" s="8" t="s">
        <v>1115</v>
      </c>
      <c r="F378" s="8" t="s">
        <v>1127</v>
      </c>
      <c r="G378" s="11">
        <v>41.73</v>
      </c>
      <c r="H378" s="12">
        <f>IF(F378="Yes",Cost_Price+(G378*Premium_Markup),Cost_Price+(G378*Standard_Markup))</f>
        <v>52.162499999999994</v>
      </c>
      <c r="I378" s="10" t="str">
        <f>IF(D378&lt;O380,"Yes","")</f>
        <v/>
      </c>
      <c r="J378" s="10" t="str">
        <f t="shared" si="10"/>
        <v/>
      </c>
      <c r="K378" s="10">
        <f t="shared" si="11"/>
        <v>35</v>
      </c>
    </row>
    <row r="379" spans="1:11" x14ac:dyDescent="0.25">
      <c r="A379" s="7" t="s">
        <v>388</v>
      </c>
      <c r="B379" s="7" t="s">
        <v>937</v>
      </c>
      <c r="C379" s="8" t="s">
        <v>1111</v>
      </c>
      <c r="D379" s="11">
        <v>12</v>
      </c>
      <c r="E379" s="8" t="s">
        <v>1115</v>
      </c>
      <c r="F379" s="8" t="s">
        <v>1127</v>
      </c>
      <c r="G379" s="11">
        <v>41.73</v>
      </c>
      <c r="H379" s="12">
        <f>IF(F379="Yes",Cost_Price+(G379*Premium_Markup),Cost_Price+(G379*Standard_Markup))</f>
        <v>52.162499999999994</v>
      </c>
      <c r="I379" s="10" t="str">
        <f>IF(D379&lt;O381,"Yes","")</f>
        <v/>
      </c>
      <c r="J379" s="10" t="str">
        <f t="shared" si="10"/>
        <v/>
      </c>
      <c r="K379" s="10">
        <f t="shared" si="11"/>
        <v>35</v>
      </c>
    </row>
    <row r="380" spans="1:11" x14ac:dyDescent="0.25">
      <c r="A380" s="7" t="s">
        <v>389</v>
      </c>
      <c r="B380" s="7" t="s">
        <v>938</v>
      </c>
      <c r="C380" s="8" t="s">
        <v>1111</v>
      </c>
      <c r="D380" s="11">
        <v>21</v>
      </c>
      <c r="E380" s="8" t="s">
        <v>1115</v>
      </c>
      <c r="F380" s="8" t="s">
        <v>1115</v>
      </c>
      <c r="G380" s="11">
        <v>40.950000000000003</v>
      </c>
      <c r="H380" s="12">
        <f>IF(F380="Yes",Cost_Price+(G380*Premium_Markup),Cost_Price+(G380*Standard_Markup))</f>
        <v>48.321000000000005</v>
      </c>
      <c r="I380" s="10" t="str">
        <f>IF(D380&lt;O382,"Yes","")</f>
        <v/>
      </c>
      <c r="J380" s="10" t="str">
        <f t="shared" si="10"/>
        <v/>
      </c>
      <c r="K380" s="10">
        <f t="shared" si="11"/>
        <v>35</v>
      </c>
    </row>
    <row r="381" spans="1:11" x14ac:dyDescent="0.25">
      <c r="A381" s="7" t="s">
        <v>390</v>
      </c>
      <c r="B381" s="7" t="s">
        <v>939</v>
      </c>
      <c r="C381" s="8" t="s">
        <v>1111</v>
      </c>
      <c r="D381" s="11">
        <v>18</v>
      </c>
      <c r="E381" s="8" t="s">
        <v>1115</v>
      </c>
      <c r="F381" s="8" t="s">
        <v>1115</v>
      </c>
      <c r="G381" s="11">
        <v>34.32</v>
      </c>
      <c r="H381" s="12">
        <f>IF(F381="Yes",Cost_Price+(G381*Premium_Markup),Cost_Price+(G381*Standard_Markup))</f>
        <v>40.497599999999998</v>
      </c>
      <c r="I381" s="10" t="str">
        <f>IF(D381&lt;O383,"Yes","")</f>
        <v/>
      </c>
      <c r="J381" s="10" t="str">
        <f t="shared" si="10"/>
        <v/>
      </c>
      <c r="K381" s="10">
        <f t="shared" si="11"/>
        <v>35</v>
      </c>
    </row>
    <row r="382" spans="1:11" x14ac:dyDescent="0.25">
      <c r="A382" s="7" t="s">
        <v>391</v>
      </c>
      <c r="B382" s="7" t="s">
        <v>940</v>
      </c>
      <c r="C382" s="8" t="s">
        <v>1111</v>
      </c>
      <c r="D382" s="11">
        <v>3</v>
      </c>
      <c r="E382" s="8" t="s">
        <v>1115</v>
      </c>
      <c r="F382" s="8" t="s">
        <v>1115</v>
      </c>
      <c r="G382" s="11">
        <v>110.25</v>
      </c>
      <c r="H382" s="12">
        <f>IF(F382="Yes",Cost_Price+(G382*Premium_Markup),Cost_Price+(G382*Standard_Markup))</f>
        <v>130.095</v>
      </c>
      <c r="I382" s="10" t="str">
        <f>IF(D382&lt;O384,"Yes","")</f>
        <v/>
      </c>
      <c r="J382" s="10" t="str">
        <f t="shared" si="10"/>
        <v/>
      </c>
      <c r="K382" s="10">
        <f t="shared" si="11"/>
        <v>35</v>
      </c>
    </row>
    <row r="383" spans="1:11" x14ac:dyDescent="0.25">
      <c r="A383" s="7" t="s">
        <v>392</v>
      </c>
      <c r="B383" s="7" t="s">
        <v>941</v>
      </c>
      <c r="C383" s="8" t="s">
        <v>1111</v>
      </c>
      <c r="D383" s="11">
        <v>12</v>
      </c>
      <c r="E383" s="8" t="s">
        <v>1115</v>
      </c>
      <c r="F383" s="8" t="s">
        <v>1127</v>
      </c>
      <c r="G383" s="11">
        <v>85.49</v>
      </c>
      <c r="H383" s="12">
        <f>IF(F383="Yes",Cost_Price+(G383*Premium_Markup),Cost_Price+(G383*Standard_Markup))</f>
        <v>106.8625</v>
      </c>
      <c r="I383" s="10" t="str">
        <f>IF(D383&lt;O385,"Yes","")</f>
        <v/>
      </c>
      <c r="J383" s="10" t="str">
        <f t="shared" si="10"/>
        <v/>
      </c>
      <c r="K383" s="10">
        <f t="shared" si="11"/>
        <v>35</v>
      </c>
    </row>
    <row r="384" spans="1:11" x14ac:dyDescent="0.25">
      <c r="A384" s="7" t="s">
        <v>393</v>
      </c>
      <c r="B384" s="7" t="s">
        <v>942</v>
      </c>
      <c r="C384" s="8" t="s">
        <v>1111</v>
      </c>
      <c r="D384" s="11">
        <v>3</v>
      </c>
      <c r="E384" s="8" t="s">
        <v>1115</v>
      </c>
      <c r="F384" s="8" t="s">
        <v>1127</v>
      </c>
      <c r="G384" s="11">
        <v>50.4</v>
      </c>
      <c r="H384" s="12">
        <f>IF(F384="Yes",Cost_Price+(G384*Premium_Markup),Cost_Price+(G384*Standard_Markup))</f>
        <v>63</v>
      </c>
      <c r="I384" s="10" t="str">
        <f>IF(D384&lt;O386,"Yes","")</f>
        <v/>
      </c>
      <c r="J384" s="10" t="str">
        <f t="shared" si="10"/>
        <v/>
      </c>
      <c r="K384" s="10">
        <f t="shared" si="11"/>
        <v>35</v>
      </c>
    </row>
    <row r="385" spans="1:11" x14ac:dyDescent="0.25">
      <c r="A385" s="7" t="s">
        <v>394</v>
      </c>
      <c r="B385" s="7" t="s">
        <v>943</v>
      </c>
      <c r="C385" s="8" t="s">
        <v>1111</v>
      </c>
      <c r="D385" s="11">
        <v>0</v>
      </c>
      <c r="E385" s="8" t="s">
        <v>1127</v>
      </c>
      <c r="F385" s="8" t="s">
        <v>1127</v>
      </c>
      <c r="G385" s="11">
        <v>79.5</v>
      </c>
      <c r="H385" s="12">
        <f>IF(F385="Yes",Cost_Price+(G385*Premium_Markup),Cost_Price+(G385*Standard_Markup))</f>
        <v>99.375</v>
      </c>
      <c r="I385" s="10" t="str">
        <f>IF(D385&lt;O387,"Yes","")</f>
        <v/>
      </c>
      <c r="J385" s="10" t="str">
        <f t="shared" si="10"/>
        <v/>
      </c>
      <c r="K385" s="10">
        <f t="shared" si="11"/>
        <v>35</v>
      </c>
    </row>
    <row r="386" spans="1:11" x14ac:dyDescent="0.25">
      <c r="A386" s="7" t="s">
        <v>395</v>
      </c>
      <c r="B386" s="7" t="s">
        <v>944</v>
      </c>
      <c r="C386" s="8" t="s">
        <v>1111</v>
      </c>
      <c r="D386" s="11">
        <v>27</v>
      </c>
      <c r="E386" s="8" t="s">
        <v>1115</v>
      </c>
      <c r="F386" s="8" t="s">
        <v>1127</v>
      </c>
      <c r="G386" s="11">
        <v>17.34</v>
      </c>
      <c r="H386" s="12">
        <f>IF(F386="Yes",Cost_Price+(G386*Premium_Markup),Cost_Price+(G386*Standard_Markup))</f>
        <v>21.675000000000001</v>
      </c>
      <c r="I386" s="10" t="str">
        <f>IF(D386&lt;O388,"Yes","")</f>
        <v/>
      </c>
      <c r="J386" s="10" t="str">
        <f t="shared" si="10"/>
        <v/>
      </c>
      <c r="K386" s="10">
        <f t="shared" si="11"/>
        <v>35</v>
      </c>
    </row>
    <row r="387" spans="1:11" x14ac:dyDescent="0.25">
      <c r="A387" s="7" t="s">
        <v>396</v>
      </c>
      <c r="B387" s="7" t="s">
        <v>945</v>
      </c>
      <c r="C387" s="8" t="s">
        <v>1111</v>
      </c>
      <c r="D387" s="11">
        <v>14</v>
      </c>
      <c r="E387" s="8" t="s">
        <v>1115</v>
      </c>
      <c r="F387" s="8" t="s">
        <v>1115</v>
      </c>
      <c r="G387" s="11">
        <v>41.34</v>
      </c>
      <c r="H387" s="12">
        <f>IF(F387="Yes",Cost_Price+(G387*Premium_Markup),Cost_Price+(G387*Standard_Markup))</f>
        <v>48.781200000000005</v>
      </c>
      <c r="I387" s="10" t="str">
        <f>IF(D387&lt;O389,"Yes","")</f>
        <v/>
      </c>
      <c r="J387" s="10" t="str">
        <f t="shared" si="10"/>
        <v/>
      </c>
      <c r="K387" s="10">
        <f t="shared" si="11"/>
        <v>35</v>
      </c>
    </row>
    <row r="388" spans="1:11" x14ac:dyDescent="0.25">
      <c r="A388" s="7" t="s">
        <v>397</v>
      </c>
      <c r="B388" s="7" t="s">
        <v>946</v>
      </c>
      <c r="C388" s="8" t="s">
        <v>1111</v>
      </c>
      <c r="D388" s="11">
        <v>11</v>
      </c>
      <c r="E388" s="8" t="s">
        <v>1115</v>
      </c>
      <c r="F388" s="8" t="s">
        <v>1127</v>
      </c>
      <c r="G388" s="11">
        <v>17.850000000000001</v>
      </c>
      <c r="H388" s="12">
        <f>IF(F388="Yes",Cost_Price+(G388*Premium_Markup),Cost_Price+(G388*Standard_Markup))</f>
        <v>22.3125</v>
      </c>
      <c r="I388" s="10" t="str">
        <f>IF(D388&lt;O390,"Yes","")</f>
        <v/>
      </c>
      <c r="J388" s="10" t="str">
        <f t="shared" si="10"/>
        <v/>
      </c>
      <c r="K388" s="10">
        <f t="shared" si="11"/>
        <v>35</v>
      </c>
    </row>
    <row r="389" spans="1:11" x14ac:dyDescent="0.25">
      <c r="A389" s="7" t="s">
        <v>398</v>
      </c>
      <c r="B389" s="7" t="s">
        <v>947</v>
      </c>
      <c r="C389" s="8" t="s">
        <v>1111</v>
      </c>
      <c r="D389" s="11">
        <v>13</v>
      </c>
      <c r="E389" s="8" t="s">
        <v>1115</v>
      </c>
      <c r="F389" s="8" t="s">
        <v>1115</v>
      </c>
      <c r="G389" s="11">
        <v>169.95</v>
      </c>
      <c r="H389" s="12">
        <f>IF(F389="Yes",Cost_Price+(G389*Premium_Markup),Cost_Price+(G389*Standard_Markup))</f>
        <v>200.541</v>
      </c>
      <c r="I389" s="10" t="str">
        <f>IF(D389&lt;O391,"Yes","")</f>
        <v/>
      </c>
      <c r="J389" s="10" t="str">
        <f t="shared" ref="J389:J452" si="12">IF(AND(E389="Yes",I389="Yes"),"Yes","")</f>
        <v/>
      </c>
      <c r="K389" s="10">
        <f t="shared" ref="K389:K452" si="13">VLOOKUP(C389,$M$10:$N$13,2)</f>
        <v>35</v>
      </c>
    </row>
    <row r="390" spans="1:11" x14ac:dyDescent="0.25">
      <c r="A390" s="7" t="s">
        <v>399</v>
      </c>
      <c r="B390" s="7" t="s">
        <v>948</v>
      </c>
      <c r="C390" s="8" t="s">
        <v>1111</v>
      </c>
      <c r="D390" s="11">
        <v>9</v>
      </c>
      <c r="E390" s="8" t="s">
        <v>1115</v>
      </c>
      <c r="F390" s="8" t="s">
        <v>1115</v>
      </c>
      <c r="G390" s="11">
        <v>144.9</v>
      </c>
      <c r="H390" s="12">
        <f>IF(F390="Yes",Cost_Price+(G390*Premium_Markup),Cost_Price+(G390*Standard_Markup))</f>
        <v>170.982</v>
      </c>
      <c r="I390" s="10" t="str">
        <f>IF(D390&lt;O392,"Yes","")</f>
        <v/>
      </c>
      <c r="J390" s="10" t="str">
        <f t="shared" si="12"/>
        <v/>
      </c>
      <c r="K390" s="10">
        <f t="shared" si="13"/>
        <v>35</v>
      </c>
    </row>
    <row r="391" spans="1:11" x14ac:dyDescent="0.25">
      <c r="A391" s="7" t="s">
        <v>400</v>
      </c>
      <c r="B391" s="7" t="s">
        <v>949</v>
      </c>
      <c r="C391" s="8" t="s">
        <v>1111</v>
      </c>
      <c r="D391" s="11">
        <v>2</v>
      </c>
      <c r="E391" s="8" t="s">
        <v>1127</v>
      </c>
      <c r="F391" s="8" t="s">
        <v>1115</v>
      </c>
      <c r="G391" s="11">
        <v>144.9</v>
      </c>
      <c r="H391" s="12">
        <f>IF(F391="Yes",Cost_Price+(G391*Premium_Markup),Cost_Price+(G391*Standard_Markup))</f>
        <v>170.982</v>
      </c>
      <c r="I391" s="10" t="str">
        <f>IF(D391&lt;O393,"Yes","")</f>
        <v/>
      </c>
      <c r="J391" s="10" t="str">
        <f t="shared" si="12"/>
        <v/>
      </c>
      <c r="K391" s="10">
        <f t="shared" si="13"/>
        <v>35</v>
      </c>
    </row>
    <row r="392" spans="1:11" x14ac:dyDescent="0.25">
      <c r="A392" s="7" t="s">
        <v>401</v>
      </c>
      <c r="B392" s="7" t="s">
        <v>950</v>
      </c>
      <c r="C392" s="8" t="s">
        <v>1111</v>
      </c>
      <c r="D392" s="11">
        <v>15</v>
      </c>
      <c r="E392" s="8" t="s">
        <v>1115</v>
      </c>
      <c r="F392" s="8" t="s">
        <v>1127</v>
      </c>
      <c r="G392" s="11">
        <v>11.33</v>
      </c>
      <c r="H392" s="12">
        <f>IF(F392="Yes",Cost_Price+(G392*Premium_Markup),Cost_Price+(G392*Standard_Markup))</f>
        <v>14.1625</v>
      </c>
      <c r="I392" s="10" t="str">
        <f>IF(D392&lt;O394,"Yes","")</f>
        <v/>
      </c>
      <c r="J392" s="10" t="str">
        <f t="shared" si="12"/>
        <v/>
      </c>
      <c r="K392" s="10">
        <f t="shared" si="13"/>
        <v>35</v>
      </c>
    </row>
    <row r="393" spans="1:11" x14ac:dyDescent="0.25">
      <c r="A393" s="7" t="s">
        <v>402</v>
      </c>
      <c r="B393" s="7" t="s">
        <v>951</v>
      </c>
      <c r="C393" s="8" t="s">
        <v>1111</v>
      </c>
      <c r="D393" s="11">
        <v>22</v>
      </c>
      <c r="E393" s="8" t="s">
        <v>1115</v>
      </c>
      <c r="F393" s="8" t="s">
        <v>1115</v>
      </c>
      <c r="G393" s="11">
        <v>17.68</v>
      </c>
      <c r="H393" s="12">
        <f>IF(F393="Yes",Cost_Price+(G393*Premium_Markup),Cost_Price+(G393*Standard_Markup))</f>
        <v>20.862400000000001</v>
      </c>
      <c r="I393" s="10" t="str">
        <f>IF(D393&lt;O395,"Yes","")</f>
        <v/>
      </c>
      <c r="J393" s="10" t="str">
        <f t="shared" si="12"/>
        <v/>
      </c>
      <c r="K393" s="10">
        <f t="shared" si="13"/>
        <v>35</v>
      </c>
    </row>
    <row r="394" spans="1:11" x14ac:dyDescent="0.25">
      <c r="A394" s="7" t="s">
        <v>403</v>
      </c>
      <c r="B394" s="7" t="s">
        <v>952</v>
      </c>
      <c r="C394" s="8" t="s">
        <v>1111</v>
      </c>
      <c r="D394" s="11">
        <v>13</v>
      </c>
      <c r="E394" s="8" t="s">
        <v>1115</v>
      </c>
      <c r="F394" s="8" t="s">
        <v>1115</v>
      </c>
      <c r="G394" s="11">
        <v>80.56</v>
      </c>
      <c r="H394" s="12">
        <f>IF(F394="Yes",Cost_Price+(G394*Premium_Markup),Cost_Price+(G394*Standard_Markup))</f>
        <v>95.0608</v>
      </c>
      <c r="I394" s="10" t="str">
        <f>IF(D394&lt;O396,"Yes","")</f>
        <v/>
      </c>
      <c r="J394" s="10" t="str">
        <f t="shared" si="12"/>
        <v/>
      </c>
      <c r="K394" s="10">
        <f t="shared" si="13"/>
        <v>35</v>
      </c>
    </row>
    <row r="395" spans="1:11" x14ac:dyDescent="0.25">
      <c r="A395" s="7" t="s">
        <v>404</v>
      </c>
      <c r="B395" s="7" t="s">
        <v>953</v>
      </c>
      <c r="C395" s="8" t="s">
        <v>1113</v>
      </c>
      <c r="D395" s="11">
        <v>24</v>
      </c>
      <c r="E395" s="8" t="s">
        <v>1115</v>
      </c>
      <c r="F395" s="8" t="s">
        <v>1115</v>
      </c>
      <c r="G395" s="11">
        <v>9058.85</v>
      </c>
      <c r="H395" s="12">
        <f>IF(F395="Yes",Cost_Price+(G395*Premium_Markup),Cost_Price+(G395*Standard_Markup))</f>
        <v>10689.443000000001</v>
      </c>
      <c r="I395" s="10" t="str">
        <f>IF(D395&lt;O397,"Yes","")</f>
        <v/>
      </c>
      <c r="J395" s="10" t="str">
        <f t="shared" si="12"/>
        <v/>
      </c>
      <c r="K395" s="10">
        <f t="shared" si="13"/>
        <v>15</v>
      </c>
    </row>
    <row r="396" spans="1:11" x14ac:dyDescent="0.25">
      <c r="A396" s="7" t="s">
        <v>405</v>
      </c>
      <c r="B396" s="7" t="s">
        <v>954</v>
      </c>
      <c r="C396" s="8" t="s">
        <v>1111</v>
      </c>
      <c r="D396" s="11">
        <v>24</v>
      </c>
      <c r="E396" s="8" t="s">
        <v>1115</v>
      </c>
      <c r="F396" s="8" t="s">
        <v>1115</v>
      </c>
      <c r="G396" s="11">
        <v>11.33</v>
      </c>
      <c r="H396" s="12">
        <f>IF(F396="Yes",Cost_Price+(G396*Premium_Markup),Cost_Price+(G396*Standard_Markup))</f>
        <v>13.369400000000001</v>
      </c>
      <c r="I396" s="10" t="str">
        <f>IF(D396&lt;O398,"Yes","")</f>
        <v/>
      </c>
      <c r="J396" s="10" t="str">
        <f t="shared" si="12"/>
        <v/>
      </c>
      <c r="K396" s="10">
        <f t="shared" si="13"/>
        <v>35</v>
      </c>
    </row>
    <row r="397" spans="1:11" x14ac:dyDescent="0.25">
      <c r="A397" s="7" t="s">
        <v>406</v>
      </c>
      <c r="B397" s="7" t="s">
        <v>955</v>
      </c>
      <c r="C397" s="8" t="s">
        <v>1111</v>
      </c>
      <c r="D397" s="11">
        <v>19</v>
      </c>
      <c r="E397" s="8" t="s">
        <v>1115</v>
      </c>
      <c r="F397" s="8" t="s">
        <v>1115</v>
      </c>
      <c r="G397" s="11">
        <v>68.64</v>
      </c>
      <c r="H397" s="12">
        <f>IF(F397="Yes",Cost_Price+(G397*Premium_Markup),Cost_Price+(G397*Standard_Markup))</f>
        <v>80.995199999999997</v>
      </c>
      <c r="I397" s="10" t="str">
        <f>IF(D397&lt;O399,"Yes","")</f>
        <v/>
      </c>
      <c r="J397" s="10" t="str">
        <f t="shared" si="12"/>
        <v/>
      </c>
      <c r="K397" s="10">
        <f t="shared" si="13"/>
        <v>35</v>
      </c>
    </row>
    <row r="398" spans="1:11" x14ac:dyDescent="0.25">
      <c r="A398" s="7" t="s">
        <v>407</v>
      </c>
      <c r="B398" s="7" t="s">
        <v>956</v>
      </c>
      <c r="C398" s="8" t="s">
        <v>1111</v>
      </c>
      <c r="D398" s="11">
        <v>5</v>
      </c>
      <c r="E398" s="8" t="s">
        <v>1127</v>
      </c>
      <c r="F398" s="8" t="s">
        <v>1127</v>
      </c>
      <c r="G398" s="11">
        <v>91.52</v>
      </c>
      <c r="H398" s="12">
        <f>IF(F398="Yes",Cost_Price+(G398*Premium_Markup),Cost_Price+(G398*Standard_Markup))</f>
        <v>114.39999999999999</v>
      </c>
      <c r="I398" s="10" t="str">
        <f>IF(D398&lt;O400,"Yes","")</f>
        <v/>
      </c>
      <c r="J398" s="10" t="str">
        <f t="shared" si="12"/>
        <v/>
      </c>
      <c r="K398" s="10">
        <f t="shared" si="13"/>
        <v>35</v>
      </c>
    </row>
    <row r="399" spans="1:11" x14ac:dyDescent="0.25">
      <c r="A399" s="7" t="s">
        <v>408</v>
      </c>
      <c r="B399" s="7" t="s">
        <v>957</v>
      </c>
      <c r="C399" s="8" t="s">
        <v>1111</v>
      </c>
      <c r="D399" s="11">
        <v>28</v>
      </c>
      <c r="E399" s="8" t="s">
        <v>1115</v>
      </c>
      <c r="F399" s="8" t="s">
        <v>1115</v>
      </c>
      <c r="G399" s="11">
        <v>69.959999999999994</v>
      </c>
      <c r="H399" s="12">
        <f>IF(F399="Yes",Cost_Price+(G399*Premium_Markup),Cost_Price+(G399*Standard_Markup))</f>
        <v>82.552799999999991</v>
      </c>
      <c r="I399" s="10" t="str">
        <f>IF(D399&lt;O401,"Yes","")</f>
        <v/>
      </c>
      <c r="J399" s="10" t="str">
        <f t="shared" si="12"/>
        <v/>
      </c>
      <c r="K399" s="10">
        <f t="shared" si="13"/>
        <v>35</v>
      </c>
    </row>
    <row r="400" spans="1:11" x14ac:dyDescent="0.25">
      <c r="A400" s="7" t="s">
        <v>409</v>
      </c>
      <c r="B400" s="7" t="s">
        <v>958</v>
      </c>
      <c r="C400" s="8" t="s">
        <v>1111</v>
      </c>
      <c r="D400" s="11">
        <v>10</v>
      </c>
      <c r="E400" s="8" t="s">
        <v>1115</v>
      </c>
      <c r="F400" s="8" t="s">
        <v>1127</v>
      </c>
      <c r="G400" s="11">
        <v>94.16</v>
      </c>
      <c r="H400" s="12">
        <f>IF(F400="Yes",Cost_Price+(G400*Premium_Markup),Cost_Price+(G400*Standard_Markup))</f>
        <v>117.69999999999999</v>
      </c>
      <c r="I400" s="10" t="str">
        <f>IF(D400&lt;O402,"Yes","")</f>
        <v/>
      </c>
      <c r="J400" s="10" t="str">
        <f t="shared" si="12"/>
        <v/>
      </c>
      <c r="K400" s="10">
        <f t="shared" si="13"/>
        <v>35</v>
      </c>
    </row>
    <row r="401" spans="1:11" x14ac:dyDescent="0.25">
      <c r="A401" s="7" t="s">
        <v>410</v>
      </c>
      <c r="B401" s="7" t="s">
        <v>959</v>
      </c>
      <c r="C401" s="8" t="s">
        <v>1111</v>
      </c>
      <c r="D401" s="11">
        <v>15</v>
      </c>
      <c r="E401" s="8" t="s">
        <v>1115</v>
      </c>
      <c r="F401" s="8" t="s">
        <v>1115</v>
      </c>
      <c r="G401" s="11">
        <v>91.52</v>
      </c>
      <c r="H401" s="12">
        <f>IF(F401="Yes",Cost_Price+(G401*Premium_Markup),Cost_Price+(G401*Standard_Markup))</f>
        <v>107.99359999999999</v>
      </c>
      <c r="I401" s="10" t="str">
        <f>IF(D401&lt;O403,"Yes","")</f>
        <v/>
      </c>
      <c r="J401" s="10" t="str">
        <f t="shared" si="12"/>
        <v/>
      </c>
      <c r="K401" s="10">
        <f t="shared" si="13"/>
        <v>35</v>
      </c>
    </row>
    <row r="402" spans="1:11" x14ac:dyDescent="0.25">
      <c r="A402" s="7" t="s">
        <v>411</v>
      </c>
      <c r="B402" s="7" t="s">
        <v>960</v>
      </c>
      <c r="C402" s="8" t="s">
        <v>1111</v>
      </c>
      <c r="D402" s="11">
        <v>15</v>
      </c>
      <c r="E402" s="8" t="s">
        <v>1115</v>
      </c>
      <c r="F402" s="8" t="s">
        <v>1115</v>
      </c>
      <c r="G402" s="11">
        <v>142.13999999999999</v>
      </c>
      <c r="H402" s="12">
        <f>IF(F402="Yes",Cost_Price+(G402*Premium_Markup),Cost_Price+(G402*Standard_Markup))</f>
        <v>167.72519999999997</v>
      </c>
      <c r="I402" s="10" t="str">
        <f>IF(D402&lt;O404,"Yes","")</f>
        <v/>
      </c>
      <c r="J402" s="10" t="str">
        <f t="shared" si="12"/>
        <v/>
      </c>
      <c r="K402" s="10">
        <f t="shared" si="13"/>
        <v>35</v>
      </c>
    </row>
    <row r="403" spans="1:11" x14ac:dyDescent="0.25">
      <c r="A403" s="7" t="s">
        <v>412</v>
      </c>
      <c r="B403" s="7" t="s">
        <v>961</v>
      </c>
      <c r="C403" s="8" t="s">
        <v>1111</v>
      </c>
      <c r="D403" s="11">
        <v>1</v>
      </c>
      <c r="E403" s="8" t="s">
        <v>1115</v>
      </c>
      <c r="F403" s="8" t="s">
        <v>1127</v>
      </c>
      <c r="G403" s="11">
        <v>84.66</v>
      </c>
      <c r="H403" s="12">
        <f>IF(F403="Yes",Cost_Price+(G403*Premium_Markup),Cost_Price+(G403*Standard_Markup))</f>
        <v>105.82499999999999</v>
      </c>
      <c r="I403" s="10" t="str">
        <f>IF(D403&lt;O405,"Yes","")</f>
        <v/>
      </c>
      <c r="J403" s="10" t="str">
        <f t="shared" si="12"/>
        <v/>
      </c>
      <c r="K403" s="10">
        <f t="shared" si="13"/>
        <v>35</v>
      </c>
    </row>
    <row r="404" spans="1:11" x14ac:dyDescent="0.25">
      <c r="A404" s="7" t="s">
        <v>413</v>
      </c>
      <c r="B404" s="7" t="s">
        <v>962</v>
      </c>
      <c r="C404" s="8" t="s">
        <v>1111</v>
      </c>
      <c r="D404" s="11">
        <v>3</v>
      </c>
      <c r="E404" s="8" t="s">
        <v>1115</v>
      </c>
      <c r="F404" s="8" t="s">
        <v>1115</v>
      </c>
      <c r="G404" s="11">
        <v>74.88</v>
      </c>
      <c r="H404" s="12">
        <f>IF(F404="Yes",Cost_Price+(G404*Premium_Markup),Cost_Price+(G404*Standard_Markup))</f>
        <v>88.358399999999989</v>
      </c>
      <c r="I404" s="10" t="str">
        <f>IF(D404&lt;O406,"Yes","")</f>
        <v/>
      </c>
      <c r="J404" s="10" t="str">
        <f t="shared" si="12"/>
        <v/>
      </c>
      <c r="K404" s="10">
        <f t="shared" si="13"/>
        <v>35</v>
      </c>
    </row>
    <row r="405" spans="1:11" x14ac:dyDescent="0.25">
      <c r="A405" s="7" t="s">
        <v>414</v>
      </c>
      <c r="B405" s="7" t="s">
        <v>963</v>
      </c>
      <c r="C405" s="8" t="s">
        <v>1111</v>
      </c>
      <c r="D405" s="11">
        <v>9</v>
      </c>
      <c r="E405" s="8" t="s">
        <v>1115</v>
      </c>
      <c r="F405" s="8" t="s">
        <v>1127</v>
      </c>
      <c r="G405" s="11">
        <v>111.3</v>
      </c>
      <c r="H405" s="12">
        <f>IF(F405="Yes",Cost_Price+(G405*Premium_Markup),Cost_Price+(G405*Standard_Markup))</f>
        <v>139.125</v>
      </c>
      <c r="I405" s="10" t="str">
        <f>IF(D405&lt;O407,"Yes","")</f>
        <v/>
      </c>
      <c r="J405" s="10" t="str">
        <f t="shared" si="12"/>
        <v/>
      </c>
      <c r="K405" s="10">
        <f t="shared" si="13"/>
        <v>35</v>
      </c>
    </row>
    <row r="406" spans="1:11" x14ac:dyDescent="0.25">
      <c r="A406" s="7" t="s">
        <v>415</v>
      </c>
      <c r="B406" s="7" t="s">
        <v>964</v>
      </c>
      <c r="C406" s="8" t="s">
        <v>1111</v>
      </c>
      <c r="D406" s="11">
        <v>1</v>
      </c>
      <c r="E406" s="8" t="s">
        <v>1127</v>
      </c>
      <c r="F406" s="8" t="s">
        <v>1115</v>
      </c>
      <c r="G406" s="11">
        <v>56.1</v>
      </c>
      <c r="H406" s="12">
        <f>IF(F406="Yes",Cost_Price+(G406*Premium_Markup),Cost_Price+(G406*Standard_Markup))</f>
        <v>66.198000000000008</v>
      </c>
      <c r="I406" s="10" t="str">
        <f>IF(D406&lt;O408,"Yes","")</f>
        <v/>
      </c>
      <c r="J406" s="10" t="str">
        <f t="shared" si="12"/>
        <v/>
      </c>
      <c r="K406" s="10">
        <f t="shared" si="13"/>
        <v>35</v>
      </c>
    </row>
    <row r="407" spans="1:11" x14ac:dyDescent="0.25">
      <c r="A407" s="7" t="s">
        <v>416</v>
      </c>
      <c r="B407" s="7" t="s">
        <v>965</v>
      </c>
      <c r="C407" s="8" t="s">
        <v>1111</v>
      </c>
      <c r="D407" s="11">
        <v>11</v>
      </c>
      <c r="E407" s="8" t="s">
        <v>1115</v>
      </c>
      <c r="F407" s="8" t="s">
        <v>1127</v>
      </c>
      <c r="G407" s="11">
        <v>1496.25</v>
      </c>
      <c r="H407" s="12">
        <f>IF(F407="Yes",Cost_Price+(G407*Premium_Markup),Cost_Price+(G407*Standard_Markup))</f>
        <v>1870.3125</v>
      </c>
      <c r="I407" s="10" t="str">
        <f>IF(D407&lt;O409,"Yes","")</f>
        <v/>
      </c>
      <c r="J407" s="10" t="str">
        <f t="shared" si="12"/>
        <v/>
      </c>
      <c r="K407" s="10">
        <f t="shared" si="13"/>
        <v>35</v>
      </c>
    </row>
    <row r="408" spans="1:11" x14ac:dyDescent="0.25">
      <c r="A408" s="7" t="s">
        <v>417</v>
      </c>
      <c r="B408" s="7" t="s">
        <v>966</v>
      </c>
      <c r="C408" s="8" t="s">
        <v>1113</v>
      </c>
      <c r="D408" s="11">
        <v>26</v>
      </c>
      <c r="E408" s="8" t="s">
        <v>1115</v>
      </c>
      <c r="F408" s="8" t="s">
        <v>1127</v>
      </c>
      <c r="G408" s="11">
        <v>5824.7</v>
      </c>
      <c r="H408" s="12">
        <f>IF(F408="Yes",Cost_Price+(G408*Premium_Markup),Cost_Price+(G408*Standard_Markup))</f>
        <v>7280.875</v>
      </c>
      <c r="I408" s="10" t="str">
        <f>IF(D408&lt;O410,"Yes","")</f>
        <v/>
      </c>
      <c r="J408" s="10" t="str">
        <f t="shared" si="12"/>
        <v/>
      </c>
      <c r="K408" s="10">
        <f t="shared" si="13"/>
        <v>15</v>
      </c>
    </row>
    <row r="409" spans="1:11" x14ac:dyDescent="0.25">
      <c r="A409" s="7" t="s">
        <v>418</v>
      </c>
      <c r="B409" s="7" t="s">
        <v>967</v>
      </c>
      <c r="C409" s="8" t="s">
        <v>1111</v>
      </c>
      <c r="D409" s="11">
        <v>29</v>
      </c>
      <c r="E409" s="8" t="s">
        <v>1115</v>
      </c>
      <c r="F409" s="8" t="s">
        <v>1127</v>
      </c>
      <c r="G409" s="11">
        <v>1127.8499999999999</v>
      </c>
      <c r="H409" s="12">
        <f>IF(F409="Yes",Cost_Price+(G409*Premium_Markup),Cost_Price+(G409*Standard_Markup))</f>
        <v>1409.8125</v>
      </c>
      <c r="I409" s="10" t="str">
        <f>IF(D409&lt;O411,"Yes","")</f>
        <v/>
      </c>
      <c r="J409" s="10" t="str">
        <f t="shared" si="12"/>
        <v/>
      </c>
      <c r="K409" s="10">
        <f t="shared" si="13"/>
        <v>35</v>
      </c>
    </row>
    <row r="410" spans="1:11" x14ac:dyDescent="0.25">
      <c r="A410" s="7" t="s">
        <v>419</v>
      </c>
      <c r="B410" s="7" t="s">
        <v>968</v>
      </c>
      <c r="C410" s="8" t="s">
        <v>1111</v>
      </c>
      <c r="D410" s="11">
        <v>3</v>
      </c>
      <c r="E410" s="8" t="s">
        <v>1127</v>
      </c>
      <c r="F410" s="8" t="s">
        <v>1127</v>
      </c>
      <c r="G410" s="11">
        <v>1149.75</v>
      </c>
      <c r="H410" s="12">
        <f>IF(F410="Yes",Cost_Price+(G410*Premium_Markup),Cost_Price+(G410*Standard_Markup))</f>
        <v>1437.1875</v>
      </c>
      <c r="I410" s="10" t="str">
        <f>IF(D410&lt;O412,"Yes","")</f>
        <v/>
      </c>
      <c r="J410" s="10" t="str">
        <f t="shared" si="12"/>
        <v/>
      </c>
      <c r="K410" s="10">
        <f t="shared" si="13"/>
        <v>35</v>
      </c>
    </row>
    <row r="411" spans="1:11" x14ac:dyDescent="0.25">
      <c r="A411" s="7" t="s">
        <v>420</v>
      </c>
      <c r="B411" s="7" t="s">
        <v>969</v>
      </c>
      <c r="C411" s="8" t="s">
        <v>1111</v>
      </c>
      <c r="D411" s="11">
        <v>0</v>
      </c>
      <c r="E411" s="8" t="s">
        <v>1127</v>
      </c>
      <c r="F411" s="8" t="s">
        <v>1127</v>
      </c>
      <c r="G411" s="11">
        <v>1677.9</v>
      </c>
      <c r="H411" s="12">
        <f>IF(F411="Yes",Cost_Price+(G411*Premium_Markup),Cost_Price+(G411*Standard_Markup))</f>
        <v>2097.375</v>
      </c>
      <c r="I411" s="10" t="str">
        <f>IF(D411&lt;O413,"Yes","")</f>
        <v/>
      </c>
      <c r="J411" s="10" t="str">
        <f t="shared" si="12"/>
        <v/>
      </c>
      <c r="K411" s="10">
        <f t="shared" si="13"/>
        <v>35</v>
      </c>
    </row>
    <row r="412" spans="1:11" x14ac:dyDescent="0.25">
      <c r="A412" s="7" t="s">
        <v>421</v>
      </c>
      <c r="B412" s="7" t="s">
        <v>970</v>
      </c>
      <c r="C412" s="8" t="s">
        <v>1111</v>
      </c>
      <c r="D412" s="11">
        <v>27</v>
      </c>
      <c r="E412" s="8" t="s">
        <v>1115</v>
      </c>
      <c r="F412" s="8" t="s">
        <v>1115</v>
      </c>
      <c r="G412" s="11">
        <v>1171.6500000000001</v>
      </c>
      <c r="H412" s="12">
        <f>IF(F412="Yes",Cost_Price+(G412*Premium_Markup),Cost_Price+(G412*Standard_Markup))</f>
        <v>1382.547</v>
      </c>
      <c r="I412" s="10" t="str">
        <f>IF(D412&lt;O414,"Yes","")</f>
        <v/>
      </c>
      <c r="J412" s="10" t="str">
        <f t="shared" si="12"/>
        <v/>
      </c>
      <c r="K412" s="10">
        <f t="shared" si="13"/>
        <v>35</v>
      </c>
    </row>
    <row r="413" spans="1:11" x14ac:dyDescent="0.25">
      <c r="A413" s="7" t="s">
        <v>422</v>
      </c>
      <c r="B413" s="7" t="s">
        <v>971</v>
      </c>
      <c r="C413" s="8" t="s">
        <v>1113</v>
      </c>
      <c r="D413" s="11">
        <v>11</v>
      </c>
      <c r="E413" s="8" t="s">
        <v>1115</v>
      </c>
      <c r="F413" s="8" t="s">
        <v>1127</v>
      </c>
      <c r="G413" s="11">
        <v>5714.8</v>
      </c>
      <c r="H413" s="12">
        <f>IF(F413="Yes",Cost_Price+(G413*Premium_Markup),Cost_Price+(G413*Standard_Markup))</f>
        <v>7143.5</v>
      </c>
      <c r="I413" s="10" t="str">
        <f>IF(D413&lt;O415,"Yes","")</f>
        <v/>
      </c>
      <c r="J413" s="10" t="str">
        <f t="shared" si="12"/>
        <v/>
      </c>
      <c r="K413" s="10">
        <f t="shared" si="13"/>
        <v>15</v>
      </c>
    </row>
    <row r="414" spans="1:11" x14ac:dyDescent="0.25">
      <c r="A414" s="7" t="s">
        <v>423</v>
      </c>
      <c r="B414" s="7" t="s">
        <v>972</v>
      </c>
      <c r="C414" s="8" t="s">
        <v>1111</v>
      </c>
      <c r="D414" s="11">
        <v>17</v>
      </c>
      <c r="E414" s="8" t="s">
        <v>1115</v>
      </c>
      <c r="F414" s="8" t="s">
        <v>1115</v>
      </c>
      <c r="G414" s="11">
        <v>1760.15</v>
      </c>
      <c r="H414" s="12">
        <f>IF(F414="Yes",Cost_Price+(G414*Premium_Markup),Cost_Price+(G414*Standard_Markup))</f>
        <v>2076.9769999999999</v>
      </c>
      <c r="I414" s="10" t="str">
        <f>IF(D414&lt;O416,"Yes","")</f>
        <v/>
      </c>
      <c r="J414" s="10" t="str">
        <f t="shared" si="12"/>
        <v/>
      </c>
      <c r="K414" s="10">
        <f t="shared" si="13"/>
        <v>35</v>
      </c>
    </row>
    <row r="415" spans="1:11" x14ac:dyDescent="0.25">
      <c r="A415" s="7" t="s">
        <v>424</v>
      </c>
      <c r="B415" s="7" t="s">
        <v>973</v>
      </c>
      <c r="C415" s="8" t="s">
        <v>1113</v>
      </c>
      <c r="D415" s="11">
        <v>32</v>
      </c>
      <c r="E415" s="8" t="s">
        <v>1115</v>
      </c>
      <c r="F415" s="8" t="s">
        <v>1127</v>
      </c>
      <c r="G415" s="11">
        <v>6990.7</v>
      </c>
      <c r="H415" s="12">
        <f>IF(F415="Yes",Cost_Price+(G415*Premium_Markup),Cost_Price+(G415*Standard_Markup))</f>
        <v>8738.375</v>
      </c>
      <c r="I415" s="10" t="str">
        <f>IF(D415&lt;O417,"Yes","")</f>
        <v/>
      </c>
      <c r="J415" s="10" t="str">
        <f t="shared" si="12"/>
        <v/>
      </c>
      <c r="K415" s="10">
        <f t="shared" si="13"/>
        <v>15</v>
      </c>
    </row>
    <row r="416" spans="1:11" x14ac:dyDescent="0.25">
      <c r="A416" s="7" t="s">
        <v>425</v>
      </c>
      <c r="B416" s="7" t="s">
        <v>974</v>
      </c>
      <c r="C416" s="8" t="s">
        <v>1111</v>
      </c>
      <c r="D416" s="11">
        <v>28</v>
      </c>
      <c r="E416" s="8" t="s">
        <v>1115</v>
      </c>
      <c r="F416" s="8" t="s">
        <v>1127</v>
      </c>
      <c r="G416" s="11">
        <v>1674.75</v>
      </c>
      <c r="H416" s="12">
        <f>IF(F416="Yes",Cost_Price+(G416*Premium_Markup),Cost_Price+(G416*Standard_Markup))</f>
        <v>2093.4375</v>
      </c>
      <c r="I416" s="10" t="str">
        <f>IF(D416&lt;O418,"Yes","")</f>
        <v/>
      </c>
      <c r="J416" s="10" t="str">
        <f t="shared" si="12"/>
        <v/>
      </c>
      <c r="K416" s="10">
        <f t="shared" si="13"/>
        <v>35</v>
      </c>
    </row>
    <row r="417" spans="1:11" x14ac:dyDescent="0.25">
      <c r="A417" s="7" t="s">
        <v>426</v>
      </c>
      <c r="B417" s="7" t="s">
        <v>975</v>
      </c>
      <c r="C417" s="8" t="s">
        <v>1114</v>
      </c>
      <c r="D417" s="11">
        <v>24</v>
      </c>
      <c r="E417" s="8" t="s">
        <v>1115</v>
      </c>
      <c r="F417" s="8" t="s">
        <v>1115</v>
      </c>
      <c r="G417" s="11">
        <v>2882.25</v>
      </c>
      <c r="H417" s="12">
        <f>IF(F417="Yes",Cost_Price+(G417*Premium_Markup),Cost_Price+(G417*Standard_Markup))</f>
        <v>3401.0549999999998</v>
      </c>
      <c r="I417" s="10" t="str">
        <f>IF(D417&lt;O419,"Yes","")</f>
        <v/>
      </c>
      <c r="J417" s="10" t="str">
        <f t="shared" si="12"/>
        <v/>
      </c>
      <c r="K417" s="10">
        <f t="shared" si="13"/>
        <v>25</v>
      </c>
    </row>
    <row r="418" spans="1:11" x14ac:dyDescent="0.25">
      <c r="A418" s="7" t="s">
        <v>427</v>
      </c>
      <c r="B418" s="7" t="s">
        <v>976</v>
      </c>
      <c r="C418" s="8" t="s">
        <v>1111</v>
      </c>
      <c r="D418" s="11">
        <v>19</v>
      </c>
      <c r="E418" s="8" t="s">
        <v>1115</v>
      </c>
      <c r="F418" s="8" t="s">
        <v>1115</v>
      </c>
      <c r="G418" s="11">
        <v>1510.5</v>
      </c>
      <c r="H418" s="12">
        <f>IF(F418="Yes",Cost_Price+(G418*Premium_Markup),Cost_Price+(G418*Standard_Markup))</f>
        <v>1782.3899999999999</v>
      </c>
      <c r="I418" s="10" t="str">
        <f>IF(D418&lt;O420,"Yes","")</f>
        <v/>
      </c>
      <c r="J418" s="10" t="str">
        <f t="shared" si="12"/>
        <v/>
      </c>
      <c r="K418" s="10">
        <f t="shared" si="13"/>
        <v>35</v>
      </c>
    </row>
    <row r="419" spans="1:11" x14ac:dyDescent="0.25">
      <c r="A419" s="7" t="s">
        <v>428</v>
      </c>
      <c r="B419" s="7" t="s">
        <v>977</v>
      </c>
      <c r="C419" s="8" t="s">
        <v>1114</v>
      </c>
      <c r="D419" s="11">
        <v>3</v>
      </c>
      <c r="E419" s="8" t="s">
        <v>1127</v>
      </c>
      <c r="F419" s="8" t="s">
        <v>1115</v>
      </c>
      <c r="G419" s="11">
        <v>3360.9</v>
      </c>
      <c r="H419" s="12">
        <f>IF(F419="Yes",Cost_Price+(G419*Premium_Markup),Cost_Price+(G419*Standard_Markup))</f>
        <v>3965.8620000000001</v>
      </c>
      <c r="I419" s="10" t="str">
        <f>IF(D419&lt;O421,"Yes","")</f>
        <v/>
      </c>
      <c r="J419" s="10" t="str">
        <f t="shared" si="12"/>
        <v/>
      </c>
      <c r="K419" s="10">
        <f t="shared" si="13"/>
        <v>25</v>
      </c>
    </row>
    <row r="420" spans="1:11" x14ac:dyDescent="0.25">
      <c r="A420" s="7" t="s">
        <v>429</v>
      </c>
      <c r="B420" s="7" t="s">
        <v>978</v>
      </c>
      <c r="C420" s="8" t="s">
        <v>1111</v>
      </c>
      <c r="D420" s="11">
        <v>25</v>
      </c>
      <c r="E420" s="8" t="s">
        <v>1115</v>
      </c>
      <c r="F420" s="8" t="s">
        <v>1115</v>
      </c>
      <c r="G420" s="11">
        <v>1710.8</v>
      </c>
      <c r="H420" s="12">
        <f>IF(F420="Yes",Cost_Price+(G420*Premium_Markup),Cost_Price+(G420*Standard_Markup))</f>
        <v>2018.7439999999999</v>
      </c>
      <c r="I420" s="10" t="str">
        <f>IF(D420&lt;O422,"Yes","")</f>
        <v/>
      </c>
      <c r="J420" s="10" t="str">
        <f t="shared" si="12"/>
        <v/>
      </c>
      <c r="K420" s="10">
        <f t="shared" si="13"/>
        <v>35</v>
      </c>
    </row>
    <row r="421" spans="1:11" x14ac:dyDescent="0.25">
      <c r="A421" s="7" t="s">
        <v>430</v>
      </c>
      <c r="B421" s="7" t="s">
        <v>979</v>
      </c>
      <c r="C421" s="8" t="s">
        <v>1111</v>
      </c>
      <c r="D421" s="11">
        <v>17</v>
      </c>
      <c r="E421" s="8" t="s">
        <v>1115</v>
      </c>
      <c r="F421" s="8" t="s">
        <v>1115</v>
      </c>
      <c r="G421" s="11">
        <v>1496.25</v>
      </c>
      <c r="H421" s="12">
        <f>IF(F421="Yes",Cost_Price+(G421*Premium_Markup),Cost_Price+(G421*Standard_Markup))</f>
        <v>1765.575</v>
      </c>
      <c r="I421" s="10" t="str">
        <f>IF(D421&lt;O423,"Yes","")</f>
        <v/>
      </c>
      <c r="J421" s="10" t="str">
        <f t="shared" si="12"/>
        <v/>
      </c>
      <c r="K421" s="10">
        <f t="shared" si="13"/>
        <v>35</v>
      </c>
    </row>
    <row r="422" spans="1:11" x14ac:dyDescent="0.25">
      <c r="A422" s="7" t="s">
        <v>431</v>
      </c>
      <c r="B422" s="7" t="s">
        <v>980</v>
      </c>
      <c r="C422" s="8" t="s">
        <v>1114</v>
      </c>
      <c r="D422" s="11">
        <v>9</v>
      </c>
      <c r="E422" s="8" t="s">
        <v>1127</v>
      </c>
      <c r="F422" s="8" t="s">
        <v>1115</v>
      </c>
      <c r="G422" s="11">
        <v>2093.5</v>
      </c>
      <c r="H422" s="12">
        <f>IF(F422="Yes",Cost_Price+(G422*Premium_Markup),Cost_Price+(G422*Standard_Markup))</f>
        <v>2470.33</v>
      </c>
      <c r="I422" s="10" t="str">
        <f>IF(D422&lt;O424,"Yes","")</f>
        <v/>
      </c>
      <c r="J422" s="10" t="str">
        <f t="shared" si="12"/>
        <v/>
      </c>
      <c r="K422" s="10">
        <f t="shared" si="13"/>
        <v>25</v>
      </c>
    </row>
    <row r="423" spans="1:11" x14ac:dyDescent="0.25">
      <c r="A423" s="7" t="s">
        <v>432</v>
      </c>
      <c r="B423" s="7" t="s">
        <v>981</v>
      </c>
      <c r="C423" s="8" t="s">
        <v>1114</v>
      </c>
      <c r="D423" s="11">
        <v>4</v>
      </c>
      <c r="E423" s="8" t="s">
        <v>1115</v>
      </c>
      <c r="F423" s="8" t="s">
        <v>1127</v>
      </c>
      <c r="G423" s="11">
        <v>2034.25</v>
      </c>
      <c r="H423" s="12">
        <f>IF(F423="Yes",Cost_Price+(G423*Premium_Markup),Cost_Price+(G423*Standard_Markup))</f>
        <v>2542.8125</v>
      </c>
      <c r="I423" s="10" t="str">
        <f>IF(D423&lt;O425,"Yes","")</f>
        <v/>
      </c>
      <c r="J423" s="10" t="str">
        <f t="shared" si="12"/>
        <v/>
      </c>
      <c r="K423" s="10">
        <f t="shared" si="13"/>
        <v>25</v>
      </c>
    </row>
    <row r="424" spans="1:11" x14ac:dyDescent="0.25">
      <c r="A424" s="7" t="s">
        <v>433</v>
      </c>
      <c r="B424" s="7" t="s">
        <v>982</v>
      </c>
      <c r="C424" s="8" t="s">
        <v>1111</v>
      </c>
      <c r="D424" s="11">
        <v>15</v>
      </c>
      <c r="E424" s="8" t="s">
        <v>1115</v>
      </c>
      <c r="F424" s="8" t="s">
        <v>1127</v>
      </c>
      <c r="G424" s="11">
        <v>1760.15</v>
      </c>
      <c r="H424" s="12">
        <f>IF(F424="Yes",Cost_Price+(G424*Premium_Markup),Cost_Price+(G424*Standard_Markup))</f>
        <v>2200.1875</v>
      </c>
      <c r="I424" s="10" t="str">
        <f>IF(D424&lt;O426,"Yes","")</f>
        <v/>
      </c>
      <c r="J424" s="10" t="str">
        <f t="shared" si="12"/>
        <v/>
      </c>
      <c r="K424" s="10">
        <f t="shared" si="13"/>
        <v>35</v>
      </c>
    </row>
    <row r="425" spans="1:11" x14ac:dyDescent="0.25">
      <c r="A425" s="7" t="s">
        <v>434</v>
      </c>
      <c r="B425" s="7" t="s">
        <v>983</v>
      </c>
      <c r="C425" s="8" t="s">
        <v>1114</v>
      </c>
      <c r="D425" s="11">
        <v>23</v>
      </c>
      <c r="E425" s="8" t="s">
        <v>1115</v>
      </c>
      <c r="F425" s="8" t="s">
        <v>1127</v>
      </c>
      <c r="G425" s="11">
        <v>2562.65</v>
      </c>
      <c r="H425" s="12">
        <f>IF(F425="Yes",Cost_Price+(G425*Premium_Markup),Cost_Price+(G425*Standard_Markup))</f>
        <v>3203.3125</v>
      </c>
      <c r="I425" s="10" t="str">
        <f>IF(D425&lt;O427,"Yes","")</f>
        <v/>
      </c>
      <c r="J425" s="10" t="str">
        <f t="shared" si="12"/>
        <v/>
      </c>
      <c r="K425" s="10">
        <f t="shared" si="13"/>
        <v>25</v>
      </c>
    </row>
    <row r="426" spans="1:11" x14ac:dyDescent="0.25">
      <c r="A426" s="7" t="s">
        <v>435</v>
      </c>
      <c r="B426" s="7" t="s">
        <v>984</v>
      </c>
      <c r="C426" s="8" t="s">
        <v>1114</v>
      </c>
      <c r="D426" s="11">
        <v>22</v>
      </c>
      <c r="E426" s="8" t="s">
        <v>1115</v>
      </c>
      <c r="F426" s="8" t="s">
        <v>1127</v>
      </c>
      <c r="G426" s="11">
        <v>2054</v>
      </c>
      <c r="H426" s="12">
        <f>IF(F426="Yes",Cost_Price+(G426*Premium_Markup),Cost_Price+(G426*Standard_Markup))</f>
        <v>2567.5</v>
      </c>
      <c r="I426" s="10" t="str">
        <f>IF(D426&lt;O428,"Yes","")</f>
        <v/>
      </c>
      <c r="J426" s="10" t="str">
        <f t="shared" si="12"/>
        <v/>
      </c>
      <c r="K426" s="10">
        <f t="shared" si="13"/>
        <v>25</v>
      </c>
    </row>
    <row r="427" spans="1:11" x14ac:dyDescent="0.25">
      <c r="A427" s="7" t="s">
        <v>436</v>
      </c>
      <c r="B427" s="7" t="s">
        <v>985</v>
      </c>
      <c r="C427" s="8" t="s">
        <v>1114</v>
      </c>
      <c r="D427" s="11">
        <v>31</v>
      </c>
      <c r="E427" s="8" t="s">
        <v>1115</v>
      </c>
      <c r="F427" s="8" t="s">
        <v>1127</v>
      </c>
      <c r="G427" s="11">
        <v>2034.25</v>
      </c>
      <c r="H427" s="12">
        <f>IF(F427="Yes",Cost_Price+(G427*Premium_Markup),Cost_Price+(G427*Standard_Markup))</f>
        <v>2542.8125</v>
      </c>
      <c r="I427" s="10" t="str">
        <f>IF(D427&lt;O429,"Yes","")</f>
        <v/>
      </c>
      <c r="J427" s="10" t="str">
        <f t="shared" si="12"/>
        <v/>
      </c>
      <c r="K427" s="10">
        <f t="shared" si="13"/>
        <v>25</v>
      </c>
    </row>
    <row r="428" spans="1:11" x14ac:dyDescent="0.25">
      <c r="A428" s="7" t="s">
        <v>437</v>
      </c>
      <c r="B428" s="7" t="s">
        <v>986</v>
      </c>
      <c r="C428" s="8" t="s">
        <v>1111</v>
      </c>
      <c r="D428" s="11">
        <v>24</v>
      </c>
      <c r="E428" s="8" t="s">
        <v>1115</v>
      </c>
      <c r="F428" s="8" t="s">
        <v>1127</v>
      </c>
      <c r="G428" s="11">
        <v>1727.25</v>
      </c>
      <c r="H428" s="12">
        <f>IF(F428="Yes",Cost_Price+(G428*Premium_Markup),Cost_Price+(G428*Standard_Markup))</f>
        <v>2159.0625</v>
      </c>
      <c r="I428" s="10" t="str">
        <f>IF(D428&lt;O430,"Yes","")</f>
        <v/>
      </c>
      <c r="J428" s="10" t="str">
        <f t="shared" si="12"/>
        <v/>
      </c>
      <c r="K428" s="10">
        <f t="shared" si="13"/>
        <v>35</v>
      </c>
    </row>
    <row r="429" spans="1:11" x14ac:dyDescent="0.25">
      <c r="A429" s="7" t="s">
        <v>438</v>
      </c>
      <c r="B429" s="7" t="s">
        <v>987</v>
      </c>
      <c r="C429" s="8" t="s">
        <v>1111</v>
      </c>
      <c r="D429" s="11">
        <v>30</v>
      </c>
      <c r="E429" s="8" t="s">
        <v>1115</v>
      </c>
      <c r="F429" s="8" t="s">
        <v>1127</v>
      </c>
      <c r="G429" s="11">
        <v>1453.5</v>
      </c>
      <c r="H429" s="12">
        <f>IF(F429="Yes",Cost_Price+(G429*Premium_Markup),Cost_Price+(G429*Standard_Markup))</f>
        <v>1816.875</v>
      </c>
      <c r="I429" s="10" t="str">
        <f>IF(D429&lt;O431,"Yes","")</f>
        <v/>
      </c>
      <c r="J429" s="10" t="str">
        <f t="shared" si="12"/>
        <v/>
      </c>
      <c r="K429" s="10">
        <f t="shared" si="13"/>
        <v>35</v>
      </c>
    </row>
    <row r="430" spans="1:11" x14ac:dyDescent="0.25">
      <c r="A430" s="7" t="s">
        <v>439</v>
      </c>
      <c r="B430" s="7" t="s">
        <v>988</v>
      </c>
      <c r="C430" s="8" t="s">
        <v>1111</v>
      </c>
      <c r="D430" s="11">
        <v>19</v>
      </c>
      <c r="E430" s="8" t="s">
        <v>1115</v>
      </c>
      <c r="F430" s="8" t="s">
        <v>1115</v>
      </c>
      <c r="G430" s="11">
        <v>1171.6500000000001</v>
      </c>
      <c r="H430" s="12">
        <f>IF(F430="Yes",Cost_Price+(G430*Premium_Markup),Cost_Price+(G430*Standard_Markup))</f>
        <v>1382.547</v>
      </c>
      <c r="I430" s="10" t="str">
        <f>IF(D430&lt;O432,"Yes","")</f>
        <v/>
      </c>
      <c r="J430" s="10" t="str">
        <f t="shared" si="12"/>
        <v/>
      </c>
      <c r="K430" s="10">
        <f t="shared" si="13"/>
        <v>35</v>
      </c>
    </row>
    <row r="431" spans="1:11" x14ac:dyDescent="0.25">
      <c r="A431" s="7" t="s">
        <v>440</v>
      </c>
      <c r="B431" s="7" t="s">
        <v>989</v>
      </c>
      <c r="C431" s="8" t="s">
        <v>1111</v>
      </c>
      <c r="D431" s="11">
        <v>5</v>
      </c>
      <c r="E431" s="8" t="s">
        <v>1115</v>
      </c>
      <c r="F431" s="8" t="s">
        <v>1115</v>
      </c>
      <c r="G431" s="11">
        <v>67.319999999999993</v>
      </c>
      <c r="H431" s="12">
        <f>IF(F431="Yes",Cost_Price+(G431*Premium_Markup),Cost_Price+(G431*Standard_Markup))</f>
        <v>79.437599999999989</v>
      </c>
      <c r="I431" s="10" t="str">
        <f>IF(D431&lt;O433,"Yes","")</f>
        <v/>
      </c>
      <c r="J431" s="10" t="str">
        <f t="shared" si="12"/>
        <v/>
      </c>
      <c r="K431" s="10">
        <f t="shared" si="13"/>
        <v>35</v>
      </c>
    </row>
    <row r="432" spans="1:11" x14ac:dyDescent="0.25">
      <c r="A432" s="7" t="s">
        <v>441</v>
      </c>
      <c r="B432" s="7" t="s">
        <v>990</v>
      </c>
      <c r="C432" s="8" t="s">
        <v>1114</v>
      </c>
      <c r="D432" s="11">
        <v>29</v>
      </c>
      <c r="E432" s="8" t="s">
        <v>1115</v>
      </c>
      <c r="F432" s="8" t="s">
        <v>1115</v>
      </c>
      <c r="G432" s="11">
        <v>3459.75</v>
      </c>
      <c r="H432" s="12">
        <f>IF(F432="Yes",Cost_Price+(G432*Premium_Markup),Cost_Price+(G432*Standard_Markup))</f>
        <v>4082.5050000000001</v>
      </c>
      <c r="I432" s="10" t="str">
        <f>IF(D432&lt;O434,"Yes","")</f>
        <v/>
      </c>
      <c r="J432" s="10" t="str">
        <f t="shared" si="12"/>
        <v/>
      </c>
      <c r="K432" s="10">
        <f t="shared" si="13"/>
        <v>25</v>
      </c>
    </row>
    <row r="433" spans="1:11" x14ac:dyDescent="0.25">
      <c r="A433" s="7" t="s">
        <v>442</v>
      </c>
      <c r="B433" s="7" t="s">
        <v>991</v>
      </c>
      <c r="C433" s="8" t="s">
        <v>1114</v>
      </c>
      <c r="D433" s="11">
        <v>25</v>
      </c>
      <c r="E433" s="8" t="s">
        <v>1115</v>
      </c>
      <c r="F433" s="8" t="s">
        <v>1115</v>
      </c>
      <c r="G433" s="11">
        <v>2238.9</v>
      </c>
      <c r="H433" s="12">
        <f>IF(F433="Yes",Cost_Price+(G433*Premium_Markup),Cost_Price+(G433*Standard_Markup))</f>
        <v>2641.902</v>
      </c>
      <c r="I433" s="10" t="str">
        <f>IF(D433&lt;O435,"Yes","")</f>
        <v/>
      </c>
      <c r="J433" s="10" t="str">
        <f t="shared" si="12"/>
        <v/>
      </c>
      <c r="K433" s="10">
        <f t="shared" si="13"/>
        <v>25</v>
      </c>
    </row>
    <row r="434" spans="1:11" x14ac:dyDescent="0.25">
      <c r="A434" s="7" t="s">
        <v>443</v>
      </c>
      <c r="B434" s="7" t="s">
        <v>992</v>
      </c>
      <c r="C434" s="8" t="s">
        <v>1114</v>
      </c>
      <c r="D434" s="11">
        <v>28</v>
      </c>
      <c r="E434" s="8" t="s">
        <v>1115</v>
      </c>
      <c r="F434" s="8" t="s">
        <v>1127</v>
      </c>
      <c r="G434" s="11">
        <v>2304.75</v>
      </c>
      <c r="H434" s="12">
        <f>IF(F434="Yes",Cost_Price+(G434*Premium_Markup),Cost_Price+(G434*Standard_Markup))</f>
        <v>2880.9375</v>
      </c>
      <c r="I434" s="10" t="str">
        <f>IF(D434&lt;O436,"Yes","")</f>
        <v/>
      </c>
      <c r="J434" s="10" t="str">
        <f t="shared" si="12"/>
        <v/>
      </c>
      <c r="K434" s="10">
        <f t="shared" si="13"/>
        <v>25</v>
      </c>
    </row>
    <row r="435" spans="1:11" x14ac:dyDescent="0.25">
      <c r="A435" s="7" t="s">
        <v>444</v>
      </c>
      <c r="B435" s="7" t="s">
        <v>993</v>
      </c>
      <c r="C435" s="8" t="s">
        <v>1111</v>
      </c>
      <c r="D435" s="11">
        <v>28</v>
      </c>
      <c r="E435" s="8" t="s">
        <v>1115</v>
      </c>
      <c r="F435" s="8" t="s">
        <v>1115</v>
      </c>
      <c r="G435" s="11">
        <v>1743.7</v>
      </c>
      <c r="H435" s="12">
        <f>IF(F435="Yes",Cost_Price+(G435*Premium_Markup),Cost_Price+(G435*Standard_Markup))</f>
        <v>2057.5659999999998</v>
      </c>
      <c r="I435" s="10" t="str">
        <f>IF(D435&lt;O437,"Yes","")</f>
        <v/>
      </c>
      <c r="J435" s="10" t="str">
        <f t="shared" si="12"/>
        <v/>
      </c>
      <c r="K435" s="10">
        <f t="shared" si="13"/>
        <v>35</v>
      </c>
    </row>
    <row r="436" spans="1:11" x14ac:dyDescent="0.25">
      <c r="A436" s="7" t="s">
        <v>445</v>
      </c>
      <c r="B436" s="7" t="s">
        <v>994</v>
      </c>
      <c r="C436" s="8" t="s">
        <v>1114</v>
      </c>
      <c r="D436" s="11">
        <v>7</v>
      </c>
      <c r="E436" s="8" t="s">
        <v>1115</v>
      </c>
      <c r="F436" s="8" t="s">
        <v>1127</v>
      </c>
      <c r="G436" s="11">
        <v>4075.7</v>
      </c>
      <c r="H436" s="12">
        <f>IF(F436="Yes",Cost_Price+(G436*Premium_Markup),Cost_Price+(G436*Standard_Markup))</f>
        <v>5094.625</v>
      </c>
      <c r="I436" s="10" t="str">
        <f>IF(D436&lt;O438,"Yes","")</f>
        <v/>
      </c>
      <c r="J436" s="10" t="str">
        <f t="shared" si="12"/>
        <v/>
      </c>
      <c r="K436" s="10">
        <f t="shared" si="13"/>
        <v>25</v>
      </c>
    </row>
    <row r="437" spans="1:11" x14ac:dyDescent="0.25">
      <c r="A437" s="7" t="s">
        <v>446</v>
      </c>
      <c r="B437" s="7" t="s">
        <v>995</v>
      </c>
      <c r="C437" s="8" t="s">
        <v>1111</v>
      </c>
      <c r="D437" s="11">
        <v>11</v>
      </c>
      <c r="E437" s="8" t="s">
        <v>1115</v>
      </c>
      <c r="F437" s="8" t="s">
        <v>1115</v>
      </c>
      <c r="G437" s="11">
        <v>205.92</v>
      </c>
      <c r="H437" s="12">
        <f>IF(F437="Yes",Cost_Price+(G437*Premium_Markup),Cost_Price+(G437*Standard_Markup))</f>
        <v>242.98559999999998</v>
      </c>
      <c r="I437" s="10" t="str">
        <f>IF(D437&lt;O439,"Yes","")</f>
        <v/>
      </c>
      <c r="J437" s="10" t="str">
        <f t="shared" si="12"/>
        <v/>
      </c>
      <c r="K437" s="10">
        <f t="shared" si="13"/>
        <v>35</v>
      </c>
    </row>
    <row r="438" spans="1:11" x14ac:dyDescent="0.25">
      <c r="A438" s="7" t="s">
        <v>447</v>
      </c>
      <c r="B438" s="7" t="s">
        <v>996</v>
      </c>
      <c r="C438" s="8" t="s">
        <v>1111</v>
      </c>
      <c r="D438" s="11">
        <v>32</v>
      </c>
      <c r="E438" s="8" t="s">
        <v>1115</v>
      </c>
      <c r="F438" s="8" t="s">
        <v>1115</v>
      </c>
      <c r="G438" s="11">
        <v>209.88</v>
      </c>
      <c r="H438" s="12">
        <f>IF(F438="Yes",Cost_Price+(G438*Premium_Markup),Cost_Price+(G438*Standard_Markup))</f>
        <v>247.6584</v>
      </c>
      <c r="I438" s="10" t="str">
        <f>IF(D438&lt;O440,"Yes","")</f>
        <v/>
      </c>
      <c r="J438" s="10" t="str">
        <f t="shared" si="12"/>
        <v/>
      </c>
      <c r="K438" s="10">
        <f t="shared" si="13"/>
        <v>35</v>
      </c>
    </row>
    <row r="439" spans="1:11" x14ac:dyDescent="0.25">
      <c r="A439" s="7" t="s">
        <v>448</v>
      </c>
      <c r="B439" s="7" t="s">
        <v>997</v>
      </c>
      <c r="C439" s="8" t="s">
        <v>1113</v>
      </c>
      <c r="D439" s="11">
        <v>3</v>
      </c>
      <c r="E439" s="8" t="s">
        <v>1115</v>
      </c>
      <c r="F439" s="8" t="s">
        <v>1127</v>
      </c>
      <c r="G439" s="11">
        <v>9146.7999999999993</v>
      </c>
      <c r="H439" s="12">
        <f>IF(F439="Yes",Cost_Price+(G439*Premium_Markup),Cost_Price+(G439*Standard_Markup))</f>
        <v>11433.5</v>
      </c>
      <c r="I439" s="10" t="str">
        <f>IF(D439&lt;O441,"Yes","")</f>
        <v/>
      </c>
      <c r="J439" s="10" t="str">
        <f t="shared" si="12"/>
        <v/>
      </c>
      <c r="K439" s="10">
        <f t="shared" si="13"/>
        <v>15</v>
      </c>
    </row>
    <row r="440" spans="1:11" x14ac:dyDescent="0.25">
      <c r="A440" s="7" t="s">
        <v>449</v>
      </c>
      <c r="B440" s="7" t="s">
        <v>998</v>
      </c>
      <c r="C440" s="8" t="s">
        <v>1112</v>
      </c>
      <c r="D440" s="11">
        <v>26</v>
      </c>
      <c r="E440" s="8" t="s">
        <v>1115</v>
      </c>
      <c r="F440" s="8" t="s">
        <v>1115</v>
      </c>
      <c r="G440" s="11">
        <v>17946.900000000001</v>
      </c>
      <c r="H440" s="12">
        <f>IF(F440="Yes",Cost_Price+(G440*Premium_Markup),Cost_Price+(G440*Standard_Markup))</f>
        <v>21177.342000000001</v>
      </c>
      <c r="I440" s="10" t="str">
        <f>IF(D440&lt;O442,"Yes","")</f>
        <v/>
      </c>
      <c r="J440" s="10" t="str">
        <f t="shared" si="12"/>
        <v/>
      </c>
      <c r="K440" s="10">
        <f t="shared" si="13"/>
        <v>10</v>
      </c>
    </row>
    <row r="441" spans="1:11" x14ac:dyDescent="0.25">
      <c r="A441" s="7" t="s">
        <v>450</v>
      </c>
      <c r="B441" s="7" t="s">
        <v>999</v>
      </c>
      <c r="C441" s="8" t="s">
        <v>1111</v>
      </c>
      <c r="D441" s="11">
        <v>6</v>
      </c>
      <c r="E441" s="8" t="s">
        <v>1115</v>
      </c>
      <c r="F441" s="8" t="s">
        <v>1115</v>
      </c>
      <c r="G441" s="11">
        <v>209.88</v>
      </c>
      <c r="H441" s="12">
        <f>IF(F441="Yes",Cost_Price+(G441*Premium_Markup),Cost_Price+(G441*Standard_Markup))</f>
        <v>247.6584</v>
      </c>
      <c r="I441" s="10" t="str">
        <f>IF(D441&lt;O443,"Yes","")</f>
        <v/>
      </c>
      <c r="J441" s="10" t="str">
        <f t="shared" si="12"/>
        <v/>
      </c>
      <c r="K441" s="10">
        <f t="shared" si="13"/>
        <v>35</v>
      </c>
    </row>
    <row r="442" spans="1:11" x14ac:dyDescent="0.25">
      <c r="A442" s="7" t="s">
        <v>451</v>
      </c>
      <c r="B442" s="7" t="s">
        <v>1000</v>
      </c>
      <c r="C442" s="8" t="s">
        <v>1112</v>
      </c>
      <c r="D442" s="11">
        <v>5</v>
      </c>
      <c r="E442" s="8" t="s">
        <v>1127</v>
      </c>
      <c r="F442" s="8" t="s">
        <v>1127</v>
      </c>
      <c r="G442" s="11">
        <v>10389.75</v>
      </c>
      <c r="H442" s="12">
        <f>IF(F442="Yes",Cost_Price+(G442*Premium_Markup),Cost_Price+(G442*Standard_Markup))</f>
        <v>12987.1875</v>
      </c>
      <c r="I442" s="10" t="str">
        <f>IF(D442&lt;O444,"Yes","")</f>
        <v/>
      </c>
      <c r="J442" s="10" t="str">
        <f t="shared" si="12"/>
        <v/>
      </c>
      <c r="K442" s="10">
        <f t="shared" si="13"/>
        <v>10</v>
      </c>
    </row>
    <row r="443" spans="1:11" x14ac:dyDescent="0.25">
      <c r="A443" s="7" t="s">
        <v>452</v>
      </c>
      <c r="B443" s="7" t="s">
        <v>1001</v>
      </c>
      <c r="C443" s="8" t="s">
        <v>1112</v>
      </c>
      <c r="D443" s="11">
        <v>22</v>
      </c>
      <c r="E443" s="8" t="s">
        <v>1115</v>
      </c>
      <c r="F443" s="8" t="s">
        <v>1115</v>
      </c>
      <c r="G443" s="11">
        <v>18474.75</v>
      </c>
      <c r="H443" s="12">
        <f>IF(F443="Yes",Cost_Price+(G443*Premium_Markup),Cost_Price+(G443*Standard_Markup))</f>
        <v>21800.205000000002</v>
      </c>
      <c r="I443" s="10" t="str">
        <f>IF(D443&lt;O445,"Yes","")</f>
        <v/>
      </c>
      <c r="J443" s="10" t="str">
        <f t="shared" si="12"/>
        <v/>
      </c>
      <c r="K443" s="10">
        <f t="shared" si="13"/>
        <v>10</v>
      </c>
    </row>
    <row r="444" spans="1:11" x14ac:dyDescent="0.25">
      <c r="A444" s="7" t="s">
        <v>453</v>
      </c>
      <c r="B444" s="7" t="s">
        <v>1002</v>
      </c>
      <c r="C444" s="8" t="s">
        <v>1112</v>
      </c>
      <c r="D444" s="11">
        <v>12</v>
      </c>
      <c r="E444" s="8" t="s">
        <v>1115</v>
      </c>
      <c r="F444" s="8" t="s">
        <v>1127</v>
      </c>
      <c r="G444" s="11">
        <v>10967.25</v>
      </c>
      <c r="H444" s="12">
        <f>IF(F444="Yes",Cost_Price+(G444*Premium_Markup),Cost_Price+(G444*Standard_Markup))</f>
        <v>13709.0625</v>
      </c>
      <c r="I444" s="10" t="str">
        <f>IF(D444&lt;O446,"Yes","")</f>
        <v/>
      </c>
      <c r="J444" s="10" t="str">
        <f t="shared" si="12"/>
        <v/>
      </c>
      <c r="K444" s="10">
        <f t="shared" si="13"/>
        <v>10</v>
      </c>
    </row>
    <row r="445" spans="1:11" x14ac:dyDescent="0.25">
      <c r="A445" s="7" t="s">
        <v>454</v>
      </c>
      <c r="B445" s="7" t="s">
        <v>1003</v>
      </c>
      <c r="C445" s="8" t="s">
        <v>1111</v>
      </c>
      <c r="D445" s="11">
        <v>13</v>
      </c>
      <c r="E445" s="8" t="s">
        <v>1115</v>
      </c>
      <c r="F445" s="8" t="s">
        <v>1115</v>
      </c>
      <c r="G445" s="11">
        <v>1694.35</v>
      </c>
      <c r="H445" s="12">
        <f>IF(F445="Yes",Cost_Price+(G445*Premium_Markup),Cost_Price+(G445*Standard_Markup))</f>
        <v>1999.3329999999999</v>
      </c>
      <c r="I445" s="10" t="str">
        <f>IF(D445&lt;O447,"Yes","")</f>
        <v/>
      </c>
      <c r="J445" s="10" t="str">
        <f t="shared" si="12"/>
        <v/>
      </c>
      <c r="K445" s="10">
        <f t="shared" si="13"/>
        <v>35</v>
      </c>
    </row>
    <row r="446" spans="1:11" x14ac:dyDescent="0.25">
      <c r="A446" s="7" t="s">
        <v>455</v>
      </c>
      <c r="B446" s="7" t="s">
        <v>1004</v>
      </c>
      <c r="C446" s="8" t="s">
        <v>1113</v>
      </c>
      <c r="D446" s="11">
        <v>17</v>
      </c>
      <c r="E446" s="8" t="s">
        <v>1115</v>
      </c>
      <c r="F446" s="8" t="s">
        <v>1127</v>
      </c>
      <c r="G446" s="11">
        <v>8739.7000000000007</v>
      </c>
      <c r="H446" s="12">
        <f>IF(F446="Yes",Cost_Price+(G446*Premium_Markup),Cost_Price+(G446*Standard_Markup))</f>
        <v>10924.625</v>
      </c>
      <c r="I446" s="10" t="str">
        <f>IF(D446&lt;O448,"Yes","")</f>
        <v/>
      </c>
      <c r="J446" s="10" t="str">
        <f t="shared" si="12"/>
        <v/>
      </c>
      <c r="K446" s="10">
        <f t="shared" si="13"/>
        <v>15</v>
      </c>
    </row>
    <row r="447" spans="1:11" x14ac:dyDescent="0.25">
      <c r="A447" s="7" t="s">
        <v>456</v>
      </c>
      <c r="B447" s="7" t="s">
        <v>1005</v>
      </c>
      <c r="C447" s="8" t="s">
        <v>1111</v>
      </c>
      <c r="D447" s="11">
        <v>22</v>
      </c>
      <c r="E447" s="8" t="s">
        <v>1115</v>
      </c>
      <c r="F447" s="8" t="s">
        <v>1127</v>
      </c>
      <c r="G447" s="11">
        <v>211.86</v>
      </c>
      <c r="H447" s="12">
        <f>IF(F447="Yes",Cost_Price+(G447*Premium_Markup),Cost_Price+(G447*Standard_Markup))</f>
        <v>264.82500000000005</v>
      </c>
      <c r="I447" s="10" t="str">
        <f>IF(D447&lt;O449,"Yes","")</f>
        <v/>
      </c>
      <c r="J447" s="10" t="str">
        <f t="shared" si="12"/>
        <v/>
      </c>
      <c r="K447" s="10">
        <f t="shared" si="13"/>
        <v>35</v>
      </c>
    </row>
    <row r="448" spans="1:11" x14ac:dyDescent="0.25">
      <c r="A448" s="7" t="s">
        <v>457</v>
      </c>
      <c r="B448" s="7" t="s">
        <v>1006</v>
      </c>
      <c r="C448" s="8" t="s">
        <v>1112</v>
      </c>
      <c r="D448" s="11">
        <v>4</v>
      </c>
      <c r="E448" s="8" t="s">
        <v>1115</v>
      </c>
      <c r="F448" s="8" t="s">
        <v>1127</v>
      </c>
      <c r="G448" s="11">
        <v>11214.9</v>
      </c>
      <c r="H448" s="12">
        <f>IF(F448="Yes",Cost_Price+(G448*Premium_Markup),Cost_Price+(G448*Standard_Markup))</f>
        <v>14018.625</v>
      </c>
      <c r="I448" s="10" t="str">
        <f>IF(D448&lt;O450,"Yes","")</f>
        <v/>
      </c>
      <c r="J448" s="10" t="str">
        <f t="shared" si="12"/>
        <v/>
      </c>
      <c r="K448" s="10">
        <f t="shared" si="13"/>
        <v>10</v>
      </c>
    </row>
    <row r="449" spans="1:11" x14ac:dyDescent="0.25">
      <c r="A449" s="7" t="s">
        <v>458</v>
      </c>
      <c r="B449" s="7" t="s">
        <v>1007</v>
      </c>
      <c r="C449" s="8" t="s">
        <v>1113</v>
      </c>
      <c r="D449" s="11">
        <v>13</v>
      </c>
      <c r="E449" s="8" t="s">
        <v>1115</v>
      </c>
      <c r="F449" s="8" t="s">
        <v>1115</v>
      </c>
      <c r="G449" s="11">
        <v>9410.65</v>
      </c>
      <c r="H449" s="12">
        <f>IF(F449="Yes",Cost_Price+(G449*Premium_Markup),Cost_Price+(G449*Standard_Markup))</f>
        <v>11104.566999999999</v>
      </c>
      <c r="I449" s="10" t="str">
        <f>IF(D449&lt;O451,"Yes","")</f>
        <v/>
      </c>
      <c r="J449" s="10" t="str">
        <f t="shared" si="12"/>
        <v/>
      </c>
      <c r="K449" s="10">
        <f t="shared" si="13"/>
        <v>15</v>
      </c>
    </row>
    <row r="450" spans="1:11" x14ac:dyDescent="0.25">
      <c r="A450" s="7" t="s">
        <v>459</v>
      </c>
      <c r="B450" s="7" t="s">
        <v>1008</v>
      </c>
      <c r="C450" s="8" t="s">
        <v>1113</v>
      </c>
      <c r="D450" s="11">
        <v>28</v>
      </c>
      <c r="E450" s="8" t="s">
        <v>1115</v>
      </c>
      <c r="F450" s="8" t="s">
        <v>1115</v>
      </c>
      <c r="G450" s="11">
        <v>8156.7</v>
      </c>
      <c r="H450" s="12">
        <f>IF(F450="Yes",Cost_Price+(G450*Premium_Markup),Cost_Price+(G450*Standard_Markup))</f>
        <v>9624.905999999999</v>
      </c>
      <c r="I450" s="10" t="str">
        <f>IF(D450&lt;O452,"Yes","")</f>
        <v/>
      </c>
      <c r="J450" s="10" t="str">
        <f t="shared" si="12"/>
        <v/>
      </c>
      <c r="K450" s="10">
        <f t="shared" si="13"/>
        <v>15</v>
      </c>
    </row>
    <row r="451" spans="1:11" x14ac:dyDescent="0.25">
      <c r="A451" s="7" t="s">
        <v>460</v>
      </c>
      <c r="B451" s="7" t="s">
        <v>1009</v>
      </c>
      <c r="C451" s="8" t="s">
        <v>1114</v>
      </c>
      <c r="D451" s="11">
        <v>31</v>
      </c>
      <c r="E451" s="8" t="s">
        <v>1115</v>
      </c>
      <c r="F451" s="8" t="s">
        <v>1115</v>
      </c>
      <c r="G451" s="11">
        <v>3360.9</v>
      </c>
      <c r="H451" s="12">
        <f>IF(F451="Yes",Cost_Price+(G451*Premium_Markup),Cost_Price+(G451*Standard_Markup))</f>
        <v>3965.8620000000001</v>
      </c>
      <c r="I451" s="10" t="str">
        <f>IF(D451&lt;O453,"Yes","")</f>
        <v/>
      </c>
      <c r="J451" s="10" t="str">
        <f t="shared" si="12"/>
        <v/>
      </c>
      <c r="K451" s="10">
        <f t="shared" si="13"/>
        <v>25</v>
      </c>
    </row>
    <row r="452" spans="1:11" x14ac:dyDescent="0.25">
      <c r="A452" s="7" t="s">
        <v>461</v>
      </c>
      <c r="B452" s="7" t="s">
        <v>1010</v>
      </c>
      <c r="C452" s="8" t="s">
        <v>1114</v>
      </c>
      <c r="D452" s="11">
        <v>12</v>
      </c>
      <c r="E452" s="8" t="s">
        <v>1115</v>
      </c>
      <c r="F452" s="8" t="s">
        <v>1115</v>
      </c>
      <c r="G452" s="11">
        <v>3459.75</v>
      </c>
      <c r="H452" s="12">
        <f>IF(F452="Yes",Cost_Price+(G452*Premium_Markup),Cost_Price+(G452*Standard_Markup))</f>
        <v>4082.5050000000001</v>
      </c>
      <c r="I452" s="10" t="str">
        <f>IF(D452&lt;O454,"Yes","")</f>
        <v/>
      </c>
      <c r="J452" s="10" t="str">
        <f t="shared" si="12"/>
        <v/>
      </c>
      <c r="K452" s="10">
        <f t="shared" si="13"/>
        <v>25</v>
      </c>
    </row>
    <row r="453" spans="1:11" x14ac:dyDescent="0.25">
      <c r="A453" s="7" t="s">
        <v>462</v>
      </c>
      <c r="B453" s="7" t="s">
        <v>1011</v>
      </c>
      <c r="C453" s="8" t="s">
        <v>1111</v>
      </c>
      <c r="D453" s="11">
        <v>13</v>
      </c>
      <c r="E453" s="8" t="s">
        <v>1115</v>
      </c>
      <c r="F453" s="8" t="s">
        <v>1127</v>
      </c>
      <c r="G453" s="11">
        <v>207.9</v>
      </c>
      <c r="H453" s="12">
        <f>IF(F453="Yes",Cost_Price+(G453*Premium_Markup),Cost_Price+(G453*Standard_Markup))</f>
        <v>259.875</v>
      </c>
      <c r="I453" s="10" t="str">
        <f>IF(D453&lt;O455,"Yes","")</f>
        <v/>
      </c>
      <c r="J453" s="10" t="str">
        <f t="shared" ref="J453:J516" si="14">IF(AND(E453="Yes",I453="Yes"),"Yes","")</f>
        <v/>
      </c>
      <c r="K453" s="10">
        <f t="shared" ref="K453:K516" si="15">VLOOKUP(C453,$M$10:$N$13,2)</f>
        <v>35</v>
      </c>
    </row>
    <row r="454" spans="1:11" x14ac:dyDescent="0.25">
      <c r="A454" s="7" t="s">
        <v>463</v>
      </c>
      <c r="B454" s="7" t="s">
        <v>1012</v>
      </c>
      <c r="C454" s="8" t="s">
        <v>1111</v>
      </c>
      <c r="D454" s="11">
        <v>11</v>
      </c>
      <c r="E454" s="8" t="s">
        <v>1115</v>
      </c>
      <c r="F454" s="8" t="s">
        <v>1115</v>
      </c>
      <c r="G454" s="11">
        <v>207.9</v>
      </c>
      <c r="H454" s="12">
        <f>IF(F454="Yes",Cost_Price+(G454*Premium_Markup),Cost_Price+(G454*Standard_Markup))</f>
        <v>245.322</v>
      </c>
      <c r="I454" s="10" t="str">
        <f>IF(D454&lt;O456,"Yes","")</f>
        <v/>
      </c>
      <c r="J454" s="10" t="str">
        <f t="shared" si="14"/>
        <v/>
      </c>
      <c r="K454" s="10">
        <f t="shared" si="15"/>
        <v>35</v>
      </c>
    </row>
    <row r="455" spans="1:11" x14ac:dyDescent="0.25">
      <c r="A455" s="7" t="s">
        <v>464</v>
      </c>
      <c r="B455" s="7" t="s">
        <v>1013</v>
      </c>
      <c r="C455" s="8" t="s">
        <v>1114</v>
      </c>
      <c r="D455" s="11">
        <v>3</v>
      </c>
      <c r="E455" s="8" t="s">
        <v>1127</v>
      </c>
      <c r="F455" s="8" t="s">
        <v>1115</v>
      </c>
      <c r="G455" s="11">
        <v>4074.9</v>
      </c>
      <c r="H455" s="12">
        <f>IF(F455="Yes",Cost_Price+(G455*Premium_Markup),Cost_Price+(G455*Standard_Markup))</f>
        <v>4808.3819999999996</v>
      </c>
      <c r="I455" s="10" t="str">
        <f>IF(D455&lt;O457,"Yes","")</f>
        <v/>
      </c>
      <c r="J455" s="10" t="str">
        <f t="shared" si="14"/>
        <v/>
      </c>
      <c r="K455" s="10">
        <f t="shared" si="15"/>
        <v>25</v>
      </c>
    </row>
    <row r="456" spans="1:11" x14ac:dyDescent="0.25">
      <c r="A456" s="7" t="s">
        <v>465</v>
      </c>
      <c r="B456" s="7" t="s">
        <v>1014</v>
      </c>
      <c r="C456" s="8" t="s">
        <v>1113</v>
      </c>
      <c r="D456" s="11">
        <v>16</v>
      </c>
      <c r="E456" s="8" t="s">
        <v>1115</v>
      </c>
      <c r="F456" s="8" t="s">
        <v>1115</v>
      </c>
      <c r="G456" s="11">
        <v>7410.85</v>
      </c>
      <c r="H456" s="12">
        <f>IF(F456="Yes",Cost_Price+(G456*Premium_Markup),Cost_Price+(G456*Standard_Markup))</f>
        <v>8744.8029999999999</v>
      </c>
      <c r="I456" s="10" t="str">
        <f>IF(D456&lt;O458,"Yes","")</f>
        <v/>
      </c>
      <c r="J456" s="10" t="str">
        <f t="shared" si="14"/>
        <v/>
      </c>
      <c r="K456" s="10">
        <f t="shared" si="15"/>
        <v>15</v>
      </c>
    </row>
    <row r="457" spans="1:11" x14ac:dyDescent="0.25">
      <c r="A457" s="7" t="s">
        <v>466</v>
      </c>
      <c r="B457" s="7" t="s">
        <v>1015</v>
      </c>
      <c r="C457" s="8" t="s">
        <v>1114</v>
      </c>
      <c r="D457" s="11">
        <v>10</v>
      </c>
      <c r="E457" s="8" t="s">
        <v>1115</v>
      </c>
      <c r="F457" s="8" t="s">
        <v>1115</v>
      </c>
      <c r="G457" s="11">
        <v>2348.65</v>
      </c>
      <c r="H457" s="12">
        <f>IF(F457="Yes",Cost_Price+(G457*Premium_Markup),Cost_Price+(G457*Standard_Markup))</f>
        <v>2771.4070000000002</v>
      </c>
      <c r="I457" s="10" t="str">
        <f>IF(D457&lt;O459,"Yes","")</f>
        <v/>
      </c>
      <c r="J457" s="10" t="str">
        <f t="shared" si="14"/>
        <v/>
      </c>
      <c r="K457" s="10">
        <f t="shared" si="15"/>
        <v>25</v>
      </c>
    </row>
    <row r="458" spans="1:11" x14ac:dyDescent="0.25">
      <c r="A458" s="7" t="s">
        <v>467</v>
      </c>
      <c r="B458" s="7" t="s">
        <v>1016</v>
      </c>
      <c r="C458" s="8" t="s">
        <v>1114</v>
      </c>
      <c r="D458" s="11">
        <v>22</v>
      </c>
      <c r="E458" s="8" t="s">
        <v>1115</v>
      </c>
      <c r="F458" s="8" t="s">
        <v>1115</v>
      </c>
      <c r="G458" s="11">
        <v>4570.8</v>
      </c>
      <c r="H458" s="12">
        <f>IF(F458="Yes",Cost_Price+(G458*Premium_Markup),Cost_Price+(G458*Standard_Markup))</f>
        <v>5393.5439999999999</v>
      </c>
      <c r="I458" s="10" t="str">
        <f>IF(D458&lt;O460,"Yes","")</f>
        <v/>
      </c>
      <c r="J458" s="10" t="str">
        <f t="shared" si="14"/>
        <v/>
      </c>
      <c r="K458" s="10">
        <f t="shared" si="15"/>
        <v>25</v>
      </c>
    </row>
    <row r="459" spans="1:11" x14ac:dyDescent="0.25">
      <c r="A459" s="7" t="s">
        <v>468</v>
      </c>
      <c r="B459" s="7" t="s">
        <v>1017</v>
      </c>
      <c r="C459" s="8" t="s">
        <v>1113</v>
      </c>
      <c r="D459" s="11">
        <v>22</v>
      </c>
      <c r="E459" s="8" t="s">
        <v>1115</v>
      </c>
      <c r="F459" s="8" t="s">
        <v>1127</v>
      </c>
      <c r="G459" s="11">
        <v>7410.85</v>
      </c>
      <c r="H459" s="12">
        <f>IF(F459="Yes",Cost_Price+(G459*Premium_Markup),Cost_Price+(G459*Standard_Markup))</f>
        <v>9263.5625</v>
      </c>
      <c r="I459" s="10" t="str">
        <f>IF(D459&lt;O461,"Yes","")</f>
        <v/>
      </c>
      <c r="J459" s="10" t="str">
        <f t="shared" si="14"/>
        <v/>
      </c>
      <c r="K459" s="10">
        <f t="shared" si="15"/>
        <v>15</v>
      </c>
    </row>
    <row r="460" spans="1:11" x14ac:dyDescent="0.25">
      <c r="A460" s="7" t="s">
        <v>469</v>
      </c>
      <c r="B460" s="7" t="s">
        <v>1018</v>
      </c>
      <c r="C460" s="8" t="s">
        <v>1114</v>
      </c>
      <c r="D460" s="11">
        <v>31</v>
      </c>
      <c r="E460" s="8" t="s">
        <v>1115</v>
      </c>
      <c r="F460" s="8" t="s">
        <v>1127</v>
      </c>
      <c r="G460" s="11">
        <v>2850.9</v>
      </c>
      <c r="H460" s="12">
        <f>IF(F460="Yes",Cost_Price+(G460*Premium_Markup),Cost_Price+(G460*Standard_Markup))</f>
        <v>3563.625</v>
      </c>
      <c r="I460" s="10" t="str">
        <f>IF(D460&lt;O462,"Yes","")</f>
        <v/>
      </c>
      <c r="J460" s="10" t="str">
        <f t="shared" si="14"/>
        <v/>
      </c>
      <c r="K460" s="10">
        <f t="shared" si="15"/>
        <v>25</v>
      </c>
    </row>
    <row r="461" spans="1:11" x14ac:dyDescent="0.25">
      <c r="A461" s="7" t="s">
        <v>470</v>
      </c>
      <c r="B461" s="7" t="s">
        <v>1019</v>
      </c>
      <c r="C461" s="8" t="s">
        <v>1113</v>
      </c>
      <c r="D461" s="11">
        <v>28</v>
      </c>
      <c r="E461" s="8" t="s">
        <v>1115</v>
      </c>
      <c r="F461" s="8" t="s">
        <v>1127</v>
      </c>
      <c r="G461" s="11">
        <v>9322.7000000000007</v>
      </c>
      <c r="H461" s="12">
        <f>IF(F461="Yes",Cost_Price+(G461*Premium_Markup),Cost_Price+(G461*Standard_Markup))</f>
        <v>11653.375</v>
      </c>
      <c r="I461" s="10" t="str">
        <f>IF(D461&lt;O463,"Yes","")</f>
        <v/>
      </c>
      <c r="J461" s="10" t="str">
        <f t="shared" si="14"/>
        <v/>
      </c>
      <c r="K461" s="10">
        <f t="shared" si="15"/>
        <v>15</v>
      </c>
    </row>
    <row r="462" spans="1:11" x14ac:dyDescent="0.25">
      <c r="A462" s="7" t="s">
        <v>471</v>
      </c>
      <c r="B462" s="7" t="s">
        <v>1020</v>
      </c>
      <c r="C462" s="8" t="s">
        <v>1112</v>
      </c>
      <c r="D462" s="11">
        <v>22</v>
      </c>
      <c r="E462" s="8" t="s">
        <v>1115</v>
      </c>
      <c r="F462" s="8" t="s">
        <v>1115</v>
      </c>
      <c r="G462" s="11">
        <v>11839.85</v>
      </c>
      <c r="H462" s="12">
        <f>IF(F462="Yes",Cost_Price+(G462*Premium_Markup),Cost_Price+(G462*Standard_Markup))</f>
        <v>13971.023000000001</v>
      </c>
      <c r="I462" s="10" t="str">
        <f>IF(D462&lt;O464,"Yes","")</f>
        <v/>
      </c>
      <c r="J462" s="10" t="str">
        <f t="shared" si="14"/>
        <v/>
      </c>
      <c r="K462" s="10">
        <f t="shared" si="15"/>
        <v>10</v>
      </c>
    </row>
    <row r="463" spans="1:11" x14ac:dyDescent="0.25">
      <c r="A463" s="7" t="s">
        <v>472</v>
      </c>
      <c r="B463" s="7" t="s">
        <v>1021</v>
      </c>
      <c r="C463" s="8" t="s">
        <v>1113</v>
      </c>
      <c r="D463" s="11">
        <v>20</v>
      </c>
      <c r="E463" s="8" t="s">
        <v>1115</v>
      </c>
      <c r="F463" s="8" t="s">
        <v>1127</v>
      </c>
      <c r="G463" s="11">
        <v>7338.9</v>
      </c>
      <c r="H463" s="12">
        <f>IF(F463="Yes",Cost_Price+(G463*Premium_Markup),Cost_Price+(G463*Standard_Markup))</f>
        <v>9173.625</v>
      </c>
      <c r="I463" s="10" t="str">
        <f>IF(D463&lt;O465,"Yes","")</f>
        <v/>
      </c>
      <c r="J463" s="10" t="str">
        <f t="shared" si="14"/>
        <v/>
      </c>
      <c r="K463" s="10">
        <f t="shared" si="15"/>
        <v>15</v>
      </c>
    </row>
    <row r="464" spans="1:11" x14ac:dyDescent="0.25">
      <c r="A464" s="7" t="s">
        <v>473</v>
      </c>
      <c r="B464" s="7" t="s">
        <v>1022</v>
      </c>
      <c r="C464" s="8" t="s">
        <v>1112</v>
      </c>
      <c r="D464" s="11">
        <v>5</v>
      </c>
      <c r="E464" s="8" t="s">
        <v>1127</v>
      </c>
      <c r="F464" s="8" t="s">
        <v>1115</v>
      </c>
      <c r="G464" s="11">
        <v>16824.900000000001</v>
      </c>
      <c r="H464" s="12">
        <f>IF(F464="Yes",Cost_Price+(G464*Premium_Markup),Cost_Price+(G464*Standard_Markup))</f>
        <v>19853.382000000001</v>
      </c>
      <c r="I464" s="10" t="str">
        <f>IF(D464&lt;O466,"Yes","")</f>
        <v/>
      </c>
      <c r="J464" s="10" t="str">
        <f t="shared" si="14"/>
        <v/>
      </c>
      <c r="K464" s="10">
        <f t="shared" si="15"/>
        <v>10</v>
      </c>
    </row>
    <row r="465" spans="1:11" x14ac:dyDescent="0.25">
      <c r="A465" s="7" t="s">
        <v>474</v>
      </c>
      <c r="B465" s="7" t="s">
        <v>1023</v>
      </c>
      <c r="C465" s="8" t="s">
        <v>1112</v>
      </c>
      <c r="D465" s="11">
        <v>3</v>
      </c>
      <c r="E465" s="8" t="s">
        <v>1127</v>
      </c>
      <c r="F465" s="8" t="s">
        <v>1115</v>
      </c>
      <c r="G465" s="11">
        <v>14866.8</v>
      </c>
      <c r="H465" s="12">
        <f>IF(F465="Yes",Cost_Price+(G465*Premium_Markup),Cost_Price+(G465*Standard_Markup))</f>
        <v>17542.824000000001</v>
      </c>
      <c r="I465" s="10" t="str">
        <f>IF(D465&lt;O467,"Yes","")</f>
        <v/>
      </c>
      <c r="J465" s="10" t="str">
        <f t="shared" si="14"/>
        <v/>
      </c>
      <c r="K465" s="10">
        <f t="shared" si="15"/>
        <v>10</v>
      </c>
    </row>
    <row r="466" spans="1:11" x14ac:dyDescent="0.25">
      <c r="A466" s="7" t="s">
        <v>475</v>
      </c>
      <c r="B466" s="7" t="s">
        <v>1024</v>
      </c>
      <c r="C466" s="8" t="s">
        <v>1112</v>
      </c>
      <c r="D466" s="11">
        <v>26</v>
      </c>
      <c r="E466" s="8" t="s">
        <v>1115</v>
      </c>
      <c r="F466" s="8" t="s">
        <v>1115</v>
      </c>
      <c r="G466" s="11">
        <v>17844.75</v>
      </c>
      <c r="H466" s="12">
        <f>IF(F466="Yes",Cost_Price+(G466*Premium_Markup),Cost_Price+(G466*Standard_Markup))</f>
        <v>21056.805</v>
      </c>
      <c r="I466" s="10" t="str">
        <f>IF(D466&lt;O468,"Yes","")</f>
        <v/>
      </c>
      <c r="J466" s="10" t="str">
        <f t="shared" si="14"/>
        <v/>
      </c>
      <c r="K466" s="10">
        <f t="shared" si="15"/>
        <v>10</v>
      </c>
    </row>
    <row r="467" spans="1:11" x14ac:dyDescent="0.25">
      <c r="A467" s="7" t="s">
        <v>476</v>
      </c>
      <c r="B467" s="7" t="s">
        <v>1025</v>
      </c>
      <c r="C467" s="8" t="s">
        <v>1112</v>
      </c>
      <c r="D467" s="11">
        <v>0</v>
      </c>
      <c r="E467" s="8" t="s">
        <v>1127</v>
      </c>
      <c r="F467" s="8" t="s">
        <v>1115</v>
      </c>
      <c r="G467" s="11">
        <v>23094.75</v>
      </c>
      <c r="H467" s="12">
        <f>IF(F467="Yes",Cost_Price+(G467*Premium_Markup),Cost_Price+(G467*Standard_Markup))</f>
        <v>27251.805</v>
      </c>
      <c r="I467" s="10" t="str">
        <f>IF(D467&lt;O469,"Yes","")</f>
        <v/>
      </c>
      <c r="J467" s="10" t="str">
        <f t="shared" si="14"/>
        <v/>
      </c>
      <c r="K467" s="10">
        <f t="shared" si="15"/>
        <v>10</v>
      </c>
    </row>
    <row r="468" spans="1:11" x14ac:dyDescent="0.25">
      <c r="A468" s="7" t="s">
        <v>477</v>
      </c>
      <c r="B468" s="7" t="s">
        <v>1026</v>
      </c>
      <c r="C468" s="8" t="s">
        <v>1112</v>
      </c>
      <c r="D468" s="11">
        <v>32</v>
      </c>
      <c r="E468" s="8" t="s">
        <v>1115</v>
      </c>
      <c r="F468" s="8" t="s">
        <v>1115</v>
      </c>
      <c r="G468" s="11">
        <v>33984.85</v>
      </c>
      <c r="H468" s="12">
        <f>IF(F468="Yes",Cost_Price+(G468*Premium_Markup),Cost_Price+(G468*Standard_Markup))</f>
        <v>40102.123</v>
      </c>
      <c r="I468" s="10" t="str">
        <f>IF(D468&lt;O470,"Yes","")</f>
        <v/>
      </c>
      <c r="J468" s="10" t="str">
        <f t="shared" si="14"/>
        <v/>
      </c>
      <c r="K468" s="10">
        <f t="shared" si="15"/>
        <v>10</v>
      </c>
    </row>
    <row r="469" spans="1:11" x14ac:dyDescent="0.25">
      <c r="A469" s="7" t="s">
        <v>478</v>
      </c>
      <c r="B469" s="7" t="s">
        <v>1027</v>
      </c>
      <c r="C469" s="8" t="s">
        <v>1112</v>
      </c>
      <c r="D469" s="11">
        <v>17</v>
      </c>
      <c r="E469" s="8" t="s">
        <v>1115</v>
      </c>
      <c r="F469" s="8" t="s">
        <v>1127</v>
      </c>
      <c r="G469" s="11">
        <v>29419.65</v>
      </c>
      <c r="H469" s="12">
        <f>IF(F469="Yes",Cost_Price+(G469*Premium_Markup),Cost_Price+(G469*Standard_Markup))</f>
        <v>36774.5625</v>
      </c>
      <c r="I469" s="10" t="str">
        <f>IF(D469&lt;O471,"Yes","")</f>
        <v/>
      </c>
      <c r="J469" s="10" t="str">
        <f t="shared" si="14"/>
        <v/>
      </c>
      <c r="K469" s="10">
        <f t="shared" si="15"/>
        <v>10</v>
      </c>
    </row>
    <row r="470" spans="1:11" x14ac:dyDescent="0.25">
      <c r="A470" s="7" t="s">
        <v>479</v>
      </c>
      <c r="B470" s="7" t="s">
        <v>1028</v>
      </c>
      <c r="C470" s="8" t="s">
        <v>1112</v>
      </c>
      <c r="D470" s="11">
        <v>1</v>
      </c>
      <c r="E470" s="8" t="s">
        <v>1115</v>
      </c>
      <c r="F470" s="8" t="s">
        <v>1127</v>
      </c>
      <c r="G470" s="11">
        <v>22874.799999999999</v>
      </c>
      <c r="H470" s="12">
        <f>IF(F470="Yes",Cost_Price+(G470*Premium_Markup),Cost_Price+(G470*Standard_Markup))</f>
        <v>28593.5</v>
      </c>
      <c r="I470" s="10" t="str">
        <f>IF(D470&lt;O472,"Yes","")</f>
        <v/>
      </c>
      <c r="J470" s="10" t="str">
        <f t="shared" si="14"/>
        <v/>
      </c>
      <c r="K470" s="10">
        <f t="shared" si="15"/>
        <v>10</v>
      </c>
    </row>
    <row r="471" spans="1:11" x14ac:dyDescent="0.25">
      <c r="A471" s="7" t="s">
        <v>480</v>
      </c>
      <c r="B471" s="7" t="s">
        <v>1029</v>
      </c>
      <c r="C471" s="8" t="s">
        <v>1112</v>
      </c>
      <c r="D471" s="11">
        <v>14</v>
      </c>
      <c r="E471" s="8" t="s">
        <v>1115</v>
      </c>
      <c r="F471" s="8" t="s">
        <v>1127</v>
      </c>
      <c r="G471" s="11">
        <v>25994.799999999999</v>
      </c>
      <c r="H471" s="12">
        <f>IF(F471="Yes",Cost_Price+(G471*Premium_Markup),Cost_Price+(G471*Standard_Markup))</f>
        <v>32493.5</v>
      </c>
      <c r="I471" s="10" t="str">
        <f>IF(D471&lt;O473,"Yes","")</f>
        <v/>
      </c>
      <c r="J471" s="10" t="str">
        <f t="shared" si="14"/>
        <v/>
      </c>
      <c r="K471" s="10">
        <f t="shared" si="15"/>
        <v>10</v>
      </c>
    </row>
    <row r="472" spans="1:11" x14ac:dyDescent="0.25">
      <c r="A472" s="7" t="s">
        <v>481</v>
      </c>
      <c r="B472" s="7" t="s">
        <v>1030</v>
      </c>
      <c r="C472" s="8" t="s">
        <v>1114</v>
      </c>
      <c r="D472" s="11">
        <v>15</v>
      </c>
      <c r="E472" s="8" t="s">
        <v>1115</v>
      </c>
      <c r="F472" s="8" t="s">
        <v>1127</v>
      </c>
      <c r="G472" s="11">
        <v>4194.75</v>
      </c>
      <c r="H472" s="12">
        <f>IF(F472="Yes",Cost_Price+(G472*Premium_Markup),Cost_Price+(G472*Standard_Markup))</f>
        <v>5243.4375</v>
      </c>
      <c r="I472" s="10" t="str">
        <f>IF(D472&lt;O474,"Yes","")</f>
        <v/>
      </c>
      <c r="J472" s="10" t="str">
        <f t="shared" si="14"/>
        <v/>
      </c>
      <c r="K472" s="10">
        <f t="shared" si="15"/>
        <v>25</v>
      </c>
    </row>
    <row r="473" spans="1:11" x14ac:dyDescent="0.25">
      <c r="A473" s="7" t="s">
        <v>482</v>
      </c>
      <c r="B473" s="7" t="s">
        <v>1031</v>
      </c>
      <c r="C473" s="8" t="s">
        <v>1114</v>
      </c>
      <c r="D473" s="11">
        <v>11</v>
      </c>
      <c r="E473" s="8" t="s">
        <v>1115</v>
      </c>
      <c r="F473" s="8" t="s">
        <v>1127</v>
      </c>
      <c r="G473" s="11">
        <v>2238.9</v>
      </c>
      <c r="H473" s="12">
        <f>IF(F473="Yes",Cost_Price+(G473*Premium_Markup),Cost_Price+(G473*Standard_Markup))</f>
        <v>2798.625</v>
      </c>
      <c r="I473" s="10" t="str">
        <f>IF(D473&lt;O475,"Yes","")</f>
        <v/>
      </c>
      <c r="J473" s="10" t="str">
        <f t="shared" si="14"/>
        <v/>
      </c>
      <c r="K473" s="10">
        <f t="shared" si="15"/>
        <v>25</v>
      </c>
    </row>
    <row r="474" spans="1:11" x14ac:dyDescent="0.25">
      <c r="A474" s="7" t="s">
        <v>483</v>
      </c>
      <c r="B474" s="7" t="s">
        <v>1032</v>
      </c>
      <c r="C474" s="8" t="s">
        <v>1113</v>
      </c>
      <c r="D474" s="11">
        <v>0</v>
      </c>
      <c r="E474" s="8" t="s">
        <v>1127</v>
      </c>
      <c r="F474" s="8" t="s">
        <v>1115</v>
      </c>
      <c r="G474" s="11">
        <v>7338.9</v>
      </c>
      <c r="H474" s="12">
        <f>IF(F474="Yes",Cost_Price+(G474*Premium_Markup),Cost_Price+(G474*Standard_Markup))</f>
        <v>8659.902</v>
      </c>
      <c r="I474" s="10" t="str">
        <f>IF(D474&lt;O476,"Yes","")</f>
        <v/>
      </c>
      <c r="J474" s="10" t="str">
        <f t="shared" si="14"/>
        <v/>
      </c>
      <c r="K474" s="10">
        <f t="shared" si="15"/>
        <v>15</v>
      </c>
    </row>
    <row r="475" spans="1:11" x14ac:dyDescent="0.25">
      <c r="A475" s="7" t="s">
        <v>484</v>
      </c>
      <c r="B475" s="7" t="s">
        <v>1033</v>
      </c>
      <c r="C475" s="8" t="s">
        <v>1112</v>
      </c>
      <c r="D475" s="11">
        <v>28</v>
      </c>
      <c r="E475" s="8" t="s">
        <v>1115</v>
      </c>
      <c r="F475" s="8" t="s">
        <v>1127</v>
      </c>
      <c r="G475" s="11">
        <v>34644.75</v>
      </c>
      <c r="H475" s="12">
        <f>IF(F475="Yes",Cost_Price+(G475*Premium_Markup),Cost_Price+(G475*Standard_Markup))</f>
        <v>43305.9375</v>
      </c>
      <c r="I475" s="10" t="str">
        <f>IF(D475&lt;O477,"Yes","")</f>
        <v/>
      </c>
      <c r="J475" s="10" t="str">
        <f t="shared" si="14"/>
        <v/>
      </c>
      <c r="K475" s="10">
        <f t="shared" si="15"/>
        <v>10</v>
      </c>
    </row>
    <row r="476" spans="1:11" x14ac:dyDescent="0.25">
      <c r="A476" s="7" t="s">
        <v>485</v>
      </c>
      <c r="B476" s="7" t="s">
        <v>1034</v>
      </c>
      <c r="C476" s="8" t="s">
        <v>1112</v>
      </c>
      <c r="D476" s="11">
        <v>6</v>
      </c>
      <c r="E476" s="8" t="s">
        <v>1127</v>
      </c>
      <c r="F476" s="8" t="s">
        <v>1127</v>
      </c>
      <c r="G476" s="11">
        <v>38300.65</v>
      </c>
      <c r="H476" s="12">
        <f>IF(F476="Yes",Cost_Price+(G476*Premium_Markup),Cost_Price+(G476*Standard_Markup))</f>
        <v>47875.8125</v>
      </c>
      <c r="I476" s="10" t="str">
        <f>IF(D476&lt;O478,"Yes","")</f>
        <v/>
      </c>
      <c r="J476" s="10" t="str">
        <f t="shared" si="14"/>
        <v/>
      </c>
      <c r="K476" s="10">
        <f t="shared" si="15"/>
        <v>10</v>
      </c>
    </row>
    <row r="477" spans="1:11" x14ac:dyDescent="0.25">
      <c r="A477" s="7" t="s">
        <v>486</v>
      </c>
      <c r="B477" s="7" t="s">
        <v>1035</v>
      </c>
      <c r="C477" s="8" t="s">
        <v>1112</v>
      </c>
      <c r="D477" s="11">
        <v>32</v>
      </c>
      <c r="E477" s="8" t="s">
        <v>1115</v>
      </c>
      <c r="F477" s="8" t="s">
        <v>1115</v>
      </c>
      <c r="G477" s="11">
        <v>40804.699999999997</v>
      </c>
      <c r="H477" s="12">
        <f>IF(F477="Yes",Cost_Price+(G477*Premium_Markup),Cost_Price+(G477*Standard_Markup))</f>
        <v>48149.545999999995</v>
      </c>
      <c r="I477" s="10" t="str">
        <f>IF(D477&lt;O479,"Yes","")</f>
        <v/>
      </c>
      <c r="J477" s="10" t="str">
        <f t="shared" si="14"/>
        <v/>
      </c>
      <c r="K477" s="10">
        <f t="shared" si="15"/>
        <v>10</v>
      </c>
    </row>
    <row r="478" spans="1:11" x14ac:dyDescent="0.25">
      <c r="A478" s="7" t="s">
        <v>487</v>
      </c>
      <c r="B478" s="7" t="s">
        <v>1036</v>
      </c>
      <c r="C478" s="8" t="s">
        <v>1112</v>
      </c>
      <c r="D478" s="11">
        <v>5</v>
      </c>
      <c r="E478" s="8" t="s">
        <v>1127</v>
      </c>
      <c r="F478" s="8" t="s">
        <v>1115</v>
      </c>
      <c r="G478" s="11">
        <v>42533.85</v>
      </c>
      <c r="H478" s="12">
        <f>IF(F478="Yes",Cost_Price+(G478*Premium_Markup),Cost_Price+(G478*Standard_Markup))</f>
        <v>50189.942999999999</v>
      </c>
      <c r="I478" s="10" t="str">
        <f>IF(D478&lt;O480,"Yes","")</f>
        <v/>
      </c>
      <c r="J478" s="10" t="str">
        <f t="shared" si="14"/>
        <v/>
      </c>
      <c r="K478" s="10">
        <f t="shared" si="15"/>
        <v>10</v>
      </c>
    </row>
    <row r="479" spans="1:11" x14ac:dyDescent="0.25">
      <c r="A479" s="7" t="s">
        <v>488</v>
      </c>
      <c r="B479" s="7" t="s">
        <v>1037</v>
      </c>
      <c r="C479" s="8" t="s">
        <v>1112</v>
      </c>
      <c r="D479" s="11">
        <v>18</v>
      </c>
      <c r="E479" s="8" t="s">
        <v>1115</v>
      </c>
      <c r="F479" s="8" t="s">
        <v>1127</v>
      </c>
      <c r="G479" s="11">
        <v>34644.75</v>
      </c>
      <c r="H479" s="12">
        <f>IF(F479="Yes",Cost_Price+(G479*Premium_Markup),Cost_Price+(G479*Standard_Markup))</f>
        <v>43305.9375</v>
      </c>
      <c r="I479" s="10" t="str">
        <f>IF(D479&lt;O481,"Yes","")</f>
        <v/>
      </c>
      <c r="J479" s="10" t="str">
        <f t="shared" si="14"/>
        <v/>
      </c>
      <c r="K479" s="10">
        <f t="shared" si="15"/>
        <v>10</v>
      </c>
    </row>
    <row r="480" spans="1:11" x14ac:dyDescent="0.25">
      <c r="A480" s="7" t="s">
        <v>489</v>
      </c>
      <c r="B480" s="7" t="s">
        <v>1038</v>
      </c>
      <c r="C480" s="8" t="s">
        <v>1112</v>
      </c>
      <c r="D480" s="11">
        <v>14</v>
      </c>
      <c r="E480" s="8" t="s">
        <v>1115</v>
      </c>
      <c r="F480" s="8" t="s">
        <v>1127</v>
      </c>
      <c r="G480" s="11">
        <v>37584.75</v>
      </c>
      <c r="H480" s="12">
        <f>IF(F480="Yes",Cost_Price+(G480*Premium_Markup),Cost_Price+(G480*Standard_Markup))</f>
        <v>46980.9375</v>
      </c>
      <c r="I480" s="10" t="str">
        <f>IF(D480&lt;O482,"Yes","")</f>
        <v/>
      </c>
      <c r="J480" s="10" t="str">
        <f t="shared" si="14"/>
        <v/>
      </c>
      <c r="K480" s="10">
        <f t="shared" si="15"/>
        <v>10</v>
      </c>
    </row>
    <row r="481" spans="1:11" x14ac:dyDescent="0.25">
      <c r="A481" s="7" t="s">
        <v>490</v>
      </c>
      <c r="B481" s="7" t="s">
        <v>1039</v>
      </c>
      <c r="C481" s="8" t="s">
        <v>1114</v>
      </c>
      <c r="D481" s="11">
        <v>4</v>
      </c>
      <c r="E481" s="8" t="s">
        <v>1127</v>
      </c>
      <c r="F481" s="8" t="s">
        <v>1127</v>
      </c>
      <c r="G481" s="11">
        <v>4570.8</v>
      </c>
      <c r="H481" s="12">
        <f>IF(F481="Yes",Cost_Price+(G481*Premium_Markup),Cost_Price+(G481*Standard_Markup))</f>
        <v>5713.5</v>
      </c>
      <c r="I481" s="10" t="str">
        <f>IF(D481&lt;O483,"Yes","")</f>
        <v/>
      </c>
      <c r="J481" s="10" t="str">
        <f t="shared" si="14"/>
        <v/>
      </c>
      <c r="K481" s="10">
        <f t="shared" si="15"/>
        <v>25</v>
      </c>
    </row>
    <row r="482" spans="1:11" x14ac:dyDescent="0.25">
      <c r="A482" s="7" t="s">
        <v>491</v>
      </c>
      <c r="B482" s="7" t="s">
        <v>1040</v>
      </c>
      <c r="C482" s="8" t="s">
        <v>1112</v>
      </c>
      <c r="D482" s="11">
        <v>22</v>
      </c>
      <c r="E482" s="8" t="s">
        <v>1115</v>
      </c>
      <c r="F482" s="8" t="s">
        <v>1115</v>
      </c>
      <c r="G482" s="11">
        <v>40804.699999999997</v>
      </c>
      <c r="H482" s="12">
        <f>IF(F482="Yes",Cost_Price+(G482*Premium_Markup),Cost_Price+(G482*Standard_Markup))</f>
        <v>48149.545999999995</v>
      </c>
      <c r="I482" s="10" t="str">
        <f>IF(D482&lt;O484,"Yes","")</f>
        <v/>
      </c>
      <c r="J482" s="10" t="str">
        <f t="shared" si="14"/>
        <v/>
      </c>
      <c r="K482" s="10">
        <f t="shared" si="15"/>
        <v>10</v>
      </c>
    </row>
    <row r="483" spans="1:11" x14ac:dyDescent="0.25">
      <c r="A483" s="7" t="s">
        <v>492</v>
      </c>
      <c r="B483" s="7" t="s">
        <v>1041</v>
      </c>
      <c r="C483" s="8" t="s">
        <v>1112</v>
      </c>
      <c r="D483" s="11">
        <v>6</v>
      </c>
      <c r="E483" s="8" t="s">
        <v>1115</v>
      </c>
      <c r="F483" s="8" t="s">
        <v>1115</v>
      </c>
      <c r="G483" s="11">
        <v>42533.85</v>
      </c>
      <c r="H483" s="12">
        <f>IF(F483="Yes",Cost_Price+(G483*Premium_Markup),Cost_Price+(G483*Standard_Markup))</f>
        <v>50189.942999999999</v>
      </c>
      <c r="I483" s="10" t="str">
        <f>IF(D483&lt;O485,"Yes","")</f>
        <v/>
      </c>
      <c r="J483" s="10" t="str">
        <f t="shared" si="14"/>
        <v/>
      </c>
      <c r="K483" s="10">
        <f t="shared" si="15"/>
        <v>10</v>
      </c>
    </row>
    <row r="484" spans="1:11" x14ac:dyDescent="0.25">
      <c r="A484" s="7" t="s">
        <v>493</v>
      </c>
      <c r="B484" s="7" t="s">
        <v>1042</v>
      </c>
      <c r="C484" s="8" t="s">
        <v>1112</v>
      </c>
      <c r="D484" s="11">
        <v>8</v>
      </c>
      <c r="E484" s="8" t="s">
        <v>1115</v>
      </c>
      <c r="F484" s="8" t="s">
        <v>1127</v>
      </c>
      <c r="G484" s="11">
        <v>40012.65</v>
      </c>
      <c r="H484" s="12">
        <f>IF(F484="Yes",Cost_Price+(G484*Premium_Markup),Cost_Price+(G484*Standard_Markup))</f>
        <v>50015.8125</v>
      </c>
      <c r="I484" s="10" t="str">
        <f>IF(D484&lt;O486,"Yes","")</f>
        <v/>
      </c>
      <c r="J484" s="10" t="str">
        <f t="shared" si="14"/>
        <v/>
      </c>
      <c r="K484" s="10">
        <f t="shared" si="15"/>
        <v>10</v>
      </c>
    </row>
    <row r="485" spans="1:11" x14ac:dyDescent="0.25">
      <c r="A485" s="7" t="s">
        <v>494</v>
      </c>
      <c r="B485" s="7" t="s">
        <v>1043</v>
      </c>
      <c r="C485" s="8" t="s">
        <v>1112</v>
      </c>
      <c r="D485" s="11">
        <v>23</v>
      </c>
      <c r="E485" s="8" t="s">
        <v>1115</v>
      </c>
      <c r="F485" s="8" t="s">
        <v>1127</v>
      </c>
      <c r="G485" s="11">
        <v>40944.75</v>
      </c>
      <c r="H485" s="12">
        <f>IF(F485="Yes",Cost_Price+(G485*Premium_Markup),Cost_Price+(G485*Standard_Markup))</f>
        <v>51180.9375</v>
      </c>
      <c r="I485" s="10" t="str">
        <f>IF(D485&lt;O487,"Yes","")</f>
        <v/>
      </c>
      <c r="J485" s="10" t="str">
        <f t="shared" si="14"/>
        <v/>
      </c>
      <c r="K485" s="10">
        <f t="shared" si="15"/>
        <v>10</v>
      </c>
    </row>
    <row r="486" spans="1:11" x14ac:dyDescent="0.25">
      <c r="A486" s="7" t="s">
        <v>495</v>
      </c>
      <c r="B486" s="7" t="s">
        <v>1044</v>
      </c>
      <c r="C486" s="8" t="s">
        <v>1112</v>
      </c>
      <c r="D486" s="11">
        <v>2</v>
      </c>
      <c r="E486" s="8" t="s">
        <v>1115</v>
      </c>
      <c r="F486" s="8" t="s">
        <v>1115</v>
      </c>
      <c r="G486" s="11">
        <v>44610.8</v>
      </c>
      <c r="H486" s="12">
        <f>IF(F486="Yes",Cost_Price+(G486*Premium_Markup),Cost_Price+(G486*Standard_Markup))</f>
        <v>52640.744000000006</v>
      </c>
      <c r="I486" s="10" t="str">
        <f>IF(D486&lt;O488,"Yes","")</f>
        <v/>
      </c>
      <c r="J486" s="10" t="str">
        <f t="shared" si="14"/>
        <v/>
      </c>
      <c r="K486" s="10">
        <f t="shared" si="15"/>
        <v>10</v>
      </c>
    </row>
    <row r="487" spans="1:11" x14ac:dyDescent="0.25">
      <c r="A487" s="7" t="s">
        <v>496</v>
      </c>
      <c r="B487" s="7" t="s">
        <v>1045</v>
      </c>
      <c r="C487" s="8" t="s">
        <v>1112</v>
      </c>
      <c r="D487" s="11">
        <v>17</v>
      </c>
      <c r="E487" s="8" t="s">
        <v>1115</v>
      </c>
      <c r="F487" s="8" t="s">
        <v>1127</v>
      </c>
      <c r="G487" s="11">
        <v>48893.65</v>
      </c>
      <c r="H487" s="12">
        <f>IF(F487="Yes",Cost_Price+(G487*Premium_Markup),Cost_Price+(G487*Standard_Markup))</f>
        <v>61117.0625</v>
      </c>
      <c r="I487" s="10" t="str">
        <f>IF(D487&lt;O489,"Yes","")</f>
        <v/>
      </c>
      <c r="J487" s="10" t="str">
        <f t="shared" si="14"/>
        <v/>
      </c>
      <c r="K487" s="10">
        <f t="shared" si="15"/>
        <v>10</v>
      </c>
    </row>
    <row r="488" spans="1:11" x14ac:dyDescent="0.25">
      <c r="A488" s="7" t="s">
        <v>497</v>
      </c>
      <c r="B488" s="7" t="s">
        <v>1046</v>
      </c>
      <c r="C488" s="8" t="s">
        <v>1112</v>
      </c>
      <c r="D488" s="11">
        <v>17</v>
      </c>
      <c r="E488" s="8" t="s">
        <v>1115</v>
      </c>
      <c r="F488" s="8" t="s">
        <v>1127</v>
      </c>
      <c r="G488" s="11">
        <v>45486.9</v>
      </c>
      <c r="H488" s="12">
        <f>IF(F488="Yes",Cost_Price+(G488*Premium_Markup),Cost_Price+(G488*Standard_Markup))</f>
        <v>56858.625</v>
      </c>
      <c r="I488" s="10" t="str">
        <f>IF(D488&lt;O490,"Yes","")</f>
        <v/>
      </c>
      <c r="J488" s="10" t="str">
        <f t="shared" si="14"/>
        <v/>
      </c>
      <c r="K488" s="10">
        <f t="shared" si="15"/>
        <v>10</v>
      </c>
    </row>
    <row r="489" spans="1:11" x14ac:dyDescent="0.25">
      <c r="A489" s="7" t="s">
        <v>498</v>
      </c>
      <c r="B489" s="7" t="s">
        <v>1047</v>
      </c>
      <c r="C489" s="8" t="s">
        <v>1112</v>
      </c>
      <c r="D489" s="11">
        <v>10</v>
      </c>
      <c r="E489" s="8" t="s">
        <v>1115</v>
      </c>
      <c r="F489" s="8" t="s">
        <v>1127</v>
      </c>
      <c r="G489" s="11">
        <v>43884.75</v>
      </c>
      <c r="H489" s="12">
        <f>IF(F489="Yes",Cost_Price+(G489*Premium_Markup),Cost_Price+(G489*Standard_Markup))</f>
        <v>54855.9375</v>
      </c>
      <c r="I489" s="10" t="str">
        <f>IF(D489&lt;O491,"Yes","")</f>
        <v/>
      </c>
      <c r="J489" s="10" t="str">
        <f t="shared" si="14"/>
        <v/>
      </c>
      <c r="K489" s="10">
        <f t="shared" si="15"/>
        <v>10</v>
      </c>
    </row>
    <row r="490" spans="1:11" x14ac:dyDescent="0.25">
      <c r="A490" s="7" t="s">
        <v>499</v>
      </c>
      <c r="B490" s="7" t="s">
        <v>1048</v>
      </c>
      <c r="C490" s="8" t="s">
        <v>1112</v>
      </c>
      <c r="D490" s="11">
        <v>21</v>
      </c>
      <c r="E490" s="8" t="s">
        <v>1115</v>
      </c>
      <c r="F490" s="8" t="s">
        <v>1127</v>
      </c>
      <c r="G490" s="11">
        <v>32112.7</v>
      </c>
      <c r="H490" s="12">
        <f>IF(F490="Yes",Cost_Price+(G490*Premium_Markup),Cost_Price+(G490*Standard_Markup))</f>
        <v>40140.875</v>
      </c>
      <c r="I490" s="10" t="str">
        <f>IF(D490&lt;O492,"Yes","")</f>
        <v/>
      </c>
      <c r="J490" s="10" t="str">
        <f t="shared" si="14"/>
        <v/>
      </c>
      <c r="K490" s="10">
        <f t="shared" si="15"/>
        <v>10</v>
      </c>
    </row>
    <row r="491" spans="1:11" x14ac:dyDescent="0.25">
      <c r="A491" s="7" t="s">
        <v>500</v>
      </c>
      <c r="B491" s="7" t="s">
        <v>1049</v>
      </c>
      <c r="C491" s="8" t="s">
        <v>1112</v>
      </c>
      <c r="D491" s="11">
        <v>25</v>
      </c>
      <c r="E491" s="8" t="s">
        <v>1115</v>
      </c>
      <c r="F491" s="8" t="s">
        <v>1115</v>
      </c>
      <c r="G491" s="11">
        <v>20388.849999999999</v>
      </c>
      <c r="H491" s="12">
        <f>IF(F491="Yes",Cost_Price+(G491*Premium_Markup),Cost_Price+(G491*Standard_Markup))</f>
        <v>24058.842999999997</v>
      </c>
      <c r="I491" s="10" t="str">
        <f>IF(D491&lt;O493,"Yes","")</f>
        <v/>
      </c>
      <c r="J491" s="10" t="str">
        <f t="shared" si="14"/>
        <v/>
      </c>
      <c r="K491" s="10">
        <f t="shared" si="15"/>
        <v>10</v>
      </c>
    </row>
    <row r="492" spans="1:11" x14ac:dyDescent="0.25">
      <c r="A492" s="7" t="s">
        <v>501</v>
      </c>
      <c r="B492" s="7" t="s">
        <v>1050</v>
      </c>
      <c r="C492" s="8" t="s">
        <v>1112</v>
      </c>
      <c r="D492" s="11">
        <v>32</v>
      </c>
      <c r="E492" s="8" t="s">
        <v>1115</v>
      </c>
      <c r="F492" s="8" t="s">
        <v>1127</v>
      </c>
      <c r="G492" s="11">
        <v>30585.85</v>
      </c>
      <c r="H492" s="12">
        <f>IF(F492="Yes",Cost_Price+(G492*Premium_Markup),Cost_Price+(G492*Standard_Markup))</f>
        <v>38232.3125</v>
      </c>
      <c r="I492" s="10" t="str">
        <f>IF(D492&lt;O494,"Yes","")</f>
        <v/>
      </c>
      <c r="J492" s="10" t="str">
        <f t="shared" si="14"/>
        <v/>
      </c>
      <c r="K492" s="10">
        <f t="shared" si="15"/>
        <v>10</v>
      </c>
    </row>
    <row r="493" spans="1:11" x14ac:dyDescent="0.25">
      <c r="A493" s="7" t="s">
        <v>502</v>
      </c>
      <c r="B493" s="7" t="s">
        <v>1051</v>
      </c>
      <c r="C493" s="8" t="s">
        <v>1112</v>
      </c>
      <c r="D493" s="11">
        <v>5</v>
      </c>
      <c r="E493" s="8" t="s">
        <v>1127</v>
      </c>
      <c r="F493" s="8" t="s">
        <v>1127</v>
      </c>
      <c r="G493" s="11">
        <v>46634.7</v>
      </c>
      <c r="H493" s="12">
        <f>IF(F493="Yes",Cost_Price+(G493*Premium_Markup),Cost_Price+(G493*Standard_Markup))</f>
        <v>58293.375</v>
      </c>
      <c r="I493" s="10" t="str">
        <f>IF(D493&lt;O495,"Yes","")</f>
        <v/>
      </c>
      <c r="J493" s="10" t="str">
        <f t="shared" si="14"/>
        <v/>
      </c>
      <c r="K493" s="10">
        <f t="shared" si="15"/>
        <v>10</v>
      </c>
    </row>
    <row r="494" spans="1:11" x14ac:dyDescent="0.25">
      <c r="A494" s="7" t="s">
        <v>503</v>
      </c>
      <c r="B494" s="7" t="s">
        <v>1052</v>
      </c>
      <c r="C494" s="8" t="s">
        <v>1112</v>
      </c>
      <c r="D494" s="11">
        <v>18</v>
      </c>
      <c r="E494" s="8" t="s">
        <v>1115</v>
      </c>
      <c r="F494" s="8" t="s">
        <v>1127</v>
      </c>
      <c r="G494" s="11">
        <v>20784.75</v>
      </c>
      <c r="H494" s="12">
        <f>IF(F494="Yes",Cost_Price+(G494*Premium_Markup),Cost_Price+(G494*Standard_Markup))</f>
        <v>25980.9375</v>
      </c>
      <c r="I494" s="10" t="str">
        <f>IF(D494&lt;O496,"Yes","")</f>
        <v/>
      </c>
      <c r="J494" s="10" t="str">
        <f t="shared" si="14"/>
        <v/>
      </c>
      <c r="K494" s="10">
        <f t="shared" si="15"/>
        <v>10</v>
      </c>
    </row>
    <row r="495" spans="1:11" x14ac:dyDescent="0.25">
      <c r="A495" s="7" t="s">
        <v>504</v>
      </c>
      <c r="B495" s="7" t="s">
        <v>1053</v>
      </c>
      <c r="C495" s="8" t="s">
        <v>1114</v>
      </c>
      <c r="D495" s="11">
        <v>29</v>
      </c>
      <c r="E495" s="8" t="s">
        <v>1115</v>
      </c>
      <c r="F495" s="8" t="s">
        <v>1115</v>
      </c>
      <c r="G495" s="11">
        <v>4482.8999999999996</v>
      </c>
      <c r="H495" s="12">
        <f>IF(F495="Yes",Cost_Price+(G495*Premium_Markup),Cost_Price+(G495*Standard_Markup))</f>
        <v>5289.8219999999992</v>
      </c>
      <c r="I495" s="10" t="str">
        <f>IF(D495&lt;O497,"Yes","")</f>
        <v/>
      </c>
      <c r="J495" s="10" t="str">
        <f t="shared" si="14"/>
        <v/>
      </c>
      <c r="K495" s="10">
        <f t="shared" si="15"/>
        <v>25</v>
      </c>
    </row>
    <row r="496" spans="1:11" x14ac:dyDescent="0.25">
      <c r="A496" s="7" t="s">
        <v>505</v>
      </c>
      <c r="B496" s="7" t="s">
        <v>1054</v>
      </c>
      <c r="C496" s="8" t="s">
        <v>1112</v>
      </c>
      <c r="D496" s="11">
        <v>9</v>
      </c>
      <c r="E496" s="8" t="s">
        <v>1127</v>
      </c>
      <c r="F496" s="8" t="s">
        <v>1127</v>
      </c>
      <c r="G496" s="11">
        <v>23094.75</v>
      </c>
      <c r="H496" s="12">
        <f>IF(F496="Yes",Cost_Price+(G496*Premium_Markup),Cost_Price+(G496*Standard_Markup))</f>
        <v>28868.4375</v>
      </c>
      <c r="I496" s="10" t="str">
        <f>IF(D496&lt;O498,"Yes","")</f>
        <v/>
      </c>
      <c r="J496" s="10" t="str">
        <f t="shared" si="14"/>
        <v/>
      </c>
      <c r="K496" s="10">
        <f t="shared" si="15"/>
        <v>10</v>
      </c>
    </row>
    <row r="497" spans="1:11" x14ac:dyDescent="0.25">
      <c r="A497" s="7" t="s">
        <v>506</v>
      </c>
      <c r="B497" s="7" t="s">
        <v>1055</v>
      </c>
      <c r="C497" s="8" t="s">
        <v>1112</v>
      </c>
      <c r="D497" s="11">
        <v>12</v>
      </c>
      <c r="E497" s="8" t="s">
        <v>1115</v>
      </c>
      <c r="F497" s="8" t="s">
        <v>1115</v>
      </c>
      <c r="G497" s="11">
        <v>23534.65</v>
      </c>
      <c r="H497" s="12">
        <f>IF(F497="Yes",Cost_Price+(G497*Premium_Markup),Cost_Price+(G497*Standard_Markup))</f>
        <v>27770.887000000002</v>
      </c>
      <c r="I497" s="10" t="str">
        <f>IF(D497&lt;O499,"Yes","")</f>
        <v/>
      </c>
      <c r="J497" s="10" t="str">
        <f t="shared" si="14"/>
        <v/>
      </c>
      <c r="K497" s="10">
        <f t="shared" si="15"/>
        <v>10</v>
      </c>
    </row>
    <row r="498" spans="1:11" x14ac:dyDescent="0.25">
      <c r="A498" s="7" t="s">
        <v>507</v>
      </c>
      <c r="B498" s="7" t="s">
        <v>1056</v>
      </c>
      <c r="C498" s="8" t="s">
        <v>1112</v>
      </c>
      <c r="D498" s="11">
        <v>2</v>
      </c>
      <c r="E498" s="8" t="s">
        <v>1127</v>
      </c>
      <c r="F498" s="8" t="s">
        <v>1127</v>
      </c>
      <c r="G498" s="11">
        <v>29144.7</v>
      </c>
      <c r="H498" s="12">
        <f>IF(F498="Yes",Cost_Price+(G498*Premium_Markup),Cost_Price+(G498*Standard_Markup))</f>
        <v>36430.875</v>
      </c>
      <c r="I498" s="10" t="str">
        <f>IF(D498&lt;O500,"Yes","")</f>
        <v/>
      </c>
      <c r="J498" s="10" t="str">
        <f t="shared" si="14"/>
        <v/>
      </c>
      <c r="K498" s="10">
        <f t="shared" si="15"/>
        <v>10</v>
      </c>
    </row>
    <row r="499" spans="1:11" x14ac:dyDescent="0.25">
      <c r="A499" s="7" t="s">
        <v>508</v>
      </c>
      <c r="B499" s="7" t="s">
        <v>1057</v>
      </c>
      <c r="C499" s="8" t="s">
        <v>1112</v>
      </c>
      <c r="D499" s="11">
        <v>3</v>
      </c>
      <c r="E499" s="8" t="s">
        <v>1127</v>
      </c>
      <c r="F499" s="8" t="s">
        <v>1127</v>
      </c>
      <c r="G499" s="11">
        <v>23314.7</v>
      </c>
      <c r="H499" s="12">
        <f>IF(F499="Yes",Cost_Price+(G499*Premium_Markup),Cost_Price+(G499*Standard_Markup))</f>
        <v>29143.375</v>
      </c>
      <c r="I499" s="10" t="str">
        <f>IF(D499&lt;O501,"Yes","")</f>
        <v/>
      </c>
      <c r="J499" s="10" t="str">
        <f t="shared" si="14"/>
        <v/>
      </c>
      <c r="K499" s="10">
        <f t="shared" si="15"/>
        <v>10</v>
      </c>
    </row>
    <row r="500" spans="1:11" x14ac:dyDescent="0.25">
      <c r="A500" s="7" t="s">
        <v>509</v>
      </c>
      <c r="B500" s="7" t="s">
        <v>1058</v>
      </c>
      <c r="C500" s="8" t="s">
        <v>1112</v>
      </c>
      <c r="D500" s="11">
        <v>15</v>
      </c>
      <c r="E500" s="8" t="s">
        <v>1115</v>
      </c>
      <c r="F500" s="8" t="s">
        <v>1127</v>
      </c>
      <c r="G500" s="11">
        <v>20802.900000000001</v>
      </c>
      <c r="H500" s="12">
        <f>IF(F500="Yes",Cost_Price+(G500*Premium_Markup),Cost_Price+(G500*Standard_Markup))</f>
        <v>26003.625</v>
      </c>
      <c r="I500" s="10" t="str">
        <f>IF(D500&lt;O502,"Yes","")</f>
        <v/>
      </c>
      <c r="J500" s="10" t="str">
        <f t="shared" si="14"/>
        <v/>
      </c>
      <c r="K500" s="10">
        <f t="shared" si="15"/>
        <v>10</v>
      </c>
    </row>
    <row r="501" spans="1:11" x14ac:dyDescent="0.25">
      <c r="A501" s="7" t="s">
        <v>510</v>
      </c>
      <c r="B501" s="7" t="s">
        <v>1059</v>
      </c>
      <c r="C501" s="8" t="s">
        <v>1112</v>
      </c>
      <c r="D501" s="11">
        <v>7</v>
      </c>
      <c r="E501" s="8" t="s">
        <v>1127</v>
      </c>
      <c r="F501" s="8" t="s">
        <v>1115</v>
      </c>
      <c r="G501" s="11">
        <v>44874.9</v>
      </c>
      <c r="H501" s="12">
        <f>IF(F501="Yes",Cost_Price+(G501*Premium_Markup),Cost_Price+(G501*Standard_Markup))</f>
        <v>52952.381999999998</v>
      </c>
      <c r="I501" s="10" t="str">
        <f>IF(D501&lt;O503,"Yes","")</f>
        <v/>
      </c>
      <c r="J501" s="10" t="str">
        <f t="shared" si="14"/>
        <v/>
      </c>
      <c r="K501" s="10">
        <f t="shared" si="15"/>
        <v>10</v>
      </c>
    </row>
    <row r="502" spans="1:11" x14ac:dyDescent="0.25">
      <c r="A502" s="7" t="s">
        <v>511</v>
      </c>
      <c r="B502" s="7" t="s">
        <v>1060</v>
      </c>
      <c r="C502" s="8" t="s">
        <v>1112</v>
      </c>
      <c r="D502" s="11">
        <v>30</v>
      </c>
      <c r="E502" s="8" t="s">
        <v>1115</v>
      </c>
      <c r="F502" s="8" t="s">
        <v>1127</v>
      </c>
      <c r="G502" s="11">
        <v>18298.8</v>
      </c>
      <c r="H502" s="12">
        <f>IF(F502="Yes",Cost_Price+(G502*Premium_Markup),Cost_Price+(G502*Standard_Markup))</f>
        <v>22873.5</v>
      </c>
      <c r="I502" s="10" t="str">
        <f>IF(D502&lt;O504,"Yes","")</f>
        <v/>
      </c>
      <c r="J502" s="10" t="str">
        <f t="shared" si="14"/>
        <v/>
      </c>
      <c r="K502" s="10">
        <f t="shared" si="15"/>
        <v>10</v>
      </c>
    </row>
    <row r="503" spans="1:11" x14ac:dyDescent="0.25">
      <c r="A503" s="7" t="s">
        <v>512</v>
      </c>
      <c r="B503" s="7" t="s">
        <v>1061</v>
      </c>
      <c r="C503" s="8" t="s">
        <v>1112</v>
      </c>
      <c r="D503" s="11">
        <v>17</v>
      </c>
      <c r="E503" s="8" t="s">
        <v>1115</v>
      </c>
      <c r="F503" s="8" t="s">
        <v>1115</v>
      </c>
      <c r="G503" s="11">
        <v>18122.849999999999</v>
      </c>
      <c r="H503" s="12">
        <f>IF(F503="Yes",Cost_Price+(G503*Premium_Markup),Cost_Price+(G503*Standard_Markup))</f>
        <v>21384.963</v>
      </c>
      <c r="I503" s="10" t="str">
        <f>IF(D503&lt;O505,"Yes","")</f>
        <v/>
      </c>
      <c r="J503" s="10" t="str">
        <f t="shared" si="14"/>
        <v/>
      </c>
      <c r="K503" s="10">
        <f t="shared" si="15"/>
        <v>10</v>
      </c>
    </row>
    <row r="504" spans="1:11" x14ac:dyDescent="0.25">
      <c r="A504" s="7" t="s">
        <v>513</v>
      </c>
      <c r="B504" s="7" t="s">
        <v>1062</v>
      </c>
      <c r="C504" s="8" t="s">
        <v>1112</v>
      </c>
      <c r="D504" s="11">
        <v>1</v>
      </c>
      <c r="E504" s="8" t="s">
        <v>1115</v>
      </c>
      <c r="F504" s="8" t="s">
        <v>1127</v>
      </c>
      <c r="G504" s="11">
        <v>31773.65</v>
      </c>
      <c r="H504" s="12">
        <f>IF(F504="Yes",Cost_Price+(G504*Premium_Markup),Cost_Price+(G504*Standard_Markup))</f>
        <v>39717.0625</v>
      </c>
      <c r="I504" s="10" t="str">
        <f>IF(D504&lt;O506,"Yes","")</f>
        <v/>
      </c>
      <c r="J504" s="10" t="str">
        <f t="shared" si="14"/>
        <v/>
      </c>
      <c r="K504" s="10">
        <f t="shared" si="15"/>
        <v>10</v>
      </c>
    </row>
    <row r="505" spans="1:11" x14ac:dyDescent="0.25">
      <c r="A505" s="7" t="s">
        <v>514</v>
      </c>
      <c r="B505" s="7" t="s">
        <v>1063</v>
      </c>
      <c r="C505" s="8" t="s">
        <v>1112</v>
      </c>
      <c r="D505" s="11">
        <v>15</v>
      </c>
      <c r="E505" s="8" t="s">
        <v>1115</v>
      </c>
      <c r="F505" s="8" t="s">
        <v>1127</v>
      </c>
      <c r="G505" s="11">
        <v>22434.9</v>
      </c>
      <c r="H505" s="12">
        <f>IF(F505="Yes",Cost_Price+(G505*Premium_Markup),Cost_Price+(G505*Standard_Markup))</f>
        <v>28043.625</v>
      </c>
      <c r="I505" s="10" t="str">
        <f>IF(D505&lt;O507,"Yes","")</f>
        <v/>
      </c>
      <c r="J505" s="10" t="str">
        <f t="shared" si="14"/>
        <v/>
      </c>
      <c r="K505" s="10">
        <f t="shared" si="15"/>
        <v>10</v>
      </c>
    </row>
    <row r="506" spans="1:11" x14ac:dyDescent="0.25">
      <c r="A506" s="7" t="s">
        <v>515</v>
      </c>
      <c r="B506" s="7" t="s">
        <v>1064</v>
      </c>
      <c r="C506" s="8" t="s">
        <v>1114</v>
      </c>
      <c r="D506" s="11">
        <v>10</v>
      </c>
      <c r="E506" s="8" t="s">
        <v>1115</v>
      </c>
      <c r="F506" s="8" t="s">
        <v>1127</v>
      </c>
      <c r="G506" s="11">
        <v>3525.65</v>
      </c>
      <c r="H506" s="12">
        <f>IF(F506="Yes",Cost_Price+(G506*Premium_Markup),Cost_Price+(G506*Standard_Markup))</f>
        <v>4407.0625</v>
      </c>
      <c r="I506" s="10" t="str">
        <f>IF(D506&lt;O508,"Yes","")</f>
        <v/>
      </c>
      <c r="J506" s="10" t="str">
        <f t="shared" si="14"/>
        <v/>
      </c>
      <c r="K506" s="10">
        <f t="shared" si="15"/>
        <v>25</v>
      </c>
    </row>
    <row r="507" spans="1:11" x14ac:dyDescent="0.25">
      <c r="A507" s="7" t="s">
        <v>516</v>
      </c>
      <c r="B507" s="7" t="s">
        <v>1065</v>
      </c>
      <c r="C507" s="8" t="s">
        <v>1114</v>
      </c>
      <c r="D507" s="11">
        <v>20</v>
      </c>
      <c r="E507" s="8" t="s">
        <v>1115</v>
      </c>
      <c r="F507" s="8" t="s">
        <v>1115</v>
      </c>
      <c r="G507" s="11">
        <v>3426.8</v>
      </c>
      <c r="H507" s="12">
        <f>IF(F507="Yes",Cost_Price+(G507*Premium_Markup),Cost_Price+(G507*Standard_Markup))</f>
        <v>4043.6240000000003</v>
      </c>
      <c r="I507" s="10" t="str">
        <f>IF(D507&lt;O509,"Yes","")</f>
        <v/>
      </c>
      <c r="J507" s="10" t="str">
        <f t="shared" si="14"/>
        <v/>
      </c>
      <c r="K507" s="10">
        <f t="shared" si="15"/>
        <v>25</v>
      </c>
    </row>
    <row r="508" spans="1:11" x14ac:dyDescent="0.25">
      <c r="A508" s="7" t="s">
        <v>517</v>
      </c>
      <c r="B508" s="7" t="s">
        <v>1066</v>
      </c>
      <c r="C508" s="8" t="s">
        <v>1112</v>
      </c>
      <c r="D508" s="11">
        <v>2</v>
      </c>
      <c r="E508" s="8" t="s">
        <v>1127</v>
      </c>
      <c r="F508" s="8" t="s">
        <v>1127</v>
      </c>
      <c r="G508" s="11">
        <v>11654.7</v>
      </c>
      <c r="H508" s="12">
        <f>IF(F508="Yes",Cost_Price+(G508*Premium_Markup),Cost_Price+(G508*Standard_Markup))</f>
        <v>14568.375</v>
      </c>
      <c r="I508" s="10" t="str">
        <f>IF(D508&lt;O510,"Yes","")</f>
        <v/>
      </c>
      <c r="J508" s="10" t="str">
        <f t="shared" si="14"/>
        <v/>
      </c>
      <c r="K508" s="10">
        <f t="shared" si="15"/>
        <v>10</v>
      </c>
    </row>
    <row r="509" spans="1:11" x14ac:dyDescent="0.25">
      <c r="A509" s="7" t="s">
        <v>518</v>
      </c>
      <c r="B509" s="7" t="s">
        <v>1067</v>
      </c>
      <c r="C509" s="8" t="s">
        <v>1112</v>
      </c>
      <c r="D509" s="11">
        <v>32</v>
      </c>
      <c r="E509" s="8" t="s">
        <v>1115</v>
      </c>
      <c r="F509" s="8" t="s">
        <v>1115</v>
      </c>
      <c r="G509" s="11">
        <v>20388.849999999999</v>
      </c>
      <c r="H509" s="12">
        <f>IF(F509="Yes",Cost_Price+(G509*Premium_Markup),Cost_Price+(G509*Standard_Markup))</f>
        <v>24058.842999999997</v>
      </c>
      <c r="I509" s="10" t="str">
        <f>IF(D509&lt;O511,"Yes","")</f>
        <v/>
      </c>
      <c r="J509" s="10" t="str">
        <f t="shared" si="14"/>
        <v/>
      </c>
      <c r="K509" s="10">
        <f t="shared" si="15"/>
        <v>10</v>
      </c>
    </row>
    <row r="510" spans="1:11" x14ac:dyDescent="0.25">
      <c r="A510" s="7" t="s">
        <v>519</v>
      </c>
      <c r="B510" s="7" t="s">
        <v>1068</v>
      </c>
      <c r="C510" s="8" t="s">
        <v>1112</v>
      </c>
      <c r="D510" s="11">
        <v>32</v>
      </c>
      <c r="E510" s="8" t="s">
        <v>1115</v>
      </c>
      <c r="F510" s="8" t="s">
        <v>1127</v>
      </c>
      <c r="G510" s="11">
        <v>13986.7</v>
      </c>
      <c r="H510" s="12">
        <f>IF(F510="Yes",Cost_Price+(G510*Premium_Markup),Cost_Price+(G510*Standard_Markup))</f>
        <v>17483.375</v>
      </c>
      <c r="I510" s="10" t="str">
        <f>IF(D510&lt;O512,"Yes","")</f>
        <v/>
      </c>
      <c r="J510" s="10" t="str">
        <f t="shared" si="14"/>
        <v/>
      </c>
      <c r="K510" s="10">
        <f t="shared" si="15"/>
        <v>10</v>
      </c>
    </row>
    <row r="511" spans="1:11" x14ac:dyDescent="0.25">
      <c r="A511" s="7" t="s">
        <v>520</v>
      </c>
      <c r="B511" s="7" t="s">
        <v>1069</v>
      </c>
      <c r="C511" s="8" t="s">
        <v>1112</v>
      </c>
      <c r="D511" s="11">
        <v>7</v>
      </c>
      <c r="E511" s="8" t="s">
        <v>1127</v>
      </c>
      <c r="F511" s="8" t="s">
        <v>1115</v>
      </c>
      <c r="G511" s="11">
        <v>22148.7</v>
      </c>
      <c r="H511" s="12">
        <f>IF(F511="Yes",Cost_Price+(G511*Premium_Markup),Cost_Price+(G511*Standard_Markup))</f>
        <v>26135.466</v>
      </c>
      <c r="I511" s="10" t="str">
        <f>IF(D511&lt;O513,"Yes","")</f>
        <v/>
      </c>
      <c r="J511" s="10" t="str">
        <f t="shared" si="14"/>
        <v/>
      </c>
      <c r="K511" s="10">
        <f t="shared" si="15"/>
        <v>10</v>
      </c>
    </row>
    <row r="512" spans="1:11" x14ac:dyDescent="0.25">
      <c r="A512" s="7" t="s">
        <v>521</v>
      </c>
      <c r="B512" s="7" t="s">
        <v>1070</v>
      </c>
      <c r="C512" s="8" t="s">
        <v>1111</v>
      </c>
      <c r="D512" s="11">
        <v>15</v>
      </c>
      <c r="E512" s="8" t="s">
        <v>1115</v>
      </c>
      <c r="F512" s="8" t="s">
        <v>1127</v>
      </c>
      <c r="G512" s="11">
        <v>1760.15</v>
      </c>
      <c r="H512" s="12">
        <f>IF(F512="Yes",Cost_Price+(G512*Premium_Markup),Cost_Price+(G512*Standard_Markup))</f>
        <v>2200.1875</v>
      </c>
      <c r="I512" s="10" t="str">
        <f>IF(D512&lt;O514,"Yes","")</f>
        <v/>
      </c>
      <c r="J512" s="10" t="str">
        <f t="shared" si="14"/>
        <v/>
      </c>
      <c r="K512" s="10">
        <f t="shared" si="15"/>
        <v>35</v>
      </c>
    </row>
    <row r="513" spans="1:11" x14ac:dyDescent="0.25">
      <c r="A513" s="7" t="s">
        <v>522</v>
      </c>
      <c r="B513" s="7" t="s">
        <v>1071</v>
      </c>
      <c r="C513" s="8" t="s">
        <v>1111</v>
      </c>
      <c r="D513" s="11">
        <v>3</v>
      </c>
      <c r="E513" s="8" t="s">
        <v>1127</v>
      </c>
      <c r="F513" s="8" t="s">
        <v>1115</v>
      </c>
      <c r="G513" s="11">
        <v>561</v>
      </c>
      <c r="H513" s="12">
        <f>IF(F513="Yes",Cost_Price+(G513*Premium_Markup),Cost_Price+(G513*Standard_Markup))</f>
        <v>661.98</v>
      </c>
      <c r="I513" s="10" t="str">
        <f>IF(D513&lt;O515,"Yes","")</f>
        <v/>
      </c>
      <c r="J513" s="10" t="str">
        <f t="shared" si="14"/>
        <v/>
      </c>
      <c r="K513" s="10">
        <f t="shared" si="15"/>
        <v>35</v>
      </c>
    </row>
    <row r="514" spans="1:11" x14ac:dyDescent="0.25">
      <c r="A514" s="7" t="s">
        <v>523</v>
      </c>
      <c r="B514" s="7" t="s">
        <v>1072</v>
      </c>
      <c r="C514" s="8" t="s">
        <v>1114</v>
      </c>
      <c r="D514" s="11">
        <v>8</v>
      </c>
      <c r="E514" s="8" t="s">
        <v>1115</v>
      </c>
      <c r="F514" s="8" t="s">
        <v>1115</v>
      </c>
      <c r="G514" s="11">
        <v>2260.85</v>
      </c>
      <c r="H514" s="12">
        <f>IF(F514="Yes",Cost_Price+(G514*Premium_Markup),Cost_Price+(G514*Standard_Markup))</f>
        <v>2667.8029999999999</v>
      </c>
      <c r="I514" s="10" t="str">
        <f>IF(D514&lt;O516,"Yes","")</f>
        <v/>
      </c>
      <c r="J514" s="10" t="str">
        <f t="shared" si="14"/>
        <v/>
      </c>
      <c r="K514" s="10">
        <f t="shared" si="15"/>
        <v>25</v>
      </c>
    </row>
    <row r="515" spans="1:11" x14ac:dyDescent="0.25">
      <c r="A515" s="7" t="s">
        <v>524</v>
      </c>
      <c r="B515" s="7" t="s">
        <v>1073</v>
      </c>
      <c r="C515" s="8" t="s">
        <v>1111</v>
      </c>
      <c r="D515" s="11">
        <v>29</v>
      </c>
      <c r="E515" s="8" t="s">
        <v>1115</v>
      </c>
      <c r="F515" s="8" t="s">
        <v>1127</v>
      </c>
      <c r="G515" s="11">
        <v>1694.35</v>
      </c>
      <c r="H515" s="12">
        <f>IF(F515="Yes",Cost_Price+(G515*Premium_Markup),Cost_Price+(G515*Standard_Markup))</f>
        <v>2117.9375</v>
      </c>
      <c r="I515" s="10" t="str">
        <f>IF(D515&lt;O517,"Yes","")</f>
        <v/>
      </c>
      <c r="J515" s="10" t="str">
        <f t="shared" si="14"/>
        <v/>
      </c>
      <c r="K515" s="10">
        <f t="shared" si="15"/>
        <v>35</v>
      </c>
    </row>
    <row r="516" spans="1:11" x14ac:dyDescent="0.25">
      <c r="A516" s="7" t="s">
        <v>525</v>
      </c>
      <c r="B516" s="7" t="s">
        <v>1074</v>
      </c>
      <c r="C516" s="8" t="s">
        <v>1114</v>
      </c>
      <c r="D516" s="11">
        <v>2</v>
      </c>
      <c r="E516" s="8" t="s">
        <v>1115</v>
      </c>
      <c r="F516" s="8" t="s">
        <v>1115</v>
      </c>
      <c r="G516" s="11">
        <v>2113.25</v>
      </c>
      <c r="H516" s="12">
        <f>IF(F516="Yes",Cost_Price+(G516*Premium_Markup),Cost_Price+(G516*Standard_Markup))</f>
        <v>2493.6350000000002</v>
      </c>
      <c r="I516" s="10" t="str">
        <f>IF(D516&lt;O518,"Yes","")</f>
        <v/>
      </c>
      <c r="J516" s="10" t="str">
        <f t="shared" si="14"/>
        <v/>
      </c>
      <c r="K516" s="10">
        <f t="shared" si="15"/>
        <v>25</v>
      </c>
    </row>
    <row r="517" spans="1:11" x14ac:dyDescent="0.25">
      <c r="A517" s="7" t="s">
        <v>526</v>
      </c>
      <c r="B517" s="7" t="s">
        <v>1075</v>
      </c>
      <c r="C517" s="8" t="s">
        <v>1114</v>
      </c>
      <c r="D517" s="11">
        <v>23</v>
      </c>
      <c r="E517" s="8" t="s">
        <v>1115</v>
      </c>
      <c r="F517" s="8" t="s">
        <v>1115</v>
      </c>
      <c r="G517" s="11">
        <v>2014.5</v>
      </c>
      <c r="H517" s="12">
        <f>IF(F517="Yes",Cost_Price+(G517*Premium_Markup),Cost_Price+(G517*Standard_Markup))</f>
        <v>2377.11</v>
      </c>
      <c r="I517" s="10" t="str">
        <f>IF(D517&lt;O519,"Yes","")</f>
        <v/>
      </c>
      <c r="J517" s="10" t="str">
        <f t="shared" ref="J517:J552" si="16">IF(AND(E517="Yes",I517="Yes"),"Yes","")</f>
        <v/>
      </c>
      <c r="K517" s="10">
        <f t="shared" ref="K517:K552" si="17">VLOOKUP(C517,$M$10:$N$13,2)</f>
        <v>25</v>
      </c>
    </row>
    <row r="518" spans="1:11" x14ac:dyDescent="0.25">
      <c r="A518" s="7" t="s">
        <v>527</v>
      </c>
      <c r="B518" s="7" t="s">
        <v>1076</v>
      </c>
      <c r="C518" s="8" t="s">
        <v>1112</v>
      </c>
      <c r="D518" s="11">
        <v>16</v>
      </c>
      <c r="E518" s="8" t="s">
        <v>1115</v>
      </c>
      <c r="F518" s="8" t="s">
        <v>1115</v>
      </c>
      <c r="G518" s="11">
        <v>12457.85</v>
      </c>
      <c r="H518" s="12">
        <f>IF(F518="Yes",Cost_Price+(G518*Premium_Markup),Cost_Price+(G518*Standard_Markup))</f>
        <v>14700.263000000001</v>
      </c>
      <c r="I518" s="10" t="str">
        <f>IF(D518&lt;O520,"Yes","")</f>
        <v/>
      </c>
      <c r="J518" s="10" t="str">
        <f t="shared" si="16"/>
        <v/>
      </c>
      <c r="K518" s="10">
        <f t="shared" si="17"/>
        <v>10</v>
      </c>
    </row>
    <row r="519" spans="1:11" x14ac:dyDescent="0.25">
      <c r="A519" s="7" t="s">
        <v>528</v>
      </c>
      <c r="B519" s="7" t="s">
        <v>1077</v>
      </c>
      <c r="C519" s="8" t="s">
        <v>1112</v>
      </c>
      <c r="D519" s="11">
        <v>10</v>
      </c>
      <c r="E519" s="8" t="s">
        <v>1115</v>
      </c>
      <c r="F519" s="8" t="s">
        <v>1115</v>
      </c>
      <c r="G519" s="11">
        <v>15152.7</v>
      </c>
      <c r="H519" s="12">
        <f>IF(F519="Yes",Cost_Price+(G519*Premium_Markup),Cost_Price+(G519*Standard_Markup))</f>
        <v>17880.186000000002</v>
      </c>
      <c r="I519" s="10" t="str">
        <f>IF(D519&lt;O521,"Yes","")</f>
        <v/>
      </c>
      <c r="J519" s="10" t="str">
        <f t="shared" si="16"/>
        <v/>
      </c>
      <c r="K519" s="10">
        <f t="shared" si="17"/>
        <v>10</v>
      </c>
    </row>
    <row r="520" spans="1:11" x14ac:dyDescent="0.25">
      <c r="A520" s="7" t="s">
        <v>529</v>
      </c>
      <c r="B520" s="7" t="s">
        <v>1078</v>
      </c>
      <c r="C520" s="8" t="s">
        <v>1113</v>
      </c>
      <c r="D520" s="11">
        <v>23</v>
      </c>
      <c r="E520" s="8" t="s">
        <v>1115</v>
      </c>
      <c r="F520" s="8" t="s">
        <v>1127</v>
      </c>
      <c r="G520" s="11">
        <v>7400.1</v>
      </c>
      <c r="H520" s="12">
        <f>IF(F520="Yes",Cost_Price+(G520*Premium_Markup),Cost_Price+(G520*Standard_Markup))</f>
        <v>9250.125</v>
      </c>
      <c r="I520" s="10" t="str">
        <f>IF(D520&lt;O522,"Yes","")</f>
        <v/>
      </c>
      <c r="J520" s="10" t="str">
        <f t="shared" si="16"/>
        <v/>
      </c>
      <c r="K520" s="10">
        <f t="shared" si="17"/>
        <v>15</v>
      </c>
    </row>
    <row r="521" spans="1:11" x14ac:dyDescent="0.25">
      <c r="A521" s="7" t="s">
        <v>530</v>
      </c>
      <c r="B521" s="7" t="s">
        <v>1079</v>
      </c>
      <c r="C521" s="8" t="s">
        <v>1112</v>
      </c>
      <c r="D521" s="11">
        <v>8</v>
      </c>
      <c r="E521" s="8" t="s">
        <v>1115</v>
      </c>
      <c r="F521" s="8" t="s">
        <v>1127</v>
      </c>
      <c r="G521" s="11">
        <v>10191.85</v>
      </c>
      <c r="H521" s="12">
        <f>IF(F521="Yes",Cost_Price+(G521*Premium_Markup),Cost_Price+(G521*Standard_Markup))</f>
        <v>12739.8125</v>
      </c>
      <c r="I521" s="10" t="str">
        <f>IF(D521&lt;O523,"Yes","")</f>
        <v/>
      </c>
      <c r="J521" s="10" t="str">
        <f t="shared" si="16"/>
        <v/>
      </c>
      <c r="K521" s="10">
        <f t="shared" si="17"/>
        <v>10</v>
      </c>
    </row>
    <row r="522" spans="1:11" x14ac:dyDescent="0.25">
      <c r="A522" s="7" t="s">
        <v>531</v>
      </c>
      <c r="B522" s="7" t="s">
        <v>1080</v>
      </c>
      <c r="C522" s="8" t="s">
        <v>1112</v>
      </c>
      <c r="D522" s="11">
        <v>29</v>
      </c>
      <c r="E522" s="8" t="s">
        <v>1115</v>
      </c>
      <c r="F522" s="8" t="s">
        <v>1127</v>
      </c>
      <c r="G522" s="11">
        <v>21180.65</v>
      </c>
      <c r="H522" s="12">
        <f>IF(F522="Yes",Cost_Price+(G522*Premium_Markup),Cost_Price+(G522*Standard_Markup))</f>
        <v>26475.8125</v>
      </c>
      <c r="I522" s="10" t="str">
        <f>IF(D522&lt;O524,"Yes","")</f>
        <v/>
      </c>
      <c r="J522" s="10" t="str">
        <f t="shared" si="16"/>
        <v/>
      </c>
      <c r="K522" s="10">
        <f t="shared" si="17"/>
        <v>10</v>
      </c>
    </row>
    <row r="523" spans="1:11" x14ac:dyDescent="0.25">
      <c r="A523" s="7" t="s">
        <v>532</v>
      </c>
      <c r="B523" s="7" t="s">
        <v>1081</v>
      </c>
      <c r="C523" s="8" t="s">
        <v>1112</v>
      </c>
      <c r="D523" s="11">
        <v>11</v>
      </c>
      <c r="E523" s="8" t="s">
        <v>1115</v>
      </c>
      <c r="F523" s="8" t="s">
        <v>1115</v>
      </c>
      <c r="G523" s="11">
        <v>10488.7</v>
      </c>
      <c r="H523" s="12">
        <f>IF(F523="Yes",Cost_Price+(G523*Premium_Markup),Cost_Price+(G523*Standard_Markup))</f>
        <v>12376.666000000001</v>
      </c>
      <c r="I523" s="10" t="str">
        <f>IF(D523&lt;O525,"Yes","")</f>
        <v/>
      </c>
      <c r="J523" s="10" t="str">
        <f t="shared" si="16"/>
        <v/>
      </c>
      <c r="K523" s="10">
        <f t="shared" si="17"/>
        <v>10</v>
      </c>
    </row>
    <row r="524" spans="1:11" x14ac:dyDescent="0.25">
      <c r="A524" s="7" t="s">
        <v>533</v>
      </c>
      <c r="B524" s="7" t="s">
        <v>1082</v>
      </c>
      <c r="C524" s="8" t="s">
        <v>1113</v>
      </c>
      <c r="D524" s="11">
        <v>16</v>
      </c>
      <c r="E524" s="8" t="s">
        <v>1115</v>
      </c>
      <c r="F524" s="8" t="s">
        <v>1127</v>
      </c>
      <c r="G524" s="11">
        <v>6924.75</v>
      </c>
      <c r="H524" s="12">
        <f>IF(F524="Yes",Cost_Price+(G524*Premium_Markup),Cost_Price+(G524*Standard_Markup))</f>
        <v>8655.9375</v>
      </c>
      <c r="I524" s="10" t="str">
        <f>IF(D524&lt;O526,"Yes","")</f>
        <v/>
      </c>
      <c r="J524" s="10" t="str">
        <f t="shared" si="16"/>
        <v/>
      </c>
      <c r="K524" s="10">
        <f t="shared" si="17"/>
        <v>15</v>
      </c>
    </row>
    <row r="525" spans="1:11" x14ac:dyDescent="0.25">
      <c r="A525" s="7" t="s">
        <v>534</v>
      </c>
      <c r="B525" s="7" t="s">
        <v>1083</v>
      </c>
      <c r="C525" s="8" t="s">
        <v>1113</v>
      </c>
      <c r="D525" s="11">
        <v>27</v>
      </c>
      <c r="E525" s="8" t="s">
        <v>1115</v>
      </c>
      <c r="F525" s="8" t="s">
        <v>1127</v>
      </c>
      <c r="G525" s="11">
        <v>7848.9</v>
      </c>
      <c r="H525" s="12">
        <f>IF(F525="Yes",Cost_Price+(G525*Premium_Markup),Cost_Price+(G525*Standard_Markup))</f>
        <v>9811.125</v>
      </c>
      <c r="I525" s="10" t="str">
        <f>IF(D525&lt;O527,"Yes","")</f>
        <v/>
      </c>
      <c r="J525" s="10" t="str">
        <f t="shared" si="16"/>
        <v/>
      </c>
      <c r="K525" s="10">
        <f t="shared" si="17"/>
        <v>15</v>
      </c>
    </row>
    <row r="526" spans="1:11" x14ac:dyDescent="0.25">
      <c r="A526" s="7" t="s">
        <v>535</v>
      </c>
      <c r="B526" s="7" t="s">
        <v>1084</v>
      </c>
      <c r="C526" s="8" t="s">
        <v>1111</v>
      </c>
      <c r="D526" s="11">
        <v>8</v>
      </c>
      <c r="E526" s="8" t="s">
        <v>1127</v>
      </c>
      <c r="F526" s="8" t="s">
        <v>1115</v>
      </c>
      <c r="G526" s="11">
        <v>524.70000000000005</v>
      </c>
      <c r="H526" s="12">
        <f>IF(F526="Yes",Cost_Price+(G526*Premium_Markup),Cost_Price+(G526*Standard_Markup))</f>
        <v>619.14600000000007</v>
      </c>
      <c r="I526" s="10" t="str">
        <f>IF(D526&lt;O528,"Yes","")</f>
        <v/>
      </c>
      <c r="J526" s="10" t="str">
        <f t="shared" si="16"/>
        <v/>
      </c>
      <c r="K526" s="10">
        <f t="shared" si="17"/>
        <v>35</v>
      </c>
    </row>
    <row r="527" spans="1:11" x14ac:dyDescent="0.25">
      <c r="A527" s="7" t="s">
        <v>536</v>
      </c>
      <c r="B527" s="7" t="s">
        <v>1085</v>
      </c>
      <c r="C527" s="8" t="s">
        <v>1112</v>
      </c>
      <c r="D527" s="11">
        <v>31</v>
      </c>
      <c r="E527" s="8" t="s">
        <v>1115</v>
      </c>
      <c r="F527" s="8" t="s">
        <v>1115</v>
      </c>
      <c r="G527" s="11">
        <v>11214.9</v>
      </c>
      <c r="H527" s="12">
        <f>IF(F527="Yes",Cost_Price+(G527*Premium_Markup),Cost_Price+(G527*Standard_Markup))</f>
        <v>13233.581999999999</v>
      </c>
      <c r="I527" s="10" t="str">
        <f>IF(D527&lt;O529,"Yes","")</f>
        <v/>
      </c>
      <c r="J527" s="10" t="str">
        <f t="shared" si="16"/>
        <v/>
      </c>
      <c r="K527" s="10">
        <f t="shared" si="17"/>
        <v>10</v>
      </c>
    </row>
    <row r="528" spans="1:11" x14ac:dyDescent="0.25">
      <c r="A528" s="7" t="s">
        <v>537</v>
      </c>
      <c r="B528" s="7" t="s">
        <v>1086</v>
      </c>
      <c r="C528" s="8" t="s">
        <v>1114</v>
      </c>
      <c r="D528" s="11">
        <v>31</v>
      </c>
      <c r="E528" s="8" t="s">
        <v>1115</v>
      </c>
      <c r="F528" s="8" t="s">
        <v>1127</v>
      </c>
      <c r="G528" s="11">
        <v>4482.8999999999996</v>
      </c>
      <c r="H528" s="12">
        <f>IF(F528="Yes",Cost_Price+(G528*Premium_Markup),Cost_Price+(G528*Standard_Markup))</f>
        <v>5603.625</v>
      </c>
      <c r="I528" s="10" t="str">
        <f>IF(D528&lt;O530,"Yes","")</f>
        <v/>
      </c>
      <c r="J528" s="10" t="str">
        <f t="shared" si="16"/>
        <v/>
      </c>
      <c r="K528" s="10">
        <f t="shared" si="17"/>
        <v>25</v>
      </c>
    </row>
    <row r="529" spans="1:11" x14ac:dyDescent="0.25">
      <c r="A529" s="7" t="s">
        <v>538</v>
      </c>
      <c r="B529" s="7" t="s">
        <v>1087</v>
      </c>
      <c r="C529" s="8" t="s">
        <v>1114</v>
      </c>
      <c r="D529" s="11">
        <v>6</v>
      </c>
      <c r="E529" s="8" t="s">
        <v>1127</v>
      </c>
      <c r="F529" s="8" t="s">
        <v>1127</v>
      </c>
      <c r="G529" s="11">
        <v>3761.05</v>
      </c>
      <c r="H529" s="12">
        <f>IF(F529="Yes",Cost_Price+(G529*Premium_Markup),Cost_Price+(G529*Standard_Markup))</f>
        <v>4701.3125</v>
      </c>
      <c r="I529" s="10" t="str">
        <f>IF(D529&lt;O531,"Yes","")</f>
        <v/>
      </c>
      <c r="J529" s="10" t="str">
        <f t="shared" si="16"/>
        <v/>
      </c>
      <c r="K529" s="10">
        <f t="shared" si="17"/>
        <v>25</v>
      </c>
    </row>
    <row r="530" spans="1:11" x14ac:dyDescent="0.25">
      <c r="A530" s="7" t="s">
        <v>539</v>
      </c>
      <c r="B530" s="7" t="s">
        <v>1088</v>
      </c>
      <c r="C530" s="8" t="s">
        <v>1113</v>
      </c>
      <c r="D530" s="11">
        <v>3</v>
      </c>
      <c r="E530" s="8" t="s">
        <v>1127</v>
      </c>
      <c r="F530" s="8" t="s">
        <v>1115</v>
      </c>
      <c r="G530" s="11">
        <v>5879.65</v>
      </c>
      <c r="H530" s="12">
        <f>IF(F530="Yes",Cost_Price+(G530*Premium_Markup),Cost_Price+(G530*Standard_Markup))</f>
        <v>6937.9869999999992</v>
      </c>
      <c r="I530" s="10" t="str">
        <f>IF(D530&lt;O532,"Yes","")</f>
        <v/>
      </c>
      <c r="J530" s="10" t="str">
        <f t="shared" si="16"/>
        <v/>
      </c>
      <c r="K530" s="10">
        <f t="shared" si="17"/>
        <v>15</v>
      </c>
    </row>
    <row r="531" spans="1:11" x14ac:dyDescent="0.25">
      <c r="A531" s="7" t="s">
        <v>540</v>
      </c>
      <c r="B531" s="7" t="s">
        <v>1089</v>
      </c>
      <c r="C531" s="8" t="s">
        <v>1113</v>
      </c>
      <c r="D531" s="11">
        <v>25</v>
      </c>
      <c r="E531" s="8" t="s">
        <v>1115</v>
      </c>
      <c r="F531" s="8" t="s">
        <v>1127</v>
      </c>
      <c r="G531" s="11">
        <v>7848.9</v>
      </c>
      <c r="H531" s="12">
        <f>IF(F531="Yes",Cost_Price+(G531*Premium_Markup),Cost_Price+(G531*Standard_Markup))</f>
        <v>9811.125</v>
      </c>
      <c r="I531" s="10" t="str">
        <f>IF(D531&lt;O533,"Yes","")</f>
        <v/>
      </c>
      <c r="J531" s="10" t="str">
        <f t="shared" si="16"/>
        <v/>
      </c>
      <c r="K531" s="10">
        <f t="shared" si="17"/>
        <v>15</v>
      </c>
    </row>
    <row r="532" spans="1:11" x14ac:dyDescent="0.25">
      <c r="A532" s="7" t="s">
        <v>541</v>
      </c>
      <c r="B532" s="7" t="s">
        <v>1090</v>
      </c>
      <c r="C532" s="8" t="s">
        <v>1113</v>
      </c>
      <c r="D532" s="11">
        <v>0</v>
      </c>
      <c r="E532" s="8" t="s">
        <v>1127</v>
      </c>
      <c r="F532" s="8" t="s">
        <v>1115</v>
      </c>
      <c r="G532" s="11">
        <v>6924.75</v>
      </c>
      <c r="H532" s="12">
        <f>IF(F532="Yes",Cost_Price+(G532*Premium_Markup),Cost_Price+(G532*Standard_Markup))</f>
        <v>8171.2049999999999</v>
      </c>
      <c r="I532" s="10" t="str">
        <f>IF(D532&lt;O534,"Yes","")</f>
        <v/>
      </c>
      <c r="J532" s="10" t="str">
        <f t="shared" si="16"/>
        <v/>
      </c>
      <c r="K532" s="10">
        <f t="shared" si="17"/>
        <v>15</v>
      </c>
    </row>
    <row r="533" spans="1:11" x14ac:dyDescent="0.25">
      <c r="A533" s="7" t="s">
        <v>542</v>
      </c>
      <c r="B533" s="7" t="s">
        <v>1091</v>
      </c>
      <c r="C533" s="8" t="s">
        <v>1111</v>
      </c>
      <c r="D533" s="11">
        <v>24</v>
      </c>
      <c r="E533" s="8" t="s">
        <v>1115</v>
      </c>
      <c r="F533" s="8" t="s">
        <v>1127</v>
      </c>
      <c r="G533" s="11">
        <v>69.55</v>
      </c>
      <c r="H533" s="12">
        <f>IF(F533="Yes",Cost_Price+(G533*Premium_Markup),Cost_Price+(G533*Standard_Markup))</f>
        <v>86.9375</v>
      </c>
      <c r="I533" s="10" t="str">
        <f>IF(D533&lt;O535,"Yes","")</f>
        <v/>
      </c>
      <c r="J533" s="10" t="str">
        <f t="shared" si="16"/>
        <v/>
      </c>
      <c r="K533" s="10">
        <f t="shared" si="17"/>
        <v>35</v>
      </c>
    </row>
    <row r="534" spans="1:11" x14ac:dyDescent="0.25">
      <c r="A534" s="7" t="s">
        <v>543</v>
      </c>
      <c r="B534" s="7" t="s">
        <v>1092</v>
      </c>
      <c r="C534" s="8" t="s">
        <v>1114</v>
      </c>
      <c r="D534" s="11">
        <v>6</v>
      </c>
      <c r="E534" s="8" t="s">
        <v>1115</v>
      </c>
      <c r="F534" s="8" t="s">
        <v>1127</v>
      </c>
      <c r="G534" s="11">
        <v>3998.8</v>
      </c>
      <c r="H534" s="12">
        <f>IF(F534="Yes",Cost_Price+(G534*Premium_Markup),Cost_Price+(G534*Standard_Markup))</f>
        <v>4998.5</v>
      </c>
      <c r="I534" s="10" t="str">
        <f>IF(D534&lt;O536,"Yes","")</f>
        <v/>
      </c>
      <c r="J534" s="10" t="str">
        <f t="shared" si="16"/>
        <v/>
      </c>
      <c r="K534" s="10">
        <f t="shared" si="17"/>
        <v>25</v>
      </c>
    </row>
    <row r="535" spans="1:11" x14ac:dyDescent="0.25">
      <c r="A535" s="7" t="s">
        <v>544</v>
      </c>
      <c r="B535" s="7" t="s">
        <v>1093</v>
      </c>
      <c r="C535" s="8" t="s">
        <v>1113</v>
      </c>
      <c r="D535" s="11">
        <v>31</v>
      </c>
      <c r="E535" s="8" t="s">
        <v>1115</v>
      </c>
      <c r="F535" s="8" t="s">
        <v>1115</v>
      </c>
      <c r="G535" s="11">
        <v>6792.85</v>
      </c>
      <c r="H535" s="12">
        <f>IF(F535="Yes",Cost_Price+(G535*Premium_Markup),Cost_Price+(G535*Standard_Markup))</f>
        <v>8015.5630000000001</v>
      </c>
      <c r="I535" s="10" t="str">
        <f>IF(D535&lt;O537,"Yes","")</f>
        <v/>
      </c>
      <c r="J535" s="10" t="str">
        <f t="shared" si="16"/>
        <v/>
      </c>
      <c r="K535" s="10">
        <f t="shared" si="17"/>
        <v>15</v>
      </c>
    </row>
    <row r="536" spans="1:11" x14ac:dyDescent="0.25">
      <c r="A536" s="7" t="s">
        <v>545</v>
      </c>
      <c r="B536" s="7" t="s">
        <v>1094</v>
      </c>
      <c r="C536" s="8" t="s">
        <v>1111</v>
      </c>
      <c r="D536" s="11">
        <v>5</v>
      </c>
      <c r="E536" s="8" t="s">
        <v>1127</v>
      </c>
      <c r="F536" s="8" t="s">
        <v>1127</v>
      </c>
      <c r="G536" s="11">
        <v>91.52</v>
      </c>
      <c r="H536" s="12">
        <f>IF(F536="Yes",Cost_Price+(G536*Premium_Markup),Cost_Price+(G536*Standard_Markup))</f>
        <v>114.39999999999999</v>
      </c>
      <c r="I536" s="10" t="str">
        <f>IF(D536&lt;O538,"Yes","")</f>
        <v/>
      </c>
      <c r="J536" s="10" t="str">
        <f t="shared" si="16"/>
        <v/>
      </c>
      <c r="K536" s="10">
        <f t="shared" si="17"/>
        <v>35</v>
      </c>
    </row>
    <row r="537" spans="1:11" x14ac:dyDescent="0.25">
      <c r="A537" s="7" t="s">
        <v>546</v>
      </c>
      <c r="B537" s="7" t="s">
        <v>1095</v>
      </c>
      <c r="C537" s="8" t="s">
        <v>1111</v>
      </c>
      <c r="D537" s="11">
        <v>9</v>
      </c>
      <c r="E537" s="8" t="s">
        <v>1115</v>
      </c>
      <c r="F537" s="8" t="s">
        <v>1127</v>
      </c>
      <c r="G537" s="11">
        <v>108.15</v>
      </c>
      <c r="H537" s="12">
        <f>IF(F537="Yes",Cost_Price+(G537*Premium_Markup),Cost_Price+(G537*Standard_Markup))</f>
        <v>135.1875</v>
      </c>
      <c r="I537" s="10" t="str">
        <f>IF(D537&lt;O539,"Yes","")</f>
        <v/>
      </c>
      <c r="J537" s="10" t="str">
        <f t="shared" si="16"/>
        <v/>
      </c>
      <c r="K537" s="10">
        <f t="shared" si="17"/>
        <v>35</v>
      </c>
    </row>
    <row r="538" spans="1:11" x14ac:dyDescent="0.25">
      <c r="A538" s="7" t="s">
        <v>547</v>
      </c>
      <c r="B538" s="7" t="s">
        <v>1096</v>
      </c>
      <c r="C538" s="8" t="s">
        <v>1111</v>
      </c>
      <c r="D538" s="11">
        <v>6</v>
      </c>
      <c r="E538" s="8" t="s">
        <v>1115</v>
      </c>
      <c r="F538" s="8" t="s">
        <v>1127</v>
      </c>
      <c r="G538" s="11">
        <v>1171.6500000000001</v>
      </c>
      <c r="H538" s="12">
        <f>IF(F538="Yes",Cost_Price+(G538*Premium_Markup),Cost_Price+(G538*Standard_Markup))</f>
        <v>1464.5625</v>
      </c>
      <c r="I538" s="10" t="str">
        <f>IF(D538&lt;O540,"Yes","")</f>
        <v/>
      </c>
      <c r="J538" s="10" t="str">
        <f t="shared" si="16"/>
        <v/>
      </c>
      <c r="K538" s="10">
        <f t="shared" si="17"/>
        <v>35</v>
      </c>
    </row>
    <row r="539" spans="1:11" x14ac:dyDescent="0.25">
      <c r="A539" s="7" t="s">
        <v>548</v>
      </c>
      <c r="B539" s="7" t="s">
        <v>1097</v>
      </c>
      <c r="C539" s="8" t="s">
        <v>1111</v>
      </c>
      <c r="D539" s="11">
        <v>30</v>
      </c>
      <c r="E539" s="8" t="s">
        <v>1115</v>
      </c>
      <c r="F539" s="8" t="s">
        <v>1115</v>
      </c>
      <c r="G539" s="11">
        <v>144.44999999999999</v>
      </c>
      <c r="H539" s="12">
        <f>IF(F539="Yes",Cost_Price+(G539*Premium_Markup),Cost_Price+(G539*Standard_Markup))</f>
        <v>170.45099999999999</v>
      </c>
      <c r="I539" s="10" t="str">
        <f>IF(D539&lt;O541,"Yes","")</f>
        <v/>
      </c>
      <c r="J539" s="10" t="str">
        <f t="shared" si="16"/>
        <v/>
      </c>
      <c r="K539" s="10">
        <f t="shared" si="17"/>
        <v>35</v>
      </c>
    </row>
    <row r="540" spans="1:11" x14ac:dyDescent="0.25">
      <c r="A540" s="7" t="s">
        <v>549</v>
      </c>
      <c r="B540" s="7" t="s">
        <v>1098</v>
      </c>
      <c r="C540" s="8" t="s">
        <v>1111</v>
      </c>
      <c r="D540" s="11">
        <v>0</v>
      </c>
      <c r="E540" s="8" t="s">
        <v>1127</v>
      </c>
      <c r="F540" s="8" t="s">
        <v>1127</v>
      </c>
      <c r="G540" s="11">
        <v>1149.75</v>
      </c>
      <c r="H540" s="12">
        <f>IF(F540="Yes",Cost_Price+(G540*Premium_Markup),Cost_Price+(G540*Standard_Markup))</f>
        <v>1437.1875</v>
      </c>
      <c r="I540" s="10" t="str">
        <f>IF(D540&lt;O542,"Yes","")</f>
        <v/>
      </c>
      <c r="J540" s="10" t="str">
        <f t="shared" si="16"/>
        <v/>
      </c>
      <c r="K540" s="10">
        <f t="shared" si="17"/>
        <v>35</v>
      </c>
    </row>
    <row r="541" spans="1:11" x14ac:dyDescent="0.25">
      <c r="A541" s="7" t="s">
        <v>550</v>
      </c>
      <c r="B541" s="7" t="s">
        <v>1099</v>
      </c>
      <c r="C541" s="8" t="s">
        <v>1113</v>
      </c>
      <c r="D541" s="11">
        <v>12</v>
      </c>
      <c r="E541" s="8" t="s">
        <v>1115</v>
      </c>
      <c r="F541" s="8" t="s">
        <v>1127</v>
      </c>
      <c r="G541" s="11">
        <v>9146.7999999999993</v>
      </c>
      <c r="H541" s="12">
        <f>IF(F541="Yes",Cost_Price+(G541*Premium_Markup),Cost_Price+(G541*Standard_Markup))</f>
        <v>11433.5</v>
      </c>
      <c r="I541" s="10" t="str">
        <f>IF(D541&lt;O543,"Yes","")</f>
        <v/>
      </c>
      <c r="J541" s="10" t="str">
        <f t="shared" si="16"/>
        <v/>
      </c>
      <c r="K541" s="10">
        <f t="shared" si="17"/>
        <v>15</v>
      </c>
    </row>
    <row r="542" spans="1:11" x14ac:dyDescent="0.25">
      <c r="A542" s="7" t="s">
        <v>551</v>
      </c>
      <c r="B542" s="7" t="s">
        <v>1100</v>
      </c>
      <c r="C542" s="8" t="s">
        <v>1114</v>
      </c>
      <c r="D542" s="11">
        <v>3</v>
      </c>
      <c r="E542" s="8" t="s">
        <v>1115</v>
      </c>
      <c r="F542" s="8" t="s">
        <v>1115</v>
      </c>
      <c r="G542" s="11">
        <v>3972.9</v>
      </c>
      <c r="H542" s="12">
        <f>IF(F542="Yes",Cost_Price+(G542*Premium_Markup),Cost_Price+(G542*Standard_Markup))</f>
        <v>4688.0219999999999</v>
      </c>
      <c r="I542" s="10" t="str">
        <f>IF(D542&lt;O544,"Yes","")</f>
        <v/>
      </c>
      <c r="J542" s="10" t="str">
        <f t="shared" si="16"/>
        <v/>
      </c>
      <c r="K542" s="10">
        <f t="shared" si="17"/>
        <v>25</v>
      </c>
    </row>
    <row r="543" spans="1:11" x14ac:dyDescent="0.25">
      <c r="A543" s="7" t="s">
        <v>552</v>
      </c>
      <c r="B543" s="7" t="s">
        <v>1101</v>
      </c>
      <c r="C543" s="8" t="s">
        <v>1114</v>
      </c>
      <c r="D543" s="11">
        <v>0</v>
      </c>
      <c r="E543" s="8" t="s">
        <v>1115</v>
      </c>
      <c r="F543" s="8" t="s">
        <v>1115</v>
      </c>
      <c r="G543" s="11">
        <v>2054.4</v>
      </c>
      <c r="H543" s="12">
        <f>IF(F543="Yes",Cost_Price+(G543*Premium_Markup),Cost_Price+(G543*Standard_Markup))</f>
        <v>2424.192</v>
      </c>
      <c r="I543" s="10" t="str">
        <f>IF(D543&lt;O545,"Yes","")</f>
        <v/>
      </c>
      <c r="J543" s="10" t="str">
        <f t="shared" si="16"/>
        <v/>
      </c>
      <c r="K543" s="10">
        <f t="shared" si="17"/>
        <v>25</v>
      </c>
    </row>
    <row r="544" spans="1:11" x14ac:dyDescent="0.25">
      <c r="A544" s="7" t="s">
        <v>553</v>
      </c>
      <c r="B544" s="7" t="s">
        <v>1102</v>
      </c>
      <c r="C544" s="8" t="s">
        <v>1114</v>
      </c>
      <c r="D544" s="11">
        <v>0</v>
      </c>
      <c r="E544" s="8" t="s">
        <v>1115</v>
      </c>
      <c r="F544" s="8" t="s">
        <v>1127</v>
      </c>
      <c r="G544" s="11">
        <v>4060.65</v>
      </c>
      <c r="H544" s="12">
        <f>IF(F544="Yes",Cost_Price+(G544*Premium_Markup),Cost_Price+(G544*Standard_Markup))</f>
        <v>5075.8125</v>
      </c>
      <c r="I544" s="10" t="str">
        <f>IF(D544&lt;O546,"Yes","")</f>
        <v/>
      </c>
      <c r="J544" s="10" t="str">
        <f t="shared" si="16"/>
        <v/>
      </c>
      <c r="K544" s="10">
        <f t="shared" si="17"/>
        <v>25</v>
      </c>
    </row>
    <row r="545" spans="1:11" x14ac:dyDescent="0.25">
      <c r="A545" s="7" t="s">
        <v>554</v>
      </c>
      <c r="B545" s="7" t="s">
        <v>1103</v>
      </c>
      <c r="C545" s="8" t="s">
        <v>1111</v>
      </c>
      <c r="D545" s="11">
        <v>8</v>
      </c>
      <c r="E545" s="8" t="s">
        <v>1127</v>
      </c>
      <c r="F545" s="8" t="s">
        <v>1115</v>
      </c>
      <c r="G545" s="11">
        <v>69.959999999999994</v>
      </c>
      <c r="H545" s="12">
        <f>IF(F545="Yes",Cost_Price+(G545*Premium_Markup),Cost_Price+(G545*Standard_Markup))</f>
        <v>82.552799999999991</v>
      </c>
      <c r="I545" s="10" t="str">
        <f>IF(D545&lt;O547,"Yes","")</f>
        <v/>
      </c>
      <c r="J545" s="10" t="str">
        <f t="shared" si="16"/>
        <v/>
      </c>
      <c r="K545" s="10">
        <f t="shared" si="17"/>
        <v>35</v>
      </c>
    </row>
    <row r="546" spans="1:11" x14ac:dyDescent="0.25">
      <c r="A546" s="7" t="s">
        <v>555</v>
      </c>
      <c r="B546" s="7" t="s">
        <v>1104</v>
      </c>
      <c r="C546" s="8" t="s">
        <v>1112</v>
      </c>
      <c r="D546" s="11">
        <v>3</v>
      </c>
      <c r="E546" s="8" t="s">
        <v>1127</v>
      </c>
      <c r="F546" s="8" t="s">
        <v>1115</v>
      </c>
      <c r="G546" s="11">
        <v>16989.849999999999</v>
      </c>
      <c r="H546" s="12">
        <f>IF(F546="Yes",Cost_Price+(G546*Premium_Markup),Cost_Price+(G546*Standard_Markup))</f>
        <v>20048.022999999997</v>
      </c>
      <c r="I546" s="10" t="str">
        <f>IF(D546&lt;O548,"Yes","")</f>
        <v/>
      </c>
      <c r="J546" s="10" t="str">
        <f t="shared" si="16"/>
        <v/>
      </c>
      <c r="K546" s="10">
        <f t="shared" si="17"/>
        <v>10</v>
      </c>
    </row>
    <row r="547" spans="1:11" x14ac:dyDescent="0.25">
      <c r="A547" s="7" t="s">
        <v>556</v>
      </c>
      <c r="B547" s="7" t="s">
        <v>1105</v>
      </c>
      <c r="C547" s="8" t="s">
        <v>1112</v>
      </c>
      <c r="D547" s="11">
        <v>12</v>
      </c>
      <c r="E547" s="8" t="s">
        <v>1115</v>
      </c>
      <c r="F547" s="8" t="s">
        <v>1127</v>
      </c>
      <c r="G547" s="11">
        <v>22874.799999999999</v>
      </c>
      <c r="H547" s="12">
        <f>IF(F547="Yes",Cost_Price+(G547*Premium_Markup),Cost_Price+(G547*Standard_Markup))</f>
        <v>28593.5</v>
      </c>
      <c r="I547" s="10" t="str">
        <f>IF(D547&lt;O549,"Yes","")</f>
        <v/>
      </c>
      <c r="J547" s="10" t="str">
        <f t="shared" si="16"/>
        <v/>
      </c>
      <c r="K547" s="10">
        <f t="shared" si="17"/>
        <v>10</v>
      </c>
    </row>
    <row r="548" spans="1:11" x14ac:dyDescent="0.25">
      <c r="A548" s="7" t="s">
        <v>557</v>
      </c>
      <c r="B548" s="7" t="s">
        <v>1106</v>
      </c>
      <c r="C548" s="8" t="s">
        <v>1112</v>
      </c>
      <c r="D548" s="11">
        <v>0</v>
      </c>
      <c r="E548" s="8" t="s">
        <v>1127</v>
      </c>
      <c r="F548" s="8" t="s">
        <v>1115</v>
      </c>
      <c r="G548" s="11">
        <v>36954.75</v>
      </c>
      <c r="H548" s="12">
        <f>IF(F548="Yes",Cost_Price+(G548*Premium_Markup),Cost_Price+(G548*Standard_Markup))</f>
        <v>43606.604999999996</v>
      </c>
      <c r="I548" s="10" t="str">
        <f>IF(D548&lt;O550,"Yes","")</f>
        <v/>
      </c>
      <c r="J548" s="10" t="str">
        <f t="shared" si="16"/>
        <v/>
      </c>
      <c r="K548" s="10">
        <f t="shared" si="17"/>
        <v>10</v>
      </c>
    </row>
    <row r="549" spans="1:11" x14ac:dyDescent="0.25">
      <c r="A549" s="7" t="s">
        <v>558</v>
      </c>
      <c r="B549" s="7" t="s">
        <v>1107</v>
      </c>
      <c r="C549" s="8" t="s">
        <v>1112</v>
      </c>
      <c r="D549" s="11">
        <v>9</v>
      </c>
      <c r="E549" s="8" t="s">
        <v>1115</v>
      </c>
      <c r="F549" s="8" t="s">
        <v>1115</v>
      </c>
      <c r="G549" s="11">
        <v>31773.65</v>
      </c>
      <c r="H549" s="12">
        <f>IF(F549="Yes",Cost_Price+(G549*Premium_Markup),Cost_Price+(G549*Standard_Markup))</f>
        <v>37492.906999999999</v>
      </c>
      <c r="I549" s="10" t="str">
        <f>IF(D549&lt;O551,"Yes","")</f>
        <v/>
      </c>
      <c r="J549" s="10" t="str">
        <f t="shared" si="16"/>
        <v/>
      </c>
      <c r="K549" s="10">
        <f t="shared" si="17"/>
        <v>10</v>
      </c>
    </row>
    <row r="550" spans="1:11" x14ac:dyDescent="0.25">
      <c r="A550" s="7" t="s">
        <v>559</v>
      </c>
      <c r="B550" s="7" t="s">
        <v>1108</v>
      </c>
      <c r="C550" s="8" t="s">
        <v>1112</v>
      </c>
      <c r="D550" s="11">
        <v>11</v>
      </c>
      <c r="E550" s="8" t="s">
        <v>1115</v>
      </c>
      <c r="F550" s="8" t="s">
        <v>1127</v>
      </c>
      <c r="G550" s="11">
        <v>18650.7</v>
      </c>
      <c r="H550" s="12">
        <f>IF(F550="Yes",Cost_Price+(G550*Premium_Markup),Cost_Price+(G550*Standard_Markup))</f>
        <v>23313.375</v>
      </c>
      <c r="I550" s="10" t="str">
        <f>IF(D550&lt;O552,"Yes","")</f>
        <v/>
      </c>
      <c r="J550" s="10" t="str">
        <f t="shared" si="16"/>
        <v/>
      </c>
      <c r="K550" s="10">
        <f t="shared" si="17"/>
        <v>10</v>
      </c>
    </row>
    <row r="551" spans="1:11" x14ac:dyDescent="0.25">
      <c r="A551" s="7" t="s">
        <v>560</v>
      </c>
      <c r="B551" s="7" t="s">
        <v>1109</v>
      </c>
      <c r="C551" s="8" t="s">
        <v>1112</v>
      </c>
      <c r="D551" s="11">
        <v>11</v>
      </c>
      <c r="E551" s="8" t="s">
        <v>1115</v>
      </c>
      <c r="F551" s="8" t="s">
        <v>1115</v>
      </c>
      <c r="G551" s="11">
        <v>26559.75</v>
      </c>
      <c r="H551" s="12">
        <f>IF(F551="Yes",Cost_Price+(G551*Premium_Markup),Cost_Price+(G551*Standard_Markup))</f>
        <v>31340.505000000001</v>
      </c>
      <c r="I551" s="10" t="str">
        <f>IF(D551&lt;O553,"Yes","")</f>
        <v/>
      </c>
      <c r="J551" s="10" t="str">
        <f t="shared" si="16"/>
        <v/>
      </c>
      <c r="K551" s="10">
        <f t="shared" si="17"/>
        <v>10</v>
      </c>
    </row>
    <row r="552" spans="1:11" x14ac:dyDescent="0.25">
      <c r="A552" s="7" t="s">
        <v>561</v>
      </c>
      <c r="B552" s="7" t="s">
        <v>1110</v>
      </c>
      <c r="C552" s="8" t="s">
        <v>1114</v>
      </c>
      <c r="D552" s="11">
        <v>9</v>
      </c>
      <c r="E552" s="8" t="s">
        <v>1127</v>
      </c>
      <c r="F552" s="8" t="s">
        <v>1115</v>
      </c>
      <c r="G552" s="11">
        <v>2937.15</v>
      </c>
      <c r="H552" s="12">
        <f>IF(F552="Yes",Cost_Price+(G552*Premium_Markup),Cost_Price+(G552*Standard_Markup))</f>
        <v>3465.837</v>
      </c>
      <c r="I552" s="10" t="str">
        <f>IF(D552&lt;O554,"Yes","")</f>
        <v/>
      </c>
      <c r="J552" s="10" t="str">
        <f t="shared" si="16"/>
        <v/>
      </c>
      <c r="K552" s="10">
        <f t="shared" si="17"/>
        <v>25</v>
      </c>
    </row>
  </sheetData>
  <mergeCells count="3">
    <mergeCell ref="M15:Q15"/>
    <mergeCell ref="M8:N8"/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zoomScaleNormal="100" workbookViewId="0">
      <selection activeCell="L18" sqref="L18"/>
    </sheetView>
  </sheetViews>
  <sheetFormatPr defaultRowHeight="15" x14ac:dyDescent="0.25"/>
  <cols>
    <col min="1" max="1" width="0.7109375" customWidth="1"/>
    <col min="2" max="2" width="15" style="6" customWidth="1"/>
    <col min="3" max="3" width="16.42578125" style="6" customWidth="1"/>
    <col min="4" max="4" width="50" style="6" customWidth="1"/>
    <col min="5" max="5" width="11.140625" style="6" customWidth="1"/>
    <col min="6" max="6" width="12.7109375" style="6" customWidth="1"/>
    <col min="7" max="7" width="12.42578125" style="6" customWidth="1"/>
    <col min="8" max="8" width="15.42578125" style="6" customWidth="1"/>
    <col min="9" max="9" width="11.140625" style="6" customWidth="1"/>
    <col min="10" max="10" width="0.7109375" style="6" customWidth="1"/>
    <col min="11" max="16384" width="9.140625" style="6"/>
  </cols>
  <sheetData>
    <row r="1" spans="1:10" customFormat="1" ht="3.7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customFormat="1" ht="36" customHeight="1" x14ac:dyDescent="0.25">
      <c r="A2" s="14"/>
      <c r="B2" s="28" t="s">
        <v>1140</v>
      </c>
      <c r="C2" s="28"/>
      <c r="D2" s="28"/>
      <c r="E2" s="28"/>
      <c r="F2" s="28"/>
      <c r="G2" s="28"/>
      <c r="H2" s="28"/>
      <c r="I2" s="28"/>
      <c r="J2" s="14"/>
    </row>
    <row r="3" spans="1:10" customFormat="1" ht="6.75" customHeight="1" x14ac:dyDescent="0.25">
      <c r="A3" s="14"/>
      <c r="B3" s="13"/>
      <c r="C3" s="13"/>
      <c r="D3" s="13"/>
      <c r="E3" s="13"/>
      <c r="F3" s="13"/>
      <c r="G3" s="13"/>
      <c r="H3" s="13"/>
      <c r="I3" s="13"/>
      <c r="J3" s="14"/>
    </row>
    <row r="4" spans="1:10" ht="7.5" customHeight="1" x14ac:dyDescent="0.25">
      <c r="A4" s="14"/>
      <c r="B4" s="16"/>
      <c r="C4" s="16"/>
      <c r="D4" s="16"/>
      <c r="E4" s="16"/>
      <c r="F4" s="16"/>
      <c r="G4" s="16"/>
      <c r="H4" s="16"/>
      <c r="I4" s="16"/>
      <c r="J4" s="15"/>
    </row>
    <row r="5" spans="1:10" x14ac:dyDescent="0.25">
      <c r="A5" s="14"/>
      <c r="B5" s="18" t="s">
        <v>1129</v>
      </c>
      <c r="C5" s="38" t="s">
        <v>1142</v>
      </c>
      <c r="D5" s="38"/>
      <c r="E5" s="16"/>
      <c r="F5" s="16"/>
      <c r="G5" s="16"/>
      <c r="H5" s="16"/>
      <c r="I5" s="16"/>
      <c r="J5" s="15"/>
    </row>
    <row r="6" spans="1:10" ht="2.25" customHeight="1" x14ac:dyDescent="0.25">
      <c r="A6" s="14"/>
      <c r="B6" s="18"/>
      <c r="C6" s="17"/>
      <c r="D6" s="17"/>
      <c r="E6" s="16"/>
      <c r="F6" s="16"/>
      <c r="G6" s="16"/>
      <c r="H6" s="16"/>
      <c r="I6" s="16"/>
      <c r="J6" s="15"/>
    </row>
    <row r="7" spans="1:10" x14ac:dyDescent="0.25">
      <c r="A7" s="14"/>
      <c r="B7" s="18" t="s">
        <v>1141</v>
      </c>
      <c r="C7" s="38" t="s">
        <v>1143</v>
      </c>
      <c r="D7" s="38"/>
      <c r="E7" s="16"/>
      <c r="F7" s="16"/>
      <c r="G7" s="18" t="s">
        <v>1130</v>
      </c>
      <c r="H7" s="27" t="s">
        <v>1123</v>
      </c>
      <c r="I7" s="16"/>
      <c r="J7" s="15"/>
    </row>
    <row r="8" spans="1:10" x14ac:dyDescent="0.25">
      <c r="A8" s="14"/>
      <c r="B8" s="16"/>
      <c r="C8" s="16"/>
      <c r="D8" s="16"/>
      <c r="E8" s="16"/>
      <c r="F8" s="16"/>
      <c r="G8" s="16"/>
      <c r="H8" s="16"/>
      <c r="I8" s="16"/>
      <c r="J8" s="15"/>
    </row>
    <row r="9" spans="1:10" ht="3.75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</row>
    <row r="10" spans="1:10" ht="15" customHeight="1" x14ac:dyDescent="0.2">
      <c r="A10" s="25" t="s">
        <v>1136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0" ht="18" customHeight="1" x14ac:dyDescent="0.25">
      <c r="A11" s="14"/>
      <c r="B11" s="20" t="s">
        <v>1131</v>
      </c>
      <c r="C11" s="20" t="s">
        <v>1</v>
      </c>
      <c r="D11" s="20" t="s">
        <v>1132</v>
      </c>
      <c r="E11" s="20" t="s">
        <v>3</v>
      </c>
      <c r="F11" s="21" t="s">
        <v>1121</v>
      </c>
      <c r="G11" s="32" t="s">
        <v>1133</v>
      </c>
      <c r="H11" s="32" t="s">
        <v>1134</v>
      </c>
      <c r="I11" s="32" t="s">
        <v>1135</v>
      </c>
      <c r="J11" s="15"/>
    </row>
    <row r="12" spans="1:10" x14ac:dyDescent="0.25">
      <c r="B12" s="19">
        <v>1</v>
      </c>
      <c r="C12" s="34" t="s">
        <v>19</v>
      </c>
      <c r="D12" s="19" t="str">
        <f>IFERROR(VLOOKUP(C12,'Equipment Inventory Management'!A3:K552,2),"")</f>
        <v xml:space="preserve">10G-ZR DWDM, XFP, 80km, 1541.35 nm, Ch. 45, LC </v>
      </c>
      <c r="E12" s="19" t="str">
        <f>IFERROR(VLOOKUP(C12,'Equipment Inventory Management'!A3:K552,3),"")</f>
        <v>D</v>
      </c>
      <c r="F12" s="33">
        <v>8</v>
      </c>
      <c r="G12" s="31">
        <f>IFERROR(VLOOKUP(C12,'Equipment Inventory Management'!A3:K552,8),"")</f>
        <v>26992.263999999999</v>
      </c>
      <c r="H12" s="31">
        <f>IFERROR(INDEX(Postage,MATCH(E12,Category,0),MATCH($H$7,Post_to,0)),"")</f>
        <v>2.75</v>
      </c>
      <c r="I12" s="31">
        <f>IFERROR(F12*(G12+H12),"")</f>
        <v>215960.11199999999</v>
      </c>
      <c r="J12" s="34"/>
    </row>
    <row r="13" spans="1:10" x14ac:dyDescent="0.25">
      <c r="B13" s="19">
        <f>IF(C13&gt;0,B12+1,"")</f>
        <v>2</v>
      </c>
      <c r="C13" s="34" t="s">
        <v>539</v>
      </c>
      <c r="D13" s="19" t="str">
        <f>IFERROR(VLOOKUP(C13,'Equipment Inventory Management'!A4:K553,2),"")</f>
        <v xml:space="preserve">2-port XFP 10 Gigabit Ethernet module for FastTRON </v>
      </c>
      <c r="E13" s="19" t="str">
        <f>IFERROR(VLOOKUP(C13,'Equipment Inventory Management'!A4:K553,3),"")</f>
        <v>C</v>
      </c>
      <c r="F13" s="33">
        <v>6</v>
      </c>
      <c r="G13" s="31">
        <f>IFERROR(VLOOKUP(C13,'Equipment Inventory Management'!A4:K553,8),"")</f>
        <v>6937.9869999999992</v>
      </c>
      <c r="H13" s="31">
        <f>IFERROR(INDEX(Postage,MATCH(E13,Category,0),MATCH($H$7,Post_to,0)),"")</f>
        <v>2.5</v>
      </c>
      <c r="I13" s="31">
        <f t="shared" ref="I13:I36" si="0">IFERROR(F13*(G13+H13),"")</f>
        <v>41642.921999999991</v>
      </c>
      <c r="J13" s="34"/>
    </row>
    <row r="14" spans="1:10" x14ac:dyDescent="0.25">
      <c r="B14" s="19">
        <f t="shared" ref="B14:B36" si="1">IF(C14&gt;0,B13+1,"")</f>
        <v>3</v>
      </c>
      <c r="C14" s="34" t="s">
        <v>522</v>
      </c>
      <c r="D14" s="19" t="str">
        <f>IFERROR(VLOOKUP(C14,'Equipment Inventory Management'!A5:K554,2),"")</f>
        <v>POE Add-in Card for 24-port 10/100/1000 modules</v>
      </c>
      <c r="E14" s="19" t="str">
        <f>IFERROR(VLOOKUP(C14,'Equipment Inventory Management'!A5:K554,3),"")</f>
        <v>A</v>
      </c>
      <c r="F14" s="33">
        <v>6</v>
      </c>
      <c r="G14" s="31">
        <f>IFERROR(VLOOKUP(C14,'Equipment Inventory Management'!A5:K554,8),"")</f>
        <v>661.98</v>
      </c>
      <c r="H14" s="31">
        <f>IFERROR(INDEX(Postage,MATCH(E14,Category,0),MATCH($H$7,Post_to,0)),"")</f>
        <v>0</v>
      </c>
      <c r="I14" s="31">
        <f t="shared" si="0"/>
        <v>3971.88</v>
      </c>
      <c r="J14" s="34"/>
    </row>
    <row r="15" spans="1:10" x14ac:dyDescent="0.25">
      <c r="B15" s="19">
        <f t="shared" si="1"/>
        <v>4</v>
      </c>
      <c r="C15" s="34" t="s">
        <v>134</v>
      </c>
      <c r="D15" s="19" t="str">
        <f>IFERROR(VLOOKUP(C15,'Equipment Inventory Management'!A6:K555,2),"")</f>
        <v>LX SMF SFP LC</v>
      </c>
      <c r="E15" s="19" t="str">
        <f>IFERROR(VLOOKUP(C15,'Equipment Inventory Management'!A6:K555,3),"")</f>
        <v>A</v>
      </c>
      <c r="F15" s="33">
        <v>6</v>
      </c>
      <c r="G15" s="31">
        <f>IFERROR(VLOOKUP(C15,'Equipment Inventory Management'!A6:K555,8),"")</f>
        <v>1450.875</v>
      </c>
      <c r="H15" s="31">
        <f>IFERROR(INDEX(Postage,MATCH(E15,Category,0),MATCH($H$7,Post_to,0)),"")</f>
        <v>0</v>
      </c>
      <c r="I15" s="31">
        <f t="shared" si="0"/>
        <v>8705.25</v>
      </c>
      <c r="J15" s="34"/>
    </row>
    <row r="16" spans="1:10" x14ac:dyDescent="0.25">
      <c r="B16" s="19">
        <f t="shared" si="1"/>
        <v>5</v>
      </c>
      <c r="C16" s="34" t="s">
        <v>136</v>
      </c>
      <c r="D16" s="19" t="str">
        <f>IFERROR(VLOOKUP(C16,'Equipment Inventory Management'!A7:K556,2),"")</f>
        <v>SX MMF SFP MTRJ</v>
      </c>
      <c r="E16" s="19" t="str">
        <f>IFERROR(VLOOKUP(C16,'Equipment Inventory Management'!A7:K556,3),"")</f>
        <v>A</v>
      </c>
      <c r="F16" s="33">
        <v>6</v>
      </c>
      <c r="G16" s="31">
        <f>IFERROR(VLOOKUP(C16,'Equipment Inventory Management'!A7:K556,8),"")</f>
        <v>643.125</v>
      </c>
      <c r="H16" s="31">
        <f>IFERROR(INDEX(Postage,MATCH(E16,Category,0),MATCH($H$7,Post_to,0)),"")</f>
        <v>0</v>
      </c>
      <c r="I16" s="31">
        <f t="shared" si="0"/>
        <v>3858.75</v>
      </c>
      <c r="J16" s="34"/>
    </row>
    <row r="17" spans="2:10" x14ac:dyDescent="0.25">
      <c r="B17" s="19">
        <f t="shared" si="1"/>
        <v>6</v>
      </c>
      <c r="C17" s="34" t="s">
        <v>130</v>
      </c>
      <c r="D17" s="19" t="str">
        <f>IFERROR(VLOOKUP(C17,'Equipment Inventory Management'!A8:K557,2),"")</f>
        <v>80Km, 1490nm, LC connector</v>
      </c>
      <c r="E17" s="19" t="str">
        <f>IFERROR(VLOOKUP(C17,'Equipment Inventory Management'!A8:K557,3),"")</f>
        <v>C</v>
      </c>
      <c r="F17" s="33">
        <v>4</v>
      </c>
      <c r="G17" s="31">
        <f>IFERROR(VLOOKUP(C17,'Equipment Inventory Management'!A8:K557,8),"")</f>
        <v>6743.4639999999999</v>
      </c>
      <c r="H17" s="31">
        <f>IFERROR(INDEX(Postage,MATCH(E17,Category,0),MATCH($H$7,Post_to,0)),"")</f>
        <v>2.5</v>
      </c>
      <c r="I17" s="31">
        <f t="shared" si="0"/>
        <v>26983.856</v>
      </c>
      <c r="J17" s="34"/>
    </row>
    <row r="18" spans="2:10" x14ac:dyDescent="0.25">
      <c r="B18" s="19">
        <f t="shared" si="1"/>
        <v>7</v>
      </c>
      <c r="C18" s="34" t="s">
        <v>533</v>
      </c>
      <c r="D18" s="19" t="str">
        <f>IFERROR(VLOOKUP(C18,'Equipment Inventory Management'!A9:K558,2),"")</f>
        <v xml:space="preserve">2-port LAN/WAN XFP 10 Gigabit Ethernet module for FastTRON </v>
      </c>
      <c r="E18" s="19" t="str">
        <f>IFERROR(VLOOKUP(C18,'Equipment Inventory Management'!A9:K558,3),"")</f>
        <v>C</v>
      </c>
      <c r="F18" s="33">
        <v>2</v>
      </c>
      <c r="G18" s="31">
        <f>IFERROR(VLOOKUP(C18,'Equipment Inventory Management'!A9:K558,8),"")</f>
        <v>8655.9375</v>
      </c>
      <c r="H18" s="31">
        <f>IFERROR(INDEX(Postage,MATCH(E18,Category,0),MATCH($H$7,Post_to,0)),"")</f>
        <v>2.5</v>
      </c>
      <c r="I18" s="31">
        <f t="shared" si="0"/>
        <v>17316.875</v>
      </c>
      <c r="J18" s="34"/>
    </row>
    <row r="19" spans="2:10" x14ac:dyDescent="0.25">
      <c r="B19" s="19">
        <f t="shared" si="1"/>
        <v>8</v>
      </c>
      <c r="C19" s="34" t="s">
        <v>20</v>
      </c>
      <c r="D19" s="19" t="str">
        <f>IFERROR(VLOOKUP(C19,'Equipment Inventory Management'!A10:K559,2),"")</f>
        <v>10G-CX4 XFP, 15m CX4</v>
      </c>
      <c r="E19" s="19" t="str">
        <f>IFERROR(VLOOKUP(C19,'Equipment Inventory Management'!A10:K559,3),"")</f>
        <v>A</v>
      </c>
      <c r="F19" s="33">
        <v>2</v>
      </c>
      <c r="G19" s="31">
        <f>IFERROR(VLOOKUP(C19,'Equipment Inventory Management'!A10:K559,8),"")</f>
        <v>1382.547</v>
      </c>
      <c r="H19" s="31">
        <f>IFERROR(INDEX(Postage,MATCH(E19,Category,0),MATCH($H$7,Post_to,0)),"")</f>
        <v>0</v>
      </c>
      <c r="I19" s="31">
        <f t="shared" si="0"/>
        <v>2765.0940000000001</v>
      </c>
      <c r="J19" s="34"/>
    </row>
    <row r="20" spans="2:10" x14ac:dyDescent="0.25">
      <c r="B20" s="19">
        <f t="shared" si="1"/>
        <v>9</v>
      </c>
      <c r="C20" s="34" t="s">
        <v>242</v>
      </c>
      <c r="D20" s="19" t="str">
        <f>IFERROR(VLOOKUP(C20,'Equipment Inventory Management'!A11:K560,2),"")</f>
        <v>FSX L3 chassis bundle - AC PS, 3x24-port modules and an M1.</v>
      </c>
      <c r="E20" s="19" t="str">
        <f>IFERROR(VLOOKUP(C20,'Equipment Inventory Management'!A11:K560,3),"")</f>
        <v>D</v>
      </c>
      <c r="F20" s="33">
        <v>1</v>
      </c>
      <c r="G20" s="31">
        <f>IFERROR(VLOOKUP(C20,'Equipment Inventory Management'!A11:K560,8),"")</f>
        <v>30445.062000000002</v>
      </c>
      <c r="H20" s="31">
        <f>IFERROR(INDEX(Postage,MATCH(E20,Category,0),MATCH($H$7,Post_to,0)),"")</f>
        <v>2.75</v>
      </c>
      <c r="I20" s="31">
        <f t="shared" si="0"/>
        <v>30447.812000000002</v>
      </c>
      <c r="J20" s="34"/>
    </row>
    <row r="21" spans="2:10" x14ac:dyDescent="0.25">
      <c r="B21" s="19">
        <f t="shared" si="1"/>
        <v>10</v>
      </c>
      <c r="C21" s="34" t="s">
        <v>292</v>
      </c>
      <c r="D21" s="19" t="str">
        <f>IFERROR(VLOOKUP(C21,'Equipment Inventory Management'!A12:K561,2),"")</f>
        <v>INM LINUX</v>
      </c>
      <c r="E21" s="19" t="str">
        <f>IFERROR(VLOOKUP(C21,'Equipment Inventory Management'!A12:K561,3),"")</f>
        <v>D</v>
      </c>
      <c r="F21" s="33">
        <v>1</v>
      </c>
      <c r="G21" s="31">
        <f>IFERROR(VLOOKUP(C21,'Equipment Inventory Management'!A12:K561,8),"")</f>
        <v>13493.063999999998</v>
      </c>
      <c r="H21" s="31">
        <f>IFERROR(INDEX(Postage,MATCH(E21,Category,0),MATCH($H$7,Post_to,0)),"")</f>
        <v>2.75</v>
      </c>
      <c r="I21" s="31">
        <f t="shared" si="0"/>
        <v>13495.813999999998</v>
      </c>
      <c r="J21" s="34"/>
    </row>
    <row r="22" spans="2:10" x14ac:dyDescent="0.25">
      <c r="B22" s="19" t="str">
        <f t="shared" si="1"/>
        <v/>
      </c>
      <c r="C22" s="34"/>
      <c r="D22" s="19" t="str">
        <f>IFERROR(VLOOKUP(C22,'Equipment Inventory Management'!A13:K562,2),"")</f>
        <v/>
      </c>
      <c r="E22" s="19" t="str">
        <f>IFERROR(VLOOKUP(C22,'Equipment Inventory Management'!A13:K562,3),"")</f>
        <v/>
      </c>
      <c r="F22" s="34"/>
      <c r="G22" s="31" t="str">
        <f>IFERROR(VLOOKUP(C22,'Equipment Inventory Management'!A13:K562,8),"")</f>
        <v/>
      </c>
      <c r="H22" s="31" t="str">
        <f>IFERROR(INDEX(Postage,MATCH(E22,Category,0),MATCH($H$7,Post_to,0)),"")</f>
        <v/>
      </c>
      <c r="I22" s="31" t="str">
        <f t="shared" si="0"/>
        <v/>
      </c>
      <c r="J22" s="34"/>
    </row>
    <row r="23" spans="2:10" x14ac:dyDescent="0.25">
      <c r="B23" s="19" t="str">
        <f t="shared" si="1"/>
        <v/>
      </c>
      <c r="C23" s="34"/>
      <c r="D23" s="19" t="str">
        <f>IFERROR(VLOOKUP(C23,'Equipment Inventory Management'!A14:K563,2),"")</f>
        <v/>
      </c>
      <c r="E23" s="19" t="str">
        <f>IFERROR(VLOOKUP(C23,'Equipment Inventory Management'!A14:K563,3),"")</f>
        <v/>
      </c>
      <c r="F23" s="34"/>
      <c r="G23" s="31" t="str">
        <f>IFERROR(VLOOKUP(C23,'Equipment Inventory Management'!A14:K563,8),"")</f>
        <v/>
      </c>
      <c r="H23" s="31" t="str">
        <f>IFERROR(INDEX(Postage,MATCH(E23,Category,0),MATCH($H$7,Post_to,0)),"")</f>
        <v/>
      </c>
      <c r="I23" s="31" t="str">
        <f t="shared" si="0"/>
        <v/>
      </c>
      <c r="J23" s="34"/>
    </row>
    <row r="24" spans="2:10" x14ac:dyDescent="0.25">
      <c r="B24" s="19" t="str">
        <f t="shared" si="1"/>
        <v/>
      </c>
      <c r="C24" s="34"/>
      <c r="D24" s="19" t="str">
        <f>IFERROR(VLOOKUP(C24,'Equipment Inventory Management'!A15:K564,2),"")</f>
        <v/>
      </c>
      <c r="E24" s="19" t="str">
        <f>IFERROR(VLOOKUP(C24,'Equipment Inventory Management'!A15:K564,3),"")</f>
        <v/>
      </c>
      <c r="F24" s="34"/>
      <c r="G24" s="31" t="str">
        <f>IFERROR(VLOOKUP(C24,'Equipment Inventory Management'!A15:K564,8),"")</f>
        <v/>
      </c>
      <c r="H24" s="31" t="str">
        <f>IFERROR(INDEX(Postage,MATCH(E24,Category,0),MATCH($H$7,Post_to,0)),"")</f>
        <v/>
      </c>
      <c r="I24" s="31" t="str">
        <f t="shared" si="0"/>
        <v/>
      </c>
      <c r="J24" s="34"/>
    </row>
    <row r="25" spans="2:10" hidden="1" x14ac:dyDescent="0.25">
      <c r="B25" s="19" t="str">
        <f t="shared" si="1"/>
        <v/>
      </c>
      <c r="C25" s="34"/>
      <c r="D25" s="19" t="str">
        <f>IFERROR(VLOOKUP(C25,'Equipment Inventory Management'!A16:K565,2),"")</f>
        <v/>
      </c>
      <c r="E25" s="19" t="str">
        <f>IFERROR(VLOOKUP(C25,'Equipment Inventory Management'!A16:K565,3),"")</f>
        <v/>
      </c>
      <c r="F25" s="34"/>
      <c r="G25" s="31" t="str">
        <f>IFERROR(VLOOKUP(C25,'Equipment Inventory Management'!A16:K565,8),"")</f>
        <v/>
      </c>
      <c r="H25" s="31" t="str">
        <f>IFERROR(INDEX(Postage,MATCH(E25,Category,0),MATCH($H$7,Post_to,0)),"")</f>
        <v/>
      </c>
      <c r="I25" s="31" t="str">
        <f t="shared" si="0"/>
        <v/>
      </c>
      <c r="J25" s="34"/>
    </row>
    <row r="26" spans="2:10" hidden="1" x14ac:dyDescent="0.25">
      <c r="B26" s="19" t="str">
        <f t="shared" si="1"/>
        <v/>
      </c>
      <c r="C26" s="34"/>
      <c r="D26" s="19" t="str">
        <f>IFERROR(VLOOKUP(C26,'Equipment Inventory Management'!A17:K566,2),"")</f>
        <v/>
      </c>
      <c r="E26" s="19" t="str">
        <f>IFERROR(VLOOKUP(C26,'Equipment Inventory Management'!A17:K566,3),"")</f>
        <v/>
      </c>
      <c r="F26" s="34"/>
      <c r="G26" s="31" t="str">
        <f>IFERROR(VLOOKUP(C26,'Equipment Inventory Management'!A17:K566,8),"")</f>
        <v/>
      </c>
      <c r="H26" s="31" t="str">
        <f>IFERROR(INDEX(Postage,MATCH(E26,Category,0),MATCH($H$7,Post_to,0)),"")</f>
        <v/>
      </c>
      <c r="I26" s="31" t="str">
        <f t="shared" si="0"/>
        <v/>
      </c>
      <c r="J26" s="34"/>
    </row>
    <row r="27" spans="2:10" hidden="1" x14ac:dyDescent="0.25">
      <c r="B27" s="19" t="str">
        <f t="shared" si="1"/>
        <v/>
      </c>
      <c r="C27" s="34"/>
      <c r="D27" s="19" t="str">
        <f>IFERROR(VLOOKUP(C27,'Equipment Inventory Management'!A18:K567,2),"")</f>
        <v/>
      </c>
      <c r="E27" s="19" t="str">
        <f>IFERROR(VLOOKUP(C27,'Equipment Inventory Management'!A18:K567,3),"")</f>
        <v/>
      </c>
      <c r="F27" s="34"/>
      <c r="G27" s="31" t="str">
        <f>IFERROR(VLOOKUP(C27,'Equipment Inventory Management'!A18:K567,8),"")</f>
        <v/>
      </c>
      <c r="H27" s="31" t="str">
        <f>IFERROR(INDEX(Postage,MATCH(E27,Category,0),MATCH($H$7,Post_to,0)),"")</f>
        <v/>
      </c>
      <c r="I27" s="31" t="str">
        <f t="shared" si="0"/>
        <v/>
      </c>
      <c r="J27" s="34"/>
    </row>
    <row r="28" spans="2:10" hidden="1" x14ac:dyDescent="0.25">
      <c r="B28" s="19" t="str">
        <f t="shared" si="1"/>
        <v/>
      </c>
      <c r="C28" s="34"/>
      <c r="D28" s="19" t="str">
        <f>IFERROR(VLOOKUP(C28,'Equipment Inventory Management'!A19:K568,2),"")</f>
        <v/>
      </c>
      <c r="E28" s="19" t="str">
        <f>IFERROR(VLOOKUP(C28,'Equipment Inventory Management'!A19:K568,3),"")</f>
        <v/>
      </c>
      <c r="F28" s="34"/>
      <c r="G28" s="31" t="str">
        <f>IFERROR(VLOOKUP(C28,'Equipment Inventory Management'!A19:K568,8),"")</f>
        <v/>
      </c>
      <c r="H28" s="31" t="str">
        <f>IFERROR(INDEX(Postage,MATCH(E28,Category,0),MATCH($H$7,Post_to,0)),"")</f>
        <v/>
      </c>
      <c r="I28" s="31" t="str">
        <f t="shared" si="0"/>
        <v/>
      </c>
      <c r="J28" s="34"/>
    </row>
    <row r="29" spans="2:10" hidden="1" x14ac:dyDescent="0.25">
      <c r="B29" s="19" t="str">
        <f t="shared" si="1"/>
        <v/>
      </c>
      <c r="C29" s="34"/>
      <c r="D29" s="19" t="str">
        <f>IFERROR(VLOOKUP(C29,'Equipment Inventory Management'!A20:K569,2),"")</f>
        <v/>
      </c>
      <c r="E29" s="19" t="str">
        <f>IFERROR(VLOOKUP(C29,'Equipment Inventory Management'!A20:K569,3),"")</f>
        <v/>
      </c>
      <c r="F29" s="34"/>
      <c r="G29" s="31" t="str">
        <f>IFERROR(VLOOKUP(C29,'Equipment Inventory Management'!A20:K569,8),"")</f>
        <v/>
      </c>
      <c r="H29" s="31" t="str">
        <f>IFERROR(INDEX(Postage,MATCH(E29,Category,0),MATCH($H$7,Post_to,0)),"")</f>
        <v/>
      </c>
      <c r="I29" s="31" t="str">
        <f t="shared" si="0"/>
        <v/>
      </c>
      <c r="J29" s="34"/>
    </row>
    <row r="30" spans="2:10" hidden="1" x14ac:dyDescent="0.25">
      <c r="B30" s="19" t="str">
        <f t="shared" si="1"/>
        <v/>
      </c>
      <c r="C30" s="34"/>
      <c r="D30" s="19" t="str">
        <f>IFERROR(VLOOKUP(C30,'Equipment Inventory Management'!A21:K570,2),"")</f>
        <v/>
      </c>
      <c r="E30" s="19" t="str">
        <f>IFERROR(VLOOKUP(C30,'Equipment Inventory Management'!A21:K570,3),"")</f>
        <v/>
      </c>
      <c r="F30" s="34"/>
      <c r="G30" s="31" t="str">
        <f>IFERROR(VLOOKUP(C30,'Equipment Inventory Management'!A21:K570,8),"")</f>
        <v/>
      </c>
      <c r="H30" s="31" t="str">
        <f>IFERROR(INDEX(Postage,MATCH(E30,Category,0),MATCH($H$7,Post_to,0)),"")</f>
        <v/>
      </c>
      <c r="I30" s="31" t="str">
        <f t="shared" si="0"/>
        <v/>
      </c>
      <c r="J30" s="34"/>
    </row>
    <row r="31" spans="2:10" hidden="1" x14ac:dyDescent="0.25">
      <c r="B31" s="19" t="str">
        <f t="shared" si="1"/>
        <v/>
      </c>
      <c r="C31" s="34"/>
      <c r="D31" s="19" t="str">
        <f>IFERROR(VLOOKUP(C31,'Equipment Inventory Management'!A22:K571,2),"")</f>
        <v/>
      </c>
      <c r="E31" s="19" t="str">
        <f>IFERROR(VLOOKUP(C31,'Equipment Inventory Management'!A22:K571,3),"")</f>
        <v/>
      </c>
      <c r="F31" s="34"/>
      <c r="G31" s="31" t="str">
        <f>IFERROR(VLOOKUP(C31,'Equipment Inventory Management'!A22:K571,8),"")</f>
        <v/>
      </c>
      <c r="H31" s="31" t="str">
        <f>IFERROR(INDEX(Postage,MATCH(E31,Category,0),MATCH($H$7,Post_to,0)),"")</f>
        <v/>
      </c>
      <c r="I31" s="31" t="str">
        <f t="shared" si="0"/>
        <v/>
      </c>
      <c r="J31" s="34"/>
    </row>
    <row r="32" spans="2:10" hidden="1" x14ac:dyDescent="0.25">
      <c r="B32" s="19" t="str">
        <f t="shared" si="1"/>
        <v/>
      </c>
      <c r="C32" s="34"/>
      <c r="D32" s="19" t="str">
        <f>IFERROR(VLOOKUP(C32,'Equipment Inventory Management'!A23:K572,2),"")</f>
        <v/>
      </c>
      <c r="E32" s="19" t="str">
        <f>IFERROR(VLOOKUP(C32,'Equipment Inventory Management'!A23:K572,3),"")</f>
        <v/>
      </c>
      <c r="F32" s="34"/>
      <c r="G32" s="31" t="str">
        <f>IFERROR(VLOOKUP(C32,'Equipment Inventory Management'!A23:K572,8),"")</f>
        <v/>
      </c>
      <c r="H32" s="31" t="str">
        <f>IFERROR(INDEX(Postage,MATCH(E32,Category,0),MATCH($H$7,Post_to,0)),"")</f>
        <v/>
      </c>
      <c r="I32" s="31" t="str">
        <f t="shared" si="0"/>
        <v/>
      </c>
      <c r="J32" s="34"/>
    </row>
    <row r="33" spans="1:10" hidden="1" x14ac:dyDescent="0.25">
      <c r="B33" s="19" t="str">
        <f t="shared" si="1"/>
        <v/>
      </c>
      <c r="C33" s="34"/>
      <c r="D33" s="19" t="str">
        <f>IFERROR(VLOOKUP(C33,'Equipment Inventory Management'!A24:K573,2),"")</f>
        <v/>
      </c>
      <c r="E33" s="19" t="str">
        <f>IFERROR(VLOOKUP(C33,'Equipment Inventory Management'!A24:K573,3),"")</f>
        <v/>
      </c>
      <c r="F33" s="34"/>
      <c r="G33" s="31" t="str">
        <f>IFERROR(VLOOKUP(C33,'Equipment Inventory Management'!A24:K573,8),"")</f>
        <v/>
      </c>
      <c r="H33" s="31" t="str">
        <f>IFERROR(INDEX(Postage,MATCH(E33,Category,0),MATCH($H$7,Post_to,0)),"")</f>
        <v/>
      </c>
      <c r="I33" s="31" t="str">
        <f t="shared" si="0"/>
        <v/>
      </c>
      <c r="J33" s="34"/>
    </row>
    <row r="34" spans="1:10" x14ac:dyDescent="0.25">
      <c r="B34" s="19" t="str">
        <f t="shared" si="1"/>
        <v/>
      </c>
      <c r="C34" s="34"/>
      <c r="D34" s="19" t="str">
        <f>IFERROR(VLOOKUP(C34,'Equipment Inventory Management'!A25:K574,2),"")</f>
        <v/>
      </c>
      <c r="E34" s="19" t="str">
        <f>IFERROR(VLOOKUP(C34,'Equipment Inventory Management'!A25:K574,3),"")</f>
        <v/>
      </c>
      <c r="F34" s="34"/>
      <c r="G34" s="31" t="str">
        <f>IFERROR(VLOOKUP(C34,'Equipment Inventory Management'!A25:K574,8),"")</f>
        <v/>
      </c>
      <c r="H34" s="31" t="str">
        <f>IFERROR(INDEX(Postage,MATCH(E34,Category,0),MATCH($H$7,Post_to,0)),"")</f>
        <v/>
      </c>
      <c r="I34" s="31" t="str">
        <f t="shared" si="0"/>
        <v/>
      </c>
      <c r="J34" s="34"/>
    </row>
    <row r="35" spans="1:10" x14ac:dyDescent="0.25">
      <c r="B35" s="19" t="str">
        <f t="shared" si="1"/>
        <v/>
      </c>
      <c r="C35" s="34"/>
      <c r="D35" s="19" t="str">
        <f>IFERROR(VLOOKUP(C35,'Equipment Inventory Management'!A26:K575,2),"")</f>
        <v/>
      </c>
      <c r="E35" s="19" t="str">
        <f>IFERROR(VLOOKUP(C35,'Equipment Inventory Management'!A26:K575,3),"")</f>
        <v/>
      </c>
      <c r="F35" s="34"/>
      <c r="G35" s="31" t="str">
        <f>IFERROR(VLOOKUP(C35,'Equipment Inventory Management'!A26:K575,8),"")</f>
        <v/>
      </c>
      <c r="H35" s="31" t="str">
        <f>IFERROR(INDEX(Postage,MATCH(E35,Category,0),MATCH($H$7,Post_to,0)),"")</f>
        <v/>
      </c>
      <c r="I35" s="31" t="str">
        <f t="shared" si="0"/>
        <v/>
      </c>
      <c r="J35" s="34"/>
    </row>
    <row r="36" spans="1:10" x14ac:dyDescent="0.25">
      <c r="B36" s="19" t="str">
        <f t="shared" si="1"/>
        <v/>
      </c>
      <c r="C36" s="34"/>
      <c r="D36" s="19" t="str">
        <f>IFERROR(VLOOKUP(C36,'Equipment Inventory Management'!A27:K576,2),"")</f>
        <v/>
      </c>
      <c r="E36" s="19" t="str">
        <f>IFERROR(VLOOKUP(C36,'Equipment Inventory Management'!A27:K576,3),"")</f>
        <v/>
      </c>
      <c r="F36" s="34"/>
      <c r="G36" s="31" t="str">
        <f>IFERROR(VLOOKUP(C36,'Equipment Inventory Management'!A27:K576,8),"")</f>
        <v/>
      </c>
      <c r="H36" s="31" t="str">
        <f>IFERROR(INDEX(Postage,MATCH(E36,Category,0),MATCH($H$7,Post_to,0)),"")</f>
        <v/>
      </c>
      <c r="I36" s="31" t="str">
        <f t="shared" si="0"/>
        <v/>
      </c>
      <c r="J36" s="34"/>
    </row>
    <row r="37" spans="1:10" ht="3.75" customHeight="1" x14ac:dyDescent="0.25">
      <c r="A37" s="35"/>
      <c r="B37" s="34"/>
      <c r="C37" s="34"/>
      <c r="D37" s="34"/>
      <c r="E37" s="34"/>
      <c r="F37" s="34"/>
      <c r="G37" s="36"/>
      <c r="H37" s="36"/>
      <c r="I37" s="36"/>
      <c r="J37" s="34"/>
    </row>
    <row r="38" spans="1:10" x14ac:dyDescent="0.25">
      <c r="A38" s="22"/>
      <c r="B38" s="26" t="s">
        <v>1137</v>
      </c>
      <c r="C38" s="26"/>
      <c r="D38" s="26"/>
      <c r="E38" s="26"/>
      <c r="F38" s="26"/>
      <c r="G38" s="29"/>
      <c r="H38" s="29" t="s">
        <v>1138</v>
      </c>
      <c r="I38" s="30">
        <f>SUM(I12:I36)</f>
        <v>365148.36499999999</v>
      </c>
      <c r="J38" s="19"/>
    </row>
  </sheetData>
  <mergeCells count="5">
    <mergeCell ref="B2:I2"/>
    <mergeCell ref="C5:D5"/>
    <mergeCell ref="C7:D7"/>
    <mergeCell ref="C6:D6"/>
    <mergeCell ref="A10:J10"/>
  </mergeCells>
  <dataValidations count="3">
    <dataValidation type="list" allowBlank="1" showInputMessage="1" showErrorMessage="1" sqref="C12:C37">
      <formula1>Item_Code</formula1>
    </dataValidation>
    <dataValidation type="list" allowBlank="1" showInputMessage="1" showErrorMessage="1" sqref="E12:E37">
      <formula1>Category</formula1>
    </dataValidation>
    <dataValidation type="list" allowBlank="1" showInputMessage="1" showErrorMessage="1" sqref="H7">
      <formula1>Post_to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zoomScale="85" zoomScaleNormal="85" workbookViewId="0">
      <selection activeCell="P28" sqref="P28"/>
    </sheetView>
  </sheetViews>
  <sheetFormatPr defaultRowHeight="15" x14ac:dyDescent="0.25"/>
  <cols>
    <col min="1" max="1" width="18.28515625" customWidth="1"/>
    <col min="2" max="2" width="37.7109375" customWidth="1"/>
    <col min="3" max="3" width="8.85546875" bestFit="1" customWidth="1"/>
    <col min="4" max="4" width="12.5703125" bestFit="1" customWidth="1"/>
    <col min="5" max="5" width="12.85546875" bestFit="1" customWidth="1"/>
    <col min="6" max="6" width="10.140625" bestFit="1" customWidth="1"/>
    <col min="7" max="7" width="10.85546875" bestFit="1" customWidth="1"/>
    <col min="8" max="8" width="11" bestFit="1" customWidth="1"/>
    <col min="9" max="9" width="10.42578125" bestFit="1" customWidth="1"/>
    <col min="11" max="11" width="13.28515625" bestFit="1" customWidth="1"/>
    <col min="12" max="12" width="13.42578125" bestFit="1" customWidth="1"/>
  </cols>
  <sheetData>
    <row r="1" spans="1:18" ht="21" customHeight="1" x14ac:dyDescent="0.25">
      <c r="A1" t="s">
        <v>0</v>
      </c>
    </row>
    <row r="3" spans="1:18" ht="15" customHeight="1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</row>
    <row r="4" spans="1:18" x14ac:dyDescent="0.25">
      <c r="A4" t="s">
        <v>13</v>
      </c>
      <c r="B4" t="s">
        <v>562</v>
      </c>
      <c r="C4" t="s">
        <v>1111</v>
      </c>
      <c r="D4">
        <v>0</v>
      </c>
      <c r="G4">
        <v>56.65</v>
      </c>
      <c r="N4" t="s">
        <v>1117</v>
      </c>
      <c r="P4">
        <v>0.18</v>
      </c>
    </row>
    <row r="5" spans="1:18" x14ac:dyDescent="0.25">
      <c r="A5" t="s">
        <v>14</v>
      </c>
      <c r="B5" t="s">
        <v>563</v>
      </c>
      <c r="C5" t="s">
        <v>1111</v>
      </c>
      <c r="D5">
        <v>15</v>
      </c>
      <c r="E5" t="s">
        <v>1115</v>
      </c>
      <c r="F5" t="s">
        <v>1116</v>
      </c>
      <c r="G5">
        <v>2.14</v>
      </c>
      <c r="N5" t="s">
        <v>1118</v>
      </c>
      <c r="P5">
        <v>0.25</v>
      </c>
    </row>
    <row r="6" spans="1:18" x14ac:dyDescent="0.25">
      <c r="A6" t="s">
        <v>15</v>
      </c>
      <c r="B6" t="s">
        <v>564</v>
      </c>
      <c r="C6" t="s">
        <v>1111</v>
      </c>
      <c r="D6">
        <v>3</v>
      </c>
      <c r="E6" t="s">
        <v>1116</v>
      </c>
      <c r="F6" t="s">
        <v>1116</v>
      </c>
      <c r="G6">
        <v>34.65</v>
      </c>
      <c r="N6" t="s">
        <v>1119</v>
      </c>
      <c r="P6">
        <v>10</v>
      </c>
    </row>
    <row r="7" spans="1:18" x14ac:dyDescent="0.25">
      <c r="A7" t="s">
        <v>16</v>
      </c>
      <c r="B7" t="s">
        <v>565</v>
      </c>
      <c r="C7" t="s">
        <v>1111</v>
      </c>
      <c r="D7">
        <v>18</v>
      </c>
      <c r="E7" t="s">
        <v>1115</v>
      </c>
      <c r="F7" t="s">
        <v>1116</v>
      </c>
      <c r="G7">
        <v>69.959999999999994</v>
      </c>
    </row>
    <row r="8" spans="1:18" x14ac:dyDescent="0.25">
      <c r="A8" t="s">
        <v>17</v>
      </c>
      <c r="B8" t="s">
        <v>566</v>
      </c>
      <c r="C8" t="s">
        <v>1111</v>
      </c>
      <c r="D8">
        <v>2</v>
      </c>
      <c r="E8" t="s">
        <v>1116</v>
      </c>
      <c r="F8" t="s">
        <v>1115</v>
      </c>
      <c r="G8">
        <v>34.65</v>
      </c>
      <c r="N8" t="s">
        <v>1120</v>
      </c>
    </row>
    <row r="9" spans="1:18" x14ac:dyDescent="0.25">
      <c r="A9" t="s">
        <v>18</v>
      </c>
      <c r="B9" t="s">
        <v>567</v>
      </c>
      <c r="C9" t="s">
        <v>1111</v>
      </c>
      <c r="D9">
        <v>10</v>
      </c>
      <c r="E9" t="s">
        <v>1115</v>
      </c>
      <c r="F9" t="s">
        <v>1115</v>
      </c>
      <c r="G9">
        <v>47.08</v>
      </c>
      <c r="N9" t="s">
        <v>3</v>
      </c>
      <c r="O9" t="s">
        <v>1121</v>
      </c>
    </row>
    <row r="10" spans="1:18" x14ac:dyDescent="0.25">
      <c r="A10" t="s">
        <v>19</v>
      </c>
      <c r="B10" t="s">
        <v>568</v>
      </c>
      <c r="C10" t="s">
        <v>1112</v>
      </c>
      <c r="D10">
        <v>19</v>
      </c>
      <c r="E10" t="s">
        <v>1115</v>
      </c>
      <c r="F10" t="s">
        <v>1115</v>
      </c>
      <c r="G10">
        <v>22874.799999999999</v>
      </c>
      <c r="N10" t="s">
        <v>1111</v>
      </c>
      <c r="O10">
        <v>35</v>
      </c>
    </row>
    <row r="11" spans="1:18" x14ac:dyDescent="0.25">
      <c r="A11" t="s">
        <v>20</v>
      </c>
      <c r="B11" t="s">
        <v>569</v>
      </c>
      <c r="C11" t="s">
        <v>1111</v>
      </c>
      <c r="D11">
        <v>31</v>
      </c>
      <c r="E11" t="s">
        <v>1115</v>
      </c>
      <c r="F11" t="s">
        <v>1115</v>
      </c>
      <c r="G11">
        <v>1171.6500000000001</v>
      </c>
      <c r="N11" t="s">
        <v>1114</v>
      </c>
      <c r="O11">
        <v>25</v>
      </c>
    </row>
    <row r="12" spans="1:18" x14ac:dyDescent="0.25">
      <c r="A12" t="s">
        <v>21</v>
      </c>
      <c r="B12" t="s">
        <v>570</v>
      </c>
      <c r="C12" t="s">
        <v>1112</v>
      </c>
      <c r="D12">
        <v>29</v>
      </c>
      <c r="E12" t="s">
        <v>1115</v>
      </c>
      <c r="F12" t="s">
        <v>1115</v>
      </c>
      <c r="G12">
        <v>23314.7</v>
      </c>
      <c r="N12" t="s">
        <v>1113</v>
      </c>
      <c r="O12">
        <v>15</v>
      </c>
    </row>
    <row r="13" spans="1:18" x14ac:dyDescent="0.25">
      <c r="A13" t="s">
        <v>22</v>
      </c>
      <c r="B13" t="s">
        <v>571</v>
      </c>
      <c r="C13" t="s">
        <v>1112</v>
      </c>
      <c r="D13">
        <v>14</v>
      </c>
      <c r="E13" t="s">
        <v>1115</v>
      </c>
      <c r="F13" t="s">
        <v>1116</v>
      </c>
      <c r="G13">
        <v>23094.75</v>
      </c>
      <c r="N13" t="s">
        <v>1112</v>
      </c>
      <c r="O13">
        <v>10</v>
      </c>
    </row>
    <row r="14" spans="1:18" x14ac:dyDescent="0.25">
      <c r="A14" t="s">
        <v>23</v>
      </c>
      <c r="B14" t="s">
        <v>572</v>
      </c>
      <c r="C14" t="s">
        <v>1113</v>
      </c>
      <c r="D14">
        <v>3</v>
      </c>
      <c r="F14" t="s">
        <v>1116</v>
      </c>
      <c r="G14">
        <v>2799.9</v>
      </c>
    </row>
    <row r="15" spans="1:18" x14ac:dyDescent="0.25">
      <c r="A15" t="s">
        <v>24</v>
      </c>
      <c r="B15" t="s">
        <v>573</v>
      </c>
      <c r="C15" t="s">
        <v>1112</v>
      </c>
      <c r="D15">
        <v>17</v>
      </c>
      <c r="E15" t="s">
        <v>1115</v>
      </c>
      <c r="F15" t="s">
        <v>1115</v>
      </c>
      <c r="G15">
        <v>22434.9</v>
      </c>
      <c r="N15" t="s">
        <v>1122</v>
      </c>
    </row>
    <row r="16" spans="1:18" x14ac:dyDescent="0.25">
      <c r="A16" t="s">
        <v>25</v>
      </c>
      <c r="B16" t="s">
        <v>574</v>
      </c>
      <c r="C16" t="s">
        <v>1112</v>
      </c>
      <c r="D16">
        <v>8</v>
      </c>
      <c r="E16" t="s">
        <v>1115</v>
      </c>
      <c r="F16" t="s">
        <v>1115</v>
      </c>
      <c r="G16">
        <v>23534.65</v>
      </c>
      <c r="N16" t="s">
        <v>3</v>
      </c>
      <c r="O16" t="s">
        <v>1123</v>
      </c>
      <c r="P16" t="s">
        <v>1124</v>
      </c>
      <c r="Q16" t="s">
        <v>1125</v>
      </c>
      <c r="R16" t="s">
        <v>1126</v>
      </c>
    </row>
    <row r="17" spans="1:18" x14ac:dyDescent="0.25">
      <c r="A17" t="s">
        <v>26</v>
      </c>
      <c r="B17" t="s">
        <v>575</v>
      </c>
      <c r="C17" t="s">
        <v>1112</v>
      </c>
      <c r="D17">
        <v>0</v>
      </c>
      <c r="E17" t="s">
        <v>1116</v>
      </c>
      <c r="F17" t="s">
        <v>1116</v>
      </c>
      <c r="G17">
        <v>22434.9</v>
      </c>
      <c r="N17" t="s">
        <v>1111</v>
      </c>
      <c r="O17">
        <v>0</v>
      </c>
      <c r="P17">
        <v>2.25</v>
      </c>
      <c r="Q17">
        <v>3.99</v>
      </c>
      <c r="R17">
        <v>12.5</v>
      </c>
    </row>
    <row r="18" spans="1:18" x14ac:dyDescent="0.25">
      <c r="A18" t="s">
        <v>27</v>
      </c>
      <c r="B18" t="s">
        <v>576</v>
      </c>
      <c r="C18" t="s">
        <v>1112</v>
      </c>
      <c r="D18">
        <v>5</v>
      </c>
      <c r="E18" t="s">
        <v>1115</v>
      </c>
      <c r="F18" t="s">
        <v>1116</v>
      </c>
      <c r="G18">
        <v>22874.799999999999</v>
      </c>
      <c r="N18" t="s">
        <v>1114</v>
      </c>
      <c r="O18">
        <v>0</v>
      </c>
      <c r="P18">
        <v>3</v>
      </c>
      <c r="Q18">
        <v>5.99</v>
      </c>
      <c r="R18">
        <v>15.5</v>
      </c>
    </row>
    <row r="19" spans="1:18" x14ac:dyDescent="0.25">
      <c r="A19" t="s">
        <v>28</v>
      </c>
      <c r="B19" t="s">
        <v>577</v>
      </c>
      <c r="C19" t="s">
        <v>1112</v>
      </c>
      <c r="D19">
        <v>12</v>
      </c>
      <c r="E19" t="s">
        <v>1115</v>
      </c>
      <c r="F19" t="s">
        <v>1116</v>
      </c>
      <c r="G19">
        <v>22654.85</v>
      </c>
      <c r="N19" t="s">
        <v>1113</v>
      </c>
      <c r="O19">
        <v>2.5</v>
      </c>
      <c r="P19">
        <v>3.75</v>
      </c>
      <c r="Q19">
        <v>7.99</v>
      </c>
      <c r="R19">
        <v>18.5</v>
      </c>
    </row>
    <row r="20" spans="1:18" x14ac:dyDescent="0.25">
      <c r="A20" t="s">
        <v>29</v>
      </c>
      <c r="B20" t="s">
        <v>578</v>
      </c>
      <c r="C20" t="s">
        <v>1112</v>
      </c>
      <c r="D20">
        <v>1</v>
      </c>
      <c r="E20" t="s">
        <v>1115</v>
      </c>
      <c r="F20" t="s">
        <v>1116</v>
      </c>
      <c r="G20">
        <v>23094.75</v>
      </c>
      <c r="N20" t="s">
        <v>1112</v>
      </c>
      <c r="O20">
        <v>2.75</v>
      </c>
      <c r="P20">
        <v>4.5</v>
      </c>
      <c r="Q20">
        <v>9.99</v>
      </c>
      <c r="R20">
        <v>21.5</v>
      </c>
    </row>
    <row r="21" spans="1:18" x14ac:dyDescent="0.25">
      <c r="A21" t="s">
        <v>30</v>
      </c>
      <c r="B21" t="s">
        <v>579</v>
      </c>
      <c r="C21" t="s">
        <v>1112</v>
      </c>
      <c r="D21">
        <v>8</v>
      </c>
      <c r="E21" t="s">
        <v>1115</v>
      </c>
      <c r="F21" t="s">
        <v>1116</v>
      </c>
      <c r="G21">
        <v>11434.8</v>
      </c>
    </row>
    <row r="22" spans="1:18" x14ac:dyDescent="0.25">
      <c r="A22" t="s">
        <v>31</v>
      </c>
      <c r="B22" t="s">
        <v>580</v>
      </c>
      <c r="C22" t="s">
        <v>1112</v>
      </c>
      <c r="D22">
        <v>9</v>
      </c>
      <c r="E22" t="s">
        <v>1116</v>
      </c>
      <c r="F22" t="s">
        <v>1115</v>
      </c>
      <c r="G22">
        <v>23094.75</v>
      </c>
    </row>
    <row r="23" spans="1:18" x14ac:dyDescent="0.25">
      <c r="A23" t="s">
        <v>32</v>
      </c>
      <c r="B23" t="s">
        <v>581</v>
      </c>
      <c r="C23" t="s">
        <v>1112</v>
      </c>
      <c r="D23">
        <v>11</v>
      </c>
      <c r="E23" t="s">
        <v>1115</v>
      </c>
      <c r="F23" t="s">
        <v>1116</v>
      </c>
      <c r="G23">
        <v>23534.65</v>
      </c>
    </row>
    <row r="24" spans="1:18" x14ac:dyDescent="0.25">
      <c r="A24" t="s">
        <v>33</v>
      </c>
      <c r="B24" t="s">
        <v>582</v>
      </c>
      <c r="C24" t="s">
        <v>1112</v>
      </c>
      <c r="D24">
        <v>23</v>
      </c>
      <c r="E24" t="s">
        <v>1115</v>
      </c>
      <c r="F24" t="s">
        <v>1115</v>
      </c>
      <c r="G24">
        <v>23094.75</v>
      </c>
    </row>
    <row r="25" spans="1:18" x14ac:dyDescent="0.25">
      <c r="A25" t="s">
        <v>34</v>
      </c>
      <c r="B25" t="s">
        <v>583</v>
      </c>
      <c r="C25" t="s">
        <v>1114</v>
      </c>
      <c r="D25">
        <v>4</v>
      </c>
      <c r="E25" t="s">
        <v>1115</v>
      </c>
      <c r="F25" t="s">
        <v>1115</v>
      </c>
      <c r="G25">
        <v>2799.9</v>
      </c>
    </row>
    <row r="26" spans="1:18" x14ac:dyDescent="0.25">
      <c r="A26" t="s">
        <v>35</v>
      </c>
      <c r="B26" t="s">
        <v>584</v>
      </c>
      <c r="C26" t="s">
        <v>1111</v>
      </c>
      <c r="D26">
        <v>11</v>
      </c>
      <c r="E26" t="s">
        <v>1115</v>
      </c>
      <c r="F26" t="s">
        <v>1116</v>
      </c>
      <c r="G26">
        <v>1452.2</v>
      </c>
    </row>
    <row r="27" spans="1:18" x14ac:dyDescent="0.25">
      <c r="A27" t="s">
        <v>36</v>
      </c>
      <c r="B27" t="s">
        <v>585</v>
      </c>
      <c r="C27" t="s">
        <v>1112</v>
      </c>
      <c r="D27">
        <v>32</v>
      </c>
      <c r="E27" t="s">
        <v>1115</v>
      </c>
      <c r="F27" t="s">
        <v>1115</v>
      </c>
      <c r="G27">
        <v>35304.65</v>
      </c>
    </row>
    <row r="28" spans="1:18" x14ac:dyDescent="0.25">
      <c r="A28" t="s">
        <v>37</v>
      </c>
      <c r="B28" t="s">
        <v>586</v>
      </c>
      <c r="C28" t="s">
        <v>1112</v>
      </c>
      <c r="D28">
        <v>25</v>
      </c>
      <c r="E28" t="s">
        <v>1115</v>
      </c>
      <c r="F28" t="s">
        <v>1116</v>
      </c>
      <c r="G28">
        <v>34314.800000000003</v>
      </c>
    </row>
    <row r="29" spans="1:18" x14ac:dyDescent="0.25">
      <c r="A29" t="s">
        <v>38</v>
      </c>
      <c r="B29" t="s">
        <v>587</v>
      </c>
      <c r="C29" t="s">
        <v>1112</v>
      </c>
      <c r="D29">
        <v>19</v>
      </c>
      <c r="E29" t="s">
        <v>1115</v>
      </c>
      <c r="F29" t="s">
        <v>1115</v>
      </c>
      <c r="G29">
        <v>35304.65</v>
      </c>
    </row>
    <row r="30" spans="1:18" x14ac:dyDescent="0.25">
      <c r="A30" t="s">
        <v>39</v>
      </c>
      <c r="B30" t="s">
        <v>588</v>
      </c>
      <c r="C30" t="s">
        <v>1112</v>
      </c>
      <c r="D30">
        <v>21</v>
      </c>
      <c r="E30" t="s">
        <v>1115</v>
      </c>
      <c r="F30" t="s">
        <v>1115</v>
      </c>
      <c r="G30">
        <v>35304.65</v>
      </c>
    </row>
    <row r="31" spans="1:18" x14ac:dyDescent="0.25">
      <c r="A31" t="s">
        <v>40</v>
      </c>
      <c r="B31" t="s">
        <v>589</v>
      </c>
      <c r="C31" t="s">
        <v>1112</v>
      </c>
      <c r="D31">
        <v>18</v>
      </c>
      <c r="E31" t="s">
        <v>1115</v>
      </c>
      <c r="F31" t="s">
        <v>1115</v>
      </c>
      <c r="G31">
        <v>33984.85</v>
      </c>
    </row>
    <row r="32" spans="1:18" x14ac:dyDescent="0.25">
      <c r="A32" t="s">
        <v>41</v>
      </c>
      <c r="B32" t="s">
        <v>590</v>
      </c>
      <c r="C32" t="s">
        <v>1112</v>
      </c>
      <c r="D32">
        <v>26</v>
      </c>
      <c r="E32" t="s">
        <v>1115</v>
      </c>
      <c r="F32" t="s">
        <v>1116</v>
      </c>
      <c r="G32">
        <v>34644.75</v>
      </c>
    </row>
    <row r="33" spans="1:7" x14ac:dyDescent="0.25">
      <c r="A33" t="s">
        <v>42</v>
      </c>
      <c r="B33" t="s">
        <v>591</v>
      </c>
      <c r="C33" t="s">
        <v>1112</v>
      </c>
      <c r="D33">
        <v>14</v>
      </c>
      <c r="E33" t="s">
        <v>1115</v>
      </c>
      <c r="F33" t="s">
        <v>1115</v>
      </c>
      <c r="G33">
        <v>35304.65</v>
      </c>
    </row>
    <row r="34" spans="1:7" x14ac:dyDescent="0.25">
      <c r="A34" t="s">
        <v>43</v>
      </c>
      <c r="B34" t="s">
        <v>592</v>
      </c>
      <c r="C34" t="s">
        <v>1112</v>
      </c>
      <c r="D34">
        <v>17</v>
      </c>
      <c r="E34" t="s">
        <v>1115</v>
      </c>
      <c r="F34" t="s">
        <v>1115</v>
      </c>
      <c r="G34">
        <v>33654.9</v>
      </c>
    </row>
    <row r="35" spans="1:7" x14ac:dyDescent="0.25">
      <c r="A35" t="s">
        <v>44</v>
      </c>
      <c r="B35" t="s">
        <v>593</v>
      </c>
      <c r="C35" t="s">
        <v>1112</v>
      </c>
      <c r="D35">
        <v>22</v>
      </c>
      <c r="E35" t="s">
        <v>1115</v>
      </c>
      <c r="F35" t="s">
        <v>1116</v>
      </c>
      <c r="G35">
        <v>33984.85</v>
      </c>
    </row>
    <row r="36" spans="1:7" x14ac:dyDescent="0.25">
      <c r="A36" t="s">
        <v>45</v>
      </c>
      <c r="B36" t="s">
        <v>594</v>
      </c>
      <c r="C36" t="s">
        <v>1112</v>
      </c>
      <c r="D36">
        <v>20</v>
      </c>
      <c r="E36" t="s">
        <v>1115</v>
      </c>
      <c r="F36" t="s">
        <v>1115</v>
      </c>
      <c r="G36">
        <v>34974.699999999997</v>
      </c>
    </row>
    <row r="37" spans="1:7" x14ac:dyDescent="0.25">
      <c r="A37" t="s">
        <v>46</v>
      </c>
      <c r="B37" t="s">
        <v>595</v>
      </c>
      <c r="C37" t="s">
        <v>1112</v>
      </c>
      <c r="D37">
        <v>13</v>
      </c>
      <c r="E37" t="s">
        <v>1115</v>
      </c>
      <c r="F37" t="s">
        <v>1116</v>
      </c>
      <c r="G37">
        <v>33654.9</v>
      </c>
    </row>
    <row r="38" spans="1:7" x14ac:dyDescent="0.25">
      <c r="A38" t="s">
        <v>47</v>
      </c>
      <c r="B38" t="s">
        <v>596</v>
      </c>
      <c r="C38" t="s">
        <v>1112</v>
      </c>
      <c r="D38">
        <v>16</v>
      </c>
      <c r="E38" t="s">
        <v>1115</v>
      </c>
      <c r="F38" t="s">
        <v>1116</v>
      </c>
      <c r="G38">
        <v>14580.9</v>
      </c>
    </row>
    <row r="39" spans="1:7" x14ac:dyDescent="0.25">
      <c r="A39" t="s">
        <v>48</v>
      </c>
      <c r="B39" t="s">
        <v>597</v>
      </c>
      <c r="C39" t="s">
        <v>1112</v>
      </c>
      <c r="D39">
        <v>26</v>
      </c>
      <c r="E39" t="s">
        <v>1115</v>
      </c>
      <c r="F39" t="s">
        <v>1116</v>
      </c>
      <c r="G39">
        <v>34314.800000000003</v>
      </c>
    </row>
    <row r="40" spans="1:7" x14ac:dyDescent="0.25">
      <c r="A40" t="s">
        <v>49</v>
      </c>
      <c r="B40" t="s">
        <v>598</v>
      </c>
      <c r="C40" t="s">
        <v>1112</v>
      </c>
      <c r="D40">
        <v>28</v>
      </c>
      <c r="E40" t="s">
        <v>1115</v>
      </c>
      <c r="F40" t="s">
        <v>1116</v>
      </c>
      <c r="G40">
        <v>33984.85</v>
      </c>
    </row>
    <row r="41" spans="1:7" x14ac:dyDescent="0.25">
      <c r="A41" t="s">
        <v>50</v>
      </c>
      <c r="B41" t="s">
        <v>599</v>
      </c>
      <c r="C41" t="s">
        <v>1112</v>
      </c>
      <c r="D41">
        <v>8</v>
      </c>
      <c r="E41" t="s">
        <v>1115</v>
      </c>
      <c r="F41" t="s">
        <v>1116</v>
      </c>
      <c r="G41">
        <v>35304.65</v>
      </c>
    </row>
    <row r="42" spans="1:7" x14ac:dyDescent="0.25">
      <c r="A42" t="s">
        <v>51</v>
      </c>
      <c r="B42" t="s">
        <v>600</v>
      </c>
      <c r="C42" t="s">
        <v>1114</v>
      </c>
      <c r="D42">
        <v>11</v>
      </c>
      <c r="E42" t="s">
        <v>1115</v>
      </c>
      <c r="F42" t="s">
        <v>1115</v>
      </c>
      <c r="G42">
        <v>2854.8</v>
      </c>
    </row>
    <row r="43" spans="1:7" x14ac:dyDescent="0.25">
      <c r="A43" t="s">
        <v>52</v>
      </c>
      <c r="B43" t="s">
        <v>601</v>
      </c>
      <c r="C43" t="s">
        <v>1112</v>
      </c>
      <c r="D43">
        <v>8</v>
      </c>
      <c r="E43" t="s">
        <v>1116</v>
      </c>
      <c r="F43" t="s">
        <v>1115</v>
      </c>
      <c r="G43">
        <v>33984.85</v>
      </c>
    </row>
    <row r="44" spans="1:7" x14ac:dyDescent="0.25">
      <c r="A44" t="s">
        <v>53</v>
      </c>
      <c r="B44" t="s">
        <v>602</v>
      </c>
      <c r="C44" t="s">
        <v>1113</v>
      </c>
      <c r="D44">
        <v>23</v>
      </c>
      <c r="E44" t="s">
        <v>1115</v>
      </c>
      <c r="F44" t="s">
        <v>1116</v>
      </c>
      <c r="G44">
        <v>5714.8</v>
      </c>
    </row>
    <row r="45" spans="1:7" x14ac:dyDescent="0.25">
      <c r="A45" t="s">
        <v>54</v>
      </c>
      <c r="B45" t="s">
        <v>603</v>
      </c>
      <c r="C45" t="s">
        <v>1112</v>
      </c>
      <c r="D45">
        <v>28</v>
      </c>
      <c r="E45" t="s">
        <v>1115</v>
      </c>
      <c r="F45" t="s">
        <v>1116</v>
      </c>
      <c r="G45">
        <v>33654.9</v>
      </c>
    </row>
    <row r="46" spans="1:7" x14ac:dyDescent="0.25">
      <c r="A46" t="s">
        <v>55</v>
      </c>
      <c r="B46" t="s">
        <v>604</v>
      </c>
      <c r="C46" t="s">
        <v>1112</v>
      </c>
      <c r="D46">
        <v>24</v>
      </c>
      <c r="E46" t="s">
        <v>1115</v>
      </c>
      <c r="F46" t="s">
        <v>1116</v>
      </c>
      <c r="G46">
        <v>33984.85</v>
      </c>
    </row>
    <row r="47" spans="1:7" x14ac:dyDescent="0.25">
      <c r="A47" t="s">
        <v>56</v>
      </c>
      <c r="B47" t="s">
        <v>605</v>
      </c>
      <c r="C47" t="s">
        <v>1112</v>
      </c>
      <c r="D47">
        <v>1</v>
      </c>
      <c r="E47" t="s">
        <v>1115</v>
      </c>
      <c r="F47" t="s">
        <v>1115</v>
      </c>
      <c r="G47">
        <v>33984.85</v>
      </c>
    </row>
    <row r="48" spans="1:7" x14ac:dyDescent="0.25">
      <c r="A48" t="s">
        <v>57</v>
      </c>
      <c r="B48" t="s">
        <v>606</v>
      </c>
      <c r="C48" t="s">
        <v>1112</v>
      </c>
      <c r="D48">
        <v>20</v>
      </c>
      <c r="E48" t="s">
        <v>1115</v>
      </c>
      <c r="F48" t="s">
        <v>1115</v>
      </c>
      <c r="G48">
        <v>34974.699999999997</v>
      </c>
    </row>
    <row r="49" spans="1:7" x14ac:dyDescent="0.25">
      <c r="A49" t="s">
        <v>58</v>
      </c>
      <c r="B49" t="s">
        <v>607</v>
      </c>
      <c r="C49" t="s">
        <v>1112</v>
      </c>
      <c r="D49">
        <v>31</v>
      </c>
      <c r="E49" t="s">
        <v>1115</v>
      </c>
      <c r="F49" t="s">
        <v>1115</v>
      </c>
      <c r="G49">
        <v>34644.75</v>
      </c>
    </row>
    <row r="50" spans="1:7" x14ac:dyDescent="0.25">
      <c r="A50" t="s">
        <v>59</v>
      </c>
      <c r="B50" t="s">
        <v>608</v>
      </c>
      <c r="C50" t="s">
        <v>1112</v>
      </c>
      <c r="D50">
        <v>26</v>
      </c>
      <c r="E50" t="s">
        <v>1115</v>
      </c>
      <c r="F50" t="s">
        <v>1115</v>
      </c>
      <c r="G50">
        <v>34644.75</v>
      </c>
    </row>
    <row r="51" spans="1:7" x14ac:dyDescent="0.25">
      <c r="A51" t="s">
        <v>60</v>
      </c>
      <c r="B51" t="s">
        <v>609</v>
      </c>
      <c r="C51" t="s">
        <v>1114</v>
      </c>
      <c r="D51">
        <v>5</v>
      </c>
      <c r="E51" t="s">
        <v>1116</v>
      </c>
      <c r="F51" t="s">
        <v>1115</v>
      </c>
      <c r="G51">
        <v>2827.35</v>
      </c>
    </row>
    <row r="52" spans="1:7" x14ac:dyDescent="0.25">
      <c r="A52" t="s">
        <v>61</v>
      </c>
      <c r="B52" t="s">
        <v>610</v>
      </c>
      <c r="C52" t="s">
        <v>1112</v>
      </c>
      <c r="D52">
        <v>27</v>
      </c>
      <c r="E52" t="s">
        <v>1115</v>
      </c>
      <c r="F52" t="s">
        <v>1116</v>
      </c>
      <c r="G52">
        <v>34314.800000000003</v>
      </c>
    </row>
    <row r="53" spans="1:7" x14ac:dyDescent="0.25">
      <c r="A53" t="s">
        <v>62</v>
      </c>
      <c r="B53" t="s">
        <v>611</v>
      </c>
      <c r="C53" t="s">
        <v>1112</v>
      </c>
      <c r="D53">
        <v>16</v>
      </c>
      <c r="E53" t="s">
        <v>1115</v>
      </c>
      <c r="F53" t="s">
        <v>1116</v>
      </c>
      <c r="G53">
        <v>35304.65</v>
      </c>
    </row>
    <row r="54" spans="1:7" x14ac:dyDescent="0.25">
      <c r="A54" t="s">
        <v>63</v>
      </c>
      <c r="B54" t="s">
        <v>612</v>
      </c>
      <c r="C54" t="s">
        <v>1112</v>
      </c>
      <c r="D54">
        <v>32</v>
      </c>
      <c r="E54" t="s">
        <v>1115</v>
      </c>
      <c r="F54" t="s">
        <v>1116</v>
      </c>
      <c r="G54">
        <v>33984.85</v>
      </c>
    </row>
    <row r="55" spans="1:7" x14ac:dyDescent="0.25">
      <c r="A55" t="s">
        <v>64</v>
      </c>
      <c r="B55" t="s">
        <v>613</v>
      </c>
      <c r="C55" t="s">
        <v>1112</v>
      </c>
      <c r="D55">
        <v>30</v>
      </c>
      <c r="E55" t="s">
        <v>1115</v>
      </c>
      <c r="F55" t="s">
        <v>1115</v>
      </c>
      <c r="G55">
        <v>34644.75</v>
      </c>
    </row>
    <row r="56" spans="1:7" x14ac:dyDescent="0.25">
      <c r="A56" t="s">
        <v>65</v>
      </c>
      <c r="B56" t="s">
        <v>614</v>
      </c>
      <c r="C56" t="s">
        <v>1112</v>
      </c>
      <c r="D56">
        <v>21</v>
      </c>
      <c r="E56" t="s">
        <v>1115</v>
      </c>
      <c r="F56" t="s">
        <v>1116</v>
      </c>
      <c r="G56">
        <v>35304.65</v>
      </c>
    </row>
    <row r="57" spans="1:7" x14ac:dyDescent="0.25">
      <c r="A57" t="s">
        <v>66</v>
      </c>
      <c r="B57" t="s">
        <v>615</v>
      </c>
      <c r="C57" t="s">
        <v>1112</v>
      </c>
      <c r="D57">
        <v>7</v>
      </c>
      <c r="E57" t="s">
        <v>1116</v>
      </c>
      <c r="F57" t="s">
        <v>1115</v>
      </c>
      <c r="G57">
        <v>33654.9</v>
      </c>
    </row>
    <row r="58" spans="1:7" x14ac:dyDescent="0.25">
      <c r="A58" t="s">
        <v>67</v>
      </c>
      <c r="B58" t="s">
        <v>616</v>
      </c>
      <c r="C58" t="s">
        <v>1112</v>
      </c>
      <c r="D58">
        <v>3</v>
      </c>
      <c r="E58" t="s">
        <v>1115</v>
      </c>
      <c r="F58" t="s">
        <v>1115</v>
      </c>
      <c r="G58">
        <v>33984.85</v>
      </c>
    </row>
    <row r="59" spans="1:7" x14ac:dyDescent="0.25">
      <c r="A59" t="s">
        <v>68</v>
      </c>
      <c r="B59" t="s">
        <v>617</v>
      </c>
      <c r="C59" t="s">
        <v>1112</v>
      </c>
      <c r="D59">
        <v>9</v>
      </c>
      <c r="E59" t="s">
        <v>1115</v>
      </c>
      <c r="F59" t="s">
        <v>1116</v>
      </c>
      <c r="G59">
        <v>34314.800000000003</v>
      </c>
    </row>
    <row r="60" spans="1:7" x14ac:dyDescent="0.25">
      <c r="A60" t="s">
        <v>69</v>
      </c>
      <c r="B60" t="s">
        <v>618</v>
      </c>
      <c r="C60" t="s">
        <v>1112</v>
      </c>
      <c r="D60">
        <v>29</v>
      </c>
      <c r="E60" t="s">
        <v>1115</v>
      </c>
      <c r="F60" t="s">
        <v>1116</v>
      </c>
      <c r="G60">
        <v>34644.75</v>
      </c>
    </row>
    <row r="61" spans="1:7" x14ac:dyDescent="0.25">
      <c r="A61" t="s">
        <v>70</v>
      </c>
      <c r="B61" t="s">
        <v>619</v>
      </c>
      <c r="C61" t="s">
        <v>1112</v>
      </c>
      <c r="D61">
        <v>3</v>
      </c>
      <c r="E61" t="s">
        <v>1115</v>
      </c>
      <c r="F61" t="s">
        <v>1115</v>
      </c>
      <c r="G61">
        <v>33654.9</v>
      </c>
    </row>
    <row r="62" spans="1:7" x14ac:dyDescent="0.25">
      <c r="A62" t="s">
        <v>71</v>
      </c>
      <c r="B62" t="s">
        <v>620</v>
      </c>
      <c r="C62" t="s">
        <v>1112</v>
      </c>
      <c r="D62">
        <v>1</v>
      </c>
      <c r="E62" t="s">
        <v>1115</v>
      </c>
      <c r="F62" t="s">
        <v>1115</v>
      </c>
      <c r="G62">
        <v>33654.9</v>
      </c>
    </row>
    <row r="63" spans="1:7" x14ac:dyDescent="0.25">
      <c r="A63" t="s">
        <v>72</v>
      </c>
      <c r="B63" t="s">
        <v>621</v>
      </c>
      <c r="C63" t="s">
        <v>1112</v>
      </c>
      <c r="D63">
        <v>7</v>
      </c>
      <c r="E63" t="s">
        <v>1116</v>
      </c>
      <c r="F63" t="s">
        <v>1115</v>
      </c>
      <c r="G63">
        <v>34314.800000000003</v>
      </c>
    </row>
    <row r="64" spans="1:7" x14ac:dyDescent="0.25">
      <c r="A64" t="s">
        <v>73</v>
      </c>
      <c r="B64" t="s">
        <v>622</v>
      </c>
      <c r="C64" t="s">
        <v>1112</v>
      </c>
      <c r="D64">
        <v>26</v>
      </c>
      <c r="E64" t="s">
        <v>1115</v>
      </c>
      <c r="F64" t="s">
        <v>1115</v>
      </c>
      <c r="G64">
        <v>35304.65</v>
      </c>
    </row>
    <row r="65" spans="1:7" x14ac:dyDescent="0.25">
      <c r="A65" t="s">
        <v>74</v>
      </c>
      <c r="B65" t="s">
        <v>623</v>
      </c>
      <c r="C65" t="s">
        <v>1112</v>
      </c>
      <c r="D65">
        <v>9</v>
      </c>
      <c r="E65" t="s">
        <v>1115</v>
      </c>
      <c r="F65" t="s">
        <v>1115</v>
      </c>
      <c r="G65">
        <v>34974.699999999997</v>
      </c>
    </row>
    <row r="66" spans="1:7" x14ac:dyDescent="0.25">
      <c r="A66" t="s">
        <v>75</v>
      </c>
      <c r="B66" t="s">
        <v>624</v>
      </c>
      <c r="C66" t="s">
        <v>1112</v>
      </c>
      <c r="D66">
        <v>22</v>
      </c>
      <c r="E66" t="s">
        <v>1115</v>
      </c>
      <c r="F66" t="s">
        <v>1115</v>
      </c>
      <c r="G66">
        <v>35304.65</v>
      </c>
    </row>
    <row r="67" spans="1:7" x14ac:dyDescent="0.25">
      <c r="A67" t="s">
        <v>76</v>
      </c>
      <c r="B67" t="s">
        <v>625</v>
      </c>
      <c r="C67" t="s">
        <v>1112</v>
      </c>
      <c r="D67">
        <v>14</v>
      </c>
      <c r="E67" t="s">
        <v>1115</v>
      </c>
      <c r="F67" t="s">
        <v>1116</v>
      </c>
      <c r="G67">
        <v>34974.699999999997</v>
      </c>
    </row>
    <row r="68" spans="1:7" x14ac:dyDescent="0.25">
      <c r="A68" t="s">
        <v>77</v>
      </c>
      <c r="B68" t="s">
        <v>626</v>
      </c>
      <c r="C68" t="s">
        <v>1112</v>
      </c>
      <c r="D68">
        <v>17</v>
      </c>
      <c r="E68" t="s">
        <v>1115</v>
      </c>
      <c r="F68" t="s">
        <v>1115</v>
      </c>
      <c r="G68">
        <v>34974.699999999997</v>
      </c>
    </row>
    <row r="69" spans="1:7" x14ac:dyDescent="0.25">
      <c r="A69" t="s">
        <v>78</v>
      </c>
      <c r="B69" t="s">
        <v>627</v>
      </c>
      <c r="C69" t="s">
        <v>1112</v>
      </c>
      <c r="D69">
        <v>7</v>
      </c>
      <c r="E69" t="s">
        <v>1115</v>
      </c>
      <c r="F69" t="s">
        <v>1116</v>
      </c>
      <c r="G69">
        <v>34974.699999999997</v>
      </c>
    </row>
    <row r="70" spans="1:7" x14ac:dyDescent="0.25">
      <c r="A70" t="s">
        <v>79</v>
      </c>
      <c r="B70" t="s">
        <v>628</v>
      </c>
      <c r="C70" t="s">
        <v>1112</v>
      </c>
      <c r="D70">
        <v>20</v>
      </c>
      <c r="E70" t="s">
        <v>1115</v>
      </c>
      <c r="F70" t="s">
        <v>1115</v>
      </c>
      <c r="G70">
        <v>35304.65</v>
      </c>
    </row>
    <row r="71" spans="1:7" x14ac:dyDescent="0.25">
      <c r="A71" t="s">
        <v>80</v>
      </c>
      <c r="B71" t="s">
        <v>629</v>
      </c>
      <c r="C71" t="s">
        <v>1111</v>
      </c>
      <c r="D71">
        <v>26</v>
      </c>
      <c r="E71" t="s">
        <v>1115</v>
      </c>
      <c r="F71" t="s">
        <v>1116</v>
      </c>
      <c r="G71">
        <v>0</v>
      </c>
    </row>
    <row r="72" spans="1:7" x14ac:dyDescent="0.25">
      <c r="A72" t="s">
        <v>81</v>
      </c>
      <c r="B72" t="s">
        <v>630</v>
      </c>
      <c r="C72" t="s">
        <v>1112</v>
      </c>
      <c r="D72">
        <v>4</v>
      </c>
      <c r="E72" t="s">
        <v>1116</v>
      </c>
      <c r="F72" t="s">
        <v>1115</v>
      </c>
      <c r="G72">
        <v>45039.75</v>
      </c>
    </row>
    <row r="73" spans="1:7" x14ac:dyDescent="0.25">
      <c r="A73" t="s">
        <v>82</v>
      </c>
      <c r="B73" t="s">
        <v>631</v>
      </c>
      <c r="C73" t="s">
        <v>1112</v>
      </c>
      <c r="D73">
        <v>9</v>
      </c>
      <c r="E73" t="s">
        <v>1116</v>
      </c>
      <c r="F73" t="s">
        <v>1115</v>
      </c>
      <c r="G73">
        <v>221534.7</v>
      </c>
    </row>
    <row r="74" spans="1:7" x14ac:dyDescent="0.25">
      <c r="A74" t="s">
        <v>83</v>
      </c>
      <c r="B74" t="s">
        <v>632</v>
      </c>
      <c r="C74" t="s">
        <v>1112</v>
      </c>
      <c r="D74">
        <v>27</v>
      </c>
      <c r="E74" t="s">
        <v>1115</v>
      </c>
      <c r="F74" t="s">
        <v>1116</v>
      </c>
      <c r="G74">
        <v>139920.35</v>
      </c>
    </row>
    <row r="75" spans="1:7" x14ac:dyDescent="0.25">
      <c r="A75" t="s">
        <v>84</v>
      </c>
      <c r="B75" t="s">
        <v>633</v>
      </c>
      <c r="C75" t="s">
        <v>1112</v>
      </c>
      <c r="D75">
        <v>19</v>
      </c>
      <c r="E75" t="s">
        <v>1115</v>
      </c>
      <c r="F75" t="s">
        <v>1116</v>
      </c>
      <c r="G75">
        <v>45468.7</v>
      </c>
    </row>
    <row r="76" spans="1:7" x14ac:dyDescent="0.25">
      <c r="A76" t="s">
        <v>85</v>
      </c>
      <c r="B76" t="s">
        <v>634</v>
      </c>
      <c r="C76" t="s">
        <v>1112</v>
      </c>
      <c r="D76">
        <v>14</v>
      </c>
      <c r="E76" t="s">
        <v>1115</v>
      </c>
      <c r="F76" t="s">
        <v>1115</v>
      </c>
      <c r="G76">
        <v>282562.8</v>
      </c>
    </row>
    <row r="77" spans="1:7" x14ac:dyDescent="0.25">
      <c r="A77" t="s">
        <v>86</v>
      </c>
      <c r="B77" t="s">
        <v>635</v>
      </c>
      <c r="C77" t="s">
        <v>1112</v>
      </c>
      <c r="D77">
        <v>2</v>
      </c>
      <c r="E77" t="s">
        <v>1115</v>
      </c>
      <c r="F77" t="s">
        <v>1115</v>
      </c>
      <c r="G77">
        <v>11324.85</v>
      </c>
    </row>
    <row r="78" spans="1:7" x14ac:dyDescent="0.25">
      <c r="A78" t="s">
        <v>87</v>
      </c>
      <c r="B78" t="s">
        <v>636</v>
      </c>
      <c r="C78" t="s">
        <v>1112</v>
      </c>
      <c r="D78">
        <v>27</v>
      </c>
      <c r="E78" t="s">
        <v>1115</v>
      </c>
      <c r="F78" t="s">
        <v>1115</v>
      </c>
      <c r="G78">
        <v>69437.649999999994</v>
      </c>
    </row>
    <row r="79" spans="1:7" x14ac:dyDescent="0.25">
      <c r="A79" t="s">
        <v>88</v>
      </c>
      <c r="B79" t="s">
        <v>637</v>
      </c>
      <c r="C79" t="s">
        <v>1112</v>
      </c>
      <c r="D79">
        <v>12</v>
      </c>
      <c r="E79" t="s">
        <v>1115</v>
      </c>
      <c r="F79" t="s">
        <v>1116</v>
      </c>
      <c r="G79">
        <v>193550.7</v>
      </c>
    </row>
    <row r="80" spans="1:7" x14ac:dyDescent="0.25">
      <c r="A80" t="s">
        <v>89</v>
      </c>
      <c r="B80" t="s">
        <v>638</v>
      </c>
      <c r="C80" t="s">
        <v>1112</v>
      </c>
      <c r="D80">
        <v>2</v>
      </c>
      <c r="E80" t="s">
        <v>1115</v>
      </c>
      <c r="F80" t="s">
        <v>1116</v>
      </c>
      <c r="G80">
        <v>11324.85</v>
      </c>
    </row>
    <row r="81" spans="1:7" x14ac:dyDescent="0.25">
      <c r="A81" t="s">
        <v>90</v>
      </c>
      <c r="B81" t="s">
        <v>639</v>
      </c>
      <c r="C81" t="s">
        <v>1113</v>
      </c>
      <c r="D81">
        <v>7</v>
      </c>
      <c r="E81" t="s">
        <v>1115</v>
      </c>
      <c r="F81" t="s">
        <v>1116</v>
      </c>
      <c r="G81">
        <v>8079.75</v>
      </c>
    </row>
    <row r="82" spans="1:7" x14ac:dyDescent="0.25">
      <c r="A82" t="s">
        <v>91</v>
      </c>
      <c r="B82" t="s">
        <v>640</v>
      </c>
      <c r="C82" t="s">
        <v>1112</v>
      </c>
      <c r="D82">
        <v>13</v>
      </c>
      <c r="E82" t="s">
        <v>1115</v>
      </c>
      <c r="F82" t="s">
        <v>1115</v>
      </c>
      <c r="G82">
        <v>13722.8</v>
      </c>
    </row>
    <row r="83" spans="1:7" x14ac:dyDescent="0.25">
      <c r="A83" t="s">
        <v>92</v>
      </c>
      <c r="B83" t="s">
        <v>641</v>
      </c>
      <c r="C83" t="s">
        <v>1112</v>
      </c>
      <c r="D83">
        <v>10</v>
      </c>
      <c r="E83" t="s">
        <v>1115</v>
      </c>
      <c r="F83" t="s">
        <v>1115</v>
      </c>
      <c r="G83">
        <v>16318.7</v>
      </c>
    </row>
    <row r="84" spans="1:7" x14ac:dyDescent="0.25">
      <c r="A84" t="s">
        <v>93</v>
      </c>
      <c r="B84" t="s">
        <v>642</v>
      </c>
      <c r="C84" t="s">
        <v>1114</v>
      </c>
      <c r="D84">
        <v>2</v>
      </c>
      <c r="E84" t="s">
        <v>1115</v>
      </c>
      <c r="F84" t="s">
        <v>1115</v>
      </c>
      <c r="G84">
        <v>4526.8500000000004</v>
      </c>
    </row>
    <row r="85" spans="1:7" x14ac:dyDescent="0.25">
      <c r="A85" t="s">
        <v>94</v>
      </c>
      <c r="B85" t="s">
        <v>643</v>
      </c>
      <c r="C85" t="s">
        <v>1113</v>
      </c>
      <c r="D85">
        <v>9</v>
      </c>
      <c r="E85" t="s">
        <v>1115</v>
      </c>
      <c r="F85" t="s">
        <v>1116</v>
      </c>
      <c r="G85">
        <v>7698.65</v>
      </c>
    </row>
    <row r="86" spans="1:7" x14ac:dyDescent="0.25">
      <c r="A86" t="s">
        <v>95</v>
      </c>
      <c r="B86" t="s">
        <v>644</v>
      </c>
      <c r="C86" t="s">
        <v>1114</v>
      </c>
      <c r="D86">
        <v>8</v>
      </c>
      <c r="E86" t="s">
        <v>1116</v>
      </c>
      <c r="F86" t="s">
        <v>1115</v>
      </c>
      <c r="G86">
        <v>2854.8</v>
      </c>
    </row>
    <row r="87" spans="1:7" x14ac:dyDescent="0.25">
      <c r="A87" t="s">
        <v>96</v>
      </c>
      <c r="B87" t="s">
        <v>645</v>
      </c>
      <c r="C87" t="s">
        <v>1113</v>
      </c>
      <c r="D87">
        <v>25</v>
      </c>
      <c r="E87" t="s">
        <v>1115</v>
      </c>
      <c r="F87" t="s">
        <v>1115</v>
      </c>
      <c r="G87">
        <v>9322.7000000000007</v>
      </c>
    </row>
    <row r="88" spans="1:7" x14ac:dyDescent="0.25">
      <c r="A88" t="s">
        <v>97</v>
      </c>
      <c r="B88" t="s">
        <v>646</v>
      </c>
      <c r="C88" t="s">
        <v>1112</v>
      </c>
      <c r="D88">
        <v>17</v>
      </c>
      <c r="E88" t="s">
        <v>1115</v>
      </c>
      <c r="F88" t="s">
        <v>1115</v>
      </c>
      <c r="G88">
        <v>12184.7</v>
      </c>
    </row>
    <row r="89" spans="1:7" x14ac:dyDescent="0.25">
      <c r="A89" t="s">
        <v>98</v>
      </c>
      <c r="B89" t="s">
        <v>647</v>
      </c>
      <c r="C89" t="s">
        <v>1113</v>
      </c>
      <c r="D89">
        <v>8</v>
      </c>
      <c r="E89" t="s">
        <v>1116</v>
      </c>
      <c r="F89" t="s">
        <v>1115</v>
      </c>
      <c r="G89">
        <v>7626.7</v>
      </c>
    </row>
    <row r="90" spans="1:7" x14ac:dyDescent="0.25">
      <c r="A90" t="s">
        <v>99</v>
      </c>
      <c r="B90" t="s">
        <v>648</v>
      </c>
      <c r="C90" t="s">
        <v>1112</v>
      </c>
      <c r="D90">
        <v>23</v>
      </c>
      <c r="E90" t="s">
        <v>1115</v>
      </c>
      <c r="F90" t="s">
        <v>1115</v>
      </c>
      <c r="G90">
        <v>11071.7</v>
      </c>
    </row>
    <row r="91" spans="1:7" x14ac:dyDescent="0.25">
      <c r="A91" t="s">
        <v>100</v>
      </c>
      <c r="B91" t="s">
        <v>649</v>
      </c>
      <c r="C91" t="s">
        <v>1111</v>
      </c>
      <c r="D91">
        <v>14</v>
      </c>
      <c r="E91" t="s">
        <v>1115</v>
      </c>
      <c r="F91" t="s">
        <v>1115</v>
      </c>
      <c r="G91">
        <v>882.75</v>
      </c>
    </row>
    <row r="92" spans="1:7" x14ac:dyDescent="0.25">
      <c r="A92" t="s">
        <v>101</v>
      </c>
      <c r="B92" t="s">
        <v>650</v>
      </c>
      <c r="C92" t="s">
        <v>1112</v>
      </c>
      <c r="D92">
        <v>30</v>
      </c>
      <c r="E92" t="s">
        <v>1115</v>
      </c>
      <c r="F92" t="s">
        <v>1115</v>
      </c>
      <c r="G92">
        <v>20182.849999999999</v>
      </c>
    </row>
    <row r="93" spans="1:7" x14ac:dyDescent="0.25">
      <c r="A93" t="s">
        <v>102</v>
      </c>
      <c r="B93" t="s">
        <v>651</v>
      </c>
      <c r="C93" t="s">
        <v>1111</v>
      </c>
      <c r="D93">
        <v>15</v>
      </c>
      <c r="E93" t="s">
        <v>1115</v>
      </c>
      <c r="F93" t="s">
        <v>1115</v>
      </c>
      <c r="G93">
        <v>1149.75</v>
      </c>
    </row>
    <row r="94" spans="1:7" x14ac:dyDescent="0.25">
      <c r="A94" t="s">
        <v>103</v>
      </c>
      <c r="B94" t="s">
        <v>652</v>
      </c>
      <c r="C94" t="s">
        <v>1111</v>
      </c>
      <c r="D94">
        <v>25</v>
      </c>
      <c r="E94" t="s">
        <v>1115</v>
      </c>
      <c r="F94" t="s">
        <v>1115</v>
      </c>
      <c r="G94">
        <v>1116.9000000000001</v>
      </c>
    </row>
    <row r="95" spans="1:7" x14ac:dyDescent="0.25">
      <c r="A95" t="s">
        <v>104</v>
      </c>
      <c r="B95" t="s">
        <v>653</v>
      </c>
      <c r="C95" t="s">
        <v>1112</v>
      </c>
      <c r="D95">
        <v>14</v>
      </c>
      <c r="E95" t="s">
        <v>1115</v>
      </c>
      <c r="F95" t="s">
        <v>1116</v>
      </c>
      <c r="G95">
        <v>30594.9</v>
      </c>
    </row>
    <row r="96" spans="1:7" x14ac:dyDescent="0.25">
      <c r="A96" t="s">
        <v>105</v>
      </c>
      <c r="B96" t="s">
        <v>654</v>
      </c>
      <c r="C96" t="s">
        <v>1112</v>
      </c>
      <c r="D96">
        <v>17</v>
      </c>
      <c r="E96" t="s">
        <v>1115</v>
      </c>
      <c r="F96" t="s">
        <v>1116</v>
      </c>
      <c r="G96">
        <v>30596.65</v>
      </c>
    </row>
    <row r="97" spans="1:7" x14ac:dyDescent="0.25">
      <c r="A97" t="s">
        <v>106</v>
      </c>
      <c r="B97" t="s">
        <v>655</v>
      </c>
      <c r="C97" t="s">
        <v>1112</v>
      </c>
      <c r="D97">
        <v>20</v>
      </c>
      <c r="E97" t="s">
        <v>1115</v>
      </c>
      <c r="F97" t="s">
        <v>1115</v>
      </c>
      <c r="G97">
        <v>41606.85</v>
      </c>
    </row>
    <row r="98" spans="1:7" x14ac:dyDescent="0.25">
      <c r="A98" t="s">
        <v>107</v>
      </c>
      <c r="B98" t="s">
        <v>656</v>
      </c>
      <c r="C98" t="s">
        <v>1111</v>
      </c>
      <c r="D98">
        <v>27</v>
      </c>
      <c r="E98" t="s">
        <v>1115</v>
      </c>
      <c r="F98" t="s">
        <v>1116</v>
      </c>
      <c r="G98">
        <v>583.15</v>
      </c>
    </row>
    <row r="99" spans="1:7" x14ac:dyDescent="0.25">
      <c r="A99" t="s">
        <v>108</v>
      </c>
      <c r="B99" t="s">
        <v>657</v>
      </c>
      <c r="C99" t="s">
        <v>1111</v>
      </c>
      <c r="D99">
        <v>26</v>
      </c>
      <c r="E99" t="s">
        <v>1115</v>
      </c>
      <c r="F99" t="s">
        <v>1115</v>
      </c>
      <c r="G99">
        <v>565.47</v>
      </c>
    </row>
    <row r="100" spans="1:7" x14ac:dyDescent="0.25">
      <c r="A100" t="s">
        <v>109</v>
      </c>
      <c r="B100" t="s">
        <v>658</v>
      </c>
      <c r="C100" t="s">
        <v>1113</v>
      </c>
      <c r="D100">
        <v>0</v>
      </c>
      <c r="E100" t="s">
        <v>1115</v>
      </c>
      <c r="F100" t="s">
        <v>1115</v>
      </c>
      <c r="G100">
        <v>7430.8</v>
      </c>
    </row>
    <row r="101" spans="1:7" x14ac:dyDescent="0.25">
      <c r="A101" t="s">
        <v>110</v>
      </c>
      <c r="B101" t="s">
        <v>659</v>
      </c>
      <c r="C101" t="s">
        <v>1112</v>
      </c>
      <c r="D101">
        <v>2</v>
      </c>
      <c r="E101" t="s">
        <v>1116</v>
      </c>
      <c r="F101" t="s">
        <v>1116</v>
      </c>
      <c r="G101">
        <v>40419.75</v>
      </c>
    </row>
    <row r="102" spans="1:7" x14ac:dyDescent="0.25">
      <c r="A102" t="s">
        <v>111</v>
      </c>
      <c r="B102" t="s">
        <v>660</v>
      </c>
      <c r="C102" t="s">
        <v>1112</v>
      </c>
      <c r="D102">
        <v>20</v>
      </c>
      <c r="E102" t="s">
        <v>1115</v>
      </c>
      <c r="F102" t="s">
        <v>1115</v>
      </c>
      <c r="G102">
        <v>19442.8</v>
      </c>
    </row>
    <row r="103" spans="1:7" x14ac:dyDescent="0.25">
      <c r="A103" t="s">
        <v>112</v>
      </c>
      <c r="B103" t="s">
        <v>661</v>
      </c>
      <c r="C103" t="s">
        <v>1113</v>
      </c>
      <c r="D103">
        <v>27</v>
      </c>
      <c r="E103" t="s">
        <v>1115</v>
      </c>
      <c r="F103" t="s">
        <v>1116</v>
      </c>
      <c r="G103">
        <v>5879.65</v>
      </c>
    </row>
    <row r="104" spans="1:7" x14ac:dyDescent="0.25">
      <c r="A104" t="s">
        <v>113</v>
      </c>
      <c r="B104" t="s">
        <v>662</v>
      </c>
      <c r="C104" t="s">
        <v>1111</v>
      </c>
      <c r="D104">
        <v>4</v>
      </c>
      <c r="E104" t="s">
        <v>1115</v>
      </c>
      <c r="F104" t="s">
        <v>1116</v>
      </c>
      <c r="G104">
        <v>69.3</v>
      </c>
    </row>
    <row r="105" spans="1:7" x14ac:dyDescent="0.25">
      <c r="A105" t="s">
        <v>114</v>
      </c>
      <c r="B105" t="s">
        <v>663</v>
      </c>
      <c r="C105" t="s">
        <v>1111</v>
      </c>
      <c r="D105">
        <v>7</v>
      </c>
      <c r="E105" t="s">
        <v>1115</v>
      </c>
      <c r="F105" t="s">
        <v>1115</v>
      </c>
      <c r="G105">
        <v>213.2</v>
      </c>
    </row>
    <row r="106" spans="1:7" x14ac:dyDescent="0.25">
      <c r="A106" t="s">
        <v>115</v>
      </c>
      <c r="B106" t="s">
        <v>664</v>
      </c>
      <c r="C106" t="s">
        <v>1111</v>
      </c>
      <c r="D106">
        <v>0</v>
      </c>
      <c r="E106" t="s">
        <v>1115</v>
      </c>
      <c r="F106" t="s">
        <v>1116</v>
      </c>
      <c r="G106">
        <v>56.65</v>
      </c>
    </row>
    <row r="107" spans="1:7" x14ac:dyDescent="0.25">
      <c r="A107" t="s">
        <v>116</v>
      </c>
      <c r="B107" t="s">
        <v>665</v>
      </c>
      <c r="C107" t="s">
        <v>1111</v>
      </c>
      <c r="D107">
        <v>18</v>
      </c>
      <c r="E107" t="s">
        <v>1115</v>
      </c>
      <c r="F107" t="s">
        <v>1116</v>
      </c>
      <c r="G107">
        <v>57.75</v>
      </c>
    </row>
    <row r="108" spans="1:7" x14ac:dyDescent="0.25">
      <c r="A108" t="s">
        <v>117</v>
      </c>
      <c r="B108" t="s">
        <v>666</v>
      </c>
      <c r="C108" t="s">
        <v>1111</v>
      </c>
      <c r="D108">
        <v>30</v>
      </c>
      <c r="E108" t="s">
        <v>1115</v>
      </c>
      <c r="F108" t="s">
        <v>1115</v>
      </c>
      <c r="G108">
        <v>448.05</v>
      </c>
    </row>
    <row r="109" spans="1:7" x14ac:dyDescent="0.25">
      <c r="A109" t="s">
        <v>118</v>
      </c>
      <c r="B109" t="s">
        <v>667</v>
      </c>
      <c r="C109" t="s">
        <v>1111</v>
      </c>
      <c r="D109">
        <v>15</v>
      </c>
      <c r="E109" t="s">
        <v>1115</v>
      </c>
      <c r="F109" t="s">
        <v>1116</v>
      </c>
      <c r="G109">
        <v>334.75</v>
      </c>
    </row>
    <row r="110" spans="1:7" x14ac:dyDescent="0.25">
      <c r="A110" t="s">
        <v>119</v>
      </c>
      <c r="B110" t="s">
        <v>668</v>
      </c>
      <c r="C110" t="s">
        <v>1111</v>
      </c>
      <c r="D110">
        <v>29</v>
      </c>
      <c r="E110" t="s">
        <v>1115</v>
      </c>
      <c r="F110" t="s">
        <v>1115</v>
      </c>
      <c r="G110">
        <v>456.75</v>
      </c>
    </row>
    <row r="111" spans="1:7" x14ac:dyDescent="0.25">
      <c r="A111" t="s">
        <v>120</v>
      </c>
      <c r="B111" t="s">
        <v>669</v>
      </c>
      <c r="C111" t="s">
        <v>1111</v>
      </c>
      <c r="D111">
        <v>14</v>
      </c>
      <c r="E111" t="s">
        <v>1115</v>
      </c>
      <c r="F111" t="s">
        <v>1116</v>
      </c>
      <c r="G111">
        <v>465.45</v>
      </c>
    </row>
    <row r="112" spans="1:7" x14ac:dyDescent="0.25">
      <c r="A112" t="s">
        <v>121</v>
      </c>
      <c r="B112" t="s">
        <v>670</v>
      </c>
      <c r="C112" t="s">
        <v>1111</v>
      </c>
      <c r="D112">
        <v>8</v>
      </c>
      <c r="E112" t="s">
        <v>1115</v>
      </c>
      <c r="F112" t="s">
        <v>1115</v>
      </c>
      <c r="G112">
        <v>196.1</v>
      </c>
    </row>
    <row r="113" spans="1:7" x14ac:dyDescent="0.25">
      <c r="A113" t="s">
        <v>122</v>
      </c>
      <c r="B113" t="s">
        <v>671</v>
      </c>
      <c r="C113" t="s">
        <v>1111</v>
      </c>
      <c r="D113">
        <v>7</v>
      </c>
      <c r="E113" t="s">
        <v>1116</v>
      </c>
      <c r="F113" t="s">
        <v>1116</v>
      </c>
      <c r="G113">
        <v>1367.6</v>
      </c>
    </row>
    <row r="114" spans="1:7" x14ac:dyDescent="0.25">
      <c r="A114" t="s">
        <v>123</v>
      </c>
      <c r="B114" t="s">
        <v>672</v>
      </c>
      <c r="C114" t="s">
        <v>1113</v>
      </c>
      <c r="D114">
        <v>0</v>
      </c>
      <c r="E114" t="s">
        <v>1115</v>
      </c>
      <c r="F114" t="s">
        <v>1115</v>
      </c>
      <c r="G114">
        <v>5824.7</v>
      </c>
    </row>
    <row r="115" spans="1:7" x14ac:dyDescent="0.25">
      <c r="A115" t="s">
        <v>124</v>
      </c>
      <c r="B115" t="s">
        <v>673</v>
      </c>
      <c r="C115" t="s">
        <v>1113</v>
      </c>
      <c r="D115">
        <v>23</v>
      </c>
      <c r="E115" t="s">
        <v>1115</v>
      </c>
      <c r="F115" t="s">
        <v>1116</v>
      </c>
      <c r="G115">
        <v>5714.8</v>
      </c>
    </row>
    <row r="116" spans="1:7" x14ac:dyDescent="0.25">
      <c r="A116" t="s">
        <v>125</v>
      </c>
      <c r="B116" t="s">
        <v>674</v>
      </c>
      <c r="C116" t="s">
        <v>1113</v>
      </c>
      <c r="D116">
        <v>32</v>
      </c>
      <c r="E116" t="s">
        <v>1115</v>
      </c>
      <c r="F116" t="s">
        <v>1115</v>
      </c>
      <c r="G116">
        <v>5769.75</v>
      </c>
    </row>
    <row r="117" spans="1:7" x14ac:dyDescent="0.25">
      <c r="A117" t="s">
        <v>126</v>
      </c>
      <c r="B117" t="s">
        <v>675</v>
      </c>
      <c r="C117" t="s">
        <v>1113</v>
      </c>
      <c r="D117">
        <v>11</v>
      </c>
      <c r="E117" t="s">
        <v>1115</v>
      </c>
      <c r="F117" t="s">
        <v>1115</v>
      </c>
      <c r="G117">
        <v>5714.8</v>
      </c>
    </row>
    <row r="118" spans="1:7" x14ac:dyDescent="0.25">
      <c r="A118" t="s">
        <v>127</v>
      </c>
      <c r="B118" t="s">
        <v>676</v>
      </c>
      <c r="C118" t="s">
        <v>1113</v>
      </c>
      <c r="D118">
        <v>12</v>
      </c>
      <c r="E118" t="s">
        <v>1115</v>
      </c>
      <c r="F118" t="s">
        <v>1115</v>
      </c>
      <c r="G118">
        <v>5659.85</v>
      </c>
    </row>
    <row r="119" spans="1:7" x14ac:dyDescent="0.25">
      <c r="A119" t="s">
        <v>128</v>
      </c>
      <c r="B119" t="s">
        <v>677</v>
      </c>
      <c r="C119" t="s">
        <v>1113</v>
      </c>
      <c r="D119">
        <v>23</v>
      </c>
      <c r="E119" t="s">
        <v>1115</v>
      </c>
      <c r="F119" t="s">
        <v>1115</v>
      </c>
      <c r="G119">
        <v>5604.9</v>
      </c>
    </row>
    <row r="120" spans="1:7" x14ac:dyDescent="0.25">
      <c r="A120" t="s">
        <v>129</v>
      </c>
      <c r="B120" t="s">
        <v>678</v>
      </c>
      <c r="C120" t="s">
        <v>1113</v>
      </c>
      <c r="D120">
        <v>0</v>
      </c>
      <c r="E120" t="s">
        <v>1115</v>
      </c>
      <c r="F120" t="s">
        <v>1115</v>
      </c>
      <c r="G120">
        <v>5714.8</v>
      </c>
    </row>
    <row r="121" spans="1:7" x14ac:dyDescent="0.25">
      <c r="A121" t="s">
        <v>130</v>
      </c>
      <c r="B121" t="s">
        <v>679</v>
      </c>
      <c r="C121" t="s">
        <v>1113</v>
      </c>
      <c r="D121">
        <v>22</v>
      </c>
      <c r="E121" t="s">
        <v>1115</v>
      </c>
      <c r="F121" t="s">
        <v>1115</v>
      </c>
      <c r="G121">
        <v>5714.8</v>
      </c>
    </row>
    <row r="122" spans="1:7" x14ac:dyDescent="0.25">
      <c r="A122" t="s">
        <v>131</v>
      </c>
      <c r="B122" t="s">
        <v>680</v>
      </c>
      <c r="C122" t="s">
        <v>1113</v>
      </c>
      <c r="D122">
        <v>20</v>
      </c>
      <c r="E122" t="s">
        <v>1115</v>
      </c>
      <c r="F122" t="s">
        <v>1116</v>
      </c>
      <c r="G122">
        <v>5879.65</v>
      </c>
    </row>
    <row r="123" spans="1:7" x14ac:dyDescent="0.25">
      <c r="A123" t="s">
        <v>132</v>
      </c>
      <c r="B123" t="s">
        <v>681</v>
      </c>
      <c r="C123" t="s">
        <v>1114</v>
      </c>
      <c r="D123">
        <v>28</v>
      </c>
      <c r="E123" t="s">
        <v>1115</v>
      </c>
      <c r="F123" t="s">
        <v>1115</v>
      </c>
      <c r="G123">
        <v>4570.8</v>
      </c>
    </row>
    <row r="124" spans="1:7" x14ac:dyDescent="0.25">
      <c r="A124" t="s">
        <v>133</v>
      </c>
      <c r="B124" t="s">
        <v>682</v>
      </c>
      <c r="C124" t="s">
        <v>1114</v>
      </c>
      <c r="D124">
        <v>29</v>
      </c>
      <c r="E124" t="s">
        <v>1115</v>
      </c>
      <c r="F124" t="s">
        <v>1115</v>
      </c>
      <c r="G124">
        <v>4658.7</v>
      </c>
    </row>
    <row r="125" spans="1:7" x14ac:dyDescent="0.25">
      <c r="A125" t="s">
        <v>134</v>
      </c>
      <c r="B125" t="s">
        <v>683</v>
      </c>
      <c r="C125" t="s">
        <v>1111</v>
      </c>
      <c r="D125">
        <v>20</v>
      </c>
      <c r="E125" t="s">
        <v>1115</v>
      </c>
      <c r="F125" t="s">
        <v>1116</v>
      </c>
      <c r="G125">
        <v>1160.7</v>
      </c>
    </row>
    <row r="126" spans="1:7" x14ac:dyDescent="0.25">
      <c r="A126" t="s">
        <v>135</v>
      </c>
      <c r="B126" t="s">
        <v>684</v>
      </c>
      <c r="C126" t="s">
        <v>1111</v>
      </c>
      <c r="D126">
        <v>18</v>
      </c>
      <c r="E126" t="s">
        <v>1115</v>
      </c>
      <c r="F126" t="s">
        <v>1115</v>
      </c>
      <c r="G126">
        <v>1127.8499999999999</v>
      </c>
    </row>
    <row r="127" spans="1:7" x14ac:dyDescent="0.25">
      <c r="A127" t="s">
        <v>136</v>
      </c>
      <c r="B127" t="s">
        <v>685</v>
      </c>
      <c r="C127" t="s">
        <v>1111</v>
      </c>
      <c r="D127">
        <v>1</v>
      </c>
      <c r="E127" t="s">
        <v>1115</v>
      </c>
      <c r="F127" t="s">
        <v>1116</v>
      </c>
      <c r="G127">
        <v>514.5</v>
      </c>
    </row>
    <row r="128" spans="1:7" x14ac:dyDescent="0.25">
      <c r="A128" t="s">
        <v>137</v>
      </c>
      <c r="B128" t="s">
        <v>686</v>
      </c>
      <c r="C128" t="s">
        <v>1111</v>
      </c>
      <c r="D128">
        <v>20</v>
      </c>
      <c r="E128" t="s">
        <v>1115</v>
      </c>
      <c r="F128" t="s">
        <v>1115</v>
      </c>
      <c r="G128">
        <v>514.5</v>
      </c>
    </row>
    <row r="129" spans="1:7" x14ac:dyDescent="0.25">
      <c r="A129" t="s">
        <v>138</v>
      </c>
      <c r="B129" t="s">
        <v>687</v>
      </c>
      <c r="C129" t="s">
        <v>1111</v>
      </c>
      <c r="D129">
        <v>0</v>
      </c>
      <c r="E129" t="s">
        <v>1115</v>
      </c>
      <c r="F129" t="s">
        <v>1116</v>
      </c>
      <c r="G129">
        <v>504.7</v>
      </c>
    </row>
    <row r="130" spans="1:7" x14ac:dyDescent="0.25">
      <c r="A130" t="s">
        <v>139</v>
      </c>
      <c r="B130" t="s">
        <v>688</v>
      </c>
      <c r="C130" t="s">
        <v>1111</v>
      </c>
      <c r="D130">
        <v>4</v>
      </c>
      <c r="E130" t="s">
        <v>1115</v>
      </c>
      <c r="F130" t="s">
        <v>1116</v>
      </c>
      <c r="G130">
        <v>524.29999999999995</v>
      </c>
    </row>
    <row r="131" spans="1:7" x14ac:dyDescent="0.25">
      <c r="A131" t="s">
        <v>140</v>
      </c>
      <c r="B131" t="s">
        <v>689</v>
      </c>
      <c r="C131" t="s">
        <v>1111</v>
      </c>
      <c r="D131">
        <v>10</v>
      </c>
      <c r="E131" t="s">
        <v>1115</v>
      </c>
      <c r="F131" t="s">
        <v>1115</v>
      </c>
      <c r="G131">
        <v>674.65</v>
      </c>
    </row>
    <row r="132" spans="1:7" x14ac:dyDescent="0.25">
      <c r="A132" t="s">
        <v>141</v>
      </c>
      <c r="B132" t="s">
        <v>690</v>
      </c>
      <c r="C132" t="s">
        <v>1111</v>
      </c>
      <c r="D132">
        <v>10</v>
      </c>
      <c r="E132" t="s">
        <v>1115</v>
      </c>
      <c r="F132" t="s">
        <v>1116</v>
      </c>
      <c r="G132">
        <v>499.8</v>
      </c>
    </row>
    <row r="133" spans="1:7" x14ac:dyDescent="0.25">
      <c r="A133" t="s">
        <v>142</v>
      </c>
      <c r="B133" t="s">
        <v>691</v>
      </c>
      <c r="C133" t="s">
        <v>1111</v>
      </c>
      <c r="D133">
        <v>15</v>
      </c>
      <c r="E133" t="s">
        <v>1115</v>
      </c>
      <c r="F133" t="s">
        <v>1115</v>
      </c>
      <c r="G133">
        <v>331.5</v>
      </c>
    </row>
    <row r="134" spans="1:7" x14ac:dyDescent="0.25">
      <c r="A134" t="s">
        <v>143</v>
      </c>
      <c r="B134" t="s">
        <v>692</v>
      </c>
      <c r="C134" t="s">
        <v>1114</v>
      </c>
      <c r="D134">
        <v>3</v>
      </c>
      <c r="E134" t="s">
        <v>1116</v>
      </c>
      <c r="F134" t="s">
        <v>1116</v>
      </c>
      <c r="G134">
        <v>3492.7</v>
      </c>
    </row>
    <row r="135" spans="1:7" x14ac:dyDescent="0.25">
      <c r="A135" t="s">
        <v>144</v>
      </c>
      <c r="B135" t="s">
        <v>693</v>
      </c>
      <c r="C135" t="s">
        <v>1113</v>
      </c>
      <c r="D135">
        <v>8</v>
      </c>
      <c r="E135" t="s">
        <v>1116</v>
      </c>
      <c r="F135" t="s">
        <v>1115</v>
      </c>
      <c r="G135">
        <v>5043.8999999999996</v>
      </c>
    </row>
    <row r="136" spans="1:7" x14ac:dyDescent="0.25">
      <c r="A136" t="s">
        <v>145</v>
      </c>
      <c r="B136" t="s">
        <v>694</v>
      </c>
      <c r="C136" t="s">
        <v>1112</v>
      </c>
      <c r="D136">
        <v>13</v>
      </c>
      <c r="E136" t="s">
        <v>1115</v>
      </c>
      <c r="F136" t="s">
        <v>1115</v>
      </c>
      <c r="G136">
        <v>11544.75</v>
      </c>
    </row>
    <row r="137" spans="1:7" x14ac:dyDescent="0.25">
      <c r="A137" t="s">
        <v>146</v>
      </c>
      <c r="B137" t="s">
        <v>695</v>
      </c>
      <c r="C137" t="s">
        <v>1112</v>
      </c>
      <c r="D137">
        <v>7</v>
      </c>
      <c r="E137" t="s">
        <v>1116</v>
      </c>
      <c r="G137">
        <v>1014.9</v>
      </c>
    </row>
    <row r="138" spans="1:7" x14ac:dyDescent="0.25">
      <c r="A138" t="s">
        <v>147</v>
      </c>
      <c r="B138" t="s">
        <v>696</v>
      </c>
      <c r="C138" t="s">
        <v>1111</v>
      </c>
      <c r="D138">
        <v>9</v>
      </c>
      <c r="E138" t="s">
        <v>1115</v>
      </c>
      <c r="F138" t="s">
        <v>1116</v>
      </c>
      <c r="G138">
        <v>1779.75</v>
      </c>
    </row>
    <row r="139" spans="1:7" x14ac:dyDescent="0.25">
      <c r="A139" t="s">
        <v>148</v>
      </c>
      <c r="B139" t="s">
        <v>697</v>
      </c>
      <c r="C139" t="s">
        <v>1114</v>
      </c>
      <c r="D139">
        <v>10</v>
      </c>
      <c r="E139" t="s">
        <v>1115</v>
      </c>
      <c r="F139" t="s">
        <v>1116</v>
      </c>
      <c r="G139">
        <v>2260.85</v>
      </c>
    </row>
    <row r="140" spans="1:7" x14ac:dyDescent="0.25">
      <c r="A140" t="s">
        <v>149</v>
      </c>
      <c r="B140" t="s">
        <v>698</v>
      </c>
      <c r="C140" t="s">
        <v>1114</v>
      </c>
      <c r="D140">
        <v>21</v>
      </c>
      <c r="E140" t="s">
        <v>1115</v>
      </c>
      <c r="F140" t="s">
        <v>1116</v>
      </c>
      <c r="G140">
        <v>4340.7</v>
      </c>
    </row>
    <row r="141" spans="1:7" x14ac:dyDescent="0.25">
      <c r="A141" t="s">
        <v>150</v>
      </c>
      <c r="B141" t="s">
        <v>699</v>
      </c>
      <c r="C141" t="s">
        <v>1111</v>
      </c>
      <c r="D141">
        <v>21</v>
      </c>
      <c r="E141" t="s">
        <v>1115</v>
      </c>
      <c r="F141" t="s">
        <v>1115</v>
      </c>
      <c r="G141">
        <v>1149.75</v>
      </c>
    </row>
    <row r="142" spans="1:7" x14ac:dyDescent="0.25">
      <c r="A142" t="s">
        <v>151</v>
      </c>
      <c r="B142" t="s">
        <v>700</v>
      </c>
      <c r="C142" t="s">
        <v>1112</v>
      </c>
      <c r="D142">
        <v>6</v>
      </c>
      <c r="E142" t="s">
        <v>1116</v>
      </c>
      <c r="F142" t="s">
        <v>1116</v>
      </c>
      <c r="G142">
        <v>17154.8</v>
      </c>
    </row>
    <row r="143" spans="1:7" x14ac:dyDescent="0.25">
      <c r="A143" t="s">
        <v>152</v>
      </c>
      <c r="B143" t="s">
        <v>701</v>
      </c>
      <c r="C143" t="s">
        <v>1112</v>
      </c>
      <c r="D143">
        <v>13</v>
      </c>
      <c r="E143" t="s">
        <v>1115</v>
      </c>
      <c r="F143" t="s">
        <v>1115</v>
      </c>
      <c r="G143">
        <v>17232.900000000001</v>
      </c>
    </row>
    <row r="144" spans="1:7" x14ac:dyDescent="0.25">
      <c r="A144" t="s">
        <v>153</v>
      </c>
      <c r="B144" t="s">
        <v>702</v>
      </c>
      <c r="C144" t="s">
        <v>1112</v>
      </c>
      <c r="D144">
        <v>15</v>
      </c>
      <c r="E144" t="s">
        <v>1115</v>
      </c>
      <c r="F144" t="s">
        <v>1116</v>
      </c>
      <c r="G144">
        <v>10294.85</v>
      </c>
    </row>
    <row r="145" spans="1:7" x14ac:dyDescent="0.25">
      <c r="A145" t="s">
        <v>154</v>
      </c>
      <c r="B145" t="s">
        <v>703</v>
      </c>
      <c r="C145" t="s">
        <v>1112</v>
      </c>
      <c r="D145">
        <v>18</v>
      </c>
      <c r="E145" t="s">
        <v>1115</v>
      </c>
      <c r="F145" t="s">
        <v>1115</v>
      </c>
      <c r="G145">
        <v>10912.7</v>
      </c>
    </row>
    <row r="146" spans="1:7" x14ac:dyDescent="0.25">
      <c r="A146" t="s">
        <v>155</v>
      </c>
      <c r="B146" t="s">
        <v>704</v>
      </c>
      <c r="C146" t="s">
        <v>1112</v>
      </c>
      <c r="D146">
        <v>27</v>
      </c>
      <c r="E146" t="s">
        <v>1115</v>
      </c>
      <c r="F146" t="s">
        <v>1115</v>
      </c>
      <c r="G146">
        <v>12714.7</v>
      </c>
    </row>
    <row r="147" spans="1:7" x14ac:dyDescent="0.25">
      <c r="A147" t="s">
        <v>156</v>
      </c>
      <c r="B147" t="s">
        <v>705</v>
      </c>
      <c r="C147" t="s">
        <v>1112</v>
      </c>
      <c r="D147">
        <v>30</v>
      </c>
      <c r="E147" t="s">
        <v>1115</v>
      </c>
      <c r="F147" t="s">
        <v>1115</v>
      </c>
      <c r="G147">
        <v>12354.85</v>
      </c>
    </row>
    <row r="148" spans="1:7" x14ac:dyDescent="0.25">
      <c r="A148" t="s">
        <v>157</v>
      </c>
      <c r="B148" t="s">
        <v>706</v>
      </c>
      <c r="C148" t="s">
        <v>1111</v>
      </c>
      <c r="D148">
        <v>3</v>
      </c>
      <c r="E148" t="s">
        <v>1115</v>
      </c>
      <c r="F148" t="s">
        <v>1115</v>
      </c>
      <c r="G148">
        <v>1677.9</v>
      </c>
    </row>
    <row r="149" spans="1:7" x14ac:dyDescent="0.25">
      <c r="A149" t="s">
        <v>158</v>
      </c>
      <c r="B149" t="s">
        <v>707</v>
      </c>
      <c r="C149" t="s">
        <v>1113</v>
      </c>
      <c r="D149">
        <v>26</v>
      </c>
      <c r="E149" t="s">
        <v>1115</v>
      </c>
      <c r="F149" t="s">
        <v>1115</v>
      </c>
      <c r="G149">
        <v>5144.8500000000004</v>
      </c>
    </row>
    <row r="150" spans="1:7" x14ac:dyDescent="0.25">
      <c r="A150" t="s">
        <v>159</v>
      </c>
      <c r="B150" t="s">
        <v>708</v>
      </c>
      <c r="C150" t="s">
        <v>1112</v>
      </c>
      <c r="D150">
        <v>32</v>
      </c>
      <c r="E150" t="s">
        <v>1115</v>
      </c>
      <c r="F150" t="s">
        <v>1116</v>
      </c>
      <c r="G150">
        <v>14569.7</v>
      </c>
    </row>
    <row r="151" spans="1:7" x14ac:dyDescent="0.25">
      <c r="A151" t="s">
        <v>160</v>
      </c>
      <c r="B151" t="s">
        <v>709</v>
      </c>
      <c r="C151" t="s">
        <v>1113</v>
      </c>
      <c r="D151">
        <v>29</v>
      </c>
      <c r="E151" t="s">
        <v>1115</v>
      </c>
      <c r="F151" t="s">
        <v>1115</v>
      </c>
      <c r="G151">
        <v>9812.25</v>
      </c>
    </row>
    <row r="152" spans="1:7" x14ac:dyDescent="0.25">
      <c r="A152" t="s">
        <v>161</v>
      </c>
      <c r="B152" t="s">
        <v>710</v>
      </c>
      <c r="C152" t="s">
        <v>1114</v>
      </c>
      <c r="D152">
        <v>17</v>
      </c>
      <c r="E152" t="s">
        <v>1115</v>
      </c>
      <c r="F152" t="s">
        <v>1116</v>
      </c>
      <c r="G152">
        <v>2934.75</v>
      </c>
    </row>
    <row r="153" spans="1:7" x14ac:dyDescent="0.25">
      <c r="A153" t="s">
        <v>162</v>
      </c>
      <c r="B153" t="s">
        <v>711</v>
      </c>
      <c r="C153" t="s">
        <v>1112</v>
      </c>
      <c r="D153">
        <v>3</v>
      </c>
      <c r="E153" t="s">
        <v>1115</v>
      </c>
      <c r="F153" t="s">
        <v>1116</v>
      </c>
      <c r="G153">
        <v>10052.65</v>
      </c>
    </row>
    <row r="154" spans="1:7" x14ac:dyDescent="0.25">
      <c r="A154" t="s">
        <v>163</v>
      </c>
      <c r="B154" t="s">
        <v>712</v>
      </c>
      <c r="C154" t="s">
        <v>1112</v>
      </c>
      <c r="D154">
        <v>24</v>
      </c>
      <c r="E154" t="s">
        <v>1115</v>
      </c>
      <c r="F154" t="s">
        <v>1116</v>
      </c>
      <c r="G154">
        <v>12237.7</v>
      </c>
    </row>
    <row r="155" spans="1:7" x14ac:dyDescent="0.25">
      <c r="A155" t="s">
        <v>164</v>
      </c>
      <c r="B155" t="s">
        <v>713</v>
      </c>
      <c r="C155" t="s">
        <v>1112</v>
      </c>
      <c r="D155">
        <v>2</v>
      </c>
      <c r="E155" t="s">
        <v>1115</v>
      </c>
      <c r="F155" t="s">
        <v>1115</v>
      </c>
      <c r="G155">
        <v>15702.9</v>
      </c>
    </row>
    <row r="156" spans="1:7" x14ac:dyDescent="0.25">
      <c r="A156" t="s">
        <v>165</v>
      </c>
      <c r="B156" t="s">
        <v>714</v>
      </c>
      <c r="C156" t="s">
        <v>1113</v>
      </c>
      <c r="D156">
        <v>4</v>
      </c>
      <c r="E156" t="s">
        <v>1116</v>
      </c>
      <c r="F156" t="s">
        <v>1116</v>
      </c>
      <c r="G156">
        <v>5142.8</v>
      </c>
    </row>
    <row r="157" spans="1:7" x14ac:dyDescent="0.25">
      <c r="A157" t="s">
        <v>166</v>
      </c>
      <c r="B157" t="s">
        <v>715</v>
      </c>
      <c r="C157" t="s">
        <v>1111</v>
      </c>
      <c r="D157">
        <v>5</v>
      </c>
      <c r="E157" t="s">
        <v>1115</v>
      </c>
      <c r="F157" t="s">
        <v>1115</v>
      </c>
      <c r="G157">
        <v>1116.9000000000001</v>
      </c>
    </row>
    <row r="158" spans="1:7" x14ac:dyDescent="0.25">
      <c r="A158" t="s">
        <v>167</v>
      </c>
      <c r="B158" t="s">
        <v>716</v>
      </c>
      <c r="C158" t="s">
        <v>1112</v>
      </c>
      <c r="D158">
        <v>11</v>
      </c>
      <c r="E158" t="s">
        <v>1115</v>
      </c>
      <c r="F158" t="s">
        <v>1116</v>
      </c>
      <c r="G158">
        <v>11654.7</v>
      </c>
    </row>
    <row r="159" spans="1:7" x14ac:dyDescent="0.25">
      <c r="A159" t="s">
        <v>168</v>
      </c>
      <c r="B159" t="s">
        <v>717</v>
      </c>
      <c r="C159" t="s">
        <v>1113</v>
      </c>
      <c r="D159">
        <v>29</v>
      </c>
      <c r="E159" t="s">
        <v>1115</v>
      </c>
      <c r="F159" t="s">
        <v>1116</v>
      </c>
      <c r="G159">
        <v>7848.9</v>
      </c>
    </row>
    <row r="160" spans="1:7" x14ac:dyDescent="0.25">
      <c r="A160" t="s">
        <v>169</v>
      </c>
      <c r="B160" t="s">
        <v>718</v>
      </c>
      <c r="C160" t="s">
        <v>1112</v>
      </c>
      <c r="D160">
        <v>1</v>
      </c>
      <c r="E160" t="s">
        <v>1116</v>
      </c>
      <c r="F160" t="s">
        <v>1115</v>
      </c>
      <c r="G160">
        <v>11891.25</v>
      </c>
    </row>
    <row r="161" spans="1:7" x14ac:dyDescent="0.25">
      <c r="A161" t="s">
        <v>170</v>
      </c>
      <c r="B161" t="s">
        <v>719</v>
      </c>
      <c r="C161" t="s">
        <v>1113</v>
      </c>
      <c r="D161">
        <v>15</v>
      </c>
      <c r="E161" t="s">
        <v>1115</v>
      </c>
      <c r="F161" t="s">
        <v>1115</v>
      </c>
      <c r="G161">
        <v>5400.9</v>
      </c>
    </row>
    <row r="162" spans="1:7" x14ac:dyDescent="0.25">
      <c r="A162" t="s">
        <v>171</v>
      </c>
      <c r="B162" t="s">
        <v>720</v>
      </c>
      <c r="C162" t="s">
        <v>1112</v>
      </c>
      <c r="D162">
        <v>18</v>
      </c>
      <c r="E162" t="s">
        <v>1115</v>
      </c>
      <c r="F162" t="s">
        <v>1116</v>
      </c>
      <c r="G162">
        <v>14497.25</v>
      </c>
    </row>
    <row r="163" spans="1:7" x14ac:dyDescent="0.25">
      <c r="A163" t="s">
        <v>172</v>
      </c>
      <c r="B163" t="s">
        <v>721</v>
      </c>
      <c r="C163" t="s">
        <v>1113</v>
      </c>
      <c r="D163">
        <v>11</v>
      </c>
      <c r="E163" t="s">
        <v>1115</v>
      </c>
      <c r="F163" t="s">
        <v>1116</v>
      </c>
      <c r="G163">
        <v>9965.25</v>
      </c>
    </row>
    <row r="164" spans="1:7" x14ac:dyDescent="0.25">
      <c r="A164" t="s">
        <v>173</v>
      </c>
      <c r="B164" t="s">
        <v>722</v>
      </c>
      <c r="C164" t="s">
        <v>1112</v>
      </c>
      <c r="D164">
        <v>2</v>
      </c>
      <c r="E164" t="s">
        <v>1115</v>
      </c>
      <c r="F164" t="s">
        <v>1115</v>
      </c>
      <c r="G164">
        <v>12112.5</v>
      </c>
    </row>
    <row r="165" spans="1:7" x14ac:dyDescent="0.25">
      <c r="A165" t="s">
        <v>174</v>
      </c>
      <c r="B165" t="s">
        <v>723</v>
      </c>
      <c r="C165" t="s">
        <v>1112</v>
      </c>
      <c r="D165">
        <v>19</v>
      </c>
      <c r="E165" t="s">
        <v>1115</v>
      </c>
      <c r="F165" t="s">
        <v>1116</v>
      </c>
      <c r="G165">
        <v>10600</v>
      </c>
    </row>
    <row r="166" spans="1:7" x14ac:dyDescent="0.25">
      <c r="A166" t="s">
        <v>175</v>
      </c>
      <c r="B166" t="s">
        <v>724</v>
      </c>
      <c r="C166" t="s">
        <v>1114</v>
      </c>
      <c r="D166">
        <v>23</v>
      </c>
      <c r="E166" t="s">
        <v>1115</v>
      </c>
      <c r="F166" t="s">
        <v>1116</v>
      </c>
      <c r="G166">
        <v>3249.75</v>
      </c>
    </row>
    <row r="167" spans="1:7" x14ac:dyDescent="0.25">
      <c r="A167" t="s">
        <v>176</v>
      </c>
      <c r="B167" t="s">
        <v>725</v>
      </c>
      <c r="C167" t="s">
        <v>1112</v>
      </c>
      <c r="D167">
        <v>12</v>
      </c>
      <c r="E167" t="s">
        <v>1115</v>
      </c>
      <c r="F167" t="s">
        <v>1116</v>
      </c>
      <c r="G167">
        <v>16354</v>
      </c>
    </row>
    <row r="168" spans="1:7" x14ac:dyDescent="0.25">
      <c r="A168" t="s">
        <v>177</v>
      </c>
      <c r="B168" t="s">
        <v>726</v>
      </c>
      <c r="C168" t="s">
        <v>1113</v>
      </c>
      <c r="D168">
        <v>17</v>
      </c>
      <c r="E168" t="s">
        <v>1115</v>
      </c>
      <c r="F168" t="s">
        <v>1115</v>
      </c>
      <c r="G168">
        <v>9602.25</v>
      </c>
    </row>
    <row r="169" spans="1:7" x14ac:dyDescent="0.25">
      <c r="A169" t="s">
        <v>178</v>
      </c>
      <c r="B169" t="s">
        <v>727</v>
      </c>
      <c r="C169" t="s">
        <v>1113</v>
      </c>
      <c r="D169">
        <v>20</v>
      </c>
      <c r="E169" t="s">
        <v>1115</v>
      </c>
      <c r="F169" t="s">
        <v>1116</v>
      </c>
      <c r="G169">
        <v>9307.5</v>
      </c>
    </row>
    <row r="170" spans="1:7" x14ac:dyDescent="0.25">
      <c r="A170" t="s">
        <v>179</v>
      </c>
      <c r="B170" t="s">
        <v>728</v>
      </c>
      <c r="C170" t="s">
        <v>1113</v>
      </c>
      <c r="D170">
        <v>26</v>
      </c>
      <c r="E170" t="s">
        <v>1115</v>
      </c>
      <c r="F170" t="s">
        <v>1115</v>
      </c>
      <c r="G170">
        <v>8346</v>
      </c>
    </row>
    <row r="171" spans="1:7" x14ac:dyDescent="0.25">
      <c r="A171" t="s">
        <v>180</v>
      </c>
      <c r="B171" t="s">
        <v>729</v>
      </c>
      <c r="C171" t="s">
        <v>1113</v>
      </c>
      <c r="D171">
        <v>12</v>
      </c>
      <c r="E171" t="s">
        <v>1115</v>
      </c>
      <c r="F171" t="s">
        <v>1115</v>
      </c>
      <c r="G171">
        <v>5538.75</v>
      </c>
    </row>
    <row r="172" spans="1:7" x14ac:dyDescent="0.25">
      <c r="A172" t="s">
        <v>181</v>
      </c>
      <c r="B172" t="s">
        <v>730</v>
      </c>
      <c r="C172" t="s">
        <v>1114</v>
      </c>
      <c r="D172">
        <v>0</v>
      </c>
      <c r="E172" t="s">
        <v>1116</v>
      </c>
      <c r="F172" t="s">
        <v>1116</v>
      </c>
      <c r="G172">
        <v>2348.65</v>
      </c>
    </row>
    <row r="173" spans="1:7" x14ac:dyDescent="0.25">
      <c r="A173" t="s">
        <v>182</v>
      </c>
      <c r="B173" t="s">
        <v>731</v>
      </c>
      <c r="C173" t="s">
        <v>1111</v>
      </c>
      <c r="D173">
        <v>16</v>
      </c>
      <c r="E173" t="s">
        <v>1115</v>
      </c>
      <c r="F173" t="s">
        <v>1115</v>
      </c>
      <c r="G173">
        <v>1727.25</v>
      </c>
    </row>
    <row r="174" spans="1:7" x14ac:dyDescent="0.25">
      <c r="A174" t="s">
        <v>183</v>
      </c>
      <c r="B174" t="s">
        <v>732</v>
      </c>
      <c r="C174" t="s">
        <v>1111</v>
      </c>
      <c r="D174">
        <v>22</v>
      </c>
      <c r="E174" t="s">
        <v>1115</v>
      </c>
      <c r="F174" t="s">
        <v>1116</v>
      </c>
      <c r="G174">
        <v>1138.8</v>
      </c>
    </row>
    <row r="175" spans="1:7" x14ac:dyDescent="0.25">
      <c r="A175" t="s">
        <v>184</v>
      </c>
      <c r="B175" t="s">
        <v>733</v>
      </c>
      <c r="C175" t="s">
        <v>1113</v>
      </c>
      <c r="D175">
        <v>11</v>
      </c>
      <c r="E175" t="s">
        <v>1115</v>
      </c>
      <c r="F175" t="s">
        <v>1115</v>
      </c>
      <c r="G175">
        <v>7056.65</v>
      </c>
    </row>
    <row r="176" spans="1:7" x14ac:dyDescent="0.25">
      <c r="A176" t="s">
        <v>185</v>
      </c>
      <c r="B176" t="s">
        <v>734</v>
      </c>
      <c r="C176" t="s">
        <v>1113</v>
      </c>
      <c r="D176">
        <v>3</v>
      </c>
      <c r="E176" t="s">
        <v>1116</v>
      </c>
      <c r="F176" t="s">
        <v>1115</v>
      </c>
      <c r="G176">
        <v>7202</v>
      </c>
    </row>
    <row r="177" spans="1:7" x14ac:dyDescent="0.25">
      <c r="A177" t="s">
        <v>186</v>
      </c>
      <c r="B177" t="s">
        <v>735</v>
      </c>
      <c r="C177" t="s">
        <v>1113</v>
      </c>
      <c r="D177">
        <v>17</v>
      </c>
      <c r="E177" t="s">
        <v>1115</v>
      </c>
      <c r="F177" t="s">
        <v>1115</v>
      </c>
      <c r="G177">
        <v>9905.7000000000007</v>
      </c>
    </row>
    <row r="178" spans="1:7" x14ac:dyDescent="0.25">
      <c r="A178" t="s">
        <v>187</v>
      </c>
      <c r="B178" t="s">
        <v>736</v>
      </c>
      <c r="C178" t="s">
        <v>1113</v>
      </c>
      <c r="D178">
        <v>28</v>
      </c>
      <c r="E178" t="s">
        <v>1115</v>
      </c>
      <c r="F178" t="s">
        <v>1116</v>
      </c>
      <c r="G178">
        <v>5879.65</v>
      </c>
    </row>
    <row r="179" spans="1:7" x14ac:dyDescent="0.25">
      <c r="A179" t="s">
        <v>188</v>
      </c>
      <c r="B179" t="s">
        <v>737</v>
      </c>
      <c r="C179" t="s">
        <v>1112</v>
      </c>
      <c r="D179">
        <v>19</v>
      </c>
      <c r="E179" t="s">
        <v>1115</v>
      </c>
      <c r="F179" t="s">
        <v>1115</v>
      </c>
      <c r="G179">
        <v>11214.9</v>
      </c>
    </row>
    <row r="180" spans="1:7" x14ac:dyDescent="0.25">
      <c r="A180" t="s">
        <v>189</v>
      </c>
      <c r="B180" t="s">
        <v>738</v>
      </c>
      <c r="C180" t="s">
        <v>1113</v>
      </c>
      <c r="D180">
        <v>9</v>
      </c>
      <c r="E180" t="s">
        <v>1116</v>
      </c>
      <c r="F180" t="s">
        <v>1116</v>
      </c>
      <c r="G180">
        <v>8002.8</v>
      </c>
    </row>
    <row r="181" spans="1:7" x14ac:dyDescent="0.25">
      <c r="A181" t="s">
        <v>190</v>
      </c>
      <c r="B181" t="s">
        <v>739</v>
      </c>
      <c r="C181" t="s">
        <v>1113</v>
      </c>
      <c r="D181">
        <v>7</v>
      </c>
      <c r="E181" t="s">
        <v>1115</v>
      </c>
      <c r="F181" t="s">
        <v>1116</v>
      </c>
      <c r="G181">
        <v>5344.65</v>
      </c>
    </row>
    <row r="182" spans="1:7" x14ac:dyDescent="0.25">
      <c r="A182" t="s">
        <v>191</v>
      </c>
      <c r="B182" t="s">
        <v>740</v>
      </c>
      <c r="C182" t="s">
        <v>1112</v>
      </c>
      <c r="D182">
        <v>18</v>
      </c>
      <c r="E182" t="s">
        <v>1115</v>
      </c>
      <c r="F182" t="s">
        <v>1115</v>
      </c>
      <c r="G182">
        <v>10967.25</v>
      </c>
    </row>
    <row r="183" spans="1:7" x14ac:dyDescent="0.25">
      <c r="A183" t="s">
        <v>192</v>
      </c>
      <c r="B183" t="s">
        <v>741</v>
      </c>
      <c r="C183" t="s">
        <v>1112</v>
      </c>
      <c r="D183">
        <v>16</v>
      </c>
      <c r="E183" t="s">
        <v>1115</v>
      </c>
      <c r="F183" t="s">
        <v>1116</v>
      </c>
      <c r="G183">
        <v>10062</v>
      </c>
    </row>
    <row r="184" spans="1:7" x14ac:dyDescent="0.25">
      <c r="A184" t="s">
        <v>193</v>
      </c>
      <c r="B184" t="s">
        <v>742</v>
      </c>
      <c r="C184" t="s">
        <v>1114</v>
      </c>
      <c r="D184">
        <v>26</v>
      </c>
      <c r="E184" t="s">
        <v>1115</v>
      </c>
      <c r="F184" t="s">
        <v>1115</v>
      </c>
      <c r="G184">
        <v>3360.9</v>
      </c>
    </row>
    <row r="185" spans="1:7" x14ac:dyDescent="0.25">
      <c r="A185" t="s">
        <v>194</v>
      </c>
      <c r="B185" t="s">
        <v>743</v>
      </c>
      <c r="C185" t="s">
        <v>1113</v>
      </c>
      <c r="D185">
        <v>12</v>
      </c>
      <c r="E185" t="s">
        <v>1115</v>
      </c>
      <c r="F185" t="s">
        <v>1116</v>
      </c>
      <c r="G185">
        <v>8426.25</v>
      </c>
    </row>
    <row r="186" spans="1:7" x14ac:dyDescent="0.25">
      <c r="A186" t="s">
        <v>195</v>
      </c>
      <c r="B186" t="s">
        <v>744</v>
      </c>
      <c r="C186" t="s">
        <v>1112</v>
      </c>
      <c r="D186">
        <v>5</v>
      </c>
      <c r="E186" t="s">
        <v>1115</v>
      </c>
      <c r="F186" t="s">
        <v>1115</v>
      </c>
      <c r="G186">
        <v>12578.8</v>
      </c>
    </row>
    <row r="187" spans="1:7" x14ac:dyDescent="0.25">
      <c r="A187" t="s">
        <v>196</v>
      </c>
      <c r="B187" t="s">
        <v>745</v>
      </c>
      <c r="C187" t="s">
        <v>1112</v>
      </c>
      <c r="D187">
        <v>5</v>
      </c>
      <c r="E187" t="s">
        <v>1116</v>
      </c>
      <c r="F187" t="s">
        <v>1115</v>
      </c>
      <c r="G187">
        <v>11664.75</v>
      </c>
    </row>
    <row r="188" spans="1:7" x14ac:dyDescent="0.25">
      <c r="A188" t="s">
        <v>197</v>
      </c>
      <c r="B188" t="s">
        <v>746</v>
      </c>
      <c r="C188" t="s">
        <v>1114</v>
      </c>
      <c r="D188">
        <v>1</v>
      </c>
      <c r="E188" t="s">
        <v>1115</v>
      </c>
      <c r="F188" t="s">
        <v>1116</v>
      </c>
      <c r="G188">
        <v>4570.8</v>
      </c>
    </row>
    <row r="189" spans="1:7" x14ac:dyDescent="0.25">
      <c r="A189" t="s">
        <v>198</v>
      </c>
      <c r="B189" t="s">
        <v>747</v>
      </c>
      <c r="C189" t="s">
        <v>1113</v>
      </c>
      <c r="D189">
        <v>18</v>
      </c>
      <c r="E189" t="s">
        <v>1115</v>
      </c>
      <c r="F189" t="s">
        <v>1115</v>
      </c>
      <c r="G189">
        <v>8079.75</v>
      </c>
    </row>
    <row r="190" spans="1:7" x14ac:dyDescent="0.25">
      <c r="A190" t="s">
        <v>199</v>
      </c>
      <c r="B190" t="s">
        <v>748</v>
      </c>
      <c r="C190" t="s">
        <v>1113</v>
      </c>
      <c r="D190">
        <v>20</v>
      </c>
      <c r="E190" t="s">
        <v>1115</v>
      </c>
      <c r="F190" t="s">
        <v>1115</v>
      </c>
      <c r="G190">
        <v>6726.9</v>
      </c>
    </row>
    <row r="191" spans="1:7" x14ac:dyDescent="0.25">
      <c r="A191" t="s">
        <v>200</v>
      </c>
      <c r="B191" t="s">
        <v>749</v>
      </c>
      <c r="C191" t="s">
        <v>1112</v>
      </c>
      <c r="D191">
        <v>17</v>
      </c>
      <c r="E191" t="s">
        <v>1115</v>
      </c>
      <c r="F191" t="s">
        <v>1115</v>
      </c>
      <c r="G191">
        <v>12673.5</v>
      </c>
    </row>
    <row r="192" spans="1:7" x14ac:dyDescent="0.25">
      <c r="A192" t="s">
        <v>201</v>
      </c>
      <c r="B192" t="s">
        <v>750</v>
      </c>
      <c r="C192" t="s">
        <v>1112</v>
      </c>
      <c r="D192">
        <v>11</v>
      </c>
      <c r="E192" t="s">
        <v>1115</v>
      </c>
      <c r="F192" t="s">
        <v>1115</v>
      </c>
      <c r="G192">
        <v>11421.5</v>
      </c>
    </row>
    <row r="193" spans="1:7" x14ac:dyDescent="0.25">
      <c r="A193" t="s">
        <v>202</v>
      </c>
      <c r="B193" t="s">
        <v>751</v>
      </c>
      <c r="C193" t="s">
        <v>1114</v>
      </c>
      <c r="D193">
        <v>14</v>
      </c>
      <c r="E193" t="s">
        <v>1115</v>
      </c>
      <c r="F193" t="s">
        <v>1115</v>
      </c>
      <c r="G193">
        <v>5130.6499999999996</v>
      </c>
    </row>
    <row r="194" spans="1:7" x14ac:dyDescent="0.25">
      <c r="A194" t="s">
        <v>203</v>
      </c>
      <c r="B194" t="s">
        <v>752</v>
      </c>
      <c r="C194" t="s">
        <v>1112</v>
      </c>
      <c r="D194">
        <v>29</v>
      </c>
      <c r="E194" t="s">
        <v>1115</v>
      </c>
      <c r="F194" t="s">
        <v>1116</v>
      </c>
      <c r="G194">
        <v>16989.849999999999</v>
      </c>
    </row>
    <row r="195" spans="1:7" x14ac:dyDescent="0.25">
      <c r="A195" t="s">
        <v>204</v>
      </c>
      <c r="B195" t="s">
        <v>753</v>
      </c>
      <c r="C195" t="s">
        <v>1112</v>
      </c>
      <c r="D195">
        <v>13</v>
      </c>
      <c r="E195" t="s">
        <v>1115</v>
      </c>
      <c r="F195" t="s">
        <v>1115</v>
      </c>
      <c r="G195">
        <v>16237.25</v>
      </c>
    </row>
    <row r="196" spans="1:7" x14ac:dyDescent="0.25">
      <c r="A196" t="s">
        <v>205</v>
      </c>
      <c r="B196" t="s">
        <v>754</v>
      </c>
      <c r="C196" t="s">
        <v>1112</v>
      </c>
      <c r="D196">
        <v>17</v>
      </c>
      <c r="E196" t="s">
        <v>1115</v>
      </c>
      <c r="F196" t="s">
        <v>1116</v>
      </c>
      <c r="G196">
        <v>10990.5</v>
      </c>
    </row>
    <row r="197" spans="1:7" x14ac:dyDescent="0.25">
      <c r="A197" t="s">
        <v>206</v>
      </c>
      <c r="B197" t="s">
        <v>755</v>
      </c>
      <c r="C197" t="s">
        <v>1113</v>
      </c>
      <c r="D197">
        <v>0</v>
      </c>
      <c r="E197" t="s">
        <v>1115</v>
      </c>
      <c r="F197" t="s">
        <v>1116</v>
      </c>
      <c r="G197">
        <v>6347.25</v>
      </c>
    </row>
    <row r="198" spans="1:7" x14ac:dyDescent="0.25">
      <c r="A198" t="s">
        <v>207</v>
      </c>
      <c r="B198" t="s">
        <v>756</v>
      </c>
      <c r="C198" t="s">
        <v>1112</v>
      </c>
      <c r="D198">
        <v>11</v>
      </c>
      <c r="E198" t="s">
        <v>1115</v>
      </c>
      <c r="F198" t="s">
        <v>1115</v>
      </c>
      <c r="G198">
        <v>10967.25</v>
      </c>
    </row>
    <row r="199" spans="1:7" x14ac:dyDescent="0.25">
      <c r="A199" t="s">
        <v>208</v>
      </c>
      <c r="B199" t="s">
        <v>757</v>
      </c>
      <c r="C199" t="s">
        <v>1114</v>
      </c>
      <c r="D199">
        <v>2</v>
      </c>
      <c r="E199" t="s">
        <v>1116</v>
      </c>
      <c r="F199" t="s">
        <v>1115</v>
      </c>
      <c r="G199">
        <v>4482.8999999999996</v>
      </c>
    </row>
    <row r="200" spans="1:7" x14ac:dyDescent="0.25">
      <c r="A200" t="s">
        <v>209</v>
      </c>
      <c r="B200" t="s">
        <v>758</v>
      </c>
      <c r="C200" t="s">
        <v>1112</v>
      </c>
      <c r="D200">
        <v>7</v>
      </c>
      <c r="E200" t="s">
        <v>1115</v>
      </c>
      <c r="F200" t="s">
        <v>1115</v>
      </c>
      <c r="G200">
        <v>14376.9</v>
      </c>
    </row>
    <row r="201" spans="1:7" x14ac:dyDescent="0.25">
      <c r="A201" t="s">
        <v>210</v>
      </c>
      <c r="B201" t="s">
        <v>759</v>
      </c>
      <c r="C201" t="s">
        <v>1113</v>
      </c>
      <c r="D201">
        <v>9</v>
      </c>
      <c r="E201" t="s">
        <v>1116</v>
      </c>
      <c r="F201" t="s">
        <v>1116</v>
      </c>
      <c r="G201">
        <v>7644.9</v>
      </c>
    </row>
    <row r="202" spans="1:7" x14ac:dyDescent="0.25">
      <c r="A202" t="s">
        <v>211</v>
      </c>
      <c r="B202" t="s">
        <v>760</v>
      </c>
      <c r="C202" t="s">
        <v>1112</v>
      </c>
      <c r="D202">
        <v>4</v>
      </c>
      <c r="E202" t="s">
        <v>1115</v>
      </c>
      <c r="F202" t="s">
        <v>1115</v>
      </c>
      <c r="G202">
        <v>14208.85</v>
      </c>
    </row>
    <row r="203" spans="1:7" x14ac:dyDescent="0.25">
      <c r="A203" t="s">
        <v>212</v>
      </c>
      <c r="B203" t="s">
        <v>761</v>
      </c>
      <c r="C203" t="s">
        <v>1112</v>
      </c>
      <c r="D203">
        <v>16</v>
      </c>
      <c r="E203" t="s">
        <v>1115</v>
      </c>
      <c r="F203" t="s">
        <v>1116</v>
      </c>
      <c r="G203">
        <v>15290.35</v>
      </c>
    </row>
    <row r="204" spans="1:7" x14ac:dyDescent="0.25">
      <c r="A204" t="s">
        <v>213</v>
      </c>
      <c r="B204" t="s">
        <v>762</v>
      </c>
      <c r="C204" t="s">
        <v>1113</v>
      </c>
      <c r="D204">
        <v>7</v>
      </c>
      <c r="E204" t="s">
        <v>1116</v>
      </c>
      <c r="F204" t="s">
        <v>1116</v>
      </c>
      <c r="G204">
        <v>9490</v>
      </c>
    </row>
    <row r="205" spans="1:7" x14ac:dyDescent="0.25">
      <c r="A205" t="s">
        <v>214</v>
      </c>
      <c r="B205" t="s">
        <v>763</v>
      </c>
      <c r="C205" t="s">
        <v>1113</v>
      </c>
      <c r="D205">
        <v>16</v>
      </c>
      <c r="E205" t="s">
        <v>1115</v>
      </c>
      <c r="F205" t="s">
        <v>1116</v>
      </c>
      <c r="G205">
        <v>7698.65</v>
      </c>
    </row>
    <row r="206" spans="1:7" x14ac:dyDescent="0.25">
      <c r="A206" t="s">
        <v>215</v>
      </c>
      <c r="B206" t="s">
        <v>764</v>
      </c>
      <c r="C206" t="s">
        <v>1112</v>
      </c>
      <c r="D206">
        <v>29</v>
      </c>
      <c r="E206" t="s">
        <v>1115</v>
      </c>
      <c r="F206" t="s">
        <v>1116</v>
      </c>
      <c r="G206">
        <v>11206</v>
      </c>
    </row>
    <row r="207" spans="1:7" x14ac:dyDescent="0.25">
      <c r="A207" t="s">
        <v>216</v>
      </c>
      <c r="B207" t="s">
        <v>765</v>
      </c>
      <c r="C207" t="s">
        <v>1114</v>
      </c>
      <c r="D207">
        <v>22</v>
      </c>
      <c r="E207" t="s">
        <v>1115</v>
      </c>
      <c r="F207" t="s">
        <v>1115</v>
      </c>
      <c r="G207">
        <v>4075.7</v>
      </c>
    </row>
    <row r="208" spans="1:7" x14ac:dyDescent="0.25">
      <c r="A208" t="s">
        <v>217</v>
      </c>
      <c r="B208" t="s">
        <v>766</v>
      </c>
      <c r="C208" t="s">
        <v>1112</v>
      </c>
      <c r="D208">
        <v>11</v>
      </c>
      <c r="E208" t="s">
        <v>1115</v>
      </c>
      <c r="F208" t="s">
        <v>1116</v>
      </c>
      <c r="G208">
        <v>10862.8</v>
      </c>
    </row>
    <row r="209" spans="1:7" x14ac:dyDescent="0.25">
      <c r="A209" t="s">
        <v>218</v>
      </c>
      <c r="B209" t="s">
        <v>767</v>
      </c>
      <c r="C209" t="s">
        <v>1114</v>
      </c>
      <c r="D209">
        <v>29</v>
      </c>
      <c r="E209" t="s">
        <v>1115</v>
      </c>
      <c r="F209" t="s">
        <v>1115</v>
      </c>
      <c r="G209">
        <v>4342</v>
      </c>
    </row>
    <row r="210" spans="1:7" x14ac:dyDescent="0.25">
      <c r="A210" t="s">
        <v>219</v>
      </c>
      <c r="B210" t="s">
        <v>768</v>
      </c>
      <c r="C210" t="s">
        <v>1112</v>
      </c>
      <c r="D210">
        <v>15</v>
      </c>
      <c r="E210" t="s">
        <v>1115</v>
      </c>
      <c r="F210" t="s">
        <v>1115</v>
      </c>
      <c r="G210">
        <v>11313.75</v>
      </c>
    </row>
    <row r="211" spans="1:7" x14ac:dyDescent="0.25">
      <c r="A211" t="s">
        <v>220</v>
      </c>
      <c r="B211" t="s">
        <v>769</v>
      </c>
      <c r="C211" t="s">
        <v>1113</v>
      </c>
      <c r="D211">
        <v>22</v>
      </c>
      <c r="E211" t="s">
        <v>1115</v>
      </c>
      <c r="F211" t="s">
        <v>1116</v>
      </c>
      <c r="G211">
        <v>6630</v>
      </c>
    </row>
    <row r="212" spans="1:7" x14ac:dyDescent="0.25">
      <c r="A212" t="s">
        <v>221</v>
      </c>
      <c r="B212" t="s">
        <v>770</v>
      </c>
      <c r="C212" t="s">
        <v>1114</v>
      </c>
      <c r="D212">
        <v>18</v>
      </c>
      <c r="E212" t="s">
        <v>1115</v>
      </c>
      <c r="F212" t="s">
        <v>1116</v>
      </c>
      <c r="G212">
        <v>2282.8000000000002</v>
      </c>
    </row>
    <row r="213" spans="1:7" x14ac:dyDescent="0.25">
      <c r="A213" t="s">
        <v>222</v>
      </c>
      <c r="B213" t="s">
        <v>771</v>
      </c>
      <c r="C213" t="s">
        <v>1111</v>
      </c>
      <c r="D213">
        <v>6</v>
      </c>
      <c r="E213" t="s">
        <v>1116</v>
      </c>
      <c r="F213" t="s">
        <v>1115</v>
      </c>
      <c r="G213">
        <v>588.5</v>
      </c>
    </row>
    <row r="214" spans="1:7" x14ac:dyDescent="0.25">
      <c r="A214" t="s">
        <v>223</v>
      </c>
      <c r="B214" t="s">
        <v>772</v>
      </c>
      <c r="C214" t="s">
        <v>1114</v>
      </c>
      <c r="D214">
        <v>32</v>
      </c>
      <c r="E214" t="s">
        <v>1115</v>
      </c>
      <c r="F214" t="s">
        <v>1115</v>
      </c>
      <c r="G214">
        <v>2909.7</v>
      </c>
    </row>
    <row r="215" spans="1:7" x14ac:dyDescent="0.25">
      <c r="A215" t="s">
        <v>224</v>
      </c>
      <c r="B215" t="s">
        <v>773</v>
      </c>
      <c r="C215" t="s">
        <v>1111</v>
      </c>
      <c r="D215">
        <v>4</v>
      </c>
      <c r="E215" t="s">
        <v>1116</v>
      </c>
      <c r="F215" t="s">
        <v>1116</v>
      </c>
      <c r="G215">
        <v>1710.8</v>
      </c>
    </row>
    <row r="216" spans="1:7" x14ac:dyDescent="0.25">
      <c r="A216" t="s">
        <v>225</v>
      </c>
      <c r="B216" t="s">
        <v>774</v>
      </c>
      <c r="C216" t="s">
        <v>1113</v>
      </c>
      <c r="D216">
        <v>1</v>
      </c>
      <c r="E216" t="s">
        <v>1115</v>
      </c>
      <c r="F216" t="s">
        <v>1115</v>
      </c>
      <c r="G216">
        <v>6924.75</v>
      </c>
    </row>
    <row r="217" spans="1:7" x14ac:dyDescent="0.25">
      <c r="A217" t="s">
        <v>226</v>
      </c>
      <c r="B217" t="s">
        <v>775</v>
      </c>
      <c r="C217" t="s">
        <v>1113</v>
      </c>
      <c r="D217">
        <v>2</v>
      </c>
      <c r="E217" t="s">
        <v>1115</v>
      </c>
      <c r="F217" t="s">
        <v>1115</v>
      </c>
      <c r="G217">
        <v>6347.25</v>
      </c>
    </row>
    <row r="218" spans="1:7" x14ac:dyDescent="0.25">
      <c r="A218" t="s">
        <v>227</v>
      </c>
      <c r="B218" t="s">
        <v>776</v>
      </c>
      <c r="C218" t="s">
        <v>1114</v>
      </c>
      <c r="D218">
        <v>32</v>
      </c>
      <c r="E218" t="s">
        <v>1115</v>
      </c>
      <c r="F218" t="s">
        <v>1115</v>
      </c>
      <c r="G218">
        <v>4658.7</v>
      </c>
    </row>
    <row r="219" spans="1:7" x14ac:dyDescent="0.25">
      <c r="A219" t="s">
        <v>228</v>
      </c>
      <c r="B219" t="s">
        <v>777</v>
      </c>
      <c r="C219" t="s">
        <v>1113</v>
      </c>
      <c r="D219">
        <v>23</v>
      </c>
      <c r="E219" t="s">
        <v>1115</v>
      </c>
      <c r="F219" t="s">
        <v>1115</v>
      </c>
      <c r="G219">
        <v>7202</v>
      </c>
    </row>
    <row r="220" spans="1:7" x14ac:dyDescent="0.25">
      <c r="A220" t="s">
        <v>229</v>
      </c>
      <c r="B220" t="s">
        <v>778</v>
      </c>
      <c r="C220" t="s">
        <v>1113</v>
      </c>
      <c r="D220">
        <v>17</v>
      </c>
      <c r="E220" t="s">
        <v>1115</v>
      </c>
      <c r="F220" t="s">
        <v>1116</v>
      </c>
      <c r="G220">
        <v>4961.25</v>
      </c>
    </row>
    <row r="221" spans="1:7" x14ac:dyDescent="0.25">
      <c r="A221" t="s">
        <v>230</v>
      </c>
      <c r="B221" t="s">
        <v>779</v>
      </c>
      <c r="C221" t="s">
        <v>1111</v>
      </c>
      <c r="D221">
        <v>19</v>
      </c>
      <c r="E221" t="s">
        <v>1115</v>
      </c>
      <c r="F221" t="s">
        <v>1116</v>
      </c>
      <c r="G221">
        <v>0</v>
      </c>
    </row>
    <row r="222" spans="1:7" x14ac:dyDescent="0.25">
      <c r="A222" t="s">
        <v>231</v>
      </c>
      <c r="B222" t="s">
        <v>780</v>
      </c>
      <c r="C222" t="s">
        <v>1113</v>
      </c>
      <c r="D222">
        <v>23</v>
      </c>
      <c r="E222" t="s">
        <v>1115</v>
      </c>
      <c r="F222" t="s">
        <v>1115</v>
      </c>
      <c r="G222">
        <v>6990.7</v>
      </c>
    </row>
    <row r="223" spans="1:7" x14ac:dyDescent="0.25">
      <c r="A223" t="s">
        <v>232</v>
      </c>
      <c r="B223" t="s">
        <v>781</v>
      </c>
      <c r="C223" t="s">
        <v>1113</v>
      </c>
      <c r="D223">
        <v>8</v>
      </c>
      <c r="E223" t="s">
        <v>1115</v>
      </c>
      <c r="F223" t="s">
        <v>1115</v>
      </c>
      <c r="G223">
        <v>7848.9</v>
      </c>
    </row>
    <row r="224" spans="1:7" x14ac:dyDescent="0.25">
      <c r="A224" t="s">
        <v>233</v>
      </c>
      <c r="B224" t="s">
        <v>782</v>
      </c>
      <c r="C224" t="s">
        <v>1113</v>
      </c>
      <c r="D224">
        <v>3</v>
      </c>
      <c r="E224" t="s">
        <v>1115</v>
      </c>
      <c r="F224" t="s">
        <v>1115</v>
      </c>
      <c r="G224">
        <v>5591.5</v>
      </c>
    </row>
    <row r="225" spans="1:7" x14ac:dyDescent="0.25">
      <c r="A225" t="s">
        <v>234</v>
      </c>
      <c r="B225" t="s">
        <v>783</v>
      </c>
      <c r="C225" t="s">
        <v>1113</v>
      </c>
      <c r="D225">
        <v>24</v>
      </c>
      <c r="E225" t="s">
        <v>1115</v>
      </c>
      <c r="F225" t="s">
        <v>1115</v>
      </c>
      <c r="G225">
        <v>8586.75</v>
      </c>
    </row>
    <row r="226" spans="1:7" x14ac:dyDescent="0.25">
      <c r="A226" t="s">
        <v>235</v>
      </c>
      <c r="B226" t="s">
        <v>784</v>
      </c>
      <c r="C226" t="s">
        <v>1113</v>
      </c>
      <c r="D226">
        <v>0</v>
      </c>
      <c r="E226" t="s">
        <v>1116</v>
      </c>
      <c r="F226" t="s">
        <v>1115</v>
      </c>
      <c r="G226">
        <v>5241.7</v>
      </c>
    </row>
    <row r="227" spans="1:7" x14ac:dyDescent="0.25">
      <c r="A227" t="s">
        <v>236</v>
      </c>
      <c r="B227" t="s">
        <v>785</v>
      </c>
      <c r="C227" t="s">
        <v>1111</v>
      </c>
      <c r="D227">
        <v>30</v>
      </c>
      <c r="E227" t="s">
        <v>1115</v>
      </c>
      <c r="F227" t="s">
        <v>1116</v>
      </c>
      <c r="G227">
        <v>144.19999999999999</v>
      </c>
    </row>
    <row r="228" spans="1:7" x14ac:dyDescent="0.25">
      <c r="A228" t="s">
        <v>237</v>
      </c>
      <c r="B228" t="s">
        <v>786</v>
      </c>
      <c r="C228" t="s">
        <v>1111</v>
      </c>
      <c r="D228">
        <v>3</v>
      </c>
      <c r="E228" t="s">
        <v>1115</v>
      </c>
      <c r="F228" t="s">
        <v>1116</v>
      </c>
      <c r="G228">
        <v>36.049999999999997</v>
      </c>
    </row>
    <row r="229" spans="1:7" x14ac:dyDescent="0.25">
      <c r="A229" t="s">
        <v>238</v>
      </c>
      <c r="B229" t="s">
        <v>787</v>
      </c>
      <c r="C229" t="s">
        <v>1111</v>
      </c>
      <c r="D229">
        <v>31</v>
      </c>
      <c r="E229" t="s">
        <v>1115</v>
      </c>
      <c r="F229" t="s">
        <v>1115</v>
      </c>
      <c r="G229">
        <v>787.95</v>
      </c>
    </row>
    <row r="230" spans="1:7" x14ac:dyDescent="0.25">
      <c r="A230" t="s">
        <v>239</v>
      </c>
      <c r="B230" t="s">
        <v>788</v>
      </c>
      <c r="C230" t="s">
        <v>1112</v>
      </c>
      <c r="D230">
        <v>14</v>
      </c>
      <c r="E230" t="s">
        <v>1115</v>
      </c>
      <c r="F230" t="s">
        <v>1116</v>
      </c>
      <c r="G230">
        <v>32642.7</v>
      </c>
    </row>
    <row r="231" spans="1:7" x14ac:dyDescent="0.25">
      <c r="A231" t="s">
        <v>240</v>
      </c>
      <c r="B231" t="s">
        <v>789</v>
      </c>
      <c r="C231" t="s">
        <v>1112</v>
      </c>
      <c r="D231">
        <v>13</v>
      </c>
      <c r="E231" t="s">
        <v>1115</v>
      </c>
      <c r="F231" t="s">
        <v>1116</v>
      </c>
      <c r="G231">
        <v>26393.75</v>
      </c>
    </row>
    <row r="232" spans="1:7" x14ac:dyDescent="0.25">
      <c r="A232" t="s">
        <v>241</v>
      </c>
      <c r="B232" t="s">
        <v>790</v>
      </c>
      <c r="C232" t="s">
        <v>1112</v>
      </c>
      <c r="D232">
        <v>11</v>
      </c>
      <c r="E232" t="s">
        <v>1115</v>
      </c>
      <c r="F232" t="s">
        <v>1116</v>
      </c>
      <c r="G232">
        <v>20190.900000000001</v>
      </c>
    </row>
    <row r="233" spans="1:7" x14ac:dyDescent="0.25">
      <c r="A233" t="s">
        <v>242</v>
      </c>
      <c r="B233" t="s">
        <v>791</v>
      </c>
      <c r="C233" t="s">
        <v>1112</v>
      </c>
      <c r="D233">
        <v>2</v>
      </c>
      <c r="E233" t="s">
        <v>1116</v>
      </c>
      <c r="F233" t="s">
        <v>1115</v>
      </c>
      <c r="G233">
        <v>25800.9</v>
      </c>
    </row>
    <row r="234" spans="1:7" x14ac:dyDescent="0.25">
      <c r="A234" t="s">
        <v>243</v>
      </c>
      <c r="B234" t="s">
        <v>792</v>
      </c>
      <c r="C234" t="s">
        <v>1113</v>
      </c>
      <c r="D234">
        <v>1</v>
      </c>
      <c r="E234" t="s">
        <v>1115</v>
      </c>
      <c r="F234" t="s">
        <v>1116</v>
      </c>
      <c r="G234">
        <v>7359.35</v>
      </c>
    </row>
    <row r="235" spans="1:7" x14ac:dyDescent="0.25">
      <c r="A235" t="s">
        <v>244</v>
      </c>
      <c r="B235" t="s">
        <v>793</v>
      </c>
      <c r="C235" t="s">
        <v>1113</v>
      </c>
      <c r="D235">
        <v>3</v>
      </c>
      <c r="E235" t="s">
        <v>1116</v>
      </c>
      <c r="F235" t="s">
        <v>1115</v>
      </c>
      <c r="G235">
        <v>5999.75</v>
      </c>
    </row>
    <row r="236" spans="1:7" x14ac:dyDescent="0.25">
      <c r="A236" t="s">
        <v>245</v>
      </c>
      <c r="B236" t="s">
        <v>794</v>
      </c>
      <c r="C236" t="s">
        <v>1112</v>
      </c>
      <c r="D236">
        <v>16</v>
      </c>
      <c r="E236" t="s">
        <v>1115</v>
      </c>
      <c r="F236" t="s">
        <v>1116</v>
      </c>
      <c r="G236">
        <v>22654.85</v>
      </c>
    </row>
    <row r="237" spans="1:7" x14ac:dyDescent="0.25">
      <c r="A237" t="s">
        <v>246</v>
      </c>
      <c r="B237" t="s">
        <v>795</v>
      </c>
      <c r="C237" t="s">
        <v>1112</v>
      </c>
      <c r="D237">
        <v>30</v>
      </c>
      <c r="E237" t="s">
        <v>1115</v>
      </c>
      <c r="F237" t="s">
        <v>1116</v>
      </c>
      <c r="G237">
        <v>23218</v>
      </c>
    </row>
    <row r="238" spans="1:7" x14ac:dyDescent="0.25">
      <c r="A238" t="s">
        <v>247</v>
      </c>
      <c r="B238" t="s">
        <v>796</v>
      </c>
      <c r="C238" t="s">
        <v>1112</v>
      </c>
      <c r="D238">
        <v>2</v>
      </c>
      <c r="E238" t="s">
        <v>1115</v>
      </c>
      <c r="F238" t="s">
        <v>1116</v>
      </c>
      <c r="G238">
        <v>21521.85</v>
      </c>
    </row>
    <row r="239" spans="1:7" x14ac:dyDescent="0.25">
      <c r="A239" t="s">
        <v>248</v>
      </c>
      <c r="B239" t="s">
        <v>797</v>
      </c>
      <c r="C239" t="s">
        <v>1113</v>
      </c>
      <c r="D239">
        <v>32</v>
      </c>
      <c r="E239" t="s">
        <v>1115</v>
      </c>
      <c r="F239" t="s">
        <v>1116</v>
      </c>
      <c r="G239">
        <v>5604.9</v>
      </c>
    </row>
    <row r="240" spans="1:7" x14ac:dyDescent="0.25">
      <c r="A240" t="s">
        <v>249</v>
      </c>
      <c r="B240" t="s">
        <v>798</v>
      </c>
      <c r="C240" t="s">
        <v>1111</v>
      </c>
      <c r="D240">
        <v>12</v>
      </c>
      <c r="E240" t="s">
        <v>1115</v>
      </c>
      <c r="F240" t="s">
        <v>1116</v>
      </c>
      <c r="G240">
        <v>1160.7</v>
      </c>
    </row>
    <row r="241" spans="1:7" x14ac:dyDescent="0.25">
      <c r="A241" t="s">
        <v>250</v>
      </c>
      <c r="B241" t="s">
        <v>799</v>
      </c>
      <c r="C241" t="s">
        <v>1113</v>
      </c>
      <c r="D241">
        <v>9</v>
      </c>
      <c r="E241" t="s">
        <v>1116</v>
      </c>
      <c r="F241" t="s">
        <v>1116</v>
      </c>
      <c r="G241">
        <v>5241.7</v>
      </c>
    </row>
    <row r="242" spans="1:7" x14ac:dyDescent="0.25">
      <c r="A242" t="s">
        <v>251</v>
      </c>
      <c r="B242" t="s">
        <v>800</v>
      </c>
      <c r="C242" t="s">
        <v>1114</v>
      </c>
      <c r="D242">
        <v>17</v>
      </c>
      <c r="E242" t="s">
        <v>1115</v>
      </c>
      <c r="F242" t="s">
        <v>1115</v>
      </c>
      <c r="G242">
        <v>3492.7</v>
      </c>
    </row>
    <row r="243" spans="1:7" x14ac:dyDescent="0.25">
      <c r="A243" t="s">
        <v>252</v>
      </c>
      <c r="B243" t="s">
        <v>801</v>
      </c>
      <c r="C243" t="s">
        <v>1111</v>
      </c>
      <c r="D243">
        <v>7</v>
      </c>
      <c r="E243" t="s">
        <v>1116</v>
      </c>
      <c r="F243" t="s">
        <v>1115</v>
      </c>
      <c r="G243">
        <v>866.25</v>
      </c>
    </row>
    <row r="244" spans="1:7" x14ac:dyDescent="0.25">
      <c r="A244" t="s">
        <v>253</v>
      </c>
      <c r="B244" t="s">
        <v>802</v>
      </c>
      <c r="C244" t="s">
        <v>1111</v>
      </c>
      <c r="D244">
        <v>30</v>
      </c>
      <c r="E244" t="s">
        <v>1115</v>
      </c>
      <c r="F244" t="s">
        <v>1115</v>
      </c>
      <c r="G244">
        <v>336.6</v>
      </c>
    </row>
    <row r="245" spans="1:7" x14ac:dyDescent="0.25">
      <c r="A245" t="s">
        <v>254</v>
      </c>
      <c r="B245" t="s">
        <v>803</v>
      </c>
      <c r="C245" t="s">
        <v>1113</v>
      </c>
      <c r="D245">
        <v>19</v>
      </c>
      <c r="E245" t="s">
        <v>1115</v>
      </c>
      <c r="F245" t="s">
        <v>1115</v>
      </c>
      <c r="G245">
        <v>7056.65</v>
      </c>
    </row>
    <row r="246" spans="1:7" x14ac:dyDescent="0.25">
      <c r="A246" t="s">
        <v>255</v>
      </c>
      <c r="B246" t="s">
        <v>804</v>
      </c>
      <c r="C246" t="s">
        <v>1114</v>
      </c>
      <c r="D246">
        <v>11</v>
      </c>
      <c r="E246" t="s">
        <v>1115</v>
      </c>
      <c r="F246" t="s">
        <v>1115</v>
      </c>
      <c r="G246">
        <v>4614.75</v>
      </c>
    </row>
    <row r="247" spans="1:7" x14ac:dyDescent="0.25">
      <c r="A247" t="s">
        <v>256</v>
      </c>
      <c r="B247" t="s">
        <v>805</v>
      </c>
      <c r="C247" t="s">
        <v>1113</v>
      </c>
      <c r="D247">
        <v>12</v>
      </c>
      <c r="E247" t="s">
        <v>1115</v>
      </c>
      <c r="F247" t="s">
        <v>1116</v>
      </c>
      <c r="G247">
        <v>9322.7000000000007</v>
      </c>
    </row>
    <row r="248" spans="1:7" x14ac:dyDescent="0.25">
      <c r="A248" t="s">
        <v>257</v>
      </c>
      <c r="B248" t="s">
        <v>806</v>
      </c>
      <c r="C248" t="s">
        <v>1113</v>
      </c>
      <c r="D248">
        <v>28</v>
      </c>
      <c r="E248" t="s">
        <v>1115</v>
      </c>
      <c r="F248" t="s">
        <v>1115</v>
      </c>
      <c r="G248">
        <v>9625.35</v>
      </c>
    </row>
    <row r="249" spans="1:7" x14ac:dyDescent="0.25">
      <c r="A249" t="s">
        <v>258</v>
      </c>
      <c r="B249" t="s">
        <v>807</v>
      </c>
      <c r="C249" t="s">
        <v>1112</v>
      </c>
      <c r="D249">
        <v>3</v>
      </c>
      <c r="E249" t="s">
        <v>1116</v>
      </c>
      <c r="F249" t="s">
        <v>1116</v>
      </c>
      <c r="G249">
        <v>11764.65</v>
      </c>
    </row>
    <row r="250" spans="1:7" x14ac:dyDescent="0.25">
      <c r="A250" t="s">
        <v>259</v>
      </c>
      <c r="B250" t="s">
        <v>808</v>
      </c>
      <c r="C250" t="s">
        <v>1113</v>
      </c>
      <c r="D250">
        <v>10</v>
      </c>
      <c r="E250" t="s">
        <v>1115</v>
      </c>
      <c r="F250" t="s">
        <v>1115</v>
      </c>
      <c r="G250">
        <v>7430.8</v>
      </c>
    </row>
    <row r="251" spans="1:7" x14ac:dyDescent="0.25">
      <c r="A251" t="s">
        <v>260</v>
      </c>
      <c r="B251" t="s">
        <v>809</v>
      </c>
      <c r="C251" t="s">
        <v>1113</v>
      </c>
      <c r="D251">
        <v>16</v>
      </c>
      <c r="E251" t="s">
        <v>1115</v>
      </c>
      <c r="F251" t="s">
        <v>1116</v>
      </c>
      <c r="G251">
        <v>9672.5</v>
      </c>
    </row>
    <row r="252" spans="1:7" x14ac:dyDescent="0.25">
      <c r="A252" t="s">
        <v>261</v>
      </c>
      <c r="B252" t="s">
        <v>810</v>
      </c>
      <c r="C252" t="s">
        <v>1112</v>
      </c>
      <c r="D252">
        <v>17</v>
      </c>
      <c r="E252" t="s">
        <v>1115</v>
      </c>
      <c r="F252" t="s">
        <v>1116</v>
      </c>
      <c r="G252">
        <v>9868.5</v>
      </c>
    </row>
    <row r="253" spans="1:7" x14ac:dyDescent="0.25">
      <c r="A253" t="s">
        <v>262</v>
      </c>
      <c r="B253" t="s">
        <v>811</v>
      </c>
      <c r="C253" t="s">
        <v>1114</v>
      </c>
      <c r="D253">
        <v>7</v>
      </c>
      <c r="E253" t="s">
        <v>1116</v>
      </c>
      <c r="F253" t="s">
        <v>1116</v>
      </c>
      <c r="G253">
        <v>5008.5</v>
      </c>
    </row>
    <row r="254" spans="1:7" x14ac:dyDescent="0.25">
      <c r="A254" t="s">
        <v>263</v>
      </c>
      <c r="B254" t="s">
        <v>812</v>
      </c>
      <c r="C254" t="s">
        <v>1112</v>
      </c>
      <c r="D254">
        <v>3</v>
      </c>
      <c r="E254" t="s">
        <v>1116</v>
      </c>
      <c r="F254" t="s">
        <v>1115</v>
      </c>
      <c r="G254">
        <v>12117.75</v>
      </c>
    </row>
    <row r="255" spans="1:7" x14ac:dyDescent="0.25">
      <c r="A255" t="s">
        <v>264</v>
      </c>
      <c r="B255" t="s">
        <v>813</v>
      </c>
      <c r="C255" t="s">
        <v>1113</v>
      </c>
      <c r="D255">
        <v>10</v>
      </c>
      <c r="E255" t="s">
        <v>1115</v>
      </c>
      <c r="F255" t="s">
        <v>1116</v>
      </c>
      <c r="G255">
        <v>7408.68</v>
      </c>
    </row>
    <row r="256" spans="1:7" x14ac:dyDescent="0.25">
      <c r="A256" t="s">
        <v>265</v>
      </c>
      <c r="B256" t="s">
        <v>814</v>
      </c>
      <c r="C256" t="s">
        <v>1113</v>
      </c>
      <c r="D256">
        <v>22</v>
      </c>
      <c r="E256" t="s">
        <v>1115</v>
      </c>
      <c r="F256" t="s">
        <v>1115</v>
      </c>
      <c r="G256">
        <v>7998.25</v>
      </c>
    </row>
    <row r="257" spans="1:7" x14ac:dyDescent="0.25">
      <c r="A257" t="s">
        <v>266</v>
      </c>
      <c r="B257" t="s">
        <v>815</v>
      </c>
      <c r="C257" t="s">
        <v>1111</v>
      </c>
      <c r="D257">
        <v>25</v>
      </c>
      <c r="E257" t="s">
        <v>1115</v>
      </c>
      <c r="F257" t="s">
        <v>1116</v>
      </c>
      <c r="G257">
        <v>752.6</v>
      </c>
    </row>
    <row r="258" spans="1:7" x14ac:dyDescent="0.25">
      <c r="A258" t="s">
        <v>267</v>
      </c>
      <c r="B258" t="s">
        <v>816</v>
      </c>
      <c r="C258" t="s">
        <v>1111</v>
      </c>
      <c r="D258">
        <v>17</v>
      </c>
      <c r="E258" t="s">
        <v>1115</v>
      </c>
      <c r="F258" t="s">
        <v>1115</v>
      </c>
      <c r="G258">
        <v>230.05</v>
      </c>
    </row>
    <row r="259" spans="1:7" x14ac:dyDescent="0.25">
      <c r="A259" t="s">
        <v>268</v>
      </c>
      <c r="B259" t="s">
        <v>817</v>
      </c>
      <c r="C259" t="s">
        <v>1111</v>
      </c>
      <c r="D259">
        <v>30</v>
      </c>
      <c r="E259" t="s">
        <v>1115</v>
      </c>
      <c r="F259" t="s">
        <v>1115</v>
      </c>
      <c r="G259">
        <v>265</v>
      </c>
    </row>
    <row r="260" spans="1:7" x14ac:dyDescent="0.25">
      <c r="A260" t="s">
        <v>269</v>
      </c>
      <c r="B260" t="s">
        <v>818</v>
      </c>
      <c r="C260" t="s">
        <v>1111</v>
      </c>
      <c r="D260">
        <v>28</v>
      </c>
      <c r="E260" t="s">
        <v>1115</v>
      </c>
      <c r="F260" t="s">
        <v>1116</v>
      </c>
      <c r="G260">
        <v>185.5</v>
      </c>
    </row>
    <row r="261" spans="1:7" x14ac:dyDescent="0.25">
      <c r="A261" t="s">
        <v>270</v>
      </c>
      <c r="B261" t="s">
        <v>819</v>
      </c>
      <c r="C261" t="s">
        <v>1111</v>
      </c>
      <c r="D261">
        <v>5</v>
      </c>
      <c r="E261" t="s">
        <v>1116</v>
      </c>
      <c r="F261" t="s">
        <v>1115</v>
      </c>
      <c r="G261">
        <v>144.19999999999999</v>
      </c>
    </row>
    <row r="262" spans="1:7" x14ac:dyDescent="0.25">
      <c r="A262" t="s">
        <v>271</v>
      </c>
      <c r="B262" t="s">
        <v>820</v>
      </c>
      <c r="C262" t="s">
        <v>1111</v>
      </c>
      <c r="D262">
        <v>1</v>
      </c>
      <c r="E262" t="s">
        <v>1116</v>
      </c>
      <c r="F262" t="s">
        <v>1115</v>
      </c>
      <c r="G262">
        <v>69.55</v>
      </c>
    </row>
    <row r="263" spans="1:7" x14ac:dyDescent="0.25">
      <c r="A263" t="s">
        <v>272</v>
      </c>
      <c r="B263" t="s">
        <v>821</v>
      </c>
      <c r="C263" t="s">
        <v>1111</v>
      </c>
      <c r="D263">
        <v>29</v>
      </c>
      <c r="E263" t="s">
        <v>1115</v>
      </c>
      <c r="F263" t="s">
        <v>1115</v>
      </c>
      <c r="G263">
        <v>325.5</v>
      </c>
    </row>
    <row r="264" spans="1:7" x14ac:dyDescent="0.25">
      <c r="A264" t="s">
        <v>273</v>
      </c>
      <c r="B264" t="s">
        <v>822</v>
      </c>
      <c r="C264" t="s">
        <v>1111</v>
      </c>
      <c r="D264">
        <v>1</v>
      </c>
      <c r="E264" t="s">
        <v>1116</v>
      </c>
      <c r="F264" t="s">
        <v>1116</v>
      </c>
      <c r="G264">
        <v>80.849999999999994</v>
      </c>
    </row>
    <row r="265" spans="1:7" x14ac:dyDescent="0.25">
      <c r="A265" t="s">
        <v>274</v>
      </c>
      <c r="B265" t="s">
        <v>823</v>
      </c>
      <c r="C265" t="s">
        <v>1111</v>
      </c>
      <c r="D265">
        <v>4</v>
      </c>
      <c r="E265" t="s">
        <v>1115</v>
      </c>
      <c r="F265" t="s">
        <v>1115</v>
      </c>
      <c r="G265">
        <v>23.32</v>
      </c>
    </row>
    <row r="266" spans="1:7" x14ac:dyDescent="0.25">
      <c r="A266" t="s">
        <v>275</v>
      </c>
      <c r="B266" t="s">
        <v>824</v>
      </c>
      <c r="C266" t="s">
        <v>1111</v>
      </c>
      <c r="D266">
        <v>4</v>
      </c>
      <c r="E266" t="s">
        <v>1116</v>
      </c>
      <c r="F266" t="s">
        <v>1115</v>
      </c>
      <c r="G266">
        <v>219.3</v>
      </c>
    </row>
    <row r="267" spans="1:7" x14ac:dyDescent="0.25">
      <c r="A267" t="s">
        <v>276</v>
      </c>
      <c r="B267" t="s">
        <v>825</v>
      </c>
      <c r="C267" t="s">
        <v>1111</v>
      </c>
      <c r="D267">
        <v>20</v>
      </c>
      <c r="E267" t="s">
        <v>1115</v>
      </c>
      <c r="F267" t="s">
        <v>1115</v>
      </c>
      <c r="G267">
        <v>795.6</v>
      </c>
    </row>
    <row r="268" spans="1:7" x14ac:dyDescent="0.25">
      <c r="A268" t="s">
        <v>277</v>
      </c>
      <c r="B268" t="s">
        <v>826</v>
      </c>
      <c r="C268" t="s">
        <v>1111</v>
      </c>
      <c r="D268">
        <v>30</v>
      </c>
      <c r="E268" t="s">
        <v>1115</v>
      </c>
      <c r="F268" t="s">
        <v>1115</v>
      </c>
      <c r="G268">
        <v>615.25</v>
      </c>
    </row>
    <row r="269" spans="1:7" x14ac:dyDescent="0.25">
      <c r="A269" t="s">
        <v>278</v>
      </c>
      <c r="B269" t="s">
        <v>827</v>
      </c>
      <c r="C269" t="s">
        <v>1111</v>
      </c>
      <c r="D269">
        <v>13</v>
      </c>
      <c r="E269" t="s">
        <v>1115</v>
      </c>
      <c r="F269" t="s">
        <v>1116</v>
      </c>
      <c r="G269">
        <v>1024.4000000000001</v>
      </c>
    </row>
    <row r="270" spans="1:7" x14ac:dyDescent="0.25">
      <c r="A270" t="s">
        <v>279</v>
      </c>
      <c r="B270" t="s">
        <v>828</v>
      </c>
      <c r="C270" t="s">
        <v>1112</v>
      </c>
      <c r="D270">
        <v>1</v>
      </c>
      <c r="E270" t="s">
        <v>1115</v>
      </c>
      <c r="F270" t="s">
        <v>1116</v>
      </c>
      <c r="G270">
        <v>40442.949999999997</v>
      </c>
    </row>
    <row r="271" spans="1:7" x14ac:dyDescent="0.25">
      <c r="A271" t="s">
        <v>280</v>
      </c>
      <c r="B271" t="s">
        <v>829</v>
      </c>
      <c r="C271" t="s">
        <v>1112</v>
      </c>
      <c r="D271">
        <v>17</v>
      </c>
      <c r="E271" t="s">
        <v>1115</v>
      </c>
      <c r="F271" t="s">
        <v>1116</v>
      </c>
      <c r="G271">
        <v>10871.65</v>
      </c>
    </row>
    <row r="272" spans="1:7" x14ac:dyDescent="0.25">
      <c r="A272" t="s">
        <v>281</v>
      </c>
      <c r="B272" t="s">
        <v>830</v>
      </c>
      <c r="C272" t="s">
        <v>1112</v>
      </c>
      <c r="D272">
        <v>27</v>
      </c>
      <c r="E272" t="s">
        <v>1115</v>
      </c>
      <c r="F272" t="s">
        <v>1116</v>
      </c>
      <c r="G272">
        <v>16164.75</v>
      </c>
    </row>
    <row r="273" spans="1:7" x14ac:dyDescent="0.25">
      <c r="A273" t="s">
        <v>282</v>
      </c>
      <c r="B273" t="s">
        <v>831</v>
      </c>
      <c r="C273" t="s">
        <v>1114</v>
      </c>
      <c r="D273">
        <v>32</v>
      </c>
      <c r="E273" t="s">
        <v>1115</v>
      </c>
      <c r="F273" t="s">
        <v>1115</v>
      </c>
      <c r="G273">
        <v>3136.5</v>
      </c>
    </row>
    <row r="274" spans="1:7" x14ac:dyDescent="0.25">
      <c r="A274" t="s">
        <v>283</v>
      </c>
      <c r="B274" t="s">
        <v>832</v>
      </c>
      <c r="C274" t="s">
        <v>1112</v>
      </c>
      <c r="D274">
        <v>15</v>
      </c>
      <c r="E274" t="s">
        <v>1115</v>
      </c>
      <c r="F274" t="s">
        <v>1115</v>
      </c>
      <c r="G274">
        <v>35799.75</v>
      </c>
    </row>
    <row r="275" spans="1:7" x14ac:dyDescent="0.25">
      <c r="A275" t="s">
        <v>284</v>
      </c>
      <c r="B275" t="s">
        <v>833</v>
      </c>
      <c r="C275" t="s">
        <v>1112</v>
      </c>
      <c r="D275">
        <v>10</v>
      </c>
      <c r="E275" t="s">
        <v>1115</v>
      </c>
      <c r="F275" t="s">
        <v>1115</v>
      </c>
      <c r="G275">
        <v>56768.1</v>
      </c>
    </row>
    <row r="276" spans="1:7" x14ac:dyDescent="0.25">
      <c r="A276" t="s">
        <v>285</v>
      </c>
      <c r="B276" t="s">
        <v>834</v>
      </c>
      <c r="C276" t="s">
        <v>1112</v>
      </c>
      <c r="D276">
        <v>32</v>
      </c>
      <c r="E276" t="s">
        <v>1115</v>
      </c>
      <c r="F276" t="s">
        <v>1115</v>
      </c>
      <c r="G276">
        <v>23556.9</v>
      </c>
    </row>
    <row r="277" spans="1:7" x14ac:dyDescent="0.25">
      <c r="A277" t="s">
        <v>286</v>
      </c>
      <c r="B277" t="s">
        <v>835</v>
      </c>
      <c r="C277" t="s">
        <v>1112</v>
      </c>
      <c r="D277">
        <v>28</v>
      </c>
      <c r="E277" t="s">
        <v>1115</v>
      </c>
      <c r="F277" t="s">
        <v>1116</v>
      </c>
      <c r="G277">
        <v>17612.400000000001</v>
      </c>
    </row>
    <row r="278" spans="1:7" x14ac:dyDescent="0.25">
      <c r="A278" t="s">
        <v>287</v>
      </c>
      <c r="B278" t="s">
        <v>836</v>
      </c>
      <c r="C278" t="s">
        <v>1111</v>
      </c>
      <c r="D278">
        <v>16</v>
      </c>
      <c r="E278" t="s">
        <v>1115</v>
      </c>
      <c r="F278" t="s">
        <v>1115</v>
      </c>
      <c r="G278">
        <v>202.8</v>
      </c>
    </row>
    <row r="279" spans="1:7" x14ac:dyDescent="0.25">
      <c r="A279" t="s">
        <v>288</v>
      </c>
      <c r="B279" t="s">
        <v>837</v>
      </c>
      <c r="C279" t="s">
        <v>1114</v>
      </c>
      <c r="D279">
        <v>8</v>
      </c>
      <c r="E279" t="s">
        <v>1116</v>
      </c>
      <c r="F279" t="s">
        <v>1116</v>
      </c>
      <c r="G279">
        <v>2559.9</v>
      </c>
    </row>
    <row r="280" spans="1:7" x14ac:dyDescent="0.25">
      <c r="A280" t="s">
        <v>289</v>
      </c>
      <c r="B280" t="s">
        <v>838</v>
      </c>
      <c r="C280" t="s">
        <v>1114</v>
      </c>
      <c r="D280">
        <v>15</v>
      </c>
      <c r="E280" t="s">
        <v>1115</v>
      </c>
      <c r="F280" t="s">
        <v>1115</v>
      </c>
      <c r="G280">
        <v>2444.9499999999998</v>
      </c>
    </row>
    <row r="281" spans="1:7" x14ac:dyDescent="0.25">
      <c r="A281" t="s">
        <v>290</v>
      </c>
      <c r="B281" t="s">
        <v>839</v>
      </c>
      <c r="C281" t="s">
        <v>1113</v>
      </c>
      <c r="D281">
        <v>27</v>
      </c>
      <c r="E281" t="s">
        <v>1115</v>
      </c>
      <c r="F281" t="s">
        <v>1116</v>
      </c>
      <c r="G281">
        <v>9410.65</v>
      </c>
    </row>
    <row r="282" spans="1:7" x14ac:dyDescent="0.25">
      <c r="A282" t="s">
        <v>291</v>
      </c>
      <c r="B282" t="s">
        <v>840</v>
      </c>
      <c r="C282" t="s">
        <v>1114</v>
      </c>
      <c r="D282">
        <v>30</v>
      </c>
      <c r="E282" t="s">
        <v>1115</v>
      </c>
      <c r="F282" t="s">
        <v>1116</v>
      </c>
      <c r="G282">
        <v>2348.65</v>
      </c>
    </row>
    <row r="283" spans="1:7" x14ac:dyDescent="0.25">
      <c r="A283" t="s">
        <v>292</v>
      </c>
      <c r="B283" t="s">
        <v>841</v>
      </c>
      <c r="C283" t="s">
        <v>1112</v>
      </c>
      <c r="D283">
        <v>5</v>
      </c>
      <c r="E283" t="s">
        <v>1115</v>
      </c>
      <c r="F283" t="s">
        <v>1115</v>
      </c>
      <c r="G283">
        <v>11434.8</v>
      </c>
    </row>
    <row r="284" spans="1:7" x14ac:dyDescent="0.25">
      <c r="A284" t="s">
        <v>293</v>
      </c>
      <c r="B284" t="s">
        <v>842</v>
      </c>
      <c r="C284" t="s">
        <v>1114</v>
      </c>
      <c r="D284">
        <v>27</v>
      </c>
      <c r="E284" t="s">
        <v>1115</v>
      </c>
      <c r="F284" t="s">
        <v>1115</v>
      </c>
      <c r="G284">
        <v>3393.85</v>
      </c>
    </row>
    <row r="285" spans="1:7" x14ac:dyDescent="0.25">
      <c r="A285" t="s">
        <v>294</v>
      </c>
      <c r="B285" t="s">
        <v>843</v>
      </c>
      <c r="C285" t="s">
        <v>1112</v>
      </c>
      <c r="D285">
        <v>32</v>
      </c>
      <c r="E285" t="s">
        <v>1115</v>
      </c>
      <c r="F285" t="s">
        <v>1116</v>
      </c>
      <c r="G285">
        <v>11654.7</v>
      </c>
    </row>
    <row r="286" spans="1:7" x14ac:dyDescent="0.25">
      <c r="A286" t="s">
        <v>295</v>
      </c>
      <c r="B286" t="s">
        <v>844</v>
      </c>
      <c r="C286" t="s">
        <v>1112</v>
      </c>
      <c r="D286">
        <v>13</v>
      </c>
      <c r="E286" t="s">
        <v>1115</v>
      </c>
      <c r="F286" t="s">
        <v>1116</v>
      </c>
      <c r="G286">
        <v>11324.85</v>
      </c>
    </row>
    <row r="287" spans="1:7" x14ac:dyDescent="0.25">
      <c r="A287" t="s">
        <v>296</v>
      </c>
      <c r="B287" t="s">
        <v>845</v>
      </c>
      <c r="C287" t="s">
        <v>1114</v>
      </c>
      <c r="D287">
        <v>1</v>
      </c>
      <c r="E287" t="s">
        <v>1115</v>
      </c>
      <c r="F287" t="s">
        <v>1116</v>
      </c>
      <c r="G287">
        <v>2260.85</v>
      </c>
    </row>
    <row r="288" spans="1:7" x14ac:dyDescent="0.25">
      <c r="A288" t="s">
        <v>297</v>
      </c>
      <c r="B288" t="s">
        <v>846</v>
      </c>
      <c r="C288" t="s">
        <v>1113</v>
      </c>
      <c r="D288">
        <v>24</v>
      </c>
      <c r="E288" t="s">
        <v>1115</v>
      </c>
      <c r="F288" t="s">
        <v>1115</v>
      </c>
      <c r="G288">
        <v>6226.35</v>
      </c>
    </row>
    <row r="289" spans="1:7" x14ac:dyDescent="0.25">
      <c r="A289" t="s">
        <v>298</v>
      </c>
      <c r="B289" t="s">
        <v>847</v>
      </c>
      <c r="C289" t="s">
        <v>1113</v>
      </c>
      <c r="D289">
        <v>15</v>
      </c>
      <c r="E289" t="s">
        <v>1115</v>
      </c>
      <c r="F289" t="s">
        <v>1115</v>
      </c>
      <c r="G289">
        <v>6347.25</v>
      </c>
    </row>
    <row r="290" spans="1:7" x14ac:dyDescent="0.25">
      <c r="A290" t="s">
        <v>299</v>
      </c>
      <c r="B290" t="s">
        <v>848</v>
      </c>
      <c r="C290" t="s">
        <v>1112</v>
      </c>
      <c r="D290">
        <v>11</v>
      </c>
      <c r="E290" t="s">
        <v>1115</v>
      </c>
      <c r="F290" t="s">
        <v>1116</v>
      </c>
      <c r="G290">
        <v>11434.8</v>
      </c>
    </row>
    <row r="291" spans="1:7" x14ac:dyDescent="0.25">
      <c r="A291" t="s">
        <v>300</v>
      </c>
      <c r="B291" t="s">
        <v>849</v>
      </c>
      <c r="C291" t="s">
        <v>1112</v>
      </c>
      <c r="D291">
        <v>30</v>
      </c>
      <c r="E291" t="s">
        <v>1115</v>
      </c>
      <c r="F291" t="s">
        <v>1115</v>
      </c>
      <c r="G291">
        <v>11764.65</v>
      </c>
    </row>
    <row r="292" spans="1:7" x14ac:dyDescent="0.25">
      <c r="A292" t="s">
        <v>301</v>
      </c>
      <c r="B292" t="s">
        <v>850</v>
      </c>
      <c r="C292" t="s">
        <v>1113</v>
      </c>
      <c r="D292">
        <v>28</v>
      </c>
      <c r="E292" t="s">
        <v>1115</v>
      </c>
      <c r="F292" t="s">
        <v>1116</v>
      </c>
      <c r="G292">
        <v>6990.7</v>
      </c>
    </row>
    <row r="293" spans="1:7" x14ac:dyDescent="0.25">
      <c r="A293" t="s">
        <v>302</v>
      </c>
      <c r="B293" t="s">
        <v>851</v>
      </c>
      <c r="C293" t="s">
        <v>1112</v>
      </c>
      <c r="D293">
        <v>2</v>
      </c>
      <c r="E293" t="s">
        <v>1116</v>
      </c>
      <c r="F293" t="s">
        <v>1116</v>
      </c>
      <c r="G293">
        <v>14118.65</v>
      </c>
    </row>
    <row r="294" spans="1:7" x14ac:dyDescent="0.25">
      <c r="A294" t="s">
        <v>303</v>
      </c>
      <c r="B294" t="s">
        <v>852</v>
      </c>
      <c r="C294" t="s">
        <v>1112</v>
      </c>
      <c r="D294">
        <v>25</v>
      </c>
      <c r="E294" t="s">
        <v>1115</v>
      </c>
      <c r="F294" t="s">
        <v>1116</v>
      </c>
      <c r="G294">
        <v>15009.75</v>
      </c>
    </row>
    <row r="295" spans="1:7" x14ac:dyDescent="0.25">
      <c r="A295" t="s">
        <v>304</v>
      </c>
      <c r="B295" t="s">
        <v>853</v>
      </c>
      <c r="C295" t="s">
        <v>1112</v>
      </c>
      <c r="D295">
        <v>0</v>
      </c>
      <c r="E295" t="s">
        <v>1116</v>
      </c>
      <c r="F295" t="s">
        <v>1116</v>
      </c>
      <c r="G295">
        <v>13458.9</v>
      </c>
    </row>
    <row r="296" spans="1:7" x14ac:dyDescent="0.25">
      <c r="A296" t="s">
        <v>305</v>
      </c>
      <c r="B296" t="s">
        <v>854</v>
      </c>
      <c r="C296" t="s">
        <v>1113</v>
      </c>
      <c r="D296">
        <v>25</v>
      </c>
      <c r="E296" t="s">
        <v>1115</v>
      </c>
      <c r="F296" t="s">
        <v>1116</v>
      </c>
      <c r="G296">
        <v>8079.75</v>
      </c>
    </row>
    <row r="297" spans="1:7" x14ac:dyDescent="0.25">
      <c r="A297" t="s">
        <v>306</v>
      </c>
      <c r="B297" t="s">
        <v>855</v>
      </c>
      <c r="C297" t="s">
        <v>1112</v>
      </c>
      <c r="D297">
        <v>7</v>
      </c>
      <c r="E297" t="s">
        <v>1116</v>
      </c>
      <c r="F297" t="s">
        <v>1115</v>
      </c>
      <c r="G297">
        <v>23314.7</v>
      </c>
    </row>
    <row r="298" spans="1:7" x14ac:dyDescent="0.25">
      <c r="A298" t="s">
        <v>307</v>
      </c>
      <c r="B298" t="s">
        <v>856</v>
      </c>
      <c r="C298" t="s">
        <v>1113</v>
      </c>
      <c r="D298">
        <v>13</v>
      </c>
      <c r="E298" t="s">
        <v>1115</v>
      </c>
      <c r="F298" t="s">
        <v>1115</v>
      </c>
      <c r="G298">
        <v>5604.9</v>
      </c>
    </row>
    <row r="299" spans="1:7" x14ac:dyDescent="0.25">
      <c r="A299" t="s">
        <v>308</v>
      </c>
      <c r="B299" t="s">
        <v>857</v>
      </c>
      <c r="C299" t="s">
        <v>1113</v>
      </c>
      <c r="D299">
        <v>21</v>
      </c>
      <c r="E299" t="s">
        <v>1115</v>
      </c>
      <c r="F299" t="s">
        <v>1115</v>
      </c>
      <c r="G299">
        <v>8079.75</v>
      </c>
    </row>
    <row r="300" spans="1:7" x14ac:dyDescent="0.25">
      <c r="A300" t="s">
        <v>309</v>
      </c>
      <c r="B300" t="s">
        <v>858</v>
      </c>
      <c r="C300" t="s">
        <v>1113</v>
      </c>
      <c r="D300">
        <v>32</v>
      </c>
      <c r="E300" t="s">
        <v>1115</v>
      </c>
      <c r="F300" t="s">
        <v>1115</v>
      </c>
      <c r="G300">
        <v>7848.9</v>
      </c>
    </row>
    <row r="301" spans="1:7" x14ac:dyDescent="0.25">
      <c r="A301" t="s">
        <v>310</v>
      </c>
      <c r="B301" t="s">
        <v>859</v>
      </c>
      <c r="C301" t="s">
        <v>1113</v>
      </c>
      <c r="D301">
        <v>14</v>
      </c>
      <c r="E301" t="s">
        <v>1115</v>
      </c>
      <c r="F301" t="s">
        <v>1116</v>
      </c>
      <c r="G301">
        <v>5604.9</v>
      </c>
    </row>
    <row r="302" spans="1:7" x14ac:dyDescent="0.25">
      <c r="A302" t="s">
        <v>311</v>
      </c>
      <c r="B302" t="s">
        <v>860</v>
      </c>
      <c r="C302" t="s">
        <v>1113</v>
      </c>
      <c r="D302">
        <v>2</v>
      </c>
      <c r="E302" t="s">
        <v>1116</v>
      </c>
      <c r="F302" t="s">
        <v>1116</v>
      </c>
      <c r="G302">
        <v>8156.7</v>
      </c>
    </row>
    <row r="303" spans="1:7" x14ac:dyDescent="0.25">
      <c r="A303" t="s">
        <v>312</v>
      </c>
      <c r="B303" t="s">
        <v>861</v>
      </c>
      <c r="C303" t="s">
        <v>1112</v>
      </c>
      <c r="D303">
        <v>0</v>
      </c>
      <c r="E303" t="s">
        <v>1116</v>
      </c>
      <c r="F303" t="s">
        <v>1115</v>
      </c>
      <c r="G303">
        <v>14118.65</v>
      </c>
    </row>
    <row r="304" spans="1:7" x14ac:dyDescent="0.25">
      <c r="A304" t="s">
        <v>313</v>
      </c>
      <c r="B304" t="s">
        <v>862</v>
      </c>
      <c r="C304" t="s">
        <v>1113</v>
      </c>
      <c r="D304">
        <v>5</v>
      </c>
      <c r="E304" t="s">
        <v>1116</v>
      </c>
      <c r="F304" t="s">
        <v>1116</v>
      </c>
      <c r="G304">
        <v>9410.65</v>
      </c>
    </row>
    <row r="305" spans="1:7" x14ac:dyDescent="0.25">
      <c r="A305" t="s">
        <v>314</v>
      </c>
      <c r="B305" t="s">
        <v>863</v>
      </c>
      <c r="C305" t="s">
        <v>1113</v>
      </c>
      <c r="D305">
        <v>10</v>
      </c>
      <c r="E305" t="s">
        <v>1115</v>
      </c>
      <c r="F305" t="s">
        <v>1115</v>
      </c>
      <c r="G305">
        <v>8970.9</v>
      </c>
    </row>
    <row r="306" spans="1:7" x14ac:dyDescent="0.25">
      <c r="A306" t="s">
        <v>315</v>
      </c>
      <c r="B306" t="s">
        <v>864</v>
      </c>
      <c r="C306" t="s">
        <v>1112</v>
      </c>
      <c r="D306">
        <v>30</v>
      </c>
      <c r="E306" t="s">
        <v>1115</v>
      </c>
      <c r="F306" t="s">
        <v>1115</v>
      </c>
      <c r="G306">
        <v>21312.9</v>
      </c>
    </row>
    <row r="307" spans="1:7" x14ac:dyDescent="0.25">
      <c r="A307" t="s">
        <v>316</v>
      </c>
      <c r="B307" t="s">
        <v>865</v>
      </c>
      <c r="C307" t="s">
        <v>1112</v>
      </c>
      <c r="D307">
        <v>0</v>
      </c>
      <c r="E307" t="s">
        <v>1116</v>
      </c>
      <c r="F307" t="s">
        <v>1115</v>
      </c>
      <c r="G307">
        <v>12804.75</v>
      </c>
    </row>
    <row r="308" spans="1:7" x14ac:dyDescent="0.25">
      <c r="A308" t="s">
        <v>317</v>
      </c>
      <c r="B308" t="s">
        <v>866</v>
      </c>
      <c r="C308" t="s">
        <v>1112</v>
      </c>
      <c r="D308">
        <v>21</v>
      </c>
      <c r="E308" t="s">
        <v>1115</v>
      </c>
      <c r="F308" t="s">
        <v>1116</v>
      </c>
      <c r="G308">
        <v>11839.85</v>
      </c>
    </row>
    <row r="309" spans="1:7" x14ac:dyDescent="0.25">
      <c r="A309" t="s">
        <v>318</v>
      </c>
      <c r="B309" t="s">
        <v>867</v>
      </c>
      <c r="C309" t="s">
        <v>1111</v>
      </c>
      <c r="D309">
        <v>32</v>
      </c>
      <c r="E309" t="s">
        <v>1115</v>
      </c>
      <c r="F309" t="s">
        <v>1116</v>
      </c>
      <c r="G309">
        <v>927.5</v>
      </c>
    </row>
    <row r="310" spans="1:7" x14ac:dyDescent="0.25">
      <c r="A310" t="s">
        <v>319</v>
      </c>
      <c r="B310" t="s">
        <v>868</v>
      </c>
      <c r="C310" t="s">
        <v>1112</v>
      </c>
      <c r="D310">
        <v>22</v>
      </c>
      <c r="E310" t="s">
        <v>1115</v>
      </c>
      <c r="F310" t="s">
        <v>1116</v>
      </c>
      <c r="G310">
        <v>11214.9</v>
      </c>
    </row>
    <row r="311" spans="1:7" x14ac:dyDescent="0.25">
      <c r="A311" t="s">
        <v>320</v>
      </c>
      <c r="B311" t="s">
        <v>869</v>
      </c>
      <c r="C311" t="s">
        <v>1112</v>
      </c>
      <c r="D311">
        <v>23</v>
      </c>
      <c r="E311" t="s">
        <v>1115</v>
      </c>
      <c r="F311" t="s">
        <v>1115</v>
      </c>
      <c r="G311">
        <v>14694.75</v>
      </c>
    </row>
    <row r="312" spans="1:7" x14ac:dyDescent="0.25">
      <c r="A312" t="s">
        <v>321</v>
      </c>
      <c r="B312" t="s">
        <v>870</v>
      </c>
      <c r="C312" t="s">
        <v>1112</v>
      </c>
      <c r="D312">
        <v>18</v>
      </c>
      <c r="E312" t="s">
        <v>1115</v>
      </c>
      <c r="F312" t="s">
        <v>1116</v>
      </c>
      <c r="G312">
        <v>14784.9</v>
      </c>
    </row>
    <row r="313" spans="1:7" x14ac:dyDescent="0.25">
      <c r="A313" t="s">
        <v>322</v>
      </c>
      <c r="B313" t="s">
        <v>871</v>
      </c>
      <c r="C313" t="s">
        <v>1111</v>
      </c>
      <c r="D313">
        <v>4</v>
      </c>
      <c r="E313" t="s">
        <v>1116</v>
      </c>
      <c r="F313" t="s">
        <v>1115</v>
      </c>
      <c r="G313">
        <v>1034.8</v>
      </c>
    </row>
    <row r="314" spans="1:7" x14ac:dyDescent="0.25">
      <c r="A314" t="s">
        <v>323</v>
      </c>
      <c r="B314" t="s">
        <v>872</v>
      </c>
      <c r="C314" t="s">
        <v>1112</v>
      </c>
      <c r="D314">
        <v>10</v>
      </c>
      <c r="E314" t="s">
        <v>1115</v>
      </c>
      <c r="F314" t="s">
        <v>1116</v>
      </c>
      <c r="G314">
        <v>32950.65</v>
      </c>
    </row>
    <row r="315" spans="1:7" x14ac:dyDescent="0.25">
      <c r="A315" t="s">
        <v>324</v>
      </c>
      <c r="B315" t="s">
        <v>873</v>
      </c>
      <c r="C315" t="s">
        <v>1112</v>
      </c>
      <c r="D315">
        <v>22</v>
      </c>
      <c r="E315" t="s">
        <v>1115</v>
      </c>
      <c r="F315" t="s">
        <v>1116</v>
      </c>
      <c r="G315">
        <v>10758.35</v>
      </c>
    </row>
    <row r="316" spans="1:7" x14ac:dyDescent="0.25">
      <c r="A316" t="s">
        <v>325</v>
      </c>
      <c r="B316" t="s">
        <v>874</v>
      </c>
      <c r="C316" t="s">
        <v>1112</v>
      </c>
      <c r="D316">
        <v>4</v>
      </c>
      <c r="E316" t="s">
        <v>1115</v>
      </c>
      <c r="F316" t="s">
        <v>1115</v>
      </c>
      <c r="G316">
        <v>42482.35</v>
      </c>
    </row>
    <row r="317" spans="1:7" x14ac:dyDescent="0.25">
      <c r="A317" t="s">
        <v>326</v>
      </c>
      <c r="B317" t="s">
        <v>875</v>
      </c>
      <c r="C317" t="s">
        <v>1113</v>
      </c>
      <c r="D317">
        <v>17</v>
      </c>
      <c r="E317" t="s">
        <v>1115</v>
      </c>
      <c r="F317" t="s">
        <v>1116</v>
      </c>
      <c r="G317">
        <v>7287.9</v>
      </c>
    </row>
    <row r="318" spans="1:7" x14ac:dyDescent="0.25">
      <c r="A318" t="s">
        <v>327</v>
      </c>
      <c r="B318" t="s">
        <v>876</v>
      </c>
      <c r="C318" t="s">
        <v>1112</v>
      </c>
      <c r="D318">
        <v>21</v>
      </c>
      <c r="E318" t="s">
        <v>1115</v>
      </c>
      <c r="F318" t="s">
        <v>1116</v>
      </c>
      <c r="G318">
        <v>13722.8</v>
      </c>
    </row>
    <row r="319" spans="1:7" x14ac:dyDescent="0.25">
      <c r="A319" t="s">
        <v>328</v>
      </c>
      <c r="B319" t="s">
        <v>877</v>
      </c>
      <c r="C319" t="s">
        <v>1112</v>
      </c>
      <c r="D319">
        <v>3</v>
      </c>
      <c r="E319" t="s">
        <v>1116</v>
      </c>
      <c r="F319" t="s">
        <v>1116</v>
      </c>
      <c r="G319">
        <v>31185.15</v>
      </c>
    </row>
    <row r="320" spans="1:7" x14ac:dyDescent="0.25">
      <c r="A320" t="s">
        <v>329</v>
      </c>
      <c r="B320" t="s">
        <v>878</v>
      </c>
      <c r="C320" t="s">
        <v>1112</v>
      </c>
      <c r="D320">
        <v>14</v>
      </c>
      <c r="E320" t="s">
        <v>1115</v>
      </c>
      <c r="F320" t="s">
        <v>1115</v>
      </c>
      <c r="G320">
        <v>21158.799999999999</v>
      </c>
    </row>
    <row r="321" spans="1:7" x14ac:dyDescent="0.25">
      <c r="A321" t="s">
        <v>330</v>
      </c>
      <c r="B321" t="s">
        <v>879</v>
      </c>
      <c r="C321" t="s">
        <v>1112</v>
      </c>
      <c r="D321">
        <v>4</v>
      </c>
      <c r="E321" t="s">
        <v>1115</v>
      </c>
      <c r="F321" t="s">
        <v>1115</v>
      </c>
      <c r="G321">
        <v>40606.800000000003</v>
      </c>
    </row>
    <row r="322" spans="1:7" x14ac:dyDescent="0.25">
      <c r="A322" t="s">
        <v>331</v>
      </c>
      <c r="B322" t="s">
        <v>880</v>
      </c>
      <c r="C322" t="s">
        <v>1112</v>
      </c>
      <c r="D322">
        <v>19</v>
      </c>
      <c r="E322" t="s">
        <v>1115</v>
      </c>
      <c r="F322" t="s">
        <v>1115</v>
      </c>
      <c r="G322">
        <v>20592.150000000001</v>
      </c>
    </row>
    <row r="323" spans="1:7" x14ac:dyDescent="0.25">
      <c r="A323" t="s">
        <v>332</v>
      </c>
      <c r="B323" t="s">
        <v>881</v>
      </c>
      <c r="C323" t="s">
        <v>1113</v>
      </c>
      <c r="D323">
        <v>15</v>
      </c>
      <c r="E323" t="s">
        <v>1115</v>
      </c>
      <c r="F323" t="s">
        <v>1115</v>
      </c>
      <c r="G323">
        <v>8574.7999999999993</v>
      </c>
    </row>
    <row r="324" spans="1:7" x14ac:dyDescent="0.25">
      <c r="A324" t="s">
        <v>333</v>
      </c>
      <c r="B324" t="s">
        <v>882</v>
      </c>
      <c r="C324" t="s">
        <v>1112</v>
      </c>
      <c r="D324">
        <v>8</v>
      </c>
      <c r="E324" t="s">
        <v>1115</v>
      </c>
      <c r="F324" t="s">
        <v>1116</v>
      </c>
      <c r="G324">
        <v>23314.7</v>
      </c>
    </row>
    <row r="325" spans="1:7" x14ac:dyDescent="0.25">
      <c r="A325" t="s">
        <v>334</v>
      </c>
      <c r="B325" t="s">
        <v>883</v>
      </c>
      <c r="C325" t="s">
        <v>1113</v>
      </c>
      <c r="D325">
        <v>25</v>
      </c>
      <c r="E325" t="s">
        <v>1115</v>
      </c>
      <c r="F325" t="s">
        <v>1115</v>
      </c>
      <c r="G325">
        <v>5824.7</v>
      </c>
    </row>
    <row r="326" spans="1:7" x14ac:dyDescent="0.25">
      <c r="A326" t="s">
        <v>335</v>
      </c>
      <c r="B326" t="s">
        <v>884</v>
      </c>
      <c r="C326" t="s">
        <v>1112</v>
      </c>
      <c r="D326">
        <v>24</v>
      </c>
      <c r="E326" t="s">
        <v>1115</v>
      </c>
      <c r="F326" t="s">
        <v>1115</v>
      </c>
      <c r="G326">
        <v>13722.8</v>
      </c>
    </row>
    <row r="327" spans="1:7" x14ac:dyDescent="0.25">
      <c r="A327" t="s">
        <v>336</v>
      </c>
      <c r="B327" t="s">
        <v>885</v>
      </c>
      <c r="C327" t="s">
        <v>1112</v>
      </c>
      <c r="D327">
        <v>20</v>
      </c>
      <c r="E327" t="s">
        <v>1115</v>
      </c>
      <c r="F327" t="s">
        <v>1115</v>
      </c>
      <c r="G327">
        <v>14118.65</v>
      </c>
    </row>
    <row r="328" spans="1:7" x14ac:dyDescent="0.25">
      <c r="A328" t="s">
        <v>337</v>
      </c>
      <c r="B328" t="s">
        <v>886</v>
      </c>
      <c r="C328" t="s">
        <v>1111</v>
      </c>
      <c r="D328">
        <v>9</v>
      </c>
      <c r="E328" t="s">
        <v>1116</v>
      </c>
      <c r="F328" t="s">
        <v>1116</v>
      </c>
      <c r="G328">
        <v>570.96</v>
      </c>
    </row>
    <row r="329" spans="1:7" x14ac:dyDescent="0.25">
      <c r="A329" t="s">
        <v>338</v>
      </c>
      <c r="B329" t="s">
        <v>887</v>
      </c>
      <c r="C329" t="s">
        <v>1114</v>
      </c>
      <c r="D329">
        <v>19</v>
      </c>
      <c r="E329" t="s">
        <v>1115</v>
      </c>
      <c r="F329" t="s">
        <v>1115</v>
      </c>
      <c r="G329">
        <v>3960.35</v>
      </c>
    </row>
    <row r="330" spans="1:7" x14ac:dyDescent="0.25">
      <c r="A330" t="s">
        <v>339</v>
      </c>
      <c r="B330" t="s">
        <v>888</v>
      </c>
      <c r="C330" t="s">
        <v>1111</v>
      </c>
      <c r="D330">
        <v>5</v>
      </c>
      <c r="E330" t="s">
        <v>1115</v>
      </c>
      <c r="F330" t="s">
        <v>1115</v>
      </c>
      <c r="G330">
        <v>211.86</v>
      </c>
    </row>
    <row r="331" spans="1:7" x14ac:dyDescent="0.25">
      <c r="A331" t="s">
        <v>340</v>
      </c>
      <c r="B331" t="s">
        <v>889</v>
      </c>
      <c r="C331" t="s">
        <v>1111</v>
      </c>
      <c r="D331">
        <v>9</v>
      </c>
      <c r="E331" t="s">
        <v>1115</v>
      </c>
      <c r="F331" t="s">
        <v>1115</v>
      </c>
      <c r="G331">
        <v>144.44999999999999</v>
      </c>
    </row>
    <row r="332" spans="1:7" x14ac:dyDescent="0.25">
      <c r="A332" t="s">
        <v>341</v>
      </c>
      <c r="B332" t="s">
        <v>890</v>
      </c>
      <c r="C332" t="s">
        <v>1111</v>
      </c>
      <c r="D332">
        <v>6</v>
      </c>
      <c r="E332" t="s">
        <v>1115</v>
      </c>
      <c r="F332" t="s">
        <v>1115</v>
      </c>
      <c r="G332">
        <v>1127.8499999999999</v>
      </c>
    </row>
    <row r="333" spans="1:7" x14ac:dyDescent="0.25">
      <c r="A333" t="s">
        <v>342</v>
      </c>
      <c r="B333" t="s">
        <v>891</v>
      </c>
      <c r="C333" t="s">
        <v>1111</v>
      </c>
      <c r="D333">
        <v>8</v>
      </c>
      <c r="E333" t="s">
        <v>1116</v>
      </c>
      <c r="F333" t="s">
        <v>1115</v>
      </c>
      <c r="G333">
        <v>198.9</v>
      </c>
    </row>
    <row r="334" spans="1:7" x14ac:dyDescent="0.25">
      <c r="A334" t="s">
        <v>343</v>
      </c>
      <c r="B334" t="s">
        <v>892</v>
      </c>
      <c r="C334" t="s">
        <v>1111</v>
      </c>
      <c r="D334">
        <v>6</v>
      </c>
      <c r="E334" t="s">
        <v>1116</v>
      </c>
      <c r="F334" t="s">
        <v>1115</v>
      </c>
      <c r="G334">
        <v>203.94</v>
      </c>
    </row>
    <row r="335" spans="1:7" x14ac:dyDescent="0.25">
      <c r="A335" t="s">
        <v>344</v>
      </c>
      <c r="B335" t="s">
        <v>893</v>
      </c>
      <c r="C335" t="s">
        <v>1111</v>
      </c>
      <c r="D335">
        <v>32</v>
      </c>
      <c r="E335" t="s">
        <v>1115</v>
      </c>
      <c r="F335" t="s">
        <v>1115</v>
      </c>
      <c r="G335">
        <v>577.70000000000005</v>
      </c>
    </row>
    <row r="336" spans="1:7" x14ac:dyDescent="0.25">
      <c r="A336" t="s">
        <v>345</v>
      </c>
      <c r="B336" t="s">
        <v>894</v>
      </c>
      <c r="C336" t="s">
        <v>1113</v>
      </c>
      <c r="D336">
        <v>7</v>
      </c>
      <c r="E336" t="s">
        <v>1115</v>
      </c>
      <c r="F336" t="s">
        <v>1116</v>
      </c>
      <c r="G336">
        <v>8409.9</v>
      </c>
    </row>
    <row r="337" spans="1:7" x14ac:dyDescent="0.25">
      <c r="A337" t="s">
        <v>346</v>
      </c>
      <c r="B337" t="s">
        <v>895</v>
      </c>
      <c r="C337" t="s">
        <v>1112</v>
      </c>
      <c r="D337">
        <v>29</v>
      </c>
      <c r="E337" t="s">
        <v>1115</v>
      </c>
      <c r="F337" t="s">
        <v>1116</v>
      </c>
      <c r="G337">
        <v>103944.75</v>
      </c>
    </row>
    <row r="338" spans="1:7" x14ac:dyDescent="0.25">
      <c r="A338" t="s">
        <v>347</v>
      </c>
      <c r="B338" t="s">
        <v>896</v>
      </c>
      <c r="C338" t="s">
        <v>1111</v>
      </c>
      <c r="D338">
        <v>19</v>
      </c>
      <c r="E338" t="s">
        <v>1115</v>
      </c>
      <c r="F338" t="s">
        <v>1116</v>
      </c>
      <c r="G338">
        <v>201.96</v>
      </c>
    </row>
    <row r="339" spans="1:7" x14ac:dyDescent="0.25">
      <c r="A339" t="s">
        <v>348</v>
      </c>
      <c r="B339" t="s">
        <v>897</v>
      </c>
      <c r="C339" t="s">
        <v>1111</v>
      </c>
      <c r="D339">
        <v>32</v>
      </c>
      <c r="E339" t="s">
        <v>1115</v>
      </c>
      <c r="F339" t="s">
        <v>1115</v>
      </c>
      <c r="G339">
        <v>1149.75</v>
      </c>
    </row>
    <row r="340" spans="1:7" x14ac:dyDescent="0.25">
      <c r="A340" t="s">
        <v>349</v>
      </c>
      <c r="B340" t="s">
        <v>898</v>
      </c>
      <c r="C340" t="s">
        <v>1112</v>
      </c>
      <c r="D340">
        <v>1</v>
      </c>
      <c r="E340" t="s">
        <v>1116</v>
      </c>
      <c r="F340" t="s">
        <v>1116</v>
      </c>
      <c r="G340">
        <v>157404.70000000001</v>
      </c>
    </row>
    <row r="341" spans="1:7" x14ac:dyDescent="0.25">
      <c r="A341" t="s">
        <v>350</v>
      </c>
      <c r="B341" t="s">
        <v>899</v>
      </c>
      <c r="C341" t="s">
        <v>1111</v>
      </c>
      <c r="D341">
        <v>30</v>
      </c>
      <c r="E341" t="s">
        <v>1115</v>
      </c>
      <c r="F341" t="s">
        <v>1116</v>
      </c>
      <c r="G341">
        <v>205.92</v>
      </c>
    </row>
    <row r="342" spans="1:7" x14ac:dyDescent="0.25">
      <c r="A342" t="s">
        <v>351</v>
      </c>
      <c r="B342" t="s">
        <v>900</v>
      </c>
      <c r="C342" t="s">
        <v>1114</v>
      </c>
      <c r="D342">
        <v>20</v>
      </c>
      <c r="E342" t="s">
        <v>1115</v>
      </c>
      <c r="F342" t="s">
        <v>1116</v>
      </c>
      <c r="G342">
        <v>2282.8000000000002</v>
      </c>
    </row>
    <row r="343" spans="1:7" x14ac:dyDescent="0.25">
      <c r="A343" t="s">
        <v>352</v>
      </c>
      <c r="B343" t="s">
        <v>901</v>
      </c>
      <c r="C343" t="s">
        <v>1111</v>
      </c>
      <c r="D343">
        <v>14</v>
      </c>
      <c r="E343" t="s">
        <v>1115</v>
      </c>
      <c r="F343" t="s">
        <v>1115</v>
      </c>
      <c r="G343">
        <v>169.95</v>
      </c>
    </row>
    <row r="344" spans="1:7" x14ac:dyDescent="0.25">
      <c r="A344" t="s">
        <v>353</v>
      </c>
      <c r="B344" t="s">
        <v>902</v>
      </c>
      <c r="C344" t="s">
        <v>1114</v>
      </c>
      <c r="D344">
        <v>27</v>
      </c>
      <c r="E344" t="s">
        <v>1115</v>
      </c>
      <c r="F344" t="s">
        <v>1115</v>
      </c>
      <c r="G344">
        <v>3360.9</v>
      </c>
    </row>
    <row r="345" spans="1:7" x14ac:dyDescent="0.25">
      <c r="A345" t="s">
        <v>354</v>
      </c>
      <c r="B345" t="s">
        <v>903</v>
      </c>
      <c r="C345" t="s">
        <v>1112</v>
      </c>
      <c r="D345">
        <v>2</v>
      </c>
      <c r="E345" t="s">
        <v>1115</v>
      </c>
      <c r="F345" t="s">
        <v>1115</v>
      </c>
      <c r="G345">
        <v>101964.85</v>
      </c>
    </row>
    <row r="346" spans="1:7" x14ac:dyDescent="0.25">
      <c r="A346" t="s">
        <v>355</v>
      </c>
      <c r="B346" t="s">
        <v>904</v>
      </c>
      <c r="C346" t="s">
        <v>1114</v>
      </c>
      <c r="D346">
        <v>30</v>
      </c>
      <c r="E346" t="s">
        <v>1115</v>
      </c>
      <c r="F346" t="s">
        <v>1116</v>
      </c>
      <c r="G346">
        <v>2260.85</v>
      </c>
    </row>
    <row r="347" spans="1:7" x14ac:dyDescent="0.25">
      <c r="A347" t="s">
        <v>356</v>
      </c>
      <c r="B347" t="s">
        <v>905</v>
      </c>
      <c r="C347" t="s">
        <v>1112</v>
      </c>
      <c r="D347">
        <v>2</v>
      </c>
      <c r="E347" t="s">
        <v>1115</v>
      </c>
      <c r="F347" t="s">
        <v>1115</v>
      </c>
      <c r="G347">
        <v>70614.649999999994</v>
      </c>
    </row>
    <row r="348" spans="1:7" x14ac:dyDescent="0.25">
      <c r="A348" t="s">
        <v>357</v>
      </c>
      <c r="B348" t="s">
        <v>906</v>
      </c>
      <c r="C348" t="s">
        <v>1114</v>
      </c>
      <c r="D348">
        <v>24</v>
      </c>
      <c r="E348" t="s">
        <v>1115</v>
      </c>
      <c r="F348" t="s">
        <v>1115</v>
      </c>
      <c r="G348">
        <v>3492.7</v>
      </c>
    </row>
    <row r="349" spans="1:7" x14ac:dyDescent="0.25">
      <c r="A349" t="s">
        <v>358</v>
      </c>
      <c r="B349" t="s">
        <v>907</v>
      </c>
      <c r="C349" t="s">
        <v>1111</v>
      </c>
      <c r="D349">
        <v>19</v>
      </c>
      <c r="E349" t="s">
        <v>1115</v>
      </c>
      <c r="F349" t="s">
        <v>1116</v>
      </c>
      <c r="G349">
        <v>205.92</v>
      </c>
    </row>
    <row r="350" spans="1:7" x14ac:dyDescent="0.25">
      <c r="A350" t="s">
        <v>359</v>
      </c>
      <c r="B350" t="s">
        <v>908</v>
      </c>
      <c r="C350" t="s">
        <v>1111</v>
      </c>
      <c r="D350">
        <v>30</v>
      </c>
      <c r="E350" t="s">
        <v>1115</v>
      </c>
      <c r="F350" t="s">
        <v>1116</v>
      </c>
      <c r="G350">
        <v>874.5</v>
      </c>
    </row>
    <row r="351" spans="1:7" x14ac:dyDescent="0.25">
      <c r="A351" t="s">
        <v>360</v>
      </c>
      <c r="B351" t="s">
        <v>909</v>
      </c>
      <c r="C351" t="s">
        <v>1112</v>
      </c>
      <c r="D351">
        <v>11</v>
      </c>
      <c r="E351" t="s">
        <v>1115</v>
      </c>
      <c r="F351" t="s">
        <v>1116</v>
      </c>
      <c r="G351">
        <v>152949.85</v>
      </c>
    </row>
    <row r="352" spans="1:7" x14ac:dyDescent="0.25">
      <c r="A352" t="s">
        <v>361</v>
      </c>
      <c r="B352" t="s">
        <v>910</v>
      </c>
      <c r="C352" t="s">
        <v>1111</v>
      </c>
      <c r="D352">
        <v>23</v>
      </c>
      <c r="E352" t="s">
        <v>1115</v>
      </c>
      <c r="F352" t="s">
        <v>1116</v>
      </c>
      <c r="G352">
        <v>209.88</v>
      </c>
    </row>
    <row r="353" spans="1:7" x14ac:dyDescent="0.25">
      <c r="A353" t="s">
        <v>362</v>
      </c>
      <c r="B353" t="s">
        <v>911</v>
      </c>
      <c r="C353" t="s">
        <v>1112</v>
      </c>
      <c r="D353">
        <v>29</v>
      </c>
      <c r="E353" t="s">
        <v>1115</v>
      </c>
      <c r="F353" t="s">
        <v>1116</v>
      </c>
      <c r="G353">
        <v>10862.8</v>
      </c>
    </row>
    <row r="354" spans="1:7" x14ac:dyDescent="0.25">
      <c r="A354" t="s">
        <v>363</v>
      </c>
      <c r="B354" t="s">
        <v>912</v>
      </c>
      <c r="C354" t="s">
        <v>1112</v>
      </c>
      <c r="D354">
        <v>19</v>
      </c>
      <c r="E354" t="s">
        <v>1115</v>
      </c>
      <c r="F354" t="s">
        <v>1115</v>
      </c>
      <c r="G354">
        <v>42630.9</v>
      </c>
    </row>
    <row r="355" spans="1:7" x14ac:dyDescent="0.25">
      <c r="A355" t="s">
        <v>364</v>
      </c>
      <c r="B355" t="s">
        <v>913</v>
      </c>
      <c r="C355" t="s">
        <v>1112</v>
      </c>
      <c r="D355">
        <v>18</v>
      </c>
      <c r="E355" t="s">
        <v>1115</v>
      </c>
      <c r="F355" t="s">
        <v>1115</v>
      </c>
      <c r="G355">
        <v>20190.900000000001</v>
      </c>
    </row>
    <row r="356" spans="1:7" x14ac:dyDescent="0.25">
      <c r="A356" t="s">
        <v>365</v>
      </c>
      <c r="B356" t="s">
        <v>914</v>
      </c>
      <c r="C356" t="s">
        <v>1112</v>
      </c>
      <c r="D356">
        <v>31</v>
      </c>
      <c r="E356" t="s">
        <v>1115</v>
      </c>
      <c r="F356" t="s">
        <v>1116</v>
      </c>
      <c r="G356">
        <v>22434.9</v>
      </c>
    </row>
    <row r="357" spans="1:7" x14ac:dyDescent="0.25">
      <c r="A357" t="s">
        <v>366</v>
      </c>
      <c r="B357" t="s">
        <v>915</v>
      </c>
      <c r="C357" t="s">
        <v>1112</v>
      </c>
      <c r="D357">
        <v>5</v>
      </c>
      <c r="E357" t="s">
        <v>1116</v>
      </c>
      <c r="F357" t="s">
        <v>1116</v>
      </c>
      <c r="G357">
        <v>21312.9</v>
      </c>
    </row>
    <row r="358" spans="1:7" x14ac:dyDescent="0.25">
      <c r="A358" t="s">
        <v>367</v>
      </c>
      <c r="B358" t="s">
        <v>916</v>
      </c>
      <c r="C358" t="s">
        <v>1112</v>
      </c>
      <c r="D358">
        <v>6</v>
      </c>
      <c r="E358" t="s">
        <v>1116</v>
      </c>
      <c r="F358" t="s">
        <v>1115</v>
      </c>
      <c r="G358">
        <v>22434.9</v>
      </c>
    </row>
    <row r="359" spans="1:7" x14ac:dyDescent="0.25">
      <c r="A359" t="s">
        <v>368</v>
      </c>
      <c r="B359" t="s">
        <v>917</v>
      </c>
      <c r="C359" t="s">
        <v>1112</v>
      </c>
      <c r="D359">
        <v>32</v>
      </c>
      <c r="E359" t="s">
        <v>1115</v>
      </c>
      <c r="F359" t="s">
        <v>1116</v>
      </c>
      <c r="G359">
        <v>30288.9</v>
      </c>
    </row>
    <row r="360" spans="1:7" x14ac:dyDescent="0.25">
      <c r="A360" t="s">
        <v>369</v>
      </c>
      <c r="B360" t="s">
        <v>918</v>
      </c>
      <c r="C360" t="s">
        <v>1112</v>
      </c>
      <c r="D360">
        <v>30</v>
      </c>
      <c r="E360" t="s">
        <v>1115</v>
      </c>
      <c r="F360" t="s">
        <v>1115</v>
      </c>
      <c r="G360">
        <v>33225.699999999997</v>
      </c>
    </row>
    <row r="361" spans="1:7" x14ac:dyDescent="0.25">
      <c r="A361" t="s">
        <v>370</v>
      </c>
      <c r="B361" t="s">
        <v>919</v>
      </c>
      <c r="C361" t="s">
        <v>1113</v>
      </c>
      <c r="D361">
        <v>32</v>
      </c>
      <c r="E361" t="s">
        <v>1115</v>
      </c>
      <c r="F361" t="s">
        <v>1116</v>
      </c>
      <c r="G361">
        <v>7573.7</v>
      </c>
    </row>
    <row r="362" spans="1:7" x14ac:dyDescent="0.25">
      <c r="A362" t="s">
        <v>371</v>
      </c>
      <c r="B362" t="s">
        <v>920</v>
      </c>
      <c r="C362" t="s">
        <v>1113</v>
      </c>
      <c r="D362">
        <v>11</v>
      </c>
      <c r="E362" t="s">
        <v>1115</v>
      </c>
      <c r="F362" t="s">
        <v>1115</v>
      </c>
      <c r="G362">
        <v>5714.8</v>
      </c>
    </row>
    <row r="363" spans="1:7" x14ac:dyDescent="0.25">
      <c r="A363" t="s">
        <v>372</v>
      </c>
      <c r="B363" t="s">
        <v>921</v>
      </c>
      <c r="C363" t="s">
        <v>1113</v>
      </c>
      <c r="D363">
        <v>14</v>
      </c>
      <c r="E363" t="s">
        <v>1115</v>
      </c>
      <c r="F363" t="s">
        <v>1116</v>
      </c>
      <c r="G363">
        <v>9322.7000000000007</v>
      </c>
    </row>
    <row r="364" spans="1:7" x14ac:dyDescent="0.25">
      <c r="A364" t="s">
        <v>373</v>
      </c>
      <c r="B364" t="s">
        <v>922</v>
      </c>
      <c r="C364" t="s">
        <v>1112</v>
      </c>
      <c r="D364">
        <v>11</v>
      </c>
      <c r="E364" t="s">
        <v>1115</v>
      </c>
      <c r="F364" t="s">
        <v>1116</v>
      </c>
      <c r="G364">
        <v>22874.799999999999</v>
      </c>
    </row>
    <row r="365" spans="1:7" x14ac:dyDescent="0.25">
      <c r="A365" t="s">
        <v>374</v>
      </c>
      <c r="B365" t="s">
        <v>923</v>
      </c>
      <c r="C365" t="s">
        <v>1112</v>
      </c>
      <c r="D365">
        <v>8</v>
      </c>
      <c r="E365" t="s">
        <v>1116</v>
      </c>
      <c r="F365" t="s">
        <v>1115</v>
      </c>
      <c r="G365">
        <v>41970.7</v>
      </c>
    </row>
    <row r="366" spans="1:7" x14ac:dyDescent="0.25">
      <c r="A366" t="s">
        <v>375</v>
      </c>
      <c r="B366" t="s">
        <v>924</v>
      </c>
      <c r="C366" t="s">
        <v>1112</v>
      </c>
      <c r="D366">
        <v>0</v>
      </c>
      <c r="E366" t="s">
        <v>1116</v>
      </c>
      <c r="F366" t="s">
        <v>1115</v>
      </c>
      <c r="G366">
        <v>34314.800000000003</v>
      </c>
    </row>
    <row r="367" spans="1:7" x14ac:dyDescent="0.25">
      <c r="A367" t="s">
        <v>376</v>
      </c>
      <c r="B367" t="s">
        <v>925</v>
      </c>
      <c r="C367" t="s">
        <v>1114</v>
      </c>
      <c r="D367">
        <v>23</v>
      </c>
      <c r="E367" t="s">
        <v>1115</v>
      </c>
      <c r="F367" t="s">
        <v>1116</v>
      </c>
      <c r="G367">
        <v>2514.75</v>
      </c>
    </row>
    <row r="368" spans="1:7" x14ac:dyDescent="0.25">
      <c r="A368" t="s">
        <v>377</v>
      </c>
      <c r="B368" t="s">
        <v>926</v>
      </c>
      <c r="C368" t="s">
        <v>1114</v>
      </c>
      <c r="D368">
        <v>25</v>
      </c>
      <c r="E368" t="s">
        <v>1115</v>
      </c>
      <c r="F368" t="s">
        <v>1115</v>
      </c>
      <c r="G368">
        <v>2930.35</v>
      </c>
    </row>
    <row r="369" spans="1:7" x14ac:dyDescent="0.25">
      <c r="A369" t="s">
        <v>378</v>
      </c>
      <c r="B369" t="s">
        <v>927</v>
      </c>
      <c r="C369" t="s">
        <v>1114</v>
      </c>
      <c r="D369">
        <v>18</v>
      </c>
      <c r="E369" t="s">
        <v>1115</v>
      </c>
      <c r="F369" t="s">
        <v>1116</v>
      </c>
      <c r="G369">
        <v>2094.75</v>
      </c>
    </row>
    <row r="370" spans="1:7" x14ac:dyDescent="0.25">
      <c r="A370" t="s">
        <v>379</v>
      </c>
      <c r="B370" t="s">
        <v>928</v>
      </c>
      <c r="C370" t="s">
        <v>1114</v>
      </c>
      <c r="D370">
        <v>25</v>
      </c>
      <c r="E370" t="s">
        <v>1115</v>
      </c>
      <c r="F370" t="s">
        <v>1116</v>
      </c>
      <c r="G370">
        <v>4482.8999999999996</v>
      </c>
    </row>
    <row r="371" spans="1:7" x14ac:dyDescent="0.25">
      <c r="A371" t="s">
        <v>380</v>
      </c>
      <c r="B371" t="s">
        <v>929</v>
      </c>
      <c r="C371" t="s">
        <v>1112</v>
      </c>
      <c r="D371">
        <v>9</v>
      </c>
      <c r="E371" t="s">
        <v>1115</v>
      </c>
      <c r="F371" t="s">
        <v>1116</v>
      </c>
      <c r="G371">
        <v>11764.65</v>
      </c>
    </row>
    <row r="372" spans="1:7" x14ac:dyDescent="0.25">
      <c r="A372" t="s">
        <v>381</v>
      </c>
      <c r="B372" t="s">
        <v>930</v>
      </c>
      <c r="C372" t="s">
        <v>1114</v>
      </c>
      <c r="D372">
        <v>25</v>
      </c>
      <c r="E372" t="s">
        <v>1115</v>
      </c>
      <c r="F372" t="s">
        <v>1115</v>
      </c>
      <c r="G372">
        <v>4423.8500000000004</v>
      </c>
    </row>
    <row r="373" spans="1:7" x14ac:dyDescent="0.25">
      <c r="A373" t="s">
        <v>382</v>
      </c>
      <c r="B373" t="s">
        <v>931</v>
      </c>
      <c r="C373" t="s">
        <v>1114</v>
      </c>
      <c r="D373">
        <v>2</v>
      </c>
      <c r="E373" t="s">
        <v>1116</v>
      </c>
      <c r="F373" t="s">
        <v>1116</v>
      </c>
      <c r="G373">
        <v>3426.8</v>
      </c>
    </row>
    <row r="374" spans="1:7" x14ac:dyDescent="0.25">
      <c r="A374" t="s">
        <v>383</v>
      </c>
      <c r="B374" t="s">
        <v>932</v>
      </c>
      <c r="C374" t="s">
        <v>1113</v>
      </c>
      <c r="D374">
        <v>26</v>
      </c>
      <c r="E374" t="s">
        <v>1115</v>
      </c>
      <c r="F374" t="s">
        <v>1115</v>
      </c>
      <c r="G374">
        <v>6165.9</v>
      </c>
    </row>
    <row r="375" spans="1:7" x14ac:dyDescent="0.25">
      <c r="A375" t="s">
        <v>384</v>
      </c>
      <c r="B375" t="s">
        <v>933</v>
      </c>
      <c r="C375" t="s">
        <v>1114</v>
      </c>
      <c r="D375">
        <v>11</v>
      </c>
      <c r="E375" t="s">
        <v>1115</v>
      </c>
      <c r="F375" t="s">
        <v>1115</v>
      </c>
      <c r="G375">
        <v>2937.15</v>
      </c>
    </row>
    <row r="376" spans="1:7" x14ac:dyDescent="0.25">
      <c r="A376" t="s">
        <v>385</v>
      </c>
      <c r="B376" t="s">
        <v>934</v>
      </c>
      <c r="C376" t="s">
        <v>1111</v>
      </c>
      <c r="D376">
        <v>32</v>
      </c>
      <c r="E376" t="s">
        <v>1115</v>
      </c>
      <c r="F376" t="s">
        <v>1116</v>
      </c>
      <c r="G376">
        <v>294.25</v>
      </c>
    </row>
    <row r="377" spans="1:7" x14ac:dyDescent="0.25">
      <c r="A377" t="s">
        <v>386</v>
      </c>
      <c r="B377" t="s">
        <v>935</v>
      </c>
      <c r="C377" t="s">
        <v>1111</v>
      </c>
      <c r="D377">
        <v>30</v>
      </c>
      <c r="E377" t="s">
        <v>1115</v>
      </c>
      <c r="F377" t="s">
        <v>1115</v>
      </c>
      <c r="G377">
        <v>40.17</v>
      </c>
    </row>
    <row r="378" spans="1:7" x14ac:dyDescent="0.25">
      <c r="A378" t="s">
        <v>387</v>
      </c>
      <c r="B378" t="s">
        <v>936</v>
      </c>
      <c r="C378" t="s">
        <v>1111</v>
      </c>
      <c r="D378">
        <v>11</v>
      </c>
      <c r="E378" t="s">
        <v>1115</v>
      </c>
      <c r="F378" t="s">
        <v>1116</v>
      </c>
      <c r="G378">
        <v>41.73</v>
      </c>
    </row>
    <row r="379" spans="1:7" x14ac:dyDescent="0.25">
      <c r="A379" t="s">
        <v>388</v>
      </c>
      <c r="B379" t="s">
        <v>937</v>
      </c>
      <c r="C379" t="s">
        <v>1111</v>
      </c>
      <c r="D379">
        <v>12</v>
      </c>
      <c r="E379" t="s">
        <v>1115</v>
      </c>
      <c r="F379" t="s">
        <v>1116</v>
      </c>
      <c r="G379">
        <v>41.73</v>
      </c>
    </row>
    <row r="380" spans="1:7" x14ac:dyDescent="0.25">
      <c r="A380" t="s">
        <v>389</v>
      </c>
      <c r="B380" t="s">
        <v>938</v>
      </c>
      <c r="C380" t="s">
        <v>1111</v>
      </c>
      <c r="D380">
        <v>21</v>
      </c>
      <c r="E380" t="s">
        <v>1115</v>
      </c>
      <c r="F380" t="s">
        <v>1115</v>
      </c>
      <c r="G380">
        <v>40.950000000000003</v>
      </c>
    </row>
    <row r="381" spans="1:7" x14ac:dyDescent="0.25">
      <c r="A381" t="s">
        <v>390</v>
      </c>
      <c r="B381" t="s">
        <v>939</v>
      </c>
      <c r="C381" t="s">
        <v>1111</v>
      </c>
      <c r="D381">
        <v>18</v>
      </c>
      <c r="E381" t="s">
        <v>1115</v>
      </c>
      <c r="F381" t="s">
        <v>1115</v>
      </c>
      <c r="G381">
        <v>34.32</v>
      </c>
    </row>
    <row r="382" spans="1:7" x14ac:dyDescent="0.25">
      <c r="A382" t="s">
        <v>391</v>
      </c>
      <c r="B382" t="s">
        <v>940</v>
      </c>
      <c r="C382" t="s">
        <v>1111</v>
      </c>
      <c r="D382">
        <v>3</v>
      </c>
      <c r="E382" t="s">
        <v>1115</v>
      </c>
      <c r="F382" t="s">
        <v>1115</v>
      </c>
      <c r="G382">
        <v>110.25</v>
      </c>
    </row>
    <row r="383" spans="1:7" x14ac:dyDescent="0.25">
      <c r="A383" t="s">
        <v>392</v>
      </c>
      <c r="B383" t="s">
        <v>941</v>
      </c>
      <c r="C383" t="s">
        <v>1111</v>
      </c>
      <c r="D383">
        <v>12</v>
      </c>
      <c r="E383" t="s">
        <v>1115</v>
      </c>
      <c r="F383" t="s">
        <v>1116</v>
      </c>
      <c r="G383">
        <v>85.49</v>
      </c>
    </row>
    <row r="384" spans="1:7" x14ac:dyDescent="0.25">
      <c r="A384" t="s">
        <v>393</v>
      </c>
      <c r="B384" t="s">
        <v>942</v>
      </c>
      <c r="C384" t="s">
        <v>1111</v>
      </c>
      <c r="D384">
        <v>3</v>
      </c>
      <c r="E384" t="s">
        <v>1115</v>
      </c>
      <c r="F384" t="s">
        <v>1116</v>
      </c>
      <c r="G384">
        <v>50.4</v>
      </c>
    </row>
    <row r="385" spans="1:7" x14ac:dyDescent="0.25">
      <c r="A385" t="s">
        <v>394</v>
      </c>
      <c r="B385" t="s">
        <v>943</v>
      </c>
      <c r="C385" t="s">
        <v>1111</v>
      </c>
      <c r="D385">
        <v>0</v>
      </c>
      <c r="E385" t="s">
        <v>1116</v>
      </c>
      <c r="F385" t="s">
        <v>1116</v>
      </c>
      <c r="G385">
        <v>79.5</v>
      </c>
    </row>
    <row r="386" spans="1:7" x14ac:dyDescent="0.25">
      <c r="A386" t="s">
        <v>395</v>
      </c>
      <c r="B386" t="s">
        <v>944</v>
      </c>
      <c r="C386" t="s">
        <v>1111</v>
      </c>
      <c r="D386">
        <v>27</v>
      </c>
      <c r="E386" t="s">
        <v>1115</v>
      </c>
      <c r="F386" t="s">
        <v>1116</v>
      </c>
      <c r="G386">
        <v>17.34</v>
      </c>
    </row>
    <row r="387" spans="1:7" x14ac:dyDescent="0.25">
      <c r="A387" t="s">
        <v>396</v>
      </c>
      <c r="B387" t="s">
        <v>945</v>
      </c>
      <c r="C387" t="s">
        <v>1111</v>
      </c>
      <c r="D387">
        <v>14</v>
      </c>
      <c r="E387" t="s">
        <v>1115</v>
      </c>
      <c r="F387" t="s">
        <v>1115</v>
      </c>
      <c r="G387">
        <v>41.34</v>
      </c>
    </row>
    <row r="388" spans="1:7" x14ac:dyDescent="0.25">
      <c r="A388" t="s">
        <v>397</v>
      </c>
      <c r="B388" t="s">
        <v>946</v>
      </c>
      <c r="C388" t="s">
        <v>1111</v>
      </c>
      <c r="D388">
        <v>11</v>
      </c>
      <c r="E388" t="s">
        <v>1115</v>
      </c>
      <c r="F388" t="s">
        <v>1116</v>
      </c>
      <c r="G388">
        <v>17.850000000000001</v>
      </c>
    </row>
    <row r="389" spans="1:7" x14ac:dyDescent="0.25">
      <c r="A389" t="s">
        <v>398</v>
      </c>
      <c r="B389" t="s">
        <v>947</v>
      </c>
      <c r="C389" t="s">
        <v>1111</v>
      </c>
      <c r="D389">
        <v>13</v>
      </c>
      <c r="E389" t="s">
        <v>1115</v>
      </c>
      <c r="F389" t="s">
        <v>1115</v>
      </c>
      <c r="G389">
        <v>169.95</v>
      </c>
    </row>
    <row r="390" spans="1:7" x14ac:dyDescent="0.25">
      <c r="A390" t="s">
        <v>399</v>
      </c>
      <c r="B390" t="s">
        <v>948</v>
      </c>
      <c r="C390" t="s">
        <v>1111</v>
      </c>
      <c r="D390">
        <v>9</v>
      </c>
      <c r="E390" t="s">
        <v>1115</v>
      </c>
      <c r="F390" t="s">
        <v>1115</v>
      </c>
      <c r="G390">
        <v>144.9</v>
      </c>
    </row>
    <row r="391" spans="1:7" x14ac:dyDescent="0.25">
      <c r="A391" t="s">
        <v>400</v>
      </c>
      <c r="B391" t="s">
        <v>949</v>
      </c>
      <c r="C391" t="s">
        <v>1111</v>
      </c>
      <c r="D391">
        <v>2</v>
      </c>
      <c r="E391" t="s">
        <v>1116</v>
      </c>
      <c r="F391" t="s">
        <v>1115</v>
      </c>
      <c r="G391">
        <v>144.9</v>
      </c>
    </row>
    <row r="392" spans="1:7" x14ac:dyDescent="0.25">
      <c r="A392" t="s">
        <v>401</v>
      </c>
      <c r="B392" t="s">
        <v>950</v>
      </c>
      <c r="C392" t="s">
        <v>1111</v>
      </c>
      <c r="D392">
        <v>15</v>
      </c>
      <c r="E392" t="s">
        <v>1115</v>
      </c>
      <c r="F392" t="s">
        <v>1116</v>
      </c>
      <c r="G392">
        <v>11.33</v>
      </c>
    </row>
    <row r="393" spans="1:7" x14ac:dyDescent="0.25">
      <c r="A393" t="s">
        <v>402</v>
      </c>
      <c r="B393" t="s">
        <v>951</v>
      </c>
      <c r="C393" t="s">
        <v>1111</v>
      </c>
      <c r="D393">
        <v>22</v>
      </c>
      <c r="E393" t="s">
        <v>1115</v>
      </c>
      <c r="F393" t="s">
        <v>1115</v>
      </c>
      <c r="G393">
        <v>17.68</v>
      </c>
    </row>
    <row r="394" spans="1:7" x14ac:dyDescent="0.25">
      <c r="A394" t="s">
        <v>403</v>
      </c>
      <c r="B394" t="s">
        <v>952</v>
      </c>
      <c r="C394" t="s">
        <v>1111</v>
      </c>
      <c r="D394">
        <v>13</v>
      </c>
      <c r="E394" t="s">
        <v>1115</v>
      </c>
      <c r="F394" t="s">
        <v>1115</v>
      </c>
      <c r="G394">
        <v>80.56</v>
      </c>
    </row>
    <row r="395" spans="1:7" x14ac:dyDescent="0.25">
      <c r="A395" t="s">
        <v>404</v>
      </c>
      <c r="B395" t="s">
        <v>953</v>
      </c>
      <c r="C395" t="s">
        <v>1113</v>
      </c>
      <c r="D395">
        <v>24</v>
      </c>
      <c r="E395" t="s">
        <v>1115</v>
      </c>
      <c r="F395" t="s">
        <v>1115</v>
      </c>
      <c r="G395">
        <v>9058.85</v>
      </c>
    </row>
    <row r="396" spans="1:7" x14ac:dyDescent="0.25">
      <c r="A396" t="s">
        <v>405</v>
      </c>
      <c r="B396" t="s">
        <v>954</v>
      </c>
      <c r="C396" t="s">
        <v>1111</v>
      </c>
      <c r="D396">
        <v>24</v>
      </c>
      <c r="E396" t="s">
        <v>1115</v>
      </c>
      <c r="F396" t="s">
        <v>1115</v>
      </c>
      <c r="G396">
        <v>11.33</v>
      </c>
    </row>
    <row r="397" spans="1:7" x14ac:dyDescent="0.25">
      <c r="A397" t="s">
        <v>406</v>
      </c>
      <c r="B397" t="s">
        <v>955</v>
      </c>
      <c r="C397" t="s">
        <v>1111</v>
      </c>
      <c r="D397">
        <v>19</v>
      </c>
      <c r="E397" t="s">
        <v>1115</v>
      </c>
      <c r="F397" t="s">
        <v>1115</v>
      </c>
      <c r="G397">
        <v>68.64</v>
      </c>
    </row>
    <row r="398" spans="1:7" x14ac:dyDescent="0.25">
      <c r="A398" t="s">
        <v>407</v>
      </c>
      <c r="B398" t="s">
        <v>956</v>
      </c>
      <c r="C398" t="s">
        <v>1111</v>
      </c>
      <c r="D398">
        <v>5</v>
      </c>
      <c r="E398" t="s">
        <v>1116</v>
      </c>
      <c r="F398" t="s">
        <v>1116</v>
      </c>
      <c r="G398">
        <v>91.52</v>
      </c>
    </row>
    <row r="399" spans="1:7" x14ac:dyDescent="0.25">
      <c r="A399" t="s">
        <v>408</v>
      </c>
      <c r="B399" t="s">
        <v>957</v>
      </c>
      <c r="C399" t="s">
        <v>1111</v>
      </c>
      <c r="D399">
        <v>28</v>
      </c>
      <c r="E399" t="s">
        <v>1115</v>
      </c>
      <c r="F399" t="s">
        <v>1115</v>
      </c>
      <c r="G399">
        <v>69.959999999999994</v>
      </c>
    </row>
    <row r="400" spans="1:7" x14ac:dyDescent="0.25">
      <c r="A400" t="s">
        <v>409</v>
      </c>
      <c r="B400" t="s">
        <v>958</v>
      </c>
      <c r="C400" t="s">
        <v>1111</v>
      </c>
      <c r="D400">
        <v>10</v>
      </c>
      <c r="E400" t="s">
        <v>1115</v>
      </c>
      <c r="F400" t="s">
        <v>1116</v>
      </c>
      <c r="G400">
        <v>94.16</v>
      </c>
    </row>
    <row r="401" spans="1:7" x14ac:dyDescent="0.25">
      <c r="A401" t="s">
        <v>410</v>
      </c>
      <c r="B401" t="s">
        <v>959</v>
      </c>
      <c r="C401" t="s">
        <v>1111</v>
      </c>
      <c r="D401">
        <v>15</v>
      </c>
      <c r="E401" t="s">
        <v>1115</v>
      </c>
      <c r="F401" t="s">
        <v>1115</v>
      </c>
      <c r="G401">
        <v>91.52</v>
      </c>
    </row>
    <row r="402" spans="1:7" x14ac:dyDescent="0.25">
      <c r="A402" t="s">
        <v>411</v>
      </c>
      <c r="B402" t="s">
        <v>960</v>
      </c>
      <c r="C402" t="s">
        <v>1111</v>
      </c>
      <c r="D402">
        <v>15</v>
      </c>
      <c r="E402" t="s">
        <v>1115</v>
      </c>
      <c r="F402" t="s">
        <v>1115</v>
      </c>
      <c r="G402">
        <v>142.13999999999999</v>
      </c>
    </row>
    <row r="403" spans="1:7" x14ac:dyDescent="0.25">
      <c r="A403" t="s">
        <v>412</v>
      </c>
      <c r="B403" t="s">
        <v>961</v>
      </c>
      <c r="C403" t="s">
        <v>1111</v>
      </c>
      <c r="D403">
        <v>1</v>
      </c>
      <c r="E403" t="s">
        <v>1115</v>
      </c>
      <c r="F403" t="s">
        <v>1116</v>
      </c>
      <c r="G403">
        <v>84.66</v>
      </c>
    </row>
    <row r="404" spans="1:7" x14ac:dyDescent="0.25">
      <c r="A404" t="s">
        <v>413</v>
      </c>
      <c r="B404" t="s">
        <v>962</v>
      </c>
      <c r="C404" t="s">
        <v>1111</v>
      </c>
      <c r="D404">
        <v>3</v>
      </c>
      <c r="E404" t="s">
        <v>1115</v>
      </c>
      <c r="F404" t="s">
        <v>1115</v>
      </c>
      <c r="G404">
        <v>74.88</v>
      </c>
    </row>
    <row r="405" spans="1:7" x14ac:dyDescent="0.25">
      <c r="A405" t="s">
        <v>414</v>
      </c>
      <c r="B405" t="s">
        <v>963</v>
      </c>
      <c r="C405" t="s">
        <v>1111</v>
      </c>
      <c r="D405">
        <v>9</v>
      </c>
      <c r="E405" t="s">
        <v>1115</v>
      </c>
      <c r="F405" t="s">
        <v>1116</v>
      </c>
      <c r="G405">
        <v>111.3</v>
      </c>
    </row>
    <row r="406" spans="1:7" x14ac:dyDescent="0.25">
      <c r="A406" t="s">
        <v>415</v>
      </c>
      <c r="B406" t="s">
        <v>964</v>
      </c>
      <c r="C406" t="s">
        <v>1111</v>
      </c>
      <c r="D406">
        <v>1</v>
      </c>
      <c r="E406" t="s">
        <v>1116</v>
      </c>
      <c r="F406" t="s">
        <v>1115</v>
      </c>
      <c r="G406">
        <v>56.1</v>
      </c>
    </row>
    <row r="407" spans="1:7" x14ac:dyDescent="0.25">
      <c r="A407" t="s">
        <v>416</v>
      </c>
      <c r="B407" t="s">
        <v>965</v>
      </c>
      <c r="C407" t="s">
        <v>1111</v>
      </c>
      <c r="D407">
        <v>11</v>
      </c>
      <c r="E407" t="s">
        <v>1115</v>
      </c>
      <c r="F407" t="s">
        <v>1116</v>
      </c>
      <c r="G407">
        <v>1496.25</v>
      </c>
    </row>
    <row r="408" spans="1:7" x14ac:dyDescent="0.25">
      <c r="A408" t="s">
        <v>417</v>
      </c>
      <c r="B408" t="s">
        <v>966</v>
      </c>
      <c r="C408" t="s">
        <v>1113</v>
      </c>
      <c r="D408">
        <v>26</v>
      </c>
      <c r="E408" t="s">
        <v>1115</v>
      </c>
      <c r="F408" t="s">
        <v>1116</v>
      </c>
      <c r="G408">
        <v>5824.7</v>
      </c>
    </row>
    <row r="409" spans="1:7" x14ac:dyDescent="0.25">
      <c r="A409" t="s">
        <v>418</v>
      </c>
      <c r="B409" t="s">
        <v>967</v>
      </c>
      <c r="C409" t="s">
        <v>1111</v>
      </c>
      <c r="D409">
        <v>29</v>
      </c>
      <c r="E409" t="s">
        <v>1115</v>
      </c>
      <c r="F409" t="s">
        <v>1116</v>
      </c>
      <c r="G409">
        <v>1127.8499999999999</v>
      </c>
    </row>
    <row r="410" spans="1:7" x14ac:dyDescent="0.25">
      <c r="A410" t="s">
        <v>419</v>
      </c>
      <c r="B410" t="s">
        <v>968</v>
      </c>
      <c r="C410" t="s">
        <v>1111</v>
      </c>
      <c r="D410">
        <v>3</v>
      </c>
      <c r="E410" t="s">
        <v>1116</v>
      </c>
      <c r="F410" t="s">
        <v>1116</v>
      </c>
      <c r="G410">
        <v>1149.75</v>
      </c>
    </row>
    <row r="411" spans="1:7" x14ac:dyDescent="0.25">
      <c r="A411" t="s">
        <v>420</v>
      </c>
      <c r="B411" t="s">
        <v>969</v>
      </c>
      <c r="C411" t="s">
        <v>1111</v>
      </c>
      <c r="D411">
        <v>0</v>
      </c>
      <c r="E411" t="s">
        <v>1116</v>
      </c>
      <c r="F411" t="s">
        <v>1116</v>
      </c>
      <c r="G411">
        <v>1677.9</v>
      </c>
    </row>
    <row r="412" spans="1:7" x14ac:dyDescent="0.25">
      <c r="A412" t="s">
        <v>421</v>
      </c>
      <c r="B412" t="s">
        <v>970</v>
      </c>
      <c r="C412" t="s">
        <v>1111</v>
      </c>
      <c r="D412">
        <v>27</v>
      </c>
      <c r="E412" t="s">
        <v>1115</v>
      </c>
      <c r="F412" t="s">
        <v>1115</v>
      </c>
      <c r="G412">
        <v>1171.6500000000001</v>
      </c>
    </row>
    <row r="413" spans="1:7" x14ac:dyDescent="0.25">
      <c r="A413" t="s">
        <v>422</v>
      </c>
      <c r="B413" t="s">
        <v>971</v>
      </c>
      <c r="C413" t="s">
        <v>1113</v>
      </c>
      <c r="D413">
        <v>11</v>
      </c>
      <c r="E413" t="s">
        <v>1115</v>
      </c>
      <c r="F413" t="s">
        <v>1116</v>
      </c>
      <c r="G413">
        <v>5714.8</v>
      </c>
    </row>
    <row r="414" spans="1:7" x14ac:dyDescent="0.25">
      <c r="A414" t="s">
        <v>423</v>
      </c>
      <c r="B414" t="s">
        <v>972</v>
      </c>
      <c r="C414" t="s">
        <v>1111</v>
      </c>
      <c r="D414">
        <v>17</v>
      </c>
      <c r="E414" t="s">
        <v>1115</v>
      </c>
      <c r="F414" t="s">
        <v>1115</v>
      </c>
      <c r="G414">
        <v>1760.15</v>
      </c>
    </row>
    <row r="415" spans="1:7" x14ac:dyDescent="0.25">
      <c r="A415" t="s">
        <v>424</v>
      </c>
      <c r="B415" t="s">
        <v>973</v>
      </c>
      <c r="C415" t="s">
        <v>1113</v>
      </c>
      <c r="D415">
        <v>32</v>
      </c>
      <c r="E415" t="s">
        <v>1115</v>
      </c>
      <c r="F415" t="s">
        <v>1116</v>
      </c>
      <c r="G415">
        <v>6990.7</v>
      </c>
    </row>
    <row r="416" spans="1:7" x14ac:dyDescent="0.25">
      <c r="A416" t="s">
        <v>425</v>
      </c>
      <c r="B416" t="s">
        <v>974</v>
      </c>
      <c r="C416" t="s">
        <v>1111</v>
      </c>
      <c r="D416">
        <v>28</v>
      </c>
      <c r="E416" t="s">
        <v>1115</v>
      </c>
      <c r="F416" t="s">
        <v>1116</v>
      </c>
      <c r="G416">
        <v>1674.75</v>
      </c>
    </row>
    <row r="417" spans="1:7" x14ac:dyDescent="0.25">
      <c r="A417" t="s">
        <v>426</v>
      </c>
      <c r="B417" t="s">
        <v>975</v>
      </c>
      <c r="C417" t="s">
        <v>1114</v>
      </c>
      <c r="D417">
        <v>24</v>
      </c>
      <c r="E417" t="s">
        <v>1115</v>
      </c>
      <c r="F417" t="s">
        <v>1115</v>
      </c>
      <c r="G417">
        <v>2882.25</v>
      </c>
    </row>
    <row r="418" spans="1:7" x14ac:dyDescent="0.25">
      <c r="A418" t="s">
        <v>427</v>
      </c>
      <c r="B418" t="s">
        <v>976</v>
      </c>
      <c r="C418" t="s">
        <v>1111</v>
      </c>
      <c r="D418">
        <v>19</v>
      </c>
      <c r="E418" t="s">
        <v>1115</v>
      </c>
      <c r="F418" t="s">
        <v>1115</v>
      </c>
      <c r="G418">
        <v>1510.5</v>
      </c>
    </row>
    <row r="419" spans="1:7" x14ac:dyDescent="0.25">
      <c r="A419" t="s">
        <v>428</v>
      </c>
      <c r="B419" t="s">
        <v>977</v>
      </c>
      <c r="C419" t="s">
        <v>1114</v>
      </c>
      <c r="D419">
        <v>3</v>
      </c>
      <c r="E419" t="s">
        <v>1116</v>
      </c>
      <c r="F419" t="s">
        <v>1115</v>
      </c>
      <c r="G419">
        <v>3360.9</v>
      </c>
    </row>
    <row r="420" spans="1:7" x14ac:dyDescent="0.25">
      <c r="A420" t="s">
        <v>429</v>
      </c>
      <c r="B420" t="s">
        <v>978</v>
      </c>
      <c r="C420" t="s">
        <v>1111</v>
      </c>
      <c r="D420">
        <v>25</v>
      </c>
      <c r="E420" t="s">
        <v>1115</v>
      </c>
      <c r="F420" t="s">
        <v>1115</v>
      </c>
      <c r="G420">
        <v>1710.8</v>
      </c>
    </row>
    <row r="421" spans="1:7" x14ac:dyDescent="0.25">
      <c r="A421" t="s">
        <v>430</v>
      </c>
      <c r="B421" t="s">
        <v>979</v>
      </c>
      <c r="C421" t="s">
        <v>1111</v>
      </c>
      <c r="D421">
        <v>17</v>
      </c>
      <c r="E421" t="s">
        <v>1115</v>
      </c>
      <c r="F421" t="s">
        <v>1115</v>
      </c>
      <c r="G421">
        <v>1496.25</v>
      </c>
    </row>
    <row r="422" spans="1:7" x14ac:dyDescent="0.25">
      <c r="A422" t="s">
        <v>431</v>
      </c>
      <c r="B422" t="s">
        <v>980</v>
      </c>
      <c r="C422" t="s">
        <v>1114</v>
      </c>
      <c r="D422">
        <v>9</v>
      </c>
      <c r="E422" t="s">
        <v>1116</v>
      </c>
      <c r="F422" t="s">
        <v>1115</v>
      </c>
      <c r="G422">
        <v>2093.5</v>
      </c>
    </row>
    <row r="423" spans="1:7" x14ac:dyDescent="0.25">
      <c r="A423" t="s">
        <v>432</v>
      </c>
      <c r="B423" t="s">
        <v>981</v>
      </c>
      <c r="C423" t="s">
        <v>1114</v>
      </c>
      <c r="D423">
        <v>4</v>
      </c>
      <c r="E423" t="s">
        <v>1115</v>
      </c>
      <c r="F423" t="s">
        <v>1116</v>
      </c>
      <c r="G423">
        <v>2034.25</v>
      </c>
    </row>
    <row r="424" spans="1:7" x14ac:dyDescent="0.25">
      <c r="A424" t="s">
        <v>433</v>
      </c>
      <c r="B424" t="s">
        <v>982</v>
      </c>
      <c r="C424" t="s">
        <v>1111</v>
      </c>
      <c r="D424">
        <v>15</v>
      </c>
      <c r="E424" t="s">
        <v>1115</v>
      </c>
      <c r="F424" t="s">
        <v>1116</v>
      </c>
      <c r="G424">
        <v>1760.15</v>
      </c>
    </row>
    <row r="425" spans="1:7" x14ac:dyDescent="0.25">
      <c r="A425" t="s">
        <v>434</v>
      </c>
      <c r="B425" t="s">
        <v>983</v>
      </c>
      <c r="C425" t="s">
        <v>1114</v>
      </c>
      <c r="D425">
        <v>23</v>
      </c>
      <c r="E425" t="s">
        <v>1115</v>
      </c>
      <c r="F425" t="s">
        <v>1116</v>
      </c>
      <c r="G425">
        <v>2562.65</v>
      </c>
    </row>
    <row r="426" spans="1:7" x14ac:dyDescent="0.25">
      <c r="A426" t="s">
        <v>435</v>
      </c>
      <c r="B426" t="s">
        <v>984</v>
      </c>
      <c r="C426" t="s">
        <v>1114</v>
      </c>
      <c r="D426">
        <v>22</v>
      </c>
      <c r="E426" t="s">
        <v>1115</v>
      </c>
      <c r="F426" t="s">
        <v>1116</v>
      </c>
      <c r="G426">
        <v>2054</v>
      </c>
    </row>
    <row r="427" spans="1:7" x14ac:dyDescent="0.25">
      <c r="A427" t="s">
        <v>436</v>
      </c>
      <c r="B427" t="s">
        <v>985</v>
      </c>
      <c r="C427" t="s">
        <v>1114</v>
      </c>
      <c r="D427">
        <v>31</v>
      </c>
      <c r="E427" t="s">
        <v>1115</v>
      </c>
      <c r="F427" t="s">
        <v>1116</v>
      </c>
      <c r="G427">
        <v>2034.25</v>
      </c>
    </row>
    <row r="428" spans="1:7" x14ac:dyDescent="0.25">
      <c r="A428" t="s">
        <v>437</v>
      </c>
      <c r="B428" t="s">
        <v>986</v>
      </c>
      <c r="C428" t="s">
        <v>1111</v>
      </c>
      <c r="D428">
        <v>24</v>
      </c>
      <c r="E428" t="s">
        <v>1115</v>
      </c>
      <c r="F428" t="s">
        <v>1116</v>
      </c>
      <c r="G428">
        <v>1727.25</v>
      </c>
    </row>
    <row r="429" spans="1:7" x14ac:dyDescent="0.25">
      <c r="A429" t="s">
        <v>438</v>
      </c>
      <c r="B429" t="s">
        <v>987</v>
      </c>
      <c r="C429" t="s">
        <v>1111</v>
      </c>
      <c r="D429">
        <v>30</v>
      </c>
      <c r="E429" t="s">
        <v>1115</v>
      </c>
      <c r="F429" t="s">
        <v>1116</v>
      </c>
      <c r="G429">
        <v>1453.5</v>
      </c>
    </row>
    <row r="430" spans="1:7" x14ac:dyDescent="0.25">
      <c r="A430" t="s">
        <v>439</v>
      </c>
      <c r="B430" t="s">
        <v>988</v>
      </c>
      <c r="C430" t="s">
        <v>1111</v>
      </c>
      <c r="D430">
        <v>19</v>
      </c>
      <c r="E430" t="s">
        <v>1115</v>
      </c>
      <c r="F430" t="s">
        <v>1115</v>
      </c>
      <c r="G430">
        <v>1171.6500000000001</v>
      </c>
    </row>
    <row r="431" spans="1:7" x14ac:dyDescent="0.25">
      <c r="A431" t="s">
        <v>440</v>
      </c>
      <c r="B431" t="s">
        <v>989</v>
      </c>
      <c r="C431" t="s">
        <v>1111</v>
      </c>
      <c r="D431">
        <v>5</v>
      </c>
      <c r="E431" t="s">
        <v>1115</v>
      </c>
      <c r="F431" t="s">
        <v>1115</v>
      </c>
      <c r="G431">
        <v>67.319999999999993</v>
      </c>
    </row>
    <row r="432" spans="1:7" x14ac:dyDescent="0.25">
      <c r="A432" t="s">
        <v>441</v>
      </c>
      <c r="B432" t="s">
        <v>990</v>
      </c>
      <c r="C432" t="s">
        <v>1114</v>
      </c>
      <c r="D432">
        <v>29</v>
      </c>
      <c r="E432" t="s">
        <v>1115</v>
      </c>
      <c r="F432" t="s">
        <v>1115</v>
      </c>
      <c r="G432">
        <v>3459.75</v>
      </c>
    </row>
    <row r="433" spans="1:7" x14ac:dyDescent="0.25">
      <c r="A433" t="s">
        <v>442</v>
      </c>
      <c r="B433" t="s">
        <v>991</v>
      </c>
      <c r="C433" t="s">
        <v>1114</v>
      </c>
      <c r="D433">
        <v>25</v>
      </c>
      <c r="E433" t="s">
        <v>1115</v>
      </c>
      <c r="F433" t="s">
        <v>1115</v>
      </c>
      <c r="G433">
        <v>2238.9</v>
      </c>
    </row>
    <row r="434" spans="1:7" x14ac:dyDescent="0.25">
      <c r="A434" t="s">
        <v>443</v>
      </c>
      <c r="B434" t="s">
        <v>992</v>
      </c>
      <c r="C434" t="s">
        <v>1114</v>
      </c>
      <c r="D434">
        <v>28</v>
      </c>
      <c r="E434" t="s">
        <v>1115</v>
      </c>
      <c r="F434" t="s">
        <v>1116</v>
      </c>
      <c r="G434">
        <v>2304.75</v>
      </c>
    </row>
    <row r="435" spans="1:7" x14ac:dyDescent="0.25">
      <c r="A435" t="s">
        <v>444</v>
      </c>
      <c r="B435" t="s">
        <v>993</v>
      </c>
      <c r="C435" t="s">
        <v>1111</v>
      </c>
      <c r="D435">
        <v>28</v>
      </c>
      <c r="E435" t="s">
        <v>1115</v>
      </c>
      <c r="F435" t="s">
        <v>1115</v>
      </c>
      <c r="G435">
        <v>1743.7</v>
      </c>
    </row>
    <row r="436" spans="1:7" x14ac:dyDescent="0.25">
      <c r="A436" t="s">
        <v>445</v>
      </c>
      <c r="B436" t="s">
        <v>994</v>
      </c>
      <c r="C436" t="s">
        <v>1114</v>
      </c>
      <c r="D436">
        <v>7</v>
      </c>
      <c r="E436" t="s">
        <v>1115</v>
      </c>
      <c r="F436" t="s">
        <v>1116</v>
      </c>
      <c r="G436">
        <v>4075.7</v>
      </c>
    </row>
    <row r="437" spans="1:7" x14ac:dyDescent="0.25">
      <c r="A437" t="s">
        <v>446</v>
      </c>
      <c r="B437" t="s">
        <v>995</v>
      </c>
      <c r="C437" t="s">
        <v>1111</v>
      </c>
      <c r="D437">
        <v>11</v>
      </c>
      <c r="E437" t="s">
        <v>1115</v>
      </c>
      <c r="F437" t="s">
        <v>1115</v>
      </c>
      <c r="G437">
        <v>205.92</v>
      </c>
    </row>
    <row r="438" spans="1:7" x14ac:dyDescent="0.25">
      <c r="A438" t="s">
        <v>447</v>
      </c>
      <c r="B438" t="s">
        <v>996</v>
      </c>
      <c r="C438" t="s">
        <v>1111</v>
      </c>
      <c r="D438">
        <v>32</v>
      </c>
      <c r="E438" t="s">
        <v>1115</v>
      </c>
      <c r="F438" t="s">
        <v>1115</v>
      </c>
      <c r="G438">
        <v>209.88</v>
      </c>
    </row>
    <row r="439" spans="1:7" x14ac:dyDescent="0.25">
      <c r="A439" t="s">
        <v>448</v>
      </c>
      <c r="B439" t="s">
        <v>997</v>
      </c>
      <c r="C439" t="s">
        <v>1113</v>
      </c>
      <c r="D439">
        <v>3</v>
      </c>
      <c r="E439" t="s">
        <v>1115</v>
      </c>
      <c r="F439" t="s">
        <v>1116</v>
      </c>
      <c r="G439">
        <v>9146.7999999999993</v>
      </c>
    </row>
    <row r="440" spans="1:7" x14ac:dyDescent="0.25">
      <c r="A440" t="s">
        <v>449</v>
      </c>
      <c r="B440" t="s">
        <v>998</v>
      </c>
      <c r="C440" t="s">
        <v>1112</v>
      </c>
      <c r="D440">
        <v>26</v>
      </c>
      <c r="E440" t="s">
        <v>1115</v>
      </c>
      <c r="F440" t="s">
        <v>1115</v>
      </c>
      <c r="G440">
        <v>17946.900000000001</v>
      </c>
    </row>
    <row r="441" spans="1:7" x14ac:dyDescent="0.25">
      <c r="A441" t="s">
        <v>450</v>
      </c>
      <c r="B441" t="s">
        <v>999</v>
      </c>
      <c r="C441" t="s">
        <v>1111</v>
      </c>
      <c r="D441">
        <v>6</v>
      </c>
      <c r="E441" t="s">
        <v>1115</v>
      </c>
      <c r="F441" t="s">
        <v>1115</v>
      </c>
      <c r="G441">
        <v>209.88</v>
      </c>
    </row>
    <row r="442" spans="1:7" x14ac:dyDescent="0.25">
      <c r="A442" t="s">
        <v>451</v>
      </c>
      <c r="B442" t="s">
        <v>1000</v>
      </c>
      <c r="C442" t="s">
        <v>1112</v>
      </c>
      <c r="D442">
        <v>5</v>
      </c>
      <c r="E442" t="s">
        <v>1116</v>
      </c>
      <c r="F442" t="s">
        <v>1116</v>
      </c>
      <c r="G442">
        <v>10389.75</v>
      </c>
    </row>
    <row r="443" spans="1:7" x14ac:dyDescent="0.25">
      <c r="A443" t="s">
        <v>452</v>
      </c>
      <c r="B443" t="s">
        <v>1001</v>
      </c>
      <c r="C443" t="s">
        <v>1112</v>
      </c>
      <c r="D443">
        <v>22</v>
      </c>
      <c r="E443" t="s">
        <v>1115</v>
      </c>
      <c r="F443" t="s">
        <v>1115</v>
      </c>
      <c r="G443">
        <v>18474.75</v>
      </c>
    </row>
    <row r="444" spans="1:7" x14ac:dyDescent="0.25">
      <c r="A444" t="s">
        <v>453</v>
      </c>
      <c r="B444" t="s">
        <v>1002</v>
      </c>
      <c r="C444" t="s">
        <v>1112</v>
      </c>
      <c r="D444">
        <v>12</v>
      </c>
      <c r="E444" t="s">
        <v>1115</v>
      </c>
      <c r="F444" t="s">
        <v>1116</v>
      </c>
      <c r="G444">
        <v>10967.25</v>
      </c>
    </row>
    <row r="445" spans="1:7" x14ac:dyDescent="0.25">
      <c r="A445" t="s">
        <v>454</v>
      </c>
      <c r="B445" t="s">
        <v>1003</v>
      </c>
      <c r="C445" t="s">
        <v>1111</v>
      </c>
      <c r="D445">
        <v>13</v>
      </c>
      <c r="E445" t="s">
        <v>1115</v>
      </c>
      <c r="F445" t="s">
        <v>1115</v>
      </c>
      <c r="G445">
        <v>1694.35</v>
      </c>
    </row>
    <row r="446" spans="1:7" x14ac:dyDescent="0.25">
      <c r="A446" t="s">
        <v>455</v>
      </c>
      <c r="B446" t="s">
        <v>1004</v>
      </c>
      <c r="C446" t="s">
        <v>1113</v>
      </c>
      <c r="D446">
        <v>17</v>
      </c>
      <c r="E446" t="s">
        <v>1115</v>
      </c>
      <c r="F446" t="s">
        <v>1116</v>
      </c>
      <c r="G446">
        <v>8739.7000000000007</v>
      </c>
    </row>
    <row r="447" spans="1:7" x14ac:dyDescent="0.25">
      <c r="A447" t="s">
        <v>456</v>
      </c>
      <c r="B447" t="s">
        <v>1005</v>
      </c>
      <c r="C447" t="s">
        <v>1111</v>
      </c>
      <c r="D447">
        <v>22</v>
      </c>
      <c r="E447" t="s">
        <v>1115</v>
      </c>
      <c r="F447" t="s">
        <v>1116</v>
      </c>
      <c r="G447">
        <v>211.86</v>
      </c>
    </row>
    <row r="448" spans="1:7" x14ac:dyDescent="0.25">
      <c r="A448" t="s">
        <v>457</v>
      </c>
      <c r="B448" t="s">
        <v>1006</v>
      </c>
      <c r="C448" t="s">
        <v>1112</v>
      </c>
      <c r="D448">
        <v>4</v>
      </c>
      <c r="E448" t="s">
        <v>1115</v>
      </c>
      <c r="F448" t="s">
        <v>1116</v>
      </c>
      <c r="G448">
        <v>11214.9</v>
      </c>
    </row>
    <row r="449" spans="1:7" x14ac:dyDescent="0.25">
      <c r="A449" t="s">
        <v>458</v>
      </c>
      <c r="B449" t="s">
        <v>1007</v>
      </c>
      <c r="C449" t="s">
        <v>1113</v>
      </c>
      <c r="D449">
        <v>13</v>
      </c>
      <c r="E449" t="s">
        <v>1115</v>
      </c>
      <c r="F449" t="s">
        <v>1115</v>
      </c>
      <c r="G449">
        <v>9410.65</v>
      </c>
    </row>
    <row r="450" spans="1:7" x14ac:dyDescent="0.25">
      <c r="A450" t="s">
        <v>459</v>
      </c>
      <c r="B450" t="s">
        <v>1008</v>
      </c>
      <c r="C450" t="s">
        <v>1113</v>
      </c>
      <c r="D450">
        <v>28</v>
      </c>
      <c r="E450" t="s">
        <v>1115</v>
      </c>
      <c r="F450" t="s">
        <v>1115</v>
      </c>
      <c r="G450">
        <v>8156.7</v>
      </c>
    </row>
    <row r="451" spans="1:7" x14ac:dyDescent="0.25">
      <c r="A451" t="s">
        <v>460</v>
      </c>
      <c r="B451" t="s">
        <v>1009</v>
      </c>
      <c r="C451" t="s">
        <v>1114</v>
      </c>
      <c r="D451">
        <v>31</v>
      </c>
      <c r="E451" t="s">
        <v>1115</v>
      </c>
      <c r="F451" t="s">
        <v>1115</v>
      </c>
      <c r="G451">
        <v>3360.9</v>
      </c>
    </row>
    <row r="452" spans="1:7" x14ac:dyDescent="0.25">
      <c r="A452" t="s">
        <v>461</v>
      </c>
      <c r="B452" t="s">
        <v>1010</v>
      </c>
      <c r="C452" t="s">
        <v>1114</v>
      </c>
      <c r="D452">
        <v>12</v>
      </c>
      <c r="E452" t="s">
        <v>1115</v>
      </c>
      <c r="F452" t="s">
        <v>1115</v>
      </c>
      <c r="G452">
        <v>3459.75</v>
      </c>
    </row>
    <row r="453" spans="1:7" x14ac:dyDescent="0.25">
      <c r="A453" t="s">
        <v>462</v>
      </c>
      <c r="B453" t="s">
        <v>1011</v>
      </c>
      <c r="C453" t="s">
        <v>1111</v>
      </c>
      <c r="D453">
        <v>13</v>
      </c>
      <c r="E453" t="s">
        <v>1115</v>
      </c>
      <c r="F453" t="s">
        <v>1116</v>
      </c>
      <c r="G453">
        <v>207.9</v>
      </c>
    </row>
    <row r="454" spans="1:7" x14ac:dyDescent="0.25">
      <c r="A454" t="s">
        <v>463</v>
      </c>
      <c r="B454" t="s">
        <v>1012</v>
      </c>
      <c r="C454" t="s">
        <v>1111</v>
      </c>
      <c r="D454">
        <v>11</v>
      </c>
      <c r="E454" t="s">
        <v>1115</v>
      </c>
      <c r="F454" t="s">
        <v>1115</v>
      </c>
      <c r="G454">
        <v>207.9</v>
      </c>
    </row>
    <row r="455" spans="1:7" x14ac:dyDescent="0.25">
      <c r="A455" t="s">
        <v>464</v>
      </c>
      <c r="B455" t="s">
        <v>1013</v>
      </c>
      <c r="C455" t="s">
        <v>1114</v>
      </c>
      <c r="D455">
        <v>3</v>
      </c>
      <c r="E455" t="s">
        <v>1116</v>
      </c>
      <c r="F455" t="s">
        <v>1115</v>
      </c>
      <c r="G455">
        <v>4074.9</v>
      </c>
    </row>
    <row r="456" spans="1:7" x14ac:dyDescent="0.25">
      <c r="A456" t="s">
        <v>465</v>
      </c>
      <c r="B456" t="s">
        <v>1014</v>
      </c>
      <c r="C456" t="s">
        <v>1113</v>
      </c>
      <c r="D456">
        <v>16</v>
      </c>
      <c r="E456" t="s">
        <v>1115</v>
      </c>
      <c r="F456" t="s">
        <v>1115</v>
      </c>
      <c r="G456">
        <v>7410.85</v>
      </c>
    </row>
    <row r="457" spans="1:7" x14ac:dyDescent="0.25">
      <c r="A457" t="s">
        <v>466</v>
      </c>
      <c r="B457" t="s">
        <v>1015</v>
      </c>
      <c r="C457" t="s">
        <v>1114</v>
      </c>
      <c r="D457">
        <v>10</v>
      </c>
      <c r="E457" t="s">
        <v>1115</v>
      </c>
      <c r="F457" t="s">
        <v>1115</v>
      </c>
      <c r="G457">
        <v>2348.65</v>
      </c>
    </row>
    <row r="458" spans="1:7" x14ac:dyDescent="0.25">
      <c r="A458" t="s">
        <v>467</v>
      </c>
      <c r="B458" t="s">
        <v>1016</v>
      </c>
      <c r="C458" t="s">
        <v>1114</v>
      </c>
      <c r="D458">
        <v>22</v>
      </c>
      <c r="E458" t="s">
        <v>1115</v>
      </c>
      <c r="F458" t="s">
        <v>1115</v>
      </c>
      <c r="G458">
        <v>4570.8</v>
      </c>
    </row>
    <row r="459" spans="1:7" x14ac:dyDescent="0.25">
      <c r="A459" t="s">
        <v>468</v>
      </c>
      <c r="B459" t="s">
        <v>1017</v>
      </c>
      <c r="C459" t="s">
        <v>1113</v>
      </c>
      <c r="D459">
        <v>22</v>
      </c>
      <c r="E459" t="s">
        <v>1115</v>
      </c>
      <c r="F459" t="s">
        <v>1116</v>
      </c>
      <c r="G459">
        <v>7410.85</v>
      </c>
    </row>
    <row r="460" spans="1:7" x14ac:dyDescent="0.25">
      <c r="A460" t="s">
        <v>469</v>
      </c>
      <c r="B460" t="s">
        <v>1018</v>
      </c>
      <c r="C460" t="s">
        <v>1114</v>
      </c>
      <c r="D460">
        <v>31</v>
      </c>
      <c r="E460" t="s">
        <v>1115</v>
      </c>
      <c r="F460" t="s">
        <v>1116</v>
      </c>
      <c r="G460">
        <v>2850.9</v>
      </c>
    </row>
    <row r="461" spans="1:7" x14ac:dyDescent="0.25">
      <c r="A461" t="s">
        <v>470</v>
      </c>
      <c r="B461" t="s">
        <v>1019</v>
      </c>
      <c r="C461" t="s">
        <v>1113</v>
      </c>
      <c r="D461">
        <v>28</v>
      </c>
      <c r="E461" t="s">
        <v>1115</v>
      </c>
      <c r="F461" t="s">
        <v>1116</v>
      </c>
      <c r="G461">
        <v>9322.7000000000007</v>
      </c>
    </row>
    <row r="462" spans="1:7" x14ac:dyDescent="0.25">
      <c r="A462" t="s">
        <v>471</v>
      </c>
      <c r="B462" t="s">
        <v>1020</v>
      </c>
      <c r="C462" t="s">
        <v>1112</v>
      </c>
      <c r="D462">
        <v>22</v>
      </c>
      <c r="E462" t="s">
        <v>1115</v>
      </c>
      <c r="F462" t="s">
        <v>1115</v>
      </c>
      <c r="G462">
        <v>11839.85</v>
      </c>
    </row>
    <row r="463" spans="1:7" x14ac:dyDescent="0.25">
      <c r="A463" t="s">
        <v>472</v>
      </c>
      <c r="B463" t="s">
        <v>1021</v>
      </c>
      <c r="C463" t="s">
        <v>1113</v>
      </c>
      <c r="D463">
        <v>20</v>
      </c>
      <c r="E463" t="s">
        <v>1115</v>
      </c>
      <c r="F463" t="s">
        <v>1116</v>
      </c>
      <c r="G463">
        <v>7338.9</v>
      </c>
    </row>
    <row r="464" spans="1:7" x14ac:dyDescent="0.25">
      <c r="A464" t="s">
        <v>473</v>
      </c>
      <c r="B464" t="s">
        <v>1022</v>
      </c>
      <c r="C464" t="s">
        <v>1112</v>
      </c>
      <c r="D464">
        <v>5</v>
      </c>
      <c r="E464" t="s">
        <v>1116</v>
      </c>
      <c r="F464" t="s">
        <v>1115</v>
      </c>
      <c r="G464">
        <v>16824.900000000001</v>
      </c>
    </row>
    <row r="465" spans="1:7" x14ac:dyDescent="0.25">
      <c r="A465" t="s">
        <v>474</v>
      </c>
      <c r="B465" t="s">
        <v>1023</v>
      </c>
      <c r="C465" t="s">
        <v>1112</v>
      </c>
      <c r="D465">
        <v>3</v>
      </c>
      <c r="E465" t="s">
        <v>1116</v>
      </c>
      <c r="F465" t="s">
        <v>1115</v>
      </c>
      <c r="G465">
        <v>14866.8</v>
      </c>
    </row>
    <row r="466" spans="1:7" x14ac:dyDescent="0.25">
      <c r="A466" t="s">
        <v>475</v>
      </c>
      <c r="B466" t="s">
        <v>1024</v>
      </c>
      <c r="C466" t="s">
        <v>1112</v>
      </c>
      <c r="D466">
        <v>26</v>
      </c>
      <c r="E466" t="s">
        <v>1115</v>
      </c>
      <c r="F466" t="s">
        <v>1115</v>
      </c>
      <c r="G466">
        <v>17844.75</v>
      </c>
    </row>
    <row r="467" spans="1:7" x14ac:dyDescent="0.25">
      <c r="A467" t="s">
        <v>476</v>
      </c>
      <c r="B467" t="s">
        <v>1025</v>
      </c>
      <c r="C467" t="s">
        <v>1112</v>
      </c>
      <c r="D467">
        <v>0</v>
      </c>
      <c r="E467" t="s">
        <v>1116</v>
      </c>
      <c r="F467" t="s">
        <v>1115</v>
      </c>
      <c r="G467">
        <v>23094.75</v>
      </c>
    </row>
    <row r="468" spans="1:7" x14ac:dyDescent="0.25">
      <c r="A468" t="s">
        <v>477</v>
      </c>
      <c r="B468" t="s">
        <v>1026</v>
      </c>
      <c r="C468" t="s">
        <v>1112</v>
      </c>
      <c r="D468">
        <v>32</v>
      </c>
      <c r="E468" t="s">
        <v>1115</v>
      </c>
      <c r="F468" t="s">
        <v>1115</v>
      </c>
      <c r="G468">
        <v>33984.85</v>
      </c>
    </row>
    <row r="469" spans="1:7" x14ac:dyDescent="0.25">
      <c r="A469" t="s">
        <v>478</v>
      </c>
      <c r="B469" t="s">
        <v>1027</v>
      </c>
      <c r="C469" t="s">
        <v>1112</v>
      </c>
      <c r="D469">
        <v>17</v>
      </c>
      <c r="E469" t="s">
        <v>1115</v>
      </c>
      <c r="F469" t="s">
        <v>1116</v>
      </c>
      <c r="G469">
        <v>29419.65</v>
      </c>
    </row>
    <row r="470" spans="1:7" x14ac:dyDescent="0.25">
      <c r="A470" t="s">
        <v>479</v>
      </c>
      <c r="B470" t="s">
        <v>1028</v>
      </c>
      <c r="C470" t="s">
        <v>1112</v>
      </c>
      <c r="D470">
        <v>1</v>
      </c>
      <c r="E470" t="s">
        <v>1115</v>
      </c>
      <c r="F470" t="s">
        <v>1116</v>
      </c>
      <c r="G470">
        <v>22874.799999999999</v>
      </c>
    </row>
    <row r="471" spans="1:7" x14ac:dyDescent="0.25">
      <c r="A471" t="s">
        <v>480</v>
      </c>
      <c r="B471" t="s">
        <v>1029</v>
      </c>
      <c r="C471" t="s">
        <v>1112</v>
      </c>
      <c r="D471">
        <v>14</v>
      </c>
      <c r="E471" t="s">
        <v>1115</v>
      </c>
      <c r="F471" t="s">
        <v>1116</v>
      </c>
      <c r="G471">
        <v>25994.799999999999</v>
      </c>
    </row>
    <row r="472" spans="1:7" x14ac:dyDescent="0.25">
      <c r="A472" t="s">
        <v>481</v>
      </c>
      <c r="B472" t="s">
        <v>1030</v>
      </c>
      <c r="C472" t="s">
        <v>1114</v>
      </c>
      <c r="D472">
        <v>15</v>
      </c>
      <c r="E472" t="s">
        <v>1115</v>
      </c>
      <c r="F472" t="s">
        <v>1116</v>
      </c>
      <c r="G472">
        <v>4194.75</v>
      </c>
    </row>
    <row r="473" spans="1:7" x14ac:dyDescent="0.25">
      <c r="A473" t="s">
        <v>482</v>
      </c>
      <c r="B473" t="s">
        <v>1031</v>
      </c>
      <c r="C473" t="s">
        <v>1114</v>
      </c>
      <c r="D473">
        <v>11</v>
      </c>
      <c r="E473" t="s">
        <v>1115</v>
      </c>
      <c r="F473" t="s">
        <v>1116</v>
      </c>
      <c r="G473">
        <v>2238.9</v>
      </c>
    </row>
    <row r="474" spans="1:7" x14ac:dyDescent="0.25">
      <c r="A474" t="s">
        <v>483</v>
      </c>
      <c r="B474" t="s">
        <v>1032</v>
      </c>
      <c r="C474" t="s">
        <v>1113</v>
      </c>
      <c r="D474">
        <v>0</v>
      </c>
      <c r="E474" t="s">
        <v>1116</v>
      </c>
      <c r="F474" t="s">
        <v>1115</v>
      </c>
      <c r="G474">
        <v>7338.9</v>
      </c>
    </row>
    <row r="475" spans="1:7" x14ac:dyDescent="0.25">
      <c r="A475" t="s">
        <v>484</v>
      </c>
      <c r="B475" t="s">
        <v>1033</v>
      </c>
      <c r="C475" t="s">
        <v>1112</v>
      </c>
      <c r="D475">
        <v>28</v>
      </c>
      <c r="E475" t="s">
        <v>1115</v>
      </c>
      <c r="F475" t="s">
        <v>1116</v>
      </c>
      <c r="G475">
        <v>34644.75</v>
      </c>
    </row>
    <row r="476" spans="1:7" x14ac:dyDescent="0.25">
      <c r="A476" t="s">
        <v>485</v>
      </c>
      <c r="B476" t="s">
        <v>1034</v>
      </c>
      <c r="C476" t="s">
        <v>1112</v>
      </c>
      <c r="D476">
        <v>6</v>
      </c>
      <c r="E476" t="s">
        <v>1116</v>
      </c>
      <c r="F476" t="s">
        <v>1116</v>
      </c>
      <c r="G476">
        <v>38300.65</v>
      </c>
    </row>
    <row r="477" spans="1:7" x14ac:dyDescent="0.25">
      <c r="A477" t="s">
        <v>486</v>
      </c>
      <c r="B477" t="s">
        <v>1035</v>
      </c>
      <c r="C477" t="s">
        <v>1112</v>
      </c>
      <c r="D477">
        <v>32</v>
      </c>
      <c r="E477" t="s">
        <v>1115</v>
      </c>
      <c r="F477" t="s">
        <v>1115</v>
      </c>
      <c r="G477">
        <v>40804.699999999997</v>
      </c>
    </row>
    <row r="478" spans="1:7" x14ac:dyDescent="0.25">
      <c r="A478" t="s">
        <v>487</v>
      </c>
      <c r="B478" t="s">
        <v>1036</v>
      </c>
      <c r="C478" t="s">
        <v>1112</v>
      </c>
      <c r="D478">
        <v>5</v>
      </c>
      <c r="E478" t="s">
        <v>1116</v>
      </c>
      <c r="F478" t="s">
        <v>1115</v>
      </c>
      <c r="G478">
        <v>42533.85</v>
      </c>
    </row>
    <row r="479" spans="1:7" x14ac:dyDescent="0.25">
      <c r="A479" t="s">
        <v>488</v>
      </c>
      <c r="B479" t="s">
        <v>1037</v>
      </c>
      <c r="C479" t="s">
        <v>1112</v>
      </c>
      <c r="D479">
        <v>18</v>
      </c>
      <c r="E479" t="s">
        <v>1115</v>
      </c>
      <c r="F479" t="s">
        <v>1116</v>
      </c>
      <c r="G479">
        <v>34644.75</v>
      </c>
    </row>
    <row r="480" spans="1:7" x14ac:dyDescent="0.25">
      <c r="A480" t="s">
        <v>489</v>
      </c>
      <c r="B480" t="s">
        <v>1038</v>
      </c>
      <c r="C480" t="s">
        <v>1112</v>
      </c>
      <c r="D480">
        <v>14</v>
      </c>
      <c r="E480" t="s">
        <v>1115</v>
      </c>
      <c r="F480" t="s">
        <v>1116</v>
      </c>
      <c r="G480">
        <v>37584.75</v>
      </c>
    </row>
    <row r="481" spans="1:7" x14ac:dyDescent="0.25">
      <c r="A481" t="s">
        <v>490</v>
      </c>
      <c r="B481" t="s">
        <v>1039</v>
      </c>
      <c r="C481" t="s">
        <v>1114</v>
      </c>
      <c r="D481">
        <v>4</v>
      </c>
      <c r="E481" t="s">
        <v>1116</v>
      </c>
      <c r="F481" t="s">
        <v>1116</v>
      </c>
      <c r="G481">
        <v>4570.8</v>
      </c>
    </row>
    <row r="482" spans="1:7" x14ac:dyDescent="0.25">
      <c r="A482" t="s">
        <v>491</v>
      </c>
      <c r="B482" t="s">
        <v>1040</v>
      </c>
      <c r="C482" t="s">
        <v>1112</v>
      </c>
      <c r="D482">
        <v>22</v>
      </c>
      <c r="E482" t="s">
        <v>1115</v>
      </c>
      <c r="F482" t="s">
        <v>1115</v>
      </c>
      <c r="G482">
        <v>40804.699999999997</v>
      </c>
    </row>
    <row r="483" spans="1:7" x14ac:dyDescent="0.25">
      <c r="A483" t="s">
        <v>492</v>
      </c>
      <c r="B483" t="s">
        <v>1041</v>
      </c>
      <c r="C483" t="s">
        <v>1112</v>
      </c>
      <c r="D483">
        <v>6</v>
      </c>
      <c r="E483" t="s">
        <v>1115</v>
      </c>
      <c r="F483" t="s">
        <v>1115</v>
      </c>
      <c r="G483">
        <v>42533.85</v>
      </c>
    </row>
    <row r="484" spans="1:7" x14ac:dyDescent="0.25">
      <c r="A484" t="s">
        <v>493</v>
      </c>
      <c r="B484" t="s">
        <v>1042</v>
      </c>
      <c r="C484" t="s">
        <v>1112</v>
      </c>
      <c r="D484">
        <v>8</v>
      </c>
      <c r="E484" t="s">
        <v>1115</v>
      </c>
      <c r="F484" t="s">
        <v>1116</v>
      </c>
      <c r="G484">
        <v>40012.65</v>
      </c>
    </row>
    <row r="485" spans="1:7" x14ac:dyDescent="0.25">
      <c r="A485" t="s">
        <v>494</v>
      </c>
      <c r="B485" t="s">
        <v>1043</v>
      </c>
      <c r="C485" t="s">
        <v>1112</v>
      </c>
      <c r="D485">
        <v>23</v>
      </c>
      <c r="E485" t="s">
        <v>1115</v>
      </c>
      <c r="F485" t="s">
        <v>1116</v>
      </c>
      <c r="G485">
        <v>40944.75</v>
      </c>
    </row>
    <row r="486" spans="1:7" x14ac:dyDescent="0.25">
      <c r="A486" t="s">
        <v>495</v>
      </c>
      <c r="B486" t="s">
        <v>1044</v>
      </c>
      <c r="C486" t="s">
        <v>1112</v>
      </c>
      <c r="D486">
        <v>2</v>
      </c>
      <c r="E486" t="s">
        <v>1115</v>
      </c>
      <c r="F486" t="s">
        <v>1115</v>
      </c>
      <c r="G486">
        <v>44610.8</v>
      </c>
    </row>
    <row r="487" spans="1:7" x14ac:dyDescent="0.25">
      <c r="A487" t="s">
        <v>496</v>
      </c>
      <c r="B487" t="s">
        <v>1045</v>
      </c>
      <c r="C487" t="s">
        <v>1112</v>
      </c>
      <c r="D487">
        <v>17</v>
      </c>
      <c r="E487" t="s">
        <v>1115</v>
      </c>
      <c r="F487" t="s">
        <v>1116</v>
      </c>
      <c r="G487">
        <v>48893.65</v>
      </c>
    </row>
    <row r="488" spans="1:7" x14ac:dyDescent="0.25">
      <c r="A488" t="s">
        <v>497</v>
      </c>
      <c r="B488" t="s">
        <v>1046</v>
      </c>
      <c r="C488" t="s">
        <v>1112</v>
      </c>
      <c r="D488">
        <v>17</v>
      </c>
      <c r="E488" t="s">
        <v>1115</v>
      </c>
      <c r="F488" t="s">
        <v>1116</v>
      </c>
      <c r="G488">
        <v>45486.9</v>
      </c>
    </row>
    <row r="489" spans="1:7" x14ac:dyDescent="0.25">
      <c r="A489" t="s">
        <v>498</v>
      </c>
      <c r="B489" t="s">
        <v>1047</v>
      </c>
      <c r="C489" t="s">
        <v>1112</v>
      </c>
      <c r="D489">
        <v>10</v>
      </c>
      <c r="E489" t="s">
        <v>1115</v>
      </c>
      <c r="F489" t="s">
        <v>1116</v>
      </c>
      <c r="G489">
        <v>43884.75</v>
      </c>
    </row>
    <row r="490" spans="1:7" x14ac:dyDescent="0.25">
      <c r="A490" t="s">
        <v>499</v>
      </c>
      <c r="B490" t="s">
        <v>1048</v>
      </c>
      <c r="C490" t="s">
        <v>1112</v>
      </c>
      <c r="D490">
        <v>21</v>
      </c>
      <c r="E490" t="s">
        <v>1115</v>
      </c>
      <c r="F490" t="s">
        <v>1116</v>
      </c>
      <c r="G490">
        <v>32112.7</v>
      </c>
    </row>
    <row r="491" spans="1:7" x14ac:dyDescent="0.25">
      <c r="A491" t="s">
        <v>500</v>
      </c>
      <c r="B491" t="s">
        <v>1049</v>
      </c>
      <c r="C491" t="s">
        <v>1112</v>
      </c>
      <c r="D491">
        <v>25</v>
      </c>
      <c r="E491" t="s">
        <v>1115</v>
      </c>
      <c r="F491" t="s">
        <v>1115</v>
      </c>
      <c r="G491">
        <v>20388.849999999999</v>
      </c>
    </row>
    <row r="492" spans="1:7" x14ac:dyDescent="0.25">
      <c r="A492" t="s">
        <v>501</v>
      </c>
      <c r="B492" t="s">
        <v>1050</v>
      </c>
      <c r="C492" t="s">
        <v>1112</v>
      </c>
      <c r="D492">
        <v>32</v>
      </c>
      <c r="E492" t="s">
        <v>1115</v>
      </c>
      <c r="F492" t="s">
        <v>1116</v>
      </c>
      <c r="G492">
        <v>30585.85</v>
      </c>
    </row>
    <row r="493" spans="1:7" x14ac:dyDescent="0.25">
      <c r="A493" t="s">
        <v>502</v>
      </c>
      <c r="B493" t="s">
        <v>1051</v>
      </c>
      <c r="C493" t="s">
        <v>1112</v>
      </c>
      <c r="D493">
        <v>5</v>
      </c>
      <c r="E493" t="s">
        <v>1116</v>
      </c>
      <c r="F493" t="s">
        <v>1116</v>
      </c>
      <c r="G493">
        <v>46634.7</v>
      </c>
    </row>
    <row r="494" spans="1:7" x14ac:dyDescent="0.25">
      <c r="A494" t="s">
        <v>503</v>
      </c>
      <c r="B494" t="s">
        <v>1052</v>
      </c>
      <c r="C494" t="s">
        <v>1112</v>
      </c>
      <c r="D494">
        <v>18</v>
      </c>
      <c r="E494" t="s">
        <v>1115</v>
      </c>
      <c r="F494" t="s">
        <v>1116</v>
      </c>
      <c r="G494">
        <v>20784.75</v>
      </c>
    </row>
    <row r="495" spans="1:7" x14ac:dyDescent="0.25">
      <c r="A495" t="s">
        <v>504</v>
      </c>
      <c r="B495" t="s">
        <v>1053</v>
      </c>
      <c r="C495" t="s">
        <v>1114</v>
      </c>
      <c r="D495">
        <v>29</v>
      </c>
      <c r="E495" t="s">
        <v>1115</v>
      </c>
      <c r="F495" t="s">
        <v>1115</v>
      </c>
      <c r="G495">
        <v>4482.8999999999996</v>
      </c>
    </row>
    <row r="496" spans="1:7" x14ac:dyDescent="0.25">
      <c r="A496" t="s">
        <v>505</v>
      </c>
      <c r="B496" t="s">
        <v>1054</v>
      </c>
      <c r="C496" t="s">
        <v>1112</v>
      </c>
      <c r="D496">
        <v>9</v>
      </c>
      <c r="E496" t="s">
        <v>1116</v>
      </c>
      <c r="F496" t="s">
        <v>1116</v>
      </c>
      <c r="G496">
        <v>23094.75</v>
      </c>
    </row>
    <row r="497" spans="1:7" x14ac:dyDescent="0.25">
      <c r="A497" t="s">
        <v>506</v>
      </c>
      <c r="B497" t="s">
        <v>1055</v>
      </c>
      <c r="C497" t="s">
        <v>1112</v>
      </c>
      <c r="D497">
        <v>12</v>
      </c>
      <c r="E497" t="s">
        <v>1115</v>
      </c>
      <c r="F497" t="s">
        <v>1115</v>
      </c>
      <c r="G497">
        <v>23534.65</v>
      </c>
    </row>
    <row r="498" spans="1:7" x14ac:dyDescent="0.25">
      <c r="A498" t="s">
        <v>507</v>
      </c>
      <c r="B498" t="s">
        <v>1056</v>
      </c>
      <c r="C498" t="s">
        <v>1112</v>
      </c>
      <c r="D498">
        <v>2</v>
      </c>
      <c r="E498" t="s">
        <v>1116</v>
      </c>
      <c r="F498" t="s">
        <v>1116</v>
      </c>
      <c r="G498">
        <v>29144.7</v>
      </c>
    </row>
    <row r="499" spans="1:7" x14ac:dyDescent="0.25">
      <c r="A499" t="s">
        <v>508</v>
      </c>
      <c r="B499" t="s">
        <v>1057</v>
      </c>
      <c r="C499" t="s">
        <v>1112</v>
      </c>
      <c r="D499">
        <v>3</v>
      </c>
      <c r="E499" t="s">
        <v>1116</v>
      </c>
      <c r="F499" t="s">
        <v>1116</v>
      </c>
      <c r="G499">
        <v>23314.7</v>
      </c>
    </row>
    <row r="500" spans="1:7" x14ac:dyDescent="0.25">
      <c r="A500" t="s">
        <v>509</v>
      </c>
      <c r="B500" t="s">
        <v>1058</v>
      </c>
      <c r="C500" t="s">
        <v>1112</v>
      </c>
      <c r="D500">
        <v>15</v>
      </c>
      <c r="E500" t="s">
        <v>1115</v>
      </c>
      <c r="F500" t="s">
        <v>1116</v>
      </c>
      <c r="G500">
        <v>20802.900000000001</v>
      </c>
    </row>
    <row r="501" spans="1:7" x14ac:dyDescent="0.25">
      <c r="A501" t="s">
        <v>510</v>
      </c>
      <c r="B501" t="s">
        <v>1059</v>
      </c>
      <c r="C501" t="s">
        <v>1112</v>
      </c>
      <c r="D501">
        <v>7</v>
      </c>
      <c r="E501" t="s">
        <v>1116</v>
      </c>
      <c r="F501" t="s">
        <v>1115</v>
      </c>
      <c r="G501">
        <v>44874.9</v>
      </c>
    </row>
    <row r="502" spans="1:7" x14ac:dyDescent="0.25">
      <c r="A502" t="s">
        <v>511</v>
      </c>
      <c r="B502" t="s">
        <v>1060</v>
      </c>
      <c r="C502" t="s">
        <v>1112</v>
      </c>
      <c r="D502">
        <v>30</v>
      </c>
      <c r="E502" t="s">
        <v>1115</v>
      </c>
      <c r="F502" t="s">
        <v>1116</v>
      </c>
      <c r="G502">
        <v>18298.8</v>
      </c>
    </row>
    <row r="503" spans="1:7" x14ac:dyDescent="0.25">
      <c r="A503" t="s">
        <v>512</v>
      </c>
      <c r="B503" t="s">
        <v>1061</v>
      </c>
      <c r="C503" t="s">
        <v>1112</v>
      </c>
      <c r="D503">
        <v>17</v>
      </c>
      <c r="E503" t="s">
        <v>1115</v>
      </c>
      <c r="F503" t="s">
        <v>1115</v>
      </c>
      <c r="G503">
        <v>18122.849999999999</v>
      </c>
    </row>
    <row r="504" spans="1:7" x14ac:dyDescent="0.25">
      <c r="A504" t="s">
        <v>513</v>
      </c>
      <c r="B504" t="s">
        <v>1062</v>
      </c>
      <c r="C504" t="s">
        <v>1112</v>
      </c>
      <c r="D504">
        <v>1</v>
      </c>
      <c r="E504" t="s">
        <v>1115</v>
      </c>
      <c r="F504" t="s">
        <v>1116</v>
      </c>
      <c r="G504">
        <v>31773.65</v>
      </c>
    </row>
    <row r="505" spans="1:7" x14ac:dyDescent="0.25">
      <c r="A505" t="s">
        <v>514</v>
      </c>
      <c r="B505" t="s">
        <v>1063</v>
      </c>
      <c r="C505" t="s">
        <v>1112</v>
      </c>
      <c r="D505">
        <v>15</v>
      </c>
      <c r="E505" t="s">
        <v>1115</v>
      </c>
      <c r="F505" t="s">
        <v>1116</v>
      </c>
      <c r="G505">
        <v>22434.9</v>
      </c>
    </row>
    <row r="506" spans="1:7" x14ac:dyDescent="0.25">
      <c r="A506" t="s">
        <v>515</v>
      </c>
      <c r="B506" t="s">
        <v>1064</v>
      </c>
      <c r="C506" t="s">
        <v>1114</v>
      </c>
      <c r="D506">
        <v>10</v>
      </c>
      <c r="E506" t="s">
        <v>1115</v>
      </c>
      <c r="F506" t="s">
        <v>1116</v>
      </c>
      <c r="G506">
        <v>3525.65</v>
      </c>
    </row>
    <row r="507" spans="1:7" x14ac:dyDescent="0.25">
      <c r="A507" t="s">
        <v>516</v>
      </c>
      <c r="B507" t="s">
        <v>1065</v>
      </c>
      <c r="C507" t="s">
        <v>1114</v>
      </c>
      <c r="D507">
        <v>20</v>
      </c>
      <c r="E507" t="s">
        <v>1115</v>
      </c>
      <c r="F507" t="s">
        <v>1115</v>
      </c>
      <c r="G507">
        <v>3426.8</v>
      </c>
    </row>
    <row r="508" spans="1:7" x14ac:dyDescent="0.25">
      <c r="A508" t="s">
        <v>517</v>
      </c>
      <c r="B508" t="s">
        <v>1066</v>
      </c>
      <c r="C508" t="s">
        <v>1112</v>
      </c>
      <c r="D508">
        <v>2</v>
      </c>
      <c r="E508" t="s">
        <v>1116</v>
      </c>
      <c r="F508" t="s">
        <v>1116</v>
      </c>
      <c r="G508">
        <v>11654.7</v>
      </c>
    </row>
    <row r="509" spans="1:7" x14ac:dyDescent="0.25">
      <c r="A509" t="s">
        <v>518</v>
      </c>
      <c r="B509" t="s">
        <v>1067</v>
      </c>
      <c r="C509" t="s">
        <v>1112</v>
      </c>
      <c r="D509">
        <v>32</v>
      </c>
      <c r="E509" t="s">
        <v>1115</v>
      </c>
      <c r="F509" t="s">
        <v>1115</v>
      </c>
      <c r="G509">
        <v>20388.849999999999</v>
      </c>
    </row>
    <row r="510" spans="1:7" x14ac:dyDescent="0.25">
      <c r="A510" t="s">
        <v>519</v>
      </c>
      <c r="B510" t="s">
        <v>1068</v>
      </c>
      <c r="C510" t="s">
        <v>1112</v>
      </c>
      <c r="D510">
        <v>32</v>
      </c>
      <c r="E510" t="s">
        <v>1115</v>
      </c>
      <c r="F510" t="s">
        <v>1116</v>
      </c>
      <c r="G510">
        <v>13986.7</v>
      </c>
    </row>
    <row r="511" spans="1:7" x14ac:dyDescent="0.25">
      <c r="A511" t="s">
        <v>520</v>
      </c>
      <c r="B511" t="s">
        <v>1069</v>
      </c>
      <c r="C511" t="s">
        <v>1112</v>
      </c>
      <c r="D511">
        <v>7</v>
      </c>
      <c r="E511" t="s">
        <v>1116</v>
      </c>
      <c r="F511" t="s">
        <v>1115</v>
      </c>
      <c r="G511">
        <v>22148.7</v>
      </c>
    </row>
    <row r="512" spans="1:7" x14ac:dyDescent="0.25">
      <c r="A512" t="s">
        <v>521</v>
      </c>
      <c r="B512" t="s">
        <v>1070</v>
      </c>
      <c r="C512" t="s">
        <v>1111</v>
      </c>
      <c r="D512">
        <v>15</v>
      </c>
      <c r="E512" t="s">
        <v>1115</v>
      </c>
      <c r="F512" t="s">
        <v>1116</v>
      </c>
      <c r="G512">
        <v>1760.15</v>
      </c>
    </row>
    <row r="513" spans="1:7" x14ac:dyDescent="0.25">
      <c r="A513" t="s">
        <v>522</v>
      </c>
      <c r="B513" t="s">
        <v>1071</v>
      </c>
      <c r="C513" t="s">
        <v>1111</v>
      </c>
      <c r="D513">
        <v>3</v>
      </c>
      <c r="E513" t="s">
        <v>1116</v>
      </c>
      <c r="F513" t="s">
        <v>1115</v>
      </c>
      <c r="G513">
        <v>561</v>
      </c>
    </row>
    <row r="514" spans="1:7" x14ac:dyDescent="0.25">
      <c r="A514" t="s">
        <v>523</v>
      </c>
      <c r="B514" t="s">
        <v>1072</v>
      </c>
      <c r="C514" t="s">
        <v>1114</v>
      </c>
      <c r="D514">
        <v>8</v>
      </c>
      <c r="E514" t="s">
        <v>1115</v>
      </c>
      <c r="F514" t="s">
        <v>1115</v>
      </c>
      <c r="G514">
        <v>2260.85</v>
      </c>
    </row>
    <row r="515" spans="1:7" x14ac:dyDescent="0.25">
      <c r="A515" t="s">
        <v>524</v>
      </c>
      <c r="B515" t="s">
        <v>1073</v>
      </c>
      <c r="C515" t="s">
        <v>1111</v>
      </c>
      <c r="D515">
        <v>29</v>
      </c>
      <c r="E515" t="s">
        <v>1115</v>
      </c>
      <c r="F515" t="s">
        <v>1116</v>
      </c>
      <c r="G515">
        <v>1694.35</v>
      </c>
    </row>
    <row r="516" spans="1:7" x14ac:dyDescent="0.25">
      <c r="A516" t="s">
        <v>525</v>
      </c>
      <c r="B516" t="s">
        <v>1074</v>
      </c>
      <c r="C516" t="s">
        <v>1114</v>
      </c>
      <c r="D516">
        <v>2</v>
      </c>
      <c r="E516" t="s">
        <v>1115</v>
      </c>
      <c r="F516" t="s">
        <v>1115</v>
      </c>
      <c r="G516">
        <v>2113.25</v>
      </c>
    </row>
    <row r="517" spans="1:7" x14ac:dyDescent="0.25">
      <c r="A517" t="s">
        <v>526</v>
      </c>
      <c r="B517" t="s">
        <v>1075</v>
      </c>
      <c r="C517" t="s">
        <v>1114</v>
      </c>
      <c r="D517">
        <v>23</v>
      </c>
      <c r="E517" t="s">
        <v>1115</v>
      </c>
      <c r="F517" t="s">
        <v>1115</v>
      </c>
      <c r="G517">
        <v>2014.5</v>
      </c>
    </row>
    <row r="518" spans="1:7" x14ac:dyDescent="0.25">
      <c r="A518" t="s">
        <v>527</v>
      </c>
      <c r="B518" t="s">
        <v>1076</v>
      </c>
      <c r="C518" t="s">
        <v>1112</v>
      </c>
      <c r="D518">
        <v>16</v>
      </c>
      <c r="E518" t="s">
        <v>1115</v>
      </c>
      <c r="F518" t="s">
        <v>1115</v>
      </c>
      <c r="G518">
        <v>12457.85</v>
      </c>
    </row>
    <row r="519" spans="1:7" x14ac:dyDescent="0.25">
      <c r="A519" t="s">
        <v>528</v>
      </c>
      <c r="B519" t="s">
        <v>1077</v>
      </c>
      <c r="C519" t="s">
        <v>1112</v>
      </c>
      <c r="D519">
        <v>10</v>
      </c>
      <c r="E519" t="s">
        <v>1115</v>
      </c>
      <c r="F519" t="s">
        <v>1115</v>
      </c>
      <c r="G519">
        <v>15152.7</v>
      </c>
    </row>
    <row r="520" spans="1:7" x14ac:dyDescent="0.25">
      <c r="A520" t="s">
        <v>529</v>
      </c>
      <c r="B520" t="s">
        <v>1078</v>
      </c>
      <c r="C520" t="s">
        <v>1113</v>
      </c>
      <c r="D520">
        <v>23</v>
      </c>
      <c r="E520" t="s">
        <v>1115</v>
      </c>
      <c r="F520" t="s">
        <v>1116</v>
      </c>
      <c r="G520">
        <v>7400.1</v>
      </c>
    </row>
    <row r="521" spans="1:7" x14ac:dyDescent="0.25">
      <c r="A521" t="s">
        <v>530</v>
      </c>
      <c r="B521" t="s">
        <v>1079</v>
      </c>
      <c r="C521" t="s">
        <v>1112</v>
      </c>
      <c r="D521">
        <v>8</v>
      </c>
      <c r="E521" t="s">
        <v>1115</v>
      </c>
      <c r="F521" t="s">
        <v>1116</v>
      </c>
      <c r="G521">
        <v>10191.85</v>
      </c>
    </row>
    <row r="522" spans="1:7" x14ac:dyDescent="0.25">
      <c r="A522" t="s">
        <v>531</v>
      </c>
      <c r="B522" t="s">
        <v>1080</v>
      </c>
      <c r="C522" t="s">
        <v>1112</v>
      </c>
      <c r="D522">
        <v>29</v>
      </c>
      <c r="E522" t="s">
        <v>1115</v>
      </c>
      <c r="F522" t="s">
        <v>1116</v>
      </c>
      <c r="G522">
        <v>21180.65</v>
      </c>
    </row>
    <row r="523" spans="1:7" x14ac:dyDescent="0.25">
      <c r="A523" t="s">
        <v>532</v>
      </c>
      <c r="B523" t="s">
        <v>1081</v>
      </c>
      <c r="C523" t="s">
        <v>1112</v>
      </c>
      <c r="D523">
        <v>11</v>
      </c>
      <c r="E523" t="s">
        <v>1115</v>
      </c>
      <c r="F523" t="s">
        <v>1115</v>
      </c>
      <c r="G523">
        <v>10488.7</v>
      </c>
    </row>
    <row r="524" spans="1:7" x14ac:dyDescent="0.25">
      <c r="A524" t="s">
        <v>533</v>
      </c>
      <c r="B524" t="s">
        <v>1082</v>
      </c>
      <c r="C524" t="s">
        <v>1113</v>
      </c>
      <c r="D524">
        <v>16</v>
      </c>
      <c r="E524" t="s">
        <v>1115</v>
      </c>
      <c r="F524" t="s">
        <v>1116</v>
      </c>
      <c r="G524">
        <v>6924.75</v>
      </c>
    </row>
    <row r="525" spans="1:7" x14ac:dyDescent="0.25">
      <c r="A525" t="s">
        <v>534</v>
      </c>
      <c r="B525" t="s">
        <v>1083</v>
      </c>
      <c r="C525" t="s">
        <v>1113</v>
      </c>
      <c r="D525">
        <v>27</v>
      </c>
      <c r="E525" t="s">
        <v>1115</v>
      </c>
      <c r="F525" t="s">
        <v>1116</v>
      </c>
      <c r="G525">
        <v>7848.9</v>
      </c>
    </row>
    <row r="526" spans="1:7" x14ac:dyDescent="0.25">
      <c r="A526" t="s">
        <v>535</v>
      </c>
      <c r="B526" t="s">
        <v>1084</v>
      </c>
      <c r="C526" t="s">
        <v>1111</v>
      </c>
      <c r="D526">
        <v>8</v>
      </c>
      <c r="E526" t="s">
        <v>1116</v>
      </c>
      <c r="F526" t="s">
        <v>1115</v>
      </c>
      <c r="G526">
        <v>524.70000000000005</v>
      </c>
    </row>
    <row r="527" spans="1:7" x14ac:dyDescent="0.25">
      <c r="A527" t="s">
        <v>536</v>
      </c>
      <c r="B527" t="s">
        <v>1085</v>
      </c>
      <c r="C527" t="s">
        <v>1112</v>
      </c>
      <c r="D527">
        <v>31</v>
      </c>
      <c r="E527" t="s">
        <v>1115</v>
      </c>
      <c r="F527" t="s">
        <v>1115</v>
      </c>
      <c r="G527">
        <v>11214.9</v>
      </c>
    </row>
    <row r="528" spans="1:7" x14ac:dyDescent="0.25">
      <c r="A528" t="s">
        <v>537</v>
      </c>
      <c r="B528" t="s">
        <v>1086</v>
      </c>
      <c r="C528" t="s">
        <v>1114</v>
      </c>
      <c r="D528">
        <v>31</v>
      </c>
      <c r="E528" t="s">
        <v>1115</v>
      </c>
      <c r="F528" t="s">
        <v>1116</v>
      </c>
      <c r="G528">
        <v>4482.8999999999996</v>
      </c>
    </row>
    <row r="529" spans="1:7" x14ac:dyDescent="0.25">
      <c r="A529" t="s">
        <v>538</v>
      </c>
      <c r="B529" t="s">
        <v>1087</v>
      </c>
      <c r="C529" t="s">
        <v>1114</v>
      </c>
      <c r="D529">
        <v>6</v>
      </c>
      <c r="E529" t="s">
        <v>1116</v>
      </c>
      <c r="F529" t="s">
        <v>1116</v>
      </c>
      <c r="G529">
        <v>3761.05</v>
      </c>
    </row>
    <row r="530" spans="1:7" x14ac:dyDescent="0.25">
      <c r="A530" t="s">
        <v>539</v>
      </c>
      <c r="B530" t="s">
        <v>1088</v>
      </c>
      <c r="C530" t="s">
        <v>1113</v>
      </c>
      <c r="D530">
        <v>3</v>
      </c>
      <c r="E530" t="s">
        <v>1116</v>
      </c>
      <c r="F530" t="s">
        <v>1115</v>
      </c>
      <c r="G530">
        <v>5879.65</v>
      </c>
    </row>
    <row r="531" spans="1:7" x14ac:dyDescent="0.25">
      <c r="A531" t="s">
        <v>540</v>
      </c>
      <c r="B531" t="s">
        <v>1089</v>
      </c>
      <c r="C531" t="s">
        <v>1113</v>
      </c>
      <c r="D531">
        <v>25</v>
      </c>
      <c r="E531" t="s">
        <v>1115</v>
      </c>
      <c r="F531" t="s">
        <v>1116</v>
      </c>
      <c r="G531">
        <v>7848.9</v>
      </c>
    </row>
    <row r="532" spans="1:7" x14ac:dyDescent="0.25">
      <c r="A532" t="s">
        <v>541</v>
      </c>
      <c r="B532" t="s">
        <v>1090</v>
      </c>
      <c r="C532" t="s">
        <v>1113</v>
      </c>
      <c r="D532">
        <v>0</v>
      </c>
      <c r="E532" t="s">
        <v>1116</v>
      </c>
      <c r="F532" t="s">
        <v>1115</v>
      </c>
      <c r="G532">
        <v>6924.75</v>
      </c>
    </row>
    <row r="533" spans="1:7" x14ac:dyDescent="0.25">
      <c r="A533" t="s">
        <v>542</v>
      </c>
      <c r="B533" t="s">
        <v>1091</v>
      </c>
      <c r="C533" t="s">
        <v>1111</v>
      </c>
      <c r="D533">
        <v>24</v>
      </c>
      <c r="E533" t="s">
        <v>1115</v>
      </c>
      <c r="F533" t="s">
        <v>1116</v>
      </c>
      <c r="G533">
        <v>69.55</v>
      </c>
    </row>
    <row r="534" spans="1:7" x14ac:dyDescent="0.25">
      <c r="A534" t="s">
        <v>543</v>
      </c>
      <c r="B534" t="s">
        <v>1092</v>
      </c>
      <c r="C534" t="s">
        <v>1114</v>
      </c>
      <c r="D534">
        <v>6</v>
      </c>
      <c r="E534" t="s">
        <v>1115</v>
      </c>
      <c r="F534" t="s">
        <v>1116</v>
      </c>
      <c r="G534">
        <v>3998.8</v>
      </c>
    </row>
    <row r="535" spans="1:7" x14ac:dyDescent="0.25">
      <c r="A535" t="s">
        <v>544</v>
      </c>
      <c r="B535" t="s">
        <v>1093</v>
      </c>
      <c r="C535" t="s">
        <v>1113</v>
      </c>
      <c r="D535">
        <v>31</v>
      </c>
      <c r="E535" t="s">
        <v>1115</v>
      </c>
      <c r="F535" t="s">
        <v>1115</v>
      </c>
      <c r="G535">
        <v>6792.85</v>
      </c>
    </row>
    <row r="536" spans="1:7" x14ac:dyDescent="0.25">
      <c r="A536" t="s">
        <v>545</v>
      </c>
      <c r="B536" t="s">
        <v>1094</v>
      </c>
      <c r="C536" t="s">
        <v>1111</v>
      </c>
      <c r="D536">
        <v>5</v>
      </c>
      <c r="E536" t="s">
        <v>1116</v>
      </c>
      <c r="F536" t="s">
        <v>1116</v>
      </c>
      <c r="G536">
        <v>91.52</v>
      </c>
    </row>
    <row r="537" spans="1:7" x14ac:dyDescent="0.25">
      <c r="A537" t="s">
        <v>546</v>
      </c>
      <c r="B537" t="s">
        <v>1095</v>
      </c>
      <c r="C537" t="s">
        <v>1111</v>
      </c>
      <c r="D537">
        <v>9</v>
      </c>
      <c r="E537" t="s">
        <v>1115</v>
      </c>
      <c r="F537" t="s">
        <v>1116</v>
      </c>
      <c r="G537">
        <v>108.15</v>
      </c>
    </row>
    <row r="538" spans="1:7" x14ac:dyDescent="0.25">
      <c r="A538" t="s">
        <v>547</v>
      </c>
      <c r="B538" t="s">
        <v>1096</v>
      </c>
      <c r="C538" t="s">
        <v>1111</v>
      </c>
      <c r="D538">
        <v>6</v>
      </c>
      <c r="E538" t="s">
        <v>1115</v>
      </c>
      <c r="F538" t="s">
        <v>1116</v>
      </c>
      <c r="G538">
        <v>1171.6500000000001</v>
      </c>
    </row>
    <row r="539" spans="1:7" x14ac:dyDescent="0.25">
      <c r="A539" t="s">
        <v>548</v>
      </c>
      <c r="B539" t="s">
        <v>1097</v>
      </c>
      <c r="C539" t="s">
        <v>1111</v>
      </c>
      <c r="D539">
        <v>30</v>
      </c>
      <c r="E539" t="s">
        <v>1115</v>
      </c>
      <c r="F539" t="s">
        <v>1115</v>
      </c>
      <c r="G539">
        <v>144.44999999999999</v>
      </c>
    </row>
    <row r="540" spans="1:7" x14ac:dyDescent="0.25">
      <c r="A540" t="s">
        <v>549</v>
      </c>
      <c r="B540" t="s">
        <v>1098</v>
      </c>
      <c r="C540" t="s">
        <v>1111</v>
      </c>
      <c r="D540">
        <v>0</v>
      </c>
      <c r="E540" t="s">
        <v>1116</v>
      </c>
      <c r="F540" t="s">
        <v>1116</v>
      </c>
      <c r="G540">
        <v>1149.75</v>
      </c>
    </row>
    <row r="541" spans="1:7" x14ac:dyDescent="0.25">
      <c r="A541" t="s">
        <v>550</v>
      </c>
      <c r="B541" t="s">
        <v>1099</v>
      </c>
      <c r="C541" t="s">
        <v>1113</v>
      </c>
      <c r="D541">
        <v>12</v>
      </c>
      <c r="E541" t="s">
        <v>1115</v>
      </c>
      <c r="F541" t="s">
        <v>1116</v>
      </c>
      <c r="G541">
        <v>9146.7999999999993</v>
      </c>
    </row>
    <row r="542" spans="1:7" x14ac:dyDescent="0.25">
      <c r="A542" t="s">
        <v>551</v>
      </c>
      <c r="B542" t="s">
        <v>1100</v>
      </c>
      <c r="C542" t="s">
        <v>1114</v>
      </c>
      <c r="D542">
        <v>3</v>
      </c>
      <c r="E542" t="s">
        <v>1115</v>
      </c>
      <c r="F542" t="s">
        <v>1115</v>
      </c>
      <c r="G542">
        <v>3972.9</v>
      </c>
    </row>
    <row r="543" spans="1:7" x14ac:dyDescent="0.25">
      <c r="A543" t="s">
        <v>552</v>
      </c>
      <c r="B543" t="s">
        <v>1101</v>
      </c>
      <c r="C543" t="s">
        <v>1114</v>
      </c>
      <c r="D543">
        <v>0</v>
      </c>
      <c r="E543" t="s">
        <v>1115</v>
      </c>
      <c r="F543" t="s">
        <v>1115</v>
      </c>
      <c r="G543">
        <v>2054.4</v>
      </c>
    </row>
    <row r="544" spans="1:7" x14ac:dyDescent="0.25">
      <c r="A544" t="s">
        <v>553</v>
      </c>
      <c r="B544" t="s">
        <v>1102</v>
      </c>
      <c r="C544" t="s">
        <v>1114</v>
      </c>
      <c r="D544">
        <v>0</v>
      </c>
      <c r="E544" t="s">
        <v>1115</v>
      </c>
      <c r="F544" t="s">
        <v>1116</v>
      </c>
      <c r="G544">
        <v>4060.65</v>
      </c>
    </row>
    <row r="545" spans="1:7" x14ac:dyDescent="0.25">
      <c r="A545" t="s">
        <v>554</v>
      </c>
      <c r="B545" t="s">
        <v>1103</v>
      </c>
      <c r="C545" t="s">
        <v>1111</v>
      </c>
      <c r="D545">
        <v>8</v>
      </c>
      <c r="E545" t="s">
        <v>1116</v>
      </c>
      <c r="F545" t="s">
        <v>1115</v>
      </c>
      <c r="G545">
        <v>69.959999999999994</v>
      </c>
    </row>
    <row r="546" spans="1:7" x14ac:dyDescent="0.25">
      <c r="A546" t="s">
        <v>555</v>
      </c>
      <c r="B546" t="s">
        <v>1104</v>
      </c>
      <c r="C546" t="s">
        <v>1112</v>
      </c>
      <c r="D546">
        <v>3</v>
      </c>
      <c r="E546" t="s">
        <v>1116</v>
      </c>
      <c r="F546" t="s">
        <v>1115</v>
      </c>
      <c r="G546">
        <v>16989.849999999999</v>
      </c>
    </row>
    <row r="547" spans="1:7" x14ac:dyDescent="0.25">
      <c r="A547" t="s">
        <v>556</v>
      </c>
      <c r="B547" t="s">
        <v>1105</v>
      </c>
      <c r="C547" t="s">
        <v>1112</v>
      </c>
      <c r="D547">
        <v>12</v>
      </c>
      <c r="E547" t="s">
        <v>1115</v>
      </c>
      <c r="F547" t="s">
        <v>1116</v>
      </c>
      <c r="G547">
        <v>22874.799999999999</v>
      </c>
    </row>
    <row r="548" spans="1:7" x14ac:dyDescent="0.25">
      <c r="A548" t="s">
        <v>557</v>
      </c>
      <c r="B548" t="s">
        <v>1106</v>
      </c>
      <c r="C548" t="s">
        <v>1112</v>
      </c>
      <c r="D548">
        <v>0</v>
      </c>
      <c r="E548" t="s">
        <v>1116</v>
      </c>
      <c r="F548" t="s">
        <v>1115</v>
      </c>
      <c r="G548">
        <v>36954.75</v>
      </c>
    </row>
    <row r="549" spans="1:7" x14ac:dyDescent="0.25">
      <c r="A549" t="s">
        <v>558</v>
      </c>
      <c r="B549" t="s">
        <v>1107</v>
      </c>
      <c r="C549" t="s">
        <v>1112</v>
      </c>
      <c r="D549">
        <v>9</v>
      </c>
      <c r="E549" t="s">
        <v>1115</v>
      </c>
      <c r="F549" t="s">
        <v>1115</v>
      </c>
      <c r="G549">
        <v>31773.65</v>
      </c>
    </row>
    <row r="550" spans="1:7" x14ac:dyDescent="0.25">
      <c r="A550" t="s">
        <v>559</v>
      </c>
      <c r="B550" t="s">
        <v>1108</v>
      </c>
      <c r="C550" t="s">
        <v>1112</v>
      </c>
      <c r="D550">
        <v>11</v>
      </c>
      <c r="E550" t="s">
        <v>1115</v>
      </c>
      <c r="F550" t="s">
        <v>1116</v>
      </c>
      <c r="G550">
        <v>18650.7</v>
      </c>
    </row>
    <row r="551" spans="1:7" x14ac:dyDescent="0.25">
      <c r="A551" t="s">
        <v>560</v>
      </c>
      <c r="B551" t="s">
        <v>1109</v>
      </c>
      <c r="C551" t="s">
        <v>1112</v>
      </c>
      <c r="D551">
        <v>11</v>
      </c>
      <c r="E551" t="s">
        <v>1115</v>
      </c>
      <c r="F551" t="s">
        <v>1115</v>
      </c>
      <c r="G551">
        <v>26559.75</v>
      </c>
    </row>
    <row r="552" spans="1:7" x14ac:dyDescent="0.25">
      <c r="A552" t="s">
        <v>561</v>
      </c>
      <c r="B552" t="s">
        <v>1110</v>
      </c>
      <c r="C552" t="s">
        <v>1114</v>
      </c>
      <c r="D552">
        <v>9</v>
      </c>
      <c r="E552" t="s">
        <v>1116</v>
      </c>
      <c r="F552" t="s">
        <v>1115</v>
      </c>
      <c r="G552">
        <v>2937.15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Equipment Inventory Management</vt:lpstr>
      <vt:lpstr>Prospective Orders</vt:lpstr>
      <vt:lpstr>Dataset</vt:lpstr>
      <vt:lpstr>Category</vt:lpstr>
      <vt:lpstr>Cost_Price</vt:lpstr>
      <vt:lpstr>Item_Code</vt:lpstr>
      <vt:lpstr>Item_Description</vt:lpstr>
      <vt:lpstr>Num_In_Stock</vt:lpstr>
      <vt:lpstr>On_Backorder</vt:lpstr>
      <vt:lpstr>Post_to</vt:lpstr>
      <vt:lpstr>Postage</vt:lpstr>
      <vt:lpstr>Premium?</vt:lpstr>
      <vt:lpstr>Premium_Markup</vt:lpstr>
      <vt:lpstr>Standard_Markup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nagar</dc:creator>
  <cp:lastModifiedBy>priyanka nagar</cp:lastModifiedBy>
  <dcterms:created xsi:type="dcterms:W3CDTF">2024-02-05T07:50:17Z</dcterms:created>
  <dcterms:modified xsi:type="dcterms:W3CDTF">2024-02-05T11:58:21Z</dcterms:modified>
</cp:coreProperties>
</file>