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<sst xmlns="http://schemas.openxmlformats.org/spreadsheetml/2006/main" count="18" uniqueCount="14">
  <si>
    <t>Date of sale</t>
  </si>
  <si>
    <t>Type of coffee</t>
  </si>
  <si>
    <t>Quantity(kg/ha)</t>
  </si>
  <si>
    <t>Market price (kg/ha) INR</t>
  </si>
  <si>
    <t>Selling Price(INR)</t>
  </si>
  <si>
    <t>Cost Price(INR)</t>
  </si>
  <si>
    <t>Gross Profit</t>
  </si>
  <si>
    <t>Net Profit</t>
  </si>
  <si>
    <t>Quality</t>
  </si>
  <si>
    <t>Arabica</t>
  </si>
  <si>
    <t>Robusta</t>
  </si>
  <si>
    <t>17/06/2022</t>
  </si>
  <si>
    <t>15/03/2022</t>
  </si>
  <si>
    <t>20/12/2022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</si>
</sst>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m/d/yyyy"/>
  </numFmts>
  <fonts count="3">
    <font>
      <sz val="10.0"/>
      <color rgb="FF000000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Fill="1" applyFont="1"/>
    <xf borderId="0" fillId="3" fontId="1" numFmtId="164" xfId="0" applyAlignment="1" applyFont="1" applyNumberFormat="1">
      <alignment horizontal="center" readingOrder="0"/>
    </xf>
    <xf borderId="0" fillId="3" fontId="1" numFmtId="0" xfId="0" applyAlignment="1" applyFont="1">
      <alignment readingOrder="0"/>
    </xf>
    <xf borderId="0" fillId="3" fontId="1" numFmtId="0" xfId="0" applyFont="1"/>
    <xf borderId="0" fillId="3" fontId="1" numFmtId="165" xfId="0" applyAlignment="1" applyFont="1" applyNumberFormat="1">
      <alignment horizontal="center" readingOrder="0"/>
    </xf>
    <xf borderId="0" fillId="3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0"/>
    <col customWidth="1" min="4" max="4" width="22.25"/>
    <col customWidth="1" min="5" max="5" width="16.38"/>
    <col customWidth="1" min="10" max="10" width="15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3">
        <v>45018.0</v>
      </c>
      <c r="B2" s="4" t="s">
        <v>9</v>
      </c>
      <c r="C2" s="4">
        <v>50.0</v>
      </c>
      <c r="D2" s="4">
        <v>1100.0</v>
      </c>
      <c r="E2" s="5">
        <f t="shared" ref="E2:E7" si="1">C2*D2</f>
        <v>55000</v>
      </c>
      <c r="F2" s="4">
        <v>20000.0</v>
      </c>
      <c r="G2" s="5">
        <f t="shared" ref="G2:G7" si="2">E2-F2</f>
        <v>35000</v>
      </c>
      <c r="H2" s="5">
        <f t="shared" ref="H2:H3" si="3">0.3*G2</f>
        <v>10500</v>
      </c>
      <c r="I2" s="4">
        <v>90.25</v>
      </c>
      <c r="J2" s="4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6">
        <v>44906.0</v>
      </c>
      <c r="B3" s="4" t="s">
        <v>9</v>
      </c>
      <c r="C3" s="4">
        <v>65.0</v>
      </c>
      <c r="D3" s="4">
        <v>972.0</v>
      </c>
      <c r="E3" s="5">
        <f t="shared" si="1"/>
        <v>63180</v>
      </c>
      <c r="F3" s="5">
        <f>320*C3</f>
        <v>20800</v>
      </c>
      <c r="G3" s="5">
        <f t="shared" si="2"/>
        <v>42380</v>
      </c>
      <c r="H3" s="5">
        <f t="shared" si="3"/>
        <v>12714</v>
      </c>
      <c r="I3" s="4">
        <v>90.61</v>
      </c>
      <c r="J3" s="5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6">
        <v>44814.0</v>
      </c>
      <c r="B4" s="4" t="s">
        <v>10</v>
      </c>
      <c r="C4" s="4">
        <v>62.0</v>
      </c>
      <c r="D4" s="4">
        <v>550.0</v>
      </c>
      <c r="E4" s="5">
        <f t="shared" si="1"/>
        <v>34100</v>
      </c>
      <c r="F4" s="5">
        <f>180*C4</f>
        <v>11160</v>
      </c>
      <c r="G4" s="5">
        <f t="shared" si="2"/>
        <v>22940</v>
      </c>
      <c r="H4" s="5">
        <f>0.5*G4</f>
        <v>11470</v>
      </c>
      <c r="I4" s="4">
        <v>85.4</v>
      </c>
      <c r="J4" s="5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7" t="s">
        <v>11</v>
      </c>
      <c r="B5" s="4" t="s">
        <v>9</v>
      </c>
      <c r="C5" s="4">
        <v>80.0</v>
      </c>
      <c r="D5" s="4">
        <v>850.0</v>
      </c>
      <c r="E5" s="5">
        <f t="shared" si="1"/>
        <v>68000</v>
      </c>
      <c r="F5" s="4">
        <f>80*300</f>
        <v>24000</v>
      </c>
      <c r="G5" s="5">
        <f t="shared" si="2"/>
        <v>44000</v>
      </c>
      <c r="H5" s="4">
        <f>0.25*G5</f>
        <v>11000</v>
      </c>
      <c r="I5" s="4">
        <v>88.12</v>
      </c>
      <c r="J5" s="5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7" t="s">
        <v>12</v>
      </c>
      <c r="B6" s="4" t="s">
        <v>9</v>
      </c>
      <c r="C6" s="4">
        <v>45.0</v>
      </c>
      <c r="D6" s="4">
        <v>800.0</v>
      </c>
      <c r="E6" s="5">
        <f t="shared" si="1"/>
        <v>36000</v>
      </c>
      <c r="F6" s="4">
        <v>17000.0</v>
      </c>
      <c r="G6" s="5">
        <f t="shared" si="2"/>
        <v>19000</v>
      </c>
      <c r="H6" s="5">
        <f>0.3*G6</f>
        <v>5700</v>
      </c>
      <c r="I6" s="4">
        <v>88.57</v>
      </c>
      <c r="J6" s="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7" t="s">
        <v>13</v>
      </c>
      <c r="B7" s="4" t="s">
        <v>10</v>
      </c>
      <c r="C7" s="4">
        <v>60.0</v>
      </c>
      <c r="D7" s="4">
        <v>475.0</v>
      </c>
      <c r="E7" s="5">
        <f t="shared" si="1"/>
        <v>28500</v>
      </c>
      <c r="F7" s="4">
        <v>15000.0</v>
      </c>
      <c r="G7" s="5">
        <f t="shared" si="2"/>
        <v>13500</v>
      </c>
      <c r="H7" s="5">
        <f>0.5*G7</f>
        <v>6750</v>
      </c>
      <c r="I7" s="4">
        <v>86.8</v>
      </c>
      <c r="J7" s="5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</row>
  </sheetData>
  <drawing r:id="rId1"/>
</worksheet>
</file>