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showPivotChartFilter="1" defaultThemeVersion="124226"/>
  <bookViews>
    <workbookView xWindow="-105" yWindow="-105" windowWidth="20730" windowHeight="11760" tabRatio="861" firstSheet="14" activeTab="24"/>
  </bookViews>
  <sheets>
    <sheet name="Functions" sheetId="13" r:id="rId1"/>
    <sheet name="Rating" sheetId="14" r:id="rId2"/>
    <sheet name="Income Tax" sheetId="15" r:id="rId3"/>
    <sheet name="Sales" sheetId="16" r:id="rId4"/>
    <sheet name="Single Formula" sheetId="69" r:id="rId5"/>
    <sheet name="Restricting Data Entry" sheetId="71" r:id="rId6"/>
    <sheet name="Date Conversions" sheetId="72" r:id="rId7"/>
    <sheet name="Employee Age Calculation" sheetId="74" r:id="rId8"/>
    <sheet name="Text Cleanup" sheetId="75" r:id="rId9"/>
    <sheet name="Project End Date" sheetId="66" r:id="rId10"/>
    <sheet name="Project Working Days" sheetId="67" r:id="rId11"/>
    <sheet name="Extracting Data" sheetId="17" r:id="rId12"/>
    <sheet name="Extracting Data 2" sheetId="19" r:id="rId13"/>
    <sheet name="Data Set 1" sheetId="77" r:id="rId14"/>
    <sheet name="Data Set 2" sheetId="78" r:id="rId15"/>
    <sheet name="Data Set3" sheetId="79" r:id="rId16"/>
    <sheet name="Extract Data 3" sheetId="80" r:id="rId17"/>
    <sheet name="Tax Rate" sheetId="20" r:id="rId18"/>
    <sheet name="Filtering" sheetId="21" r:id="rId19"/>
    <sheet name="Calculate EMI" sheetId="22" r:id="rId20"/>
    <sheet name="Loan Details" sheetId="47" r:id="rId21"/>
    <sheet name="Int and Principal Components" sheetId="76" r:id="rId22"/>
    <sheet name="Ref" sheetId="23" r:id="rId23"/>
    <sheet name="Manufacturing" sheetId="43" r:id="rId24"/>
    <sheet name="Product Costing" sheetId="81" r:id="rId25"/>
    <sheet name="General" sheetId="24" r:id="rId26"/>
    <sheet name="Dept Wise Totals" sheetId="26" r:id="rId27"/>
    <sheet name="Multiple Criteria Totals" sheetId="48" r:id="rId28"/>
    <sheet name="One variable table" sheetId="29" r:id="rId29"/>
    <sheet name="Two Variable Table" sheetId="30" r:id="rId30"/>
    <sheet name="Pivot Table 1" sheetId="31" r:id="rId31"/>
    <sheet name="Pivot Table 2" sheetId="49" r:id="rId32"/>
    <sheet name="Pivot Table 3" sheetId="32" r:id="rId33"/>
    <sheet name="sort" sheetId="33" r:id="rId34"/>
    <sheet name="Month Sate or Region wise total" sheetId="39" r:id="rId35"/>
    <sheet name="Totals" sheetId="40" r:id="rId36"/>
    <sheet name="Operations" sheetId="41" r:id="rId37"/>
    <sheet name="Marketing" sheetId="42" r:id="rId38"/>
  </sheets>
  <definedNames>
    <definedName name="_xlnm._FilterDatabase" localSheetId="18" hidden="1">Filtering!$A$1:$I$95</definedName>
    <definedName name="Contacts">'Month Sate or Region wise total'!$D$2:$D$16</definedName>
    <definedName name="Region">'Month Sate or Region wise total'!$C$2:$C$16</definedName>
    <definedName name="score_and_grade">'Employee Age Calculation'!$E$11:$F$16</definedName>
    <definedName name="State">'Month Sate or Region wise total'!$B$2:$B$16</definedName>
    <definedName name="Z_BBE43EB8_AC5B_419E_90E4_72D0C525AF66_.wvu.FilterData" localSheetId="26" hidden="1">'Dept Wise Totals'!$A$1:$F$248</definedName>
  </definedNames>
  <calcPr calcId="124519"/>
  <customWorkbookViews>
    <customWorkbookView name="Jayanth - Personal View" guid="{BBE43EB8-AC5B-419E-90E4-72D0C525AF66}" mergeInterval="0" personalView="1" maximized="1" xWindow="1" yWindow="1" windowWidth="1024" windowHeight="550" activeSheetId="18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6"/>
  <c r="H17"/>
  <c r="H18"/>
  <c r="H15"/>
  <c r="D167" i="26"/>
  <c r="F257"/>
  <c r="F258"/>
  <c r="F259"/>
  <c r="J10" i="48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O9"/>
  <c r="N10"/>
  <c r="N11"/>
  <c r="N12"/>
  <c r="N13"/>
  <c r="N14"/>
  <c r="N15"/>
  <c r="N16"/>
  <c r="N17"/>
  <c r="N18"/>
  <c r="N19"/>
  <c r="N20"/>
  <c r="N21"/>
  <c r="N22"/>
  <c r="N23"/>
  <c r="N9"/>
  <c r="S9" l="1"/>
  <c r="M13"/>
  <c r="M14"/>
  <c r="M15"/>
  <c r="M16"/>
  <c r="M17"/>
  <c r="M18"/>
  <c r="M19"/>
  <c r="M20"/>
  <c r="M21"/>
  <c r="M10"/>
  <c r="M11"/>
  <c r="M12"/>
  <c r="M9"/>
  <c r="L9" s="1"/>
  <c r="K9" s="1"/>
  <c r="O10"/>
  <c r="O13"/>
  <c r="O14"/>
  <c r="O15"/>
  <c r="O16"/>
  <c r="O17"/>
  <c r="O18"/>
  <c r="O19"/>
  <c r="O20"/>
  <c r="O21"/>
  <c r="O11"/>
  <c r="O12"/>
  <c r="D19" i="72"/>
  <c r="C15"/>
  <c r="C14"/>
  <c r="C13"/>
  <c r="A15"/>
  <c r="H8"/>
  <c r="G8"/>
  <c r="G12" s="1"/>
  <c r="D11"/>
  <c r="C11"/>
  <c r="B11"/>
  <c r="D10"/>
  <c r="C10"/>
  <c r="B10"/>
  <c r="D4"/>
  <c r="D3"/>
  <c r="D13" i="74"/>
  <c r="D14"/>
  <c r="D15"/>
  <c r="D16"/>
  <c r="D17"/>
  <c r="D18"/>
  <c r="D19"/>
  <c r="D12"/>
  <c r="C13"/>
  <c r="C14"/>
  <c r="C15"/>
  <c r="C16"/>
  <c r="C17"/>
  <c r="C18"/>
  <c r="C19"/>
  <c r="C12"/>
  <c r="E111" i="75"/>
  <c r="D111"/>
  <c r="D112"/>
  <c r="D113"/>
  <c r="D114"/>
  <c r="D115"/>
  <c r="C112"/>
  <c r="C113"/>
  <c r="C114"/>
  <c r="C115"/>
  <c r="C111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J106"/>
  <c r="I106"/>
  <c r="H106"/>
  <c r="G106"/>
  <c r="F106"/>
  <c r="E106"/>
  <c r="D106"/>
  <c r="C106"/>
  <c r="B106"/>
  <c r="P12"/>
  <c r="Q12" s="1"/>
  <c r="R12" s="1"/>
  <c r="S12" s="1"/>
  <c r="P11"/>
  <c r="Q11" s="1"/>
  <c r="R11" s="1"/>
  <c r="S11" s="1"/>
  <c r="P10"/>
  <c r="Q10" s="1"/>
  <c r="R10" s="1"/>
  <c r="S10" s="1"/>
  <c r="P9"/>
  <c r="Q9" s="1"/>
  <c r="R9" s="1"/>
  <c r="S9" s="1"/>
  <c r="P8"/>
  <c r="Q8" s="1"/>
  <c r="R8" s="1"/>
  <c r="S8" s="1"/>
  <c r="K5" i="69"/>
  <c r="K6"/>
  <c r="K7"/>
  <c r="K8"/>
  <c r="K9"/>
  <c r="K10"/>
  <c r="K11"/>
  <c r="J5"/>
  <c r="J6"/>
  <c r="J7"/>
  <c r="J8"/>
  <c r="J9"/>
  <c r="J10"/>
  <c r="J11"/>
  <c r="I5"/>
  <c r="I6"/>
  <c r="I7"/>
  <c r="I8"/>
  <c r="I9"/>
  <c r="I10"/>
  <c r="I11"/>
  <c r="H5"/>
  <c r="H6"/>
  <c r="H7"/>
  <c r="H8"/>
  <c r="H9"/>
  <c r="H10"/>
  <c r="H11"/>
  <c r="G5"/>
  <c r="G6"/>
  <c r="G7"/>
  <c r="G8"/>
  <c r="G9"/>
  <c r="G10"/>
  <c r="G11"/>
  <c r="F5"/>
  <c r="F6"/>
  <c r="F7"/>
  <c r="F8"/>
  <c r="F9"/>
  <c r="F10"/>
  <c r="F11"/>
  <c r="F4"/>
  <c r="G4"/>
  <c r="H4"/>
  <c r="I4"/>
  <c r="J4"/>
  <c r="K4"/>
  <c r="E4"/>
  <c r="E5"/>
  <c r="E6"/>
  <c r="E7"/>
  <c r="E8"/>
  <c r="E9"/>
  <c r="E10"/>
  <c r="E11"/>
  <c r="D4"/>
  <c r="D5"/>
  <c r="D6"/>
  <c r="D7"/>
  <c r="D8"/>
  <c r="D9"/>
  <c r="D10"/>
  <c r="D11"/>
  <c r="D3"/>
  <c r="E3"/>
  <c r="F3"/>
  <c r="G3"/>
  <c r="H3"/>
  <c r="I3"/>
  <c r="J3"/>
  <c r="K3"/>
  <c r="C3"/>
  <c r="C4"/>
  <c r="C5"/>
  <c r="C6"/>
  <c r="C7"/>
  <c r="C8"/>
  <c r="C9"/>
  <c r="C10"/>
  <c r="C11"/>
  <c r="K3" i="15"/>
  <c r="K5"/>
  <c r="K6"/>
  <c r="K7"/>
  <c r="K8"/>
  <c r="K9"/>
  <c r="G2"/>
  <c r="K2"/>
  <c r="D20" i="16"/>
  <c r="D19"/>
  <c r="D18"/>
  <c r="D17"/>
  <c r="D16"/>
  <c r="D15"/>
  <c r="D14"/>
  <c r="F3"/>
  <c r="F4"/>
  <c r="F5"/>
  <c r="F6"/>
  <c r="F7"/>
  <c r="F8"/>
  <c r="F9"/>
  <c r="F10"/>
  <c r="F11"/>
  <c r="F12"/>
  <c r="F2"/>
  <c r="E3"/>
  <c r="E4"/>
  <c r="E5"/>
  <c r="E6"/>
  <c r="E7"/>
  <c r="E8"/>
  <c r="E9"/>
  <c r="E10"/>
  <c r="E11"/>
  <c r="E12"/>
  <c r="E2"/>
  <c r="D3"/>
  <c r="D4"/>
  <c r="D5"/>
  <c r="D6"/>
  <c r="D7"/>
  <c r="D8"/>
  <c r="D9"/>
  <c r="D10"/>
  <c r="D11"/>
  <c r="D12"/>
  <c r="D2"/>
  <c r="F2" i="15"/>
  <c r="C2"/>
  <c r="I3"/>
  <c r="I5"/>
  <c r="I6"/>
  <c r="I7"/>
  <c r="I8"/>
  <c r="I9"/>
  <c r="G3"/>
  <c r="G5"/>
  <c r="G6"/>
  <c r="G7"/>
  <c r="G8"/>
  <c r="G9"/>
  <c r="H3"/>
  <c r="H4"/>
  <c r="H5"/>
  <c r="H6"/>
  <c r="H7"/>
  <c r="H8"/>
  <c r="H9"/>
  <c r="H2"/>
  <c r="F3"/>
  <c r="F5"/>
  <c r="F6"/>
  <c r="F7"/>
  <c r="F8"/>
  <c r="F9"/>
  <c r="E3"/>
  <c r="E4"/>
  <c r="E5"/>
  <c r="E6"/>
  <c r="E7"/>
  <c r="E8"/>
  <c r="E9"/>
  <c r="E2"/>
  <c r="D3"/>
  <c r="D4"/>
  <c r="D5"/>
  <c r="D6"/>
  <c r="D7"/>
  <c r="D8"/>
  <c r="D9"/>
  <c r="D2"/>
  <c r="C3"/>
  <c r="C4"/>
  <c r="F4" s="1"/>
  <c r="C5"/>
  <c r="C6"/>
  <c r="C7"/>
  <c r="C8"/>
  <c r="C9"/>
  <c r="C10" i="13"/>
  <c r="I21"/>
  <c r="I20"/>
  <c r="F20"/>
  <c r="C20"/>
  <c r="N9"/>
  <c r="K9"/>
  <c r="H8"/>
  <c r="H7"/>
  <c r="H6"/>
  <c r="H5"/>
  <c r="H4"/>
  <c r="C9"/>
  <c r="C31"/>
  <c r="C32"/>
  <c r="H38" i="7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0" i="78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29" i="77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F18" i="72" l="1"/>
  <c r="I18"/>
  <c r="H18"/>
  <c r="G18"/>
  <c r="K4" i="15"/>
  <c r="G4"/>
  <c r="I4" s="1"/>
  <c r="I2"/>
  <c r="J3" i="24"/>
  <c r="J4"/>
  <c r="J5"/>
  <c r="J6"/>
  <c r="J7"/>
  <c r="J8"/>
  <c r="J9"/>
  <c r="J10"/>
  <c r="J11"/>
  <c r="J12"/>
  <c r="J13"/>
  <c r="J14"/>
  <c r="J15"/>
  <c r="J16"/>
  <c r="J17"/>
  <c r="J18"/>
  <c r="J19"/>
  <c r="J20"/>
  <c r="J21"/>
  <c r="J2"/>
  <c r="I95" i="7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K3" i="32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B8" i="43"/>
  <c r="F7"/>
  <c r="C6"/>
  <c r="C5"/>
  <c r="F4"/>
  <c r="B8" i="42"/>
  <c r="F7"/>
  <c r="C6"/>
  <c r="C5"/>
  <c r="D5" s="1"/>
  <c r="F4"/>
  <c r="B8" i="41"/>
  <c r="F7"/>
  <c r="C6"/>
  <c r="D6" s="1"/>
  <c r="C5"/>
  <c r="C8" s="1"/>
  <c r="F4"/>
  <c r="C8" i="43" l="1"/>
  <c r="E5" i="42"/>
  <c r="F5" s="1"/>
  <c r="D5" i="41"/>
  <c r="D8" l="1"/>
  <c r="E5"/>
  <c r="F5" s="1"/>
  <c r="D20" i="33"/>
  <c r="D19"/>
  <c r="D18"/>
  <c r="D17"/>
  <c r="D16"/>
  <c r="D15"/>
  <c r="D14"/>
  <c r="D13"/>
  <c r="D12"/>
  <c r="D11"/>
  <c r="D10"/>
  <c r="D9"/>
  <c r="D8"/>
  <c r="D7"/>
  <c r="D6"/>
  <c r="D5"/>
  <c r="D4"/>
  <c r="D3"/>
  <c r="D2"/>
  <c r="L31" i="32"/>
  <c r="M31" s="1"/>
  <c r="L30"/>
  <c r="M30" s="1"/>
  <c r="L27"/>
  <c r="M27" s="1"/>
  <c r="L26"/>
  <c r="M26" s="1"/>
  <c r="L23"/>
  <c r="M23" s="1"/>
  <c r="L22"/>
  <c r="M22" s="1"/>
  <c r="L19"/>
  <c r="M19" s="1"/>
  <c r="L18"/>
  <c r="M18" s="1"/>
  <c r="L15"/>
  <c r="M15" s="1"/>
  <c r="L14"/>
  <c r="M14" s="1"/>
  <c r="L11"/>
  <c r="M11" s="1"/>
  <c r="L10"/>
  <c r="M10" s="1"/>
  <c r="L7"/>
  <c r="M7" s="1"/>
  <c r="L6"/>
  <c r="M6" s="1"/>
  <c r="L3"/>
  <c r="M3" s="1"/>
  <c r="L2"/>
  <c r="M2" s="1"/>
  <c r="D571" i="48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 l="1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Q36"/>
  <c r="D9"/>
  <c r="D245" i="26"/>
  <c r="D50"/>
  <c r="D17"/>
  <c r="D172"/>
  <c r="D67"/>
  <c r="D137"/>
  <c r="D81"/>
  <c r="D247"/>
  <c r="D223"/>
  <c r="D18"/>
  <c r="D222"/>
  <c r="D218"/>
  <c r="D151"/>
  <c r="D11"/>
  <c r="D248"/>
  <c r="D104"/>
  <c r="D206"/>
  <c r="D88"/>
  <c r="D44"/>
  <c r="D55"/>
  <c r="D161"/>
  <c r="D173"/>
  <c r="D64"/>
  <c r="D171"/>
  <c r="D61"/>
  <c r="D75"/>
  <c r="D217"/>
  <c r="D46"/>
  <c r="D244"/>
  <c r="D175"/>
  <c r="D156"/>
  <c r="D25"/>
  <c r="D40"/>
  <c r="D90"/>
  <c r="D214"/>
  <c r="D146"/>
  <c r="D19"/>
  <c r="D150"/>
  <c r="D141"/>
  <c r="D126"/>
  <c r="D70"/>
  <c r="D139"/>
  <c r="D62"/>
  <c r="D74"/>
  <c r="D196"/>
  <c r="D191"/>
  <c r="D224"/>
  <c r="D192"/>
  <c r="D176"/>
  <c r="D114"/>
  <c r="D94"/>
  <c r="D10"/>
  <c r="D41"/>
  <c r="D108"/>
  <c r="D43"/>
  <c r="D30"/>
  <c r="D28"/>
  <c r="D115"/>
  <c r="D35"/>
  <c r="D34"/>
  <c r="D163"/>
  <c r="D234"/>
  <c r="D132"/>
  <c r="D73"/>
  <c r="D29"/>
  <c r="D4"/>
  <c r="D203"/>
  <c r="D152"/>
  <c r="D59"/>
  <c r="D121"/>
  <c r="D27"/>
  <c r="D82"/>
  <c r="D228"/>
  <c r="D85"/>
  <c r="D237"/>
  <c r="D123"/>
  <c r="D138"/>
  <c r="D101"/>
  <c r="D8"/>
  <c r="D79"/>
  <c r="D23"/>
  <c r="D186"/>
  <c r="D118"/>
  <c r="D124"/>
  <c r="D189"/>
  <c r="D6"/>
  <c r="D142"/>
  <c r="D130"/>
  <c r="D26"/>
  <c r="D15"/>
  <c r="D3"/>
  <c r="D5"/>
  <c r="D22"/>
  <c r="D45"/>
  <c r="D208"/>
  <c r="D93"/>
  <c r="D164"/>
  <c r="D200"/>
  <c r="D69"/>
  <c r="D240"/>
  <c r="D117"/>
  <c r="D225"/>
  <c r="D221"/>
  <c r="D80"/>
  <c r="D190"/>
  <c r="D65"/>
  <c r="D42"/>
  <c r="D242"/>
  <c r="D103"/>
  <c r="D129"/>
  <c r="D37"/>
  <c r="D157"/>
  <c r="D134"/>
  <c r="D241"/>
  <c r="D33"/>
  <c r="D179"/>
  <c r="D7"/>
  <c r="D9"/>
  <c r="D102"/>
  <c r="D216"/>
  <c r="D170"/>
  <c r="D86"/>
  <c r="D89"/>
  <c r="D113"/>
  <c r="D52"/>
  <c r="D212"/>
  <c r="D112"/>
  <c r="D147"/>
  <c r="D136"/>
  <c r="D131"/>
  <c r="D98"/>
  <c r="D177"/>
  <c r="D13"/>
  <c r="D184"/>
  <c r="D219"/>
  <c r="D183"/>
  <c r="D160"/>
  <c r="D32"/>
  <c r="D53"/>
  <c r="D109"/>
  <c r="D128"/>
  <c r="D39"/>
  <c r="D155"/>
  <c r="D194"/>
  <c r="D99"/>
  <c r="D235"/>
  <c r="D178"/>
  <c r="D107"/>
  <c r="D97"/>
  <c r="D149"/>
  <c r="D56"/>
  <c r="D243"/>
  <c r="D210"/>
  <c r="D72"/>
  <c r="D51"/>
  <c r="D182"/>
  <c r="D38"/>
  <c r="D154"/>
  <c r="D100"/>
  <c r="D122"/>
  <c r="D47"/>
  <c r="D49"/>
  <c r="D105"/>
  <c r="D215"/>
  <c r="D148"/>
  <c r="D106"/>
  <c r="D202"/>
  <c r="D68"/>
  <c r="D246"/>
  <c r="D77"/>
  <c r="D158"/>
  <c r="D227"/>
  <c r="D204"/>
  <c r="D201"/>
  <c r="D226"/>
  <c r="D60"/>
  <c r="D165"/>
  <c r="D185"/>
  <c r="D92"/>
  <c r="D140"/>
  <c r="D119"/>
  <c r="D153"/>
  <c r="D209"/>
  <c r="D199"/>
  <c r="D16"/>
  <c r="D195"/>
  <c r="D238"/>
  <c r="D78"/>
  <c r="D230"/>
  <c r="D207"/>
  <c r="D83"/>
  <c r="D96"/>
  <c r="D162"/>
  <c r="D57"/>
  <c r="D71"/>
  <c r="D20"/>
  <c r="D229"/>
  <c r="D181"/>
  <c r="D145"/>
  <c r="D120"/>
  <c r="D91"/>
  <c r="D205"/>
  <c r="D135"/>
  <c r="D188"/>
  <c r="D21"/>
  <c r="D127"/>
  <c r="D31"/>
  <c r="D187"/>
  <c r="D143"/>
  <c r="D213"/>
  <c r="D2"/>
  <c r="D193"/>
  <c r="D236"/>
  <c r="D220"/>
  <c r="D125"/>
  <c r="D66"/>
  <c r="D231"/>
  <c r="D169"/>
  <c r="D116"/>
  <c r="D111"/>
  <c r="D110"/>
  <c r="D239"/>
  <c r="D211"/>
  <c r="D76"/>
  <c r="D48"/>
  <c r="D63"/>
  <c r="D24"/>
  <c r="D84"/>
  <c r="D159"/>
  <c r="D180"/>
  <c r="D58"/>
  <c r="D174"/>
  <c r="D87"/>
  <c r="D14"/>
  <c r="D36"/>
  <c r="D168"/>
  <c r="D232"/>
  <c r="D197"/>
  <c r="D166"/>
  <c r="D144"/>
  <c r="D54"/>
  <c r="D198"/>
  <c r="D95"/>
  <c r="D233"/>
  <c r="D12"/>
  <c r="D133"/>
  <c r="I21" i="24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U4" i="23"/>
  <c r="T4"/>
  <c r="S4"/>
  <c r="R4"/>
  <c r="Q4"/>
  <c r="P4"/>
  <c r="W3"/>
  <c r="V3"/>
  <c r="W2"/>
  <c r="V2"/>
  <c r="I95" i="21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V4" i="23" l="1"/>
  <c r="W4"/>
  <c r="P36" i="48"/>
  <c r="L9" i="32" l="1"/>
  <c r="M9" s="1"/>
  <c r="L25"/>
  <c r="M25"/>
  <c r="L8"/>
  <c r="M8" s="1"/>
  <c r="L16"/>
  <c r="M16"/>
  <c r="L24"/>
  <c r="M24"/>
  <c r="L5"/>
  <c r="M5"/>
  <c r="L13"/>
  <c r="M13"/>
  <c r="L21"/>
  <c r="M21" s="1"/>
  <c r="L29"/>
  <c r="M29"/>
  <c r="L17"/>
  <c r="M17"/>
  <c r="L4"/>
  <c r="M4" s="1"/>
  <c r="L12"/>
  <c r="M12" s="1"/>
  <c r="L20"/>
  <c r="M20"/>
  <c r="L28"/>
  <c r="M28" s="1"/>
  <c r="D5" i="43" l="1"/>
  <c r="E5" s="1"/>
  <c r="D6"/>
  <c r="E6" s="1"/>
  <c r="F6" s="1"/>
  <c r="E6" i="41"/>
  <c r="F6" s="1"/>
  <c r="F8" s="1"/>
  <c r="E8"/>
  <c r="D6" i="42"/>
  <c r="E6"/>
  <c r="E8" s="1"/>
  <c r="D8" i="43"/>
  <c r="D8" i="42"/>
  <c r="C8"/>
  <c r="E8" i="43" l="1"/>
  <c r="F5"/>
  <c r="F8" s="1"/>
  <c r="F6" i="42"/>
  <c r="F8" s="1"/>
</calcChain>
</file>

<file path=xl/sharedStrings.xml><?xml version="1.0" encoding="utf-8"?>
<sst xmlns="http://schemas.openxmlformats.org/spreadsheetml/2006/main" count="20894" uniqueCount="1110">
  <si>
    <t>SUM</t>
  </si>
  <si>
    <t>PRODUCT</t>
  </si>
  <si>
    <t>AVERAGE</t>
  </si>
  <si>
    <t>MIN</t>
  </si>
  <si>
    <t>STUDENT NAME</t>
  </si>
  <si>
    <t>MARKS</t>
  </si>
  <si>
    <t>PRODUCTS</t>
  </si>
  <si>
    <t>QTY</t>
  </si>
  <si>
    <t>COST</t>
  </si>
  <si>
    <t>TOTAL</t>
  </si>
  <si>
    <t>Deepa</t>
  </si>
  <si>
    <t>P1</t>
  </si>
  <si>
    <t>Binil</t>
  </si>
  <si>
    <t>P2</t>
  </si>
  <si>
    <t>suman</t>
  </si>
  <si>
    <t>P3</t>
  </si>
  <si>
    <t>Shilpa</t>
  </si>
  <si>
    <t>P4</t>
  </si>
  <si>
    <t>Sunil</t>
  </si>
  <si>
    <t>P5</t>
  </si>
  <si>
    <t>Average</t>
  </si>
  <si>
    <t>MAX</t>
  </si>
  <si>
    <t>COUNT</t>
  </si>
  <si>
    <t>COUNTA</t>
  </si>
  <si>
    <t>COUNTBLANK</t>
  </si>
  <si>
    <t>GF</t>
  </si>
  <si>
    <t xml:space="preserve"> </t>
  </si>
  <si>
    <t>COUNTIF</t>
  </si>
  <si>
    <t>GENDER</t>
  </si>
  <si>
    <t>F</t>
  </si>
  <si>
    <t>M</t>
  </si>
  <si>
    <t>No of Female</t>
  </si>
  <si>
    <t>No of Male</t>
  </si>
  <si>
    <t>Name</t>
  </si>
  <si>
    <t>Sales</t>
  </si>
  <si>
    <t>Target</t>
  </si>
  <si>
    <t>Rating</t>
  </si>
  <si>
    <t>Jasmin</t>
  </si>
  <si>
    <t>Karen</t>
  </si>
  <si>
    <t>Ken</t>
  </si>
  <si>
    <t>Bonus</t>
  </si>
  <si>
    <t>Names</t>
  </si>
  <si>
    <t>Basic Salary</t>
  </si>
  <si>
    <t>DA(50%*Basic)</t>
  </si>
  <si>
    <t>HRA(35%*Basic)</t>
  </si>
  <si>
    <t>Conveyance(10%*Basic)</t>
  </si>
  <si>
    <t>Taxable Income(Basic+DA+HRA+Conv)</t>
  </si>
  <si>
    <t>Income Tax</t>
  </si>
  <si>
    <t>PF(Basic*12%)</t>
  </si>
  <si>
    <t>Net Income</t>
  </si>
  <si>
    <t>Dean Kramer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</si>
  <si>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</si>
  <si>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</si>
  <si>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</si>
  <si>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</si>
  <si>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</si>
  <si>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</si>
  <si>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</si>
  <si>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Income Tax is deducted as per the following rules</t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</si>
  <si>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No Tax is deductible if the taxable income is less than 3000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</si>
  <si>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10% tax if the taxable income is between 3000 and 6000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</si>
  <si>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20% tax if the taxable income is between 6001 and 9000 per month.</t>
    </r>
  </si>
  <si>
    <r>
      <t>v</t>
    </r>
    <r>
      <rPr>
        <sz val="7"/>
        <rFont val="Times New Roman"/>
        <family val="1"/>
      </rPr>
      <t xml:space="preserve">    </t>
    </r>
    <r>
      <rPr>
        <sz val="14"/>
        <rFont val="Times New Roman"/>
        <family val="1"/>
      </rPr>
      <t>30%tax if the taxable income is more than 9000 per month.</t>
    </r>
  </si>
  <si>
    <t>ITEM CODE</t>
  </si>
  <si>
    <t xml:space="preserve">UNITS </t>
  </si>
  <si>
    <t>PRICE</t>
  </si>
  <si>
    <t xml:space="preserve">SALES </t>
  </si>
  <si>
    <t>COMMISSION</t>
  </si>
  <si>
    <t>GRADE</t>
  </si>
  <si>
    <t xml:space="preserve">Sales </t>
  </si>
  <si>
    <t>Commission</t>
  </si>
  <si>
    <t>Less than 1000</t>
  </si>
  <si>
    <t>No commission</t>
  </si>
  <si>
    <t>1000 to 5000</t>
  </si>
  <si>
    <t>2% of sales</t>
  </si>
  <si>
    <t>Above 5000</t>
  </si>
  <si>
    <t>5% of sales</t>
  </si>
  <si>
    <t xml:space="preserve">Grade </t>
  </si>
  <si>
    <t>POOR</t>
  </si>
  <si>
    <t>GOOD</t>
  </si>
  <si>
    <t>EXCELLENT</t>
  </si>
  <si>
    <t>TOTAL SALES</t>
  </si>
  <si>
    <t xml:space="preserve">HIGHEST SALE VALUE </t>
  </si>
  <si>
    <t>LOWEST SALE VALUE</t>
  </si>
  <si>
    <t xml:space="preserve">AVERAGE SALE VALUE </t>
  </si>
  <si>
    <t>COUNT OF EXCELLENT</t>
  </si>
  <si>
    <t>COUNT OF GOOD</t>
  </si>
  <si>
    <t>COUNT OF POOR</t>
  </si>
  <si>
    <t>English</t>
  </si>
  <si>
    <t>Kannada</t>
  </si>
  <si>
    <t>Hindi</t>
  </si>
  <si>
    <t>Science</t>
  </si>
  <si>
    <t>Maths</t>
  </si>
  <si>
    <t>Computer</t>
  </si>
  <si>
    <t>Suman</t>
  </si>
  <si>
    <t>Rakesh</t>
  </si>
  <si>
    <t>Amith</t>
  </si>
  <si>
    <t>Suresh</t>
  </si>
  <si>
    <t>Vineeth</t>
  </si>
  <si>
    <t>Naveen</t>
  </si>
  <si>
    <t>Ajay</t>
  </si>
  <si>
    <t>Praveen</t>
  </si>
  <si>
    <t>Prashanth</t>
  </si>
  <si>
    <t>Arun</t>
  </si>
  <si>
    <t>Ram</t>
  </si>
  <si>
    <t>Adithya</t>
  </si>
  <si>
    <t>Veena</t>
  </si>
  <si>
    <t>Shanoj</t>
  </si>
  <si>
    <t>Sriram</t>
  </si>
  <si>
    <t>Anand</t>
  </si>
  <si>
    <t>Ravi</t>
  </si>
  <si>
    <t>Sheeja</t>
  </si>
  <si>
    <t>Lakshmi</t>
  </si>
  <si>
    <t>Roopa</t>
  </si>
  <si>
    <t>Day</t>
  </si>
  <si>
    <t>Month</t>
  </si>
  <si>
    <t>Year</t>
  </si>
  <si>
    <t>Date</t>
  </si>
  <si>
    <t>FIRST</t>
  </si>
  <si>
    <t>LAST</t>
  </si>
  <si>
    <t>DATE of BIRTH</t>
  </si>
  <si>
    <t>Age as on 31st March 2013</t>
  </si>
  <si>
    <t>Age as of Today</t>
  </si>
  <si>
    <t>Sara</t>
  </si>
  <si>
    <t>Kling</t>
  </si>
  <si>
    <t>Sean</t>
  </si>
  <si>
    <t>Willis</t>
  </si>
  <si>
    <t>Colleen</t>
  </si>
  <si>
    <t>Abel</t>
  </si>
  <si>
    <t>Teri</t>
  </si>
  <si>
    <t>Binga</t>
  </si>
  <si>
    <t>Frank</t>
  </si>
  <si>
    <t>Culbert</t>
  </si>
  <si>
    <t>NUM</t>
  </si>
  <si>
    <t>EMP ID</t>
  </si>
  <si>
    <t>DATE of HIRE</t>
  </si>
  <si>
    <t>DEPT</t>
  </si>
  <si>
    <t>HRS</t>
  </si>
  <si>
    <t>HOURLY RATE</t>
  </si>
  <si>
    <t>GROSS PAY</t>
  </si>
  <si>
    <t>GW29</t>
  </si>
  <si>
    <t>_x0007_Sara</t>
  </si>
  <si>
    <t>R</t>
  </si>
  <si>
    <t>GBW09</t>
  </si>
  <si>
    <t>_x0008_Sean</t>
  </si>
  <si>
    <t>D</t>
  </si>
  <si>
    <t>CW58</t>
  </si>
  <si>
    <t>_x0006_Colleen</t>
  </si>
  <si>
    <t>DRH</t>
  </si>
  <si>
    <t>AW55</t>
  </si>
  <si>
    <t>_x0005_Teri</t>
  </si>
  <si>
    <t>RH</t>
  </si>
  <si>
    <t>GBC07</t>
  </si>
  <si>
    <t>_x0004_Frank</t>
  </si>
  <si>
    <t>GBS45</t>
  </si>
  <si>
    <t>_x0003_Kristen</t>
  </si>
  <si>
    <t>DeVinney</t>
  </si>
  <si>
    <t>CW19</t>
  </si>
  <si>
    <t>_x0007_Theresa</t>
  </si>
  <si>
    <t>Califano</t>
  </si>
  <si>
    <t>GC04</t>
  </si>
  <si>
    <t>_x0008_Barry</t>
  </si>
  <si>
    <t>Bally</t>
  </si>
  <si>
    <t>CA26</t>
  </si>
  <si>
    <t>_x0006_Cheryl</t>
  </si>
  <si>
    <t>Halal</t>
  </si>
  <si>
    <t>DR</t>
  </si>
  <si>
    <t>GC25</t>
  </si>
  <si>
    <t>_x0005_Harry</t>
  </si>
  <si>
    <t>Swayne</t>
  </si>
  <si>
    <t>GBC05</t>
  </si>
  <si>
    <t>_x0004_Shing</t>
  </si>
  <si>
    <t>Chen</t>
  </si>
  <si>
    <t>CC76</t>
  </si>
  <si>
    <t>_x0003_Seth</t>
  </si>
  <si>
    <t>Rose</t>
  </si>
  <si>
    <t>GW14</t>
  </si>
  <si>
    <t>_x0007_Bob</t>
  </si>
  <si>
    <t>Ambrose</t>
  </si>
  <si>
    <t>GBS59</t>
  </si>
  <si>
    <t>_x0008_Chris</t>
  </si>
  <si>
    <t>Hume</t>
  </si>
  <si>
    <t>DH</t>
  </si>
  <si>
    <t>GBW47</t>
  </si>
  <si>
    <t>_x0006_Robert</t>
  </si>
  <si>
    <t>Murray</t>
  </si>
  <si>
    <t>GBC11</t>
  </si>
  <si>
    <t>_x0005_James</t>
  </si>
  <si>
    <t>Rich</t>
  </si>
  <si>
    <t>CA18</t>
  </si>
  <si>
    <t>_x0004_George</t>
  </si>
  <si>
    <t>Gorski</t>
  </si>
  <si>
    <t>H</t>
  </si>
  <si>
    <t>GBS57</t>
  </si>
  <si>
    <t>_x0003_Paul</t>
  </si>
  <si>
    <t>Hoffman</t>
  </si>
  <si>
    <t>AC49</t>
  </si>
  <si>
    <t>_x0007_Dean</t>
  </si>
  <si>
    <t>Kramer</t>
  </si>
  <si>
    <t>GW18</t>
  </si>
  <si>
    <t>_x0008_Carol</t>
  </si>
  <si>
    <t>Hill</t>
  </si>
  <si>
    <t>GBA19</t>
  </si>
  <si>
    <t>_x0006_Julia</t>
  </si>
  <si>
    <t>Smith</t>
  </si>
  <si>
    <t>AS03</t>
  </si>
  <si>
    <t>_x0005_Jacqueline</t>
  </si>
  <si>
    <t>Banks</t>
  </si>
  <si>
    <t>GW04</t>
  </si>
  <si>
    <t>_x0004_Jeffrey</t>
  </si>
  <si>
    <t>Strong</t>
  </si>
  <si>
    <t>AW07</t>
  </si>
  <si>
    <t>_x0003_Jeri Lynn</t>
  </si>
  <si>
    <t>MacFall</t>
  </si>
  <si>
    <t>GA49</t>
  </si>
  <si>
    <t>_x0007_Sung</t>
  </si>
  <si>
    <t>Kim</t>
  </si>
  <si>
    <t>CA80</t>
  </si>
  <si>
    <t>_x0008_Theodore</t>
  </si>
  <si>
    <t>Ness</t>
  </si>
  <si>
    <t>GW15</t>
  </si>
  <si>
    <t>_x0006_Brad</t>
  </si>
  <si>
    <t>Hinkelman</t>
  </si>
  <si>
    <t>GBC08</t>
  </si>
  <si>
    <t>_x0005_Robert</t>
  </si>
  <si>
    <t>Cuffaro</t>
  </si>
  <si>
    <t>CS15</t>
  </si>
  <si>
    <t>_x0004_Donald</t>
  </si>
  <si>
    <t>Reese</t>
  </si>
  <si>
    <t>AW09</t>
  </si>
  <si>
    <t>_x0003_Joanne</t>
  </si>
  <si>
    <t>Parker</t>
  </si>
  <si>
    <t>GBA34</t>
  </si>
  <si>
    <t>_x0007_Susan</t>
  </si>
  <si>
    <t>Drake</t>
  </si>
  <si>
    <t>GBC29</t>
  </si>
  <si>
    <t>_x0008_James</t>
  </si>
  <si>
    <t>GBW77</t>
  </si>
  <si>
    <t>_x0006_Laura</t>
  </si>
  <si>
    <t>Reagan</t>
  </si>
  <si>
    <t>GS40</t>
  </si>
  <si>
    <t>_x0005_Brian</t>
  </si>
  <si>
    <t>GW32</t>
  </si>
  <si>
    <t>_x0004_Mary</t>
  </si>
  <si>
    <t>Barber</t>
  </si>
  <si>
    <t>AW24</t>
  </si>
  <si>
    <t>_x0003_Peter</t>
  </si>
  <si>
    <t>Allen</t>
  </si>
  <si>
    <t>GC12</t>
  </si>
  <si>
    <t>_x0007_Mary</t>
  </si>
  <si>
    <t>Altman</t>
  </si>
  <si>
    <t>CA06</t>
  </si>
  <si>
    <t>_x0008_Fred</t>
  </si>
  <si>
    <t>Mallory</t>
  </si>
  <si>
    <t>GBC65</t>
  </si>
  <si>
    <t>_x0006_Molly</t>
  </si>
  <si>
    <t>Steadman</t>
  </si>
  <si>
    <t>GBC49</t>
  </si>
  <si>
    <t>_x0005_Greg</t>
  </si>
  <si>
    <t>Connors</t>
  </si>
  <si>
    <t>GBA29</t>
  </si>
  <si>
    <t>_x0004_Kathy</t>
  </si>
  <si>
    <t>Mayron</t>
  </si>
  <si>
    <t>GS07</t>
  </si>
  <si>
    <t>_x0003_Bill</t>
  </si>
  <si>
    <t>Simpson</t>
  </si>
  <si>
    <t>GBA28</t>
  </si>
  <si>
    <t>_x0007_Michael</t>
  </si>
  <si>
    <t>Richardson</t>
  </si>
  <si>
    <t>AA35</t>
  </si>
  <si>
    <t>_x0008_Melanie</t>
  </si>
  <si>
    <t>Bowers</t>
  </si>
  <si>
    <t>GBS16</t>
  </si>
  <si>
    <t>_x0006_Kyle</t>
  </si>
  <si>
    <t>Earnhart</t>
  </si>
  <si>
    <t>GBC64</t>
  </si>
  <si>
    <t>_x0005_Lance</t>
  </si>
  <si>
    <t>Davies</t>
  </si>
  <si>
    <t>CC23</t>
  </si>
  <si>
    <t>_x0004_Anne</t>
  </si>
  <si>
    <t>Davidson</t>
  </si>
  <si>
    <t>CA40</t>
  </si>
  <si>
    <t>_x0003_Doug</t>
  </si>
  <si>
    <t>Briscoll</t>
  </si>
  <si>
    <t>GW37</t>
  </si>
  <si>
    <t>_x0007_George</t>
  </si>
  <si>
    <t>Feldsott</t>
  </si>
  <si>
    <t>AS29</t>
  </si>
  <si>
    <t>_x0008_Steve</t>
  </si>
  <si>
    <t>Singer</t>
  </si>
  <si>
    <t>GBA14</t>
  </si>
  <si>
    <t>_x0006_Carol</t>
  </si>
  <si>
    <t>Tucker</t>
  </si>
  <si>
    <t>GC20</t>
  </si>
  <si>
    <t>_x0005_Henry</t>
  </si>
  <si>
    <t>Paterson</t>
  </si>
  <si>
    <t>GBA21</t>
  </si>
  <si>
    <t>_x0004_Brooks</t>
  </si>
  <si>
    <t>Hillen</t>
  </si>
  <si>
    <t>GBC09</t>
  </si>
  <si>
    <t>_x0003_Dominick</t>
  </si>
  <si>
    <t>Mazza</t>
  </si>
  <si>
    <t>CW30</t>
  </si>
  <si>
    <t>_x0007_Jennifer</t>
  </si>
  <si>
    <t>Snyder</t>
  </si>
  <si>
    <t>AW69</t>
  </si>
  <si>
    <t>_x0008_Joshua</t>
  </si>
  <si>
    <t>Maccaluso</t>
  </si>
  <si>
    <t>GBW05</t>
  </si>
  <si>
    <t>_x0006_Bill</t>
  </si>
  <si>
    <t>Wheeler</t>
  </si>
  <si>
    <t>GBS69</t>
  </si>
  <si>
    <t>_x0005_Todd</t>
  </si>
  <si>
    <t>Masters</t>
  </si>
  <si>
    <t>GW30</t>
  </si>
  <si>
    <t>_x0004_Karina</t>
  </si>
  <si>
    <t>AC27</t>
  </si>
  <si>
    <t>_x0003_Edward</t>
  </si>
  <si>
    <t>Trelly</t>
  </si>
  <si>
    <t>GBA24</t>
  </si>
  <si>
    <t>_x0007_Christina</t>
  </si>
  <si>
    <t>Lillie</t>
  </si>
  <si>
    <t>AW58</t>
  </si>
  <si>
    <t>_x0008_Michael</t>
  </si>
  <si>
    <t>Lewis</t>
  </si>
  <si>
    <t>GA08</t>
  </si>
  <si>
    <t>_x0006_Jerry</t>
  </si>
  <si>
    <t>McDonald</t>
  </si>
  <si>
    <t>AC17</t>
  </si>
  <si>
    <t>_x0005_Lynne</t>
  </si>
  <si>
    <t>Simmons</t>
  </si>
  <si>
    <t>AA25</t>
  </si>
  <si>
    <t>_x0004_Lindsey</t>
  </si>
  <si>
    <t>Winger</t>
  </si>
  <si>
    <t>CW03</t>
  </si>
  <si>
    <t>_x0003_Chris</t>
  </si>
  <si>
    <t>Reed</t>
  </si>
  <si>
    <t>GA23</t>
  </si>
  <si>
    <t>_x0007_Paula</t>
  </si>
  <si>
    <t>Robinson</t>
  </si>
  <si>
    <t>GBW66</t>
  </si>
  <si>
    <t>_x0008_William</t>
  </si>
  <si>
    <t>CC45</t>
  </si>
  <si>
    <t>_x0006_Shirley</t>
  </si>
  <si>
    <t>Dandrow</t>
  </si>
  <si>
    <t>GS54</t>
  </si>
  <si>
    <t>_x0005_Kim</t>
  </si>
  <si>
    <t>GC26</t>
  </si>
  <si>
    <t>_x0004_Maria</t>
  </si>
  <si>
    <t>Switzer</t>
  </si>
  <si>
    <t>GA27</t>
  </si>
  <si>
    <t>_x0003_John</t>
  </si>
  <si>
    <t>Jacobs</t>
  </si>
  <si>
    <t>GBW12</t>
  </si>
  <si>
    <t>_x0007_Bradley</t>
  </si>
  <si>
    <t>Howard</t>
  </si>
  <si>
    <t>AA02</t>
  </si>
  <si>
    <t>_x0008_Frieda</t>
  </si>
  <si>
    <t>GC07</t>
  </si>
  <si>
    <t>_x0006_Holly</t>
  </si>
  <si>
    <t>Taylor</t>
  </si>
  <si>
    <t>GW47</t>
  </si>
  <si>
    <t>_x0005_Tim</t>
  </si>
  <si>
    <t>Barthoff</t>
  </si>
  <si>
    <t>AW39</t>
  </si>
  <si>
    <t>_x0004_Esther</t>
  </si>
  <si>
    <t>Williams</t>
  </si>
  <si>
    <t>CS79</t>
  </si>
  <si>
    <t>_x0003_Theresa</t>
  </si>
  <si>
    <t>Miller</t>
  </si>
  <si>
    <t>AS23</t>
  </si>
  <si>
    <t>_x0007_Marianne</t>
  </si>
  <si>
    <t>Calvin</t>
  </si>
  <si>
    <t>GW11</t>
  </si>
  <si>
    <t>_x0008_</t>
  </si>
  <si>
    <t>AS12</t>
  </si>
  <si>
    <t>_x0006_Grace</t>
  </si>
  <si>
    <t>Sloan</t>
  </si>
  <si>
    <t>GC24</t>
  </si>
  <si>
    <t>_x0005_Richard</t>
  </si>
  <si>
    <t>Gibbs</t>
  </si>
  <si>
    <t>AW04</t>
  </si>
  <si>
    <t>_x0004_Lorrie</t>
  </si>
  <si>
    <t>Sullivan</t>
  </si>
  <si>
    <t>GBA33</t>
  </si>
  <si>
    <t>_x0003_Ted</t>
  </si>
  <si>
    <t>Hayes</t>
  </si>
  <si>
    <t>GA57</t>
  </si>
  <si>
    <t>_x0007_Helen</t>
  </si>
  <si>
    <t>Stewart</t>
  </si>
  <si>
    <t>CS32</t>
  </si>
  <si>
    <t>_x0008_Katie</t>
  </si>
  <si>
    <t>GBA23</t>
  </si>
  <si>
    <t>_x0006_Jane</t>
  </si>
  <si>
    <t>Winters</t>
  </si>
  <si>
    <t>GC02</t>
  </si>
  <si>
    <t>_x0005_Paul</t>
  </si>
  <si>
    <t>Martin</t>
  </si>
  <si>
    <t>GBA48</t>
  </si>
  <si>
    <t>_x0004_Geoff</t>
  </si>
  <si>
    <t>Brown</t>
  </si>
  <si>
    <t>AW48</t>
  </si>
  <si>
    <t>_x0003_Alice</t>
  </si>
  <si>
    <t>Owens</t>
  </si>
  <si>
    <t>AC53</t>
  </si>
  <si>
    <t>_x0007_Greg</t>
  </si>
  <si>
    <t>Thomas</t>
  </si>
  <si>
    <t>GS09</t>
  </si>
  <si>
    <t>_x0008_Sam</t>
  </si>
  <si>
    <t>Whitney</t>
  </si>
  <si>
    <t>AA70</t>
  </si>
  <si>
    <t>_x0006_Erin</t>
  </si>
  <si>
    <t>AW59</t>
  </si>
  <si>
    <t>_x0005_Amy</t>
  </si>
  <si>
    <t>Tooley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</si>
  <si>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</si>
  <si>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</si>
  <si>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</si>
  <si>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</si>
  <si>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</si>
  <si>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</si>
  <si>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</si>
  <si>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</si>
  <si>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</si>
  <si>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</si>
  <si>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</si>
  <si>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</si>
  <si>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</si>
  <si>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</si>
  <si>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</si>
  <si>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</si>
  <si>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</si>
  <si>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</si>
  <si>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Finish Date</t>
  </si>
  <si>
    <t>Project End Date</t>
  </si>
  <si>
    <t>No. of Working Days</t>
  </si>
  <si>
    <t>Reg No</t>
  </si>
  <si>
    <t>Mark</t>
  </si>
  <si>
    <t>Reg</t>
  </si>
  <si>
    <t>Asim</t>
  </si>
  <si>
    <t>Kristen</t>
  </si>
  <si>
    <t>Theresa</t>
  </si>
  <si>
    <t>Barry</t>
  </si>
  <si>
    <t>Cheryl</t>
  </si>
  <si>
    <t>Harry</t>
  </si>
  <si>
    <t>Shing</t>
  </si>
  <si>
    <t>Seth</t>
  </si>
  <si>
    <t>Bob</t>
  </si>
  <si>
    <t>Chris</t>
  </si>
  <si>
    <t>Robert</t>
  </si>
  <si>
    <t>James</t>
  </si>
  <si>
    <t>George</t>
  </si>
  <si>
    <t>Paul</t>
  </si>
  <si>
    <t>Dean</t>
  </si>
  <si>
    <t>Carol</t>
  </si>
  <si>
    <t>Julia</t>
  </si>
  <si>
    <t>Jacqueline</t>
  </si>
  <si>
    <t>Jeffrey</t>
  </si>
  <si>
    <t>Jeri Lynn</t>
  </si>
  <si>
    <t>Sung</t>
  </si>
  <si>
    <t>Theodore</t>
  </si>
  <si>
    <t>Brad</t>
  </si>
  <si>
    <t>Donald</t>
  </si>
  <si>
    <t>Joanne</t>
  </si>
  <si>
    <t>Susan</t>
  </si>
  <si>
    <t>Laura</t>
  </si>
  <si>
    <t>Brian</t>
  </si>
  <si>
    <t>Mary</t>
  </si>
  <si>
    <t>Peter</t>
  </si>
  <si>
    <t>Fred</t>
  </si>
  <si>
    <t>Molly</t>
  </si>
  <si>
    <t>Greg</t>
  </si>
  <si>
    <t>Kathy</t>
  </si>
  <si>
    <t>Bill</t>
  </si>
  <si>
    <t>Michael</t>
  </si>
  <si>
    <t>Melanie</t>
  </si>
  <si>
    <t>Kyle</t>
  </si>
  <si>
    <t>Lance</t>
  </si>
  <si>
    <t>Anne</t>
  </si>
  <si>
    <t>Doug</t>
  </si>
  <si>
    <t>Steve</t>
  </si>
  <si>
    <t>Henry</t>
  </si>
  <si>
    <t>Brooks</t>
  </si>
  <si>
    <t>Dominick</t>
  </si>
  <si>
    <t>Jennifer</t>
  </si>
  <si>
    <t>Joshua</t>
  </si>
  <si>
    <t>Todd</t>
  </si>
  <si>
    <t>Karina</t>
  </si>
  <si>
    <t>Edward</t>
  </si>
  <si>
    <t>Christina</t>
  </si>
  <si>
    <t>Jerry</t>
  </si>
  <si>
    <t>Lynne</t>
  </si>
  <si>
    <t>Lindsey</t>
  </si>
  <si>
    <t>Paula</t>
  </si>
  <si>
    <t>William</t>
  </si>
  <si>
    <t>Shirley</t>
  </si>
  <si>
    <t>Maria</t>
  </si>
  <si>
    <t>John</t>
  </si>
  <si>
    <t>Bradley</t>
  </si>
  <si>
    <t>Frieda</t>
  </si>
  <si>
    <t>Holly</t>
  </si>
  <si>
    <t>Tim</t>
  </si>
  <si>
    <t>Esther</t>
  </si>
  <si>
    <t>Marianne</t>
  </si>
  <si>
    <t>Grace</t>
  </si>
  <si>
    <t>Richard</t>
  </si>
  <si>
    <t>Lorrie</t>
  </si>
  <si>
    <t>Ted</t>
  </si>
  <si>
    <t>Helen</t>
  </si>
  <si>
    <t>Katie</t>
  </si>
  <si>
    <t>Jane</t>
  </si>
  <si>
    <t>Geoff</t>
  </si>
  <si>
    <t>Alice</t>
  </si>
  <si>
    <t>Sam</t>
  </si>
  <si>
    <t>Erin</t>
  </si>
  <si>
    <t>Amy</t>
  </si>
  <si>
    <t xml:space="preserve">Income is greater than or equal to…
</t>
  </si>
  <si>
    <t xml:space="preserve">But less than or equal to….
</t>
  </si>
  <si>
    <t xml:space="preserve">Tax Rate
</t>
  </si>
  <si>
    <t>Enter Income</t>
  </si>
  <si>
    <t>The Tax Rate is:</t>
  </si>
  <si>
    <t>Principal Amount:</t>
  </si>
  <si>
    <t>Interest Rate:</t>
  </si>
  <si>
    <t>Term in Months:</t>
  </si>
  <si>
    <t>Monthly Payment</t>
  </si>
  <si>
    <t xml:space="preserve">        Monthly Payment</t>
  </si>
  <si>
    <t>Beginning</t>
  </si>
  <si>
    <t>Remaining</t>
  </si>
  <si>
    <t>Principal</t>
  </si>
  <si>
    <t>Interest</t>
  </si>
  <si>
    <t>Balance</t>
  </si>
  <si>
    <t>Paid</t>
  </si>
  <si>
    <t>Amount</t>
  </si>
  <si>
    <t>Month No</t>
  </si>
  <si>
    <t>Interest Component</t>
  </si>
  <si>
    <t>Principal Component</t>
  </si>
  <si>
    <t>Item Code</t>
  </si>
  <si>
    <t>Qty</t>
  </si>
  <si>
    <t>Price</t>
  </si>
  <si>
    <t>Product</t>
  </si>
  <si>
    <t>Units Sold</t>
  </si>
  <si>
    <t>Unit Price</t>
  </si>
  <si>
    <t>Price Increase</t>
  </si>
  <si>
    <t>Jan</t>
  </si>
  <si>
    <t>Feb</t>
  </si>
  <si>
    <t>Mar</t>
  </si>
  <si>
    <t>Apr</t>
  </si>
  <si>
    <t>May</t>
  </si>
  <si>
    <t>Jun</t>
  </si>
  <si>
    <t>Total</t>
  </si>
  <si>
    <t>344D695</t>
  </si>
  <si>
    <t>813T930</t>
  </si>
  <si>
    <t>Expenses</t>
  </si>
  <si>
    <t>342G756</t>
  </si>
  <si>
    <t>Profits</t>
  </si>
  <si>
    <t>265T775</t>
  </si>
  <si>
    <t>409S799</t>
  </si>
  <si>
    <t>609D942</t>
  </si>
  <si>
    <t>394T870</t>
  </si>
  <si>
    <t>764S890</t>
  </si>
  <si>
    <t>364H780</t>
  </si>
  <si>
    <t>Product Code</t>
  </si>
  <si>
    <t>Product Name</t>
  </si>
  <si>
    <t>Price/Unit</t>
  </si>
  <si>
    <t>Basic Price</t>
  </si>
  <si>
    <t>Region</t>
  </si>
  <si>
    <t>Area</t>
  </si>
  <si>
    <t>Territory</t>
  </si>
  <si>
    <t>Agent</t>
  </si>
  <si>
    <t>PC019</t>
  </si>
  <si>
    <t>Dettol</t>
  </si>
  <si>
    <t>East</t>
  </si>
  <si>
    <t>Assam</t>
  </si>
  <si>
    <t>Dispur</t>
  </si>
  <si>
    <t>ABC</t>
  </si>
  <si>
    <t>PC001</t>
  </si>
  <si>
    <t>Lux</t>
  </si>
  <si>
    <t>West</t>
  </si>
  <si>
    <t>Gujarat</t>
  </si>
  <si>
    <t>Vadodara</t>
  </si>
  <si>
    <t>GTC</t>
  </si>
  <si>
    <t>PC003</t>
  </si>
  <si>
    <t>Cello Pen</t>
  </si>
  <si>
    <t>North</t>
  </si>
  <si>
    <t>J&amp;K</t>
  </si>
  <si>
    <t>Jammu</t>
  </si>
  <si>
    <t>JKTC</t>
  </si>
  <si>
    <t>PC043</t>
  </si>
  <si>
    <t>Print Paper</t>
  </si>
  <si>
    <t>South</t>
  </si>
  <si>
    <t>Karnataka</t>
  </si>
  <si>
    <t>Bangalore</t>
  </si>
  <si>
    <t>KATC</t>
  </si>
  <si>
    <t>PC021</t>
  </si>
  <si>
    <t>Pepsodent</t>
  </si>
  <si>
    <t>Meghalaya</t>
  </si>
  <si>
    <t>Shillong</t>
  </si>
  <si>
    <t>MTC</t>
  </si>
  <si>
    <t>Rajesthan</t>
  </si>
  <si>
    <t>Bikaner</t>
  </si>
  <si>
    <t>RTC</t>
  </si>
  <si>
    <t>HP</t>
  </si>
  <si>
    <t>Simla</t>
  </si>
  <si>
    <t>HPTC</t>
  </si>
  <si>
    <t>Kerala</t>
  </si>
  <si>
    <t>Kochi</t>
  </si>
  <si>
    <t>KETC</t>
  </si>
  <si>
    <t>Manipur</t>
  </si>
  <si>
    <t>Imphal</t>
  </si>
  <si>
    <t>MATC</t>
  </si>
  <si>
    <t>Ajmer</t>
  </si>
  <si>
    <t>Punjab</t>
  </si>
  <si>
    <t>Amrithsar</t>
  </si>
  <si>
    <t>PTC</t>
  </si>
  <si>
    <t>TN</t>
  </si>
  <si>
    <t>Chennai</t>
  </si>
  <si>
    <t>TNTC</t>
  </si>
  <si>
    <t>Nagaland</t>
  </si>
  <si>
    <t>Kohima</t>
  </si>
  <si>
    <t>NTC</t>
  </si>
  <si>
    <t>Ahmedabad</t>
  </si>
  <si>
    <t>Uttaranchal</t>
  </si>
  <si>
    <t>Nanital</t>
  </si>
  <si>
    <t>UTC</t>
  </si>
  <si>
    <t>AP</t>
  </si>
  <si>
    <t>Hyderabad</t>
  </si>
  <si>
    <t>APTC</t>
  </si>
  <si>
    <t>Tripura</t>
  </si>
  <si>
    <t>Agarthala</t>
  </si>
  <si>
    <t>TTC</t>
  </si>
  <si>
    <t>Maharastra</t>
  </si>
  <si>
    <t>Mumbai</t>
  </si>
  <si>
    <t>MHTC</t>
  </si>
  <si>
    <t>Delhi</t>
  </si>
  <si>
    <t>DTC</t>
  </si>
  <si>
    <t>Trichy</t>
  </si>
  <si>
    <t>TRTC</t>
  </si>
  <si>
    <t>Nasik</t>
  </si>
  <si>
    <t>Kapurthala</t>
  </si>
  <si>
    <t>Warangal</t>
  </si>
  <si>
    <t>Arunachal Pradesh</t>
  </si>
  <si>
    <t>Itanagar</t>
  </si>
  <si>
    <t>ARTC</t>
  </si>
  <si>
    <t>Jul</t>
  </si>
  <si>
    <t>Jaipur</t>
  </si>
  <si>
    <t>Manali</t>
  </si>
  <si>
    <t>Kollam</t>
  </si>
  <si>
    <t>Bishnupur</t>
  </si>
  <si>
    <t>Student Name</t>
  </si>
  <si>
    <t>Pass/Fail</t>
  </si>
  <si>
    <t>Grades</t>
  </si>
  <si>
    <t>C</t>
  </si>
  <si>
    <t>B</t>
  </si>
  <si>
    <t>A</t>
  </si>
  <si>
    <t>A+</t>
  </si>
  <si>
    <t>Grade</t>
  </si>
  <si>
    <t>Employee Name</t>
  </si>
  <si>
    <t>Department</t>
  </si>
  <si>
    <t>Hire Date</t>
  </si>
  <si>
    <t>Years</t>
  </si>
  <si>
    <t>Status</t>
  </si>
  <si>
    <t>Salary</t>
  </si>
  <si>
    <t>Palmer, Terry</t>
  </si>
  <si>
    <t>ADC</t>
  </si>
  <si>
    <t>Full Time</t>
  </si>
  <si>
    <t>Nicholson, Lee</t>
  </si>
  <si>
    <t>Half-Time</t>
  </si>
  <si>
    <t>Jensen, Kristina</t>
  </si>
  <si>
    <t>Admin Training</t>
  </si>
  <si>
    <t>Hourly</t>
  </si>
  <si>
    <t>Randall, Yvonne</t>
  </si>
  <si>
    <t>Audit Services</t>
  </si>
  <si>
    <t>Cole, Elbert</t>
  </si>
  <si>
    <t>Compliance</t>
  </si>
  <si>
    <t>Allen, Thomas</t>
  </si>
  <si>
    <t>Contract</t>
  </si>
  <si>
    <t>Engineering/Maintenance</t>
  </si>
  <si>
    <t>Hoover, Evangeline</t>
  </si>
  <si>
    <t>Engineering/Operations</t>
  </si>
  <si>
    <t>House, Paul</t>
  </si>
  <si>
    <t>Environmental Health/Safety</t>
  </si>
  <si>
    <t>Hernandez, Glenn</t>
  </si>
  <si>
    <t>Executive Education</t>
  </si>
  <si>
    <t>Sullivan, Robert</t>
  </si>
  <si>
    <t>International Clinical Safety</t>
  </si>
  <si>
    <t>Hicks, Monica</t>
  </si>
  <si>
    <t>Logistics</t>
  </si>
  <si>
    <t>Banks, Ryan</t>
  </si>
  <si>
    <t>Major Mfg Projects</t>
  </si>
  <si>
    <t>Lucas, John</t>
  </si>
  <si>
    <t>Manufacturing</t>
  </si>
  <si>
    <t>Durham, Troy</t>
  </si>
  <si>
    <t>Manufacturing Admin</t>
  </si>
  <si>
    <t>Moreno, Christopher</t>
  </si>
  <si>
    <t>Operations</t>
  </si>
  <si>
    <t>Obrien, Madelyn</t>
  </si>
  <si>
    <t>Peptide Chemistry</t>
  </si>
  <si>
    <t>Taylor, Hector</t>
  </si>
  <si>
    <t>Pharmacokinetics</t>
  </si>
  <si>
    <t>Mosley, Michael</t>
  </si>
  <si>
    <t>Process Development</t>
  </si>
  <si>
    <t>Jenkins, Scott</t>
  </si>
  <si>
    <t>Professional Training Group</t>
  </si>
  <si>
    <t>Newman, Aria</t>
  </si>
  <si>
    <t>Project &amp; Contract Services</t>
  </si>
  <si>
    <t>Walter, Michael</t>
  </si>
  <si>
    <t>Quality Assurance</t>
  </si>
  <si>
    <t>Harris, Brian</t>
  </si>
  <si>
    <t>Quality Control</t>
  </si>
  <si>
    <t>Hall, Jenny</t>
  </si>
  <si>
    <t>Research Center</t>
  </si>
  <si>
    <t>Powers, Tia</t>
  </si>
  <si>
    <t>Research/Development</t>
  </si>
  <si>
    <t>Adams, David</t>
  </si>
  <si>
    <t>Bridges, Jeff</t>
  </si>
  <si>
    <t>Jefferson, Elaine</t>
  </si>
  <si>
    <t>Mitchell, Shannon</t>
  </si>
  <si>
    <t>Gibson, Janet</t>
  </si>
  <si>
    <t>Matthews, Diane</t>
  </si>
  <si>
    <t>Nichols, Nathaniel</t>
  </si>
  <si>
    <t>Townsend, Jerry</t>
  </si>
  <si>
    <t>Chase, Troy</t>
  </si>
  <si>
    <t>Lopez, Stephen</t>
  </si>
  <si>
    <t>Love, Danny</t>
  </si>
  <si>
    <t>Campos, Richard</t>
  </si>
  <si>
    <t>Robinson, John</t>
  </si>
  <si>
    <t>Melton, Scott</t>
  </si>
  <si>
    <t>Fernandez, Marie</t>
  </si>
  <si>
    <t>Greer, Brian</t>
  </si>
  <si>
    <t>Moody, Matthew</t>
  </si>
  <si>
    <t>Anderson, Teason</t>
  </si>
  <si>
    <t>Sharp, Janine</t>
  </si>
  <si>
    <t>Fox, Ellen</t>
  </si>
  <si>
    <t>Dyer, Carrie</t>
  </si>
  <si>
    <t>Pena, Erik</t>
  </si>
  <si>
    <t>Oliver, Francisco</t>
  </si>
  <si>
    <t>Noble, Michael</t>
  </si>
  <si>
    <t>Nixon, Randy</t>
  </si>
  <si>
    <t>Wallace, Timothy</t>
  </si>
  <si>
    <t>Campbell, Michael</t>
  </si>
  <si>
    <t>Singleton, David</t>
  </si>
  <si>
    <t>Doyle, Leslie</t>
  </si>
  <si>
    <t>Steele, Gerald</t>
  </si>
  <si>
    <t>Carpenter, Ronald</t>
  </si>
  <si>
    <t>Erickson, Ricky</t>
  </si>
  <si>
    <t>Short, Timothy</t>
  </si>
  <si>
    <t>Davis, Tonya</t>
  </si>
  <si>
    <t>McDonald, Debra</t>
  </si>
  <si>
    <t>Barron, Michael</t>
  </si>
  <si>
    <t>Horton, Cleatis</t>
  </si>
  <si>
    <t>Wolf, Debbie</t>
  </si>
  <si>
    <t>Sutton, Matthew</t>
  </si>
  <si>
    <t>Bartlett, Julia</t>
  </si>
  <si>
    <t>Fowler, John</t>
  </si>
  <si>
    <t>Dawson, Jonathan</t>
  </si>
  <si>
    <t>Booth, Raquel</t>
  </si>
  <si>
    <t>Roberson, Eileen</t>
  </si>
  <si>
    <t>McKee, Michelle</t>
  </si>
  <si>
    <t>Beasley, Timothy</t>
  </si>
  <si>
    <t>Ayala, Polly</t>
  </si>
  <si>
    <t>Contreras, Dean</t>
  </si>
  <si>
    <t>Lang, Dana</t>
  </si>
  <si>
    <t>Joseph, Christopher</t>
  </si>
  <si>
    <t>Boone, Eric</t>
  </si>
  <si>
    <t>Rowe, Ken</t>
  </si>
  <si>
    <t>Sexton, John</t>
  </si>
  <si>
    <t>Schwartz, Joseph</t>
  </si>
  <si>
    <t>Andrews, Diane</t>
  </si>
  <si>
    <t>Norman, Rita</t>
  </si>
  <si>
    <t>Maynard, Susan</t>
  </si>
  <si>
    <t>Schultz, Norman</t>
  </si>
  <si>
    <t>Burgess, Cherie</t>
  </si>
  <si>
    <t>Carr, Susan</t>
  </si>
  <si>
    <t>White, Daniel</t>
  </si>
  <si>
    <t>Watkins, Gary</t>
  </si>
  <si>
    <t>Ryan, Ryan</t>
  </si>
  <si>
    <t>Ball, Kirk</t>
  </si>
  <si>
    <t>Bean, Deborah</t>
  </si>
  <si>
    <t>Blackwell, Brandon</t>
  </si>
  <si>
    <t>Webster, David</t>
  </si>
  <si>
    <t>Rich, Brent</t>
  </si>
  <si>
    <t>Beck, Craig</t>
  </si>
  <si>
    <t>Lester, Sherri</t>
  </si>
  <si>
    <t>Walls, Brian</t>
  </si>
  <si>
    <t>Stokes, Jonathan</t>
  </si>
  <si>
    <t>Larson, David</t>
  </si>
  <si>
    <t>Barnes, Grant</t>
  </si>
  <si>
    <t>Christensen, Jill</t>
  </si>
  <si>
    <t>Hudson, Lorna</t>
  </si>
  <si>
    <t>Solomon, Michael</t>
  </si>
  <si>
    <t>Gentry, John</t>
  </si>
  <si>
    <t>Neal, Sally</t>
  </si>
  <si>
    <t>Pearson, Cassy</t>
  </si>
  <si>
    <t>Hunt, Norman</t>
  </si>
  <si>
    <t>Howell, Douglas</t>
  </si>
  <si>
    <t>Beard, Sandi</t>
  </si>
  <si>
    <t>Payne, Vicky</t>
  </si>
  <si>
    <t>Cameron, John</t>
  </si>
  <si>
    <t>Bauer, Chris</t>
  </si>
  <si>
    <t>Kelly, Icelita</t>
  </si>
  <si>
    <t>Blevins, Carey</t>
  </si>
  <si>
    <t>Owen, Robert</t>
  </si>
  <si>
    <t>Callahan, Marilyn</t>
  </si>
  <si>
    <t>Blair, Sperry</t>
  </si>
  <si>
    <t>Walker, Mike</t>
  </si>
  <si>
    <t>Gates, Anne</t>
  </si>
  <si>
    <t>Brady, Traci</t>
  </si>
  <si>
    <t>Vazquez, Kenneth</t>
  </si>
  <si>
    <t>Stafford, Rhonda</t>
  </si>
  <si>
    <t>Torres, Bruce</t>
  </si>
  <si>
    <t>Shelton, Donna</t>
  </si>
  <si>
    <t>Carlson, Jeremy</t>
  </si>
  <si>
    <t>Lane, Brandyn</t>
  </si>
  <si>
    <t>Hodge, Craig</t>
  </si>
  <si>
    <t>Simmons, Robert</t>
  </si>
  <si>
    <t>Shannon, Kevin</t>
  </si>
  <si>
    <t>Hickman, John</t>
  </si>
  <si>
    <t>Lara, Mark</t>
  </si>
  <si>
    <t>Oneal, William</t>
  </si>
  <si>
    <t>Hanson, Dennis</t>
  </si>
  <si>
    <t>Burnett, Kevin</t>
  </si>
  <si>
    <t>Jordan, Mark</t>
  </si>
  <si>
    <t>West, Jeffrey</t>
  </si>
  <si>
    <t>Tanner, Timothy</t>
  </si>
  <si>
    <t>Gregory, Jon</t>
  </si>
  <si>
    <t>Orr, Jennifer</t>
  </si>
  <si>
    <t>Stephenson, Matthew</t>
  </si>
  <si>
    <t>Hood, Renee</t>
  </si>
  <si>
    <t>Briggs, Bryan</t>
  </si>
  <si>
    <t>Frazier, Chris</t>
  </si>
  <si>
    <t>Knox, Lori</t>
  </si>
  <si>
    <t>Bowers, Tammy</t>
  </si>
  <si>
    <t>Long, Gary</t>
  </si>
  <si>
    <t>Pratt, Erik</t>
  </si>
  <si>
    <t>Floyd, Eric</t>
  </si>
  <si>
    <t>Cooper, Lisa</t>
  </si>
  <si>
    <t>Meyers, David</t>
  </si>
  <si>
    <t>Leon, Emily</t>
  </si>
  <si>
    <t>Padilla, Christopher</t>
  </si>
  <si>
    <t>Terry, Karin</t>
  </si>
  <si>
    <t>Garza, Anthony</t>
  </si>
  <si>
    <t>Snow, Desiree</t>
  </si>
  <si>
    <t>Knight, Denise</t>
  </si>
  <si>
    <t>Lamb, John</t>
  </si>
  <si>
    <t>Sherman, Karin</t>
  </si>
  <si>
    <t>Dudley, James</t>
  </si>
  <si>
    <t>Gomez, Ed</t>
  </si>
  <si>
    <t>Nguyen, Dennis</t>
  </si>
  <si>
    <t>Flynn, Melissa</t>
  </si>
  <si>
    <t>Whitehead, Carolyn</t>
  </si>
  <si>
    <t>Blake, Thomas</t>
  </si>
  <si>
    <t>Daniel, Robert</t>
  </si>
  <si>
    <t>Davenport, Troy</t>
  </si>
  <si>
    <t>Lee, Charles</t>
  </si>
  <si>
    <t>Browning, Kathleen</t>
  </si>
  <si>
    <t>Goodman, Kuyler</t>
  </si>
  <si>
    <t>Golden, Christine</t>
  </si>
  <si>
    <t>Schmidt, Michael</t>
  </si>
  <si>
    <t>Smith, Koleen</t>
  </si>
  <si>
    <t>Phillips, Liesl</t>
  </si>
  <si>
    <t>Salinas, Jon</t>
  </si>
  <si>
    <t>Foley, Peter</t>
  </si>
  <si>
    <t>McKenzie, Michelle</t>
  </si>
  <si>
    <t>Lynch, Scott</t>
  </si>
  <si>
    <t>Alexander, Charles</t>
  </si>
  <si>
    <t>Alvarez, Steven</t>
  </si>
  <si>
    <t>Haynes, Ernest</t>
  </si>
  <si>
    <t>Simpson, Jimmy</t>
  </si>
  <si>
    <t>Mendoza, Bobby</t>
  </si>
  <si>
    <t>Maldonado, Robert</t>
  </si>
  <si>
    <t>Wheeler, Meegan</t>
  </si>
  <si>
    <t>Shields, Robert</t>
  </si>
  <si>
    <t>Williamson, Sumedha</t>
  </si>
  <si>
    <t>Atkins, Kevin</t>
  </si>
  <si>
    <t>Giles, Kathleen</t>
  </si>
  <si>
    <t>Mills, Melissa</t>
  </si>
  <si>
    <t>Ford, Matt</t>
  </si>
  <si>
    <t>Russell, Mark</t>
  </si>
  <si>
    <t>Barton, Barry</t>
  </si>
  <si>
    <t>Mack, Barry</t>
  </si>
  <si>
    <t>Estes, Mary</t>
  </si>
  <si>
    <t>Adkins, Michael</t>
  </si>
  <si>
    <t>Zimmerman, Julian</t>
  </si>
  <si>
    <t>Sellers, William</t>
  </si>
  <si>
    <t>Jacobs, Florianne</t>
  </si>
  <si>
    <t>Medina, Warren</t>
  </si>
  <si>
    <t>Mullins, Angela</t>
  </si>
  <si>
    <t>Mason, Suzanne</t>
  </si>
  <si>
    <t>Francis, Todd</t>
  </si>
  <si>
    <t>Buckel, Patricia</t>
  </si>
  <si>
    <t>McKinney, Christofer</t>
  </si>
  <si>
    <t>Carroll, Lesa</t>
  </si>
  <si>
    <t>Lyons, Brian</t>
  </si>
  <si>
    <t>Watts, Curtis</t>
  </si>
  <si>
    <t>Vance, Cheryl</t>
  </si>
  <si>
    <t>Castillo, Sheri</t>
  </si>
  <si>
    <t>Leblanc, Jenny</t>
  </si>
  <si>
    <t>Roth, Tony</t>
  </si>
  <si>
    <t>Bennett, Chris</t>
  </si>
  <si>
    <t>Johnson, Mary Jo</t>
  </si>
  <si>
    <t>Hutchinson, Robin</t>
  </si>
  <si>
    <t>Ashley, Michael</t>
  </si>
  <si>
    <t>Blankenship, Roger</t>
  </si>
  <si>
    <t>Reynolds, Barbara</t>
  </si>
  <si>
    <t>Huff, Erik</t>
  </si>
  <si>
    <t>Ward, Williams</t>
  </si>
  <si>
    <t>Salazar, Ruben</t>
  </si>
  <si>
    <t>Copeland, Roger</t>
  </si>
  <si>
    <t>McCarthy, Ryan</t>
  </si>
  <si>
    <t>Owens, Dwight</t>
  </si>
  <si>
    <t>Garner, Terry</t>
  </si>
  <si>
    <t>Houston, Mark</t>
  </si>
  <si>
    <t>Tucker, James</t>
  </si>
  <si>
    <t>McDaniel, Tamara</t>
  </si>
  <si>
    <t>Sanchez, Greg</t>
  </si>
  <si>
    <t>Fisher, Maria</t>
  </si>
  <si>
    <t>Cannon, Jenny</t>
  </si>
  <si>
    <t>Avila, Jody</t>
  </si>
  <si>
    <t>Patterson, Robert</t>
  </si>
  <si>
    <t>Hardin, Gregory</t>
  </si>
  <si>
    <t>Griffin, Debbi</t>
  </si>
  <si>
    <t>Hansen, Andrew</t>
  </si>
  <si>
    <t>Martin, Terry</t>
  </si>
  <si>
    <t>Freeman, Dennis</t>
  </si>
  <si>
    <t>Lowery, Charles</t>
  </si>
  <si>
    <t>Fletcher, Brian</t>
  </si>
  <si>
    <t>McClure, Gary</t>
  </si>
  <si>
    <t>Winters, Shaun</t>
  </si>
  <si>
    <t>Hull, Jeanne</t>
  </si>
  <si>
    <t>Barker, Heidi</t>
  </si>
  <si>
    <t>Navarro, Marc</t>
  </si>
  <si>
    <t>Rush, Lateef</t>
  </si>
  <si>
    <t>Everett, Dan</t>
  </si>
  <si>
    <t>Perez, Kim</t>
  </si>
  <si>
    <t>Marquez, Thomas</t>
  </si>
  <si>
    <t>Lindsey, Deborah</t>
  </si>
  <si>
    <t>B447</t>
  </si>
  <si>
    <t>Y972</t>
  </si>
  <si>
    <t>Q122</t>
  </si>
  <si>
    <t>Customer</t>
  </si>
  <si>
    <t>Quantity</t>
  </si>
  <si>
    <t>Revenue</t>
  </si>
  <si>
    <t>COGS</t>
  </si>
  <si>
    <t>Profit</t>
  </si>
  <si>
    <t>Safe Aerobic Inc.</t>
  </si>
  <si>
    <t>Innovative Paint Company</t>
  </si>
  <si>
    <t>Alluring Raft Corporation</t>
  </si>
  <si>
    <t>Paramount Necktie Inc.</t>
  </si>
  <si>
    <t>Powerful Utensil Traders</t>
  </si>
  <si>
    <t>Central</t>
  </si>
  <si>
    <t>Flexible Ink Corporation</t>
  </si>
  <si>
    <t>Best Scooter Corporation</t>
  </si>
  <si>
    <t>Superior Meter Company</t>
  </si>
  <si>
    <t>Remarkable Doghouse Supply</t>
  </si>
  <si>
    <t>Persuasive Shoe Inc.</t>
  </si>
  <si>
    <t>Vivid Yardstick Company</t>
  </si>
  <si>
    <t>First-Rate Radio Supply</t>
  </si>
  <si>
    <t>Tremendous Meter Partners</t>
  </si>
  <si>
    <t>Enhanced Barometer Corporation</t>
  </si>
  <si>
    <t>Honest Banister Company</t>
  </si>
  <si>
    <t>User-Friendly Luggage Company</t>
  </si>
  <si>
    <t>Hip Electronics Company</t>
  </si>
  <si>
    <t>Special Gadget Inc.</t>
  </si>
  <si>
    <t>Mouthwatering Furnace Supply</t>
  </si>
  <si>
    <t>Compelling Bottle Inc.</t>
  </si>
  <si>
    <t>Fully Vegetable Corporation</t>
  </si>
  <si>
    <t>Different Eggbeater Corporation</t>
  </si>
  <si>
    <t>Inventive Glass Company</t>
  </si>
  <si>
    <t>Paramount Vise Corporation</t>
  </si>
  <si>
    <t>Flexible Thermostat Company</t>
  </si>
  <si>
    <t>Guaranteed Freezer Company</t>
  </si>
  <si>
    <t>Enhanced Adhesive Company</t>
  </si>
  <si>
    <t>Interest rate</t>
  </si>
  <si>
    <t>Term (months)</t>
  </si>
  <si>
    <t>Loan Amount</t>
  </si>
  <si>
    <t>Interest Rate</t>
  </si>
  <si>
    <t>Crème Eggs</t>
  </si>
  <si>
    <t>Aug</t>
  </si>
  <si>
    <t>Adams</t>
  </si>
  <si>
    <t>Collins</t>
  </si>
  <si>
    <t>Jones</t>
  </si>
  <si>
    <t>Mars Bars</t>
  </si>
  <si>
    <t>Nov</t>
  </si>
  <si>
    <t>Norris</t>
  </si>
  <si>
    <t>Smarties</t>
  </si>
  <si>
    <t>Oct</t>
  </si>
  <si>
    <t>VOTER</t>
  </si>
  <si>
    <t>PARTY</t>
  </si>
  <si>
    <t>PRECINCT</t>
  </si>
  <si>
    <t>AGE 
GROUP</t>
  </si>
  <si>
    <t>LAST
VOTED</t>
  </si>
  <si>
    <t>YEARS
REG</t>
  </si>
  <si>
    <t>BALLOT
STATUS</t>
  </si>
  <si>
    <t>REPUBLICAN</t>
  </si>
  <si>
    <t>71 +</t>
  </si>
  <si>
    <t>08/2006</t>
  </si>
  <si>
    <t>PERM</t>
  </si>
  <si>
    <t>DEMOCRAT</t>
  </si>
  <si>
    <t>POLL</t>
  </si>
  <si>
    <t>06/2006</t>
  </si>
  <si>
    <t>61-70</t>
  </si>
  <si>
    <t>DECLINED</t>
  </si>
  <si>
    <t>AMERICAN INDEP</t>
  </si>
  <si>
    <t>11/2005</t>
  </si>
  <si>
    <t>11/2004</t>
  </si>
  <si>
    <t>ABT</t>
  </si>
  <si>
    <t>51-60</t>
  </si>
  <si>
    <t>GREEN</t>
  </si>
  <si>
    <t>41-50</t>
  </si>
  <si>
    <t>31-40</t>
  </si>
  <si>
    <t>21-30</t>
  </si>
  <si>
    <t>18-20</t>
  </si>
  <si>
    <t>Sales Value</t>
  </si>
  <si>
    <t>Chapman, Jessica</t>
  </si>
  <si>
    <t>Bradshaw, Sheryl</t>
  </si>
  <si>
    <t>Boyer, John</t>
  </si>
  <si>
    <t>Combs, Rick</t>
  </si>
  <si>
    <t>Bishop, Juan</t>
  </si>
  <si>
    <t>Castro, Christopher</t>
  </si>
  <si>
    <t>Boyd, Debra</t>
  </si>
  <si>
    <t>Carson, Anthony</t>
  </si>
  <si>
    <t>Anthony, Robert</t>
  </si>
  <si>
    <t>Chang, Gabriel</t>
  </si>
  <si>
    <t>Abbott, James</t>
  </si>
  <si>
    <t>Cross, Marc</t>
  </si>
  <si>
    <t>Brooks, Richard</t>
  </si>
  <si>
    <t>Anderson, Tony</t>
  </si>
  <si>
    <t>Buchanan, Dennis</t>
  </si>
  <si>
    <t>State</t>
  </si>
  <si>
    <t>Contacts</t>
  </si>
  <si>
    <t>California</t>
  </si>
  <si>
    <t>New Jersey</t>
  </si>
  <si>
    <t>New York</t>
  </si>
  <si>
    <t>Oregon</t>
  </si>
  <si>
    <t>Washington</t>
  </si>
  <si>
    <t>Budget Summary</t>
  </si>
  <si>
    <t>Q1</t>
  </si>
  <si>
    <t>Q2</t>
  </si>
  <si>
    <t>Q3</t>
  </si>
  <si>
    <t>Q4</t>
  </si>
  <si>
    <t>Year Total</t>
  </si>
  <si>
    <t>Salaries</t>
  </si>
  <si>
    <t>Travel</t>
  </si>
  <si>
    <t>Supplies</t>
  </si>
  <si>
    <t>Facility</t>
  </si>
  <si>
    <t>Marketing</t>
  </si>
  <si>
    <t>AverageIFS</t>
  </si>
  <si>
    <t>Students</t>
  </si>
  <si>
    <t>Score</t>
  </si>
  <si>
    <t>f</t>
  </si>
  <si>
    <t>d</t>
  </si>
  <si>
    <t>c</t>
  </si>
  <si>
    <t>b</t>
  </si>
  <si>
    <t>a</t>
  </si>
  <si>
    <t>g</t>
  </si>
  <si>
    <t>r</t>
  </si>
  <si>
    <t>Unit Sold</t>
  </si>
  <si>
    <t>Profit (US2-US1)</t>
  </si>
  <si>
    <t>Units sold 2</t>
  </si>
  <si>
    <t>Units Sold 1</t>
  </si>
  <si>
    <t>Price unit range</t>
  </si>
  <si>
    <t>Today</t>
  </si>
  <si>
    <t>Time</t>
  </si>
  <si>
    <t>Difference</t>
  </si>
  <si>
    <t>Months</t>
  </si>
  <si>
    <t>Days</t>
  </si>
  <si>
    <t>Left</t>
  </si>
  <si>
    <t>Right</t>
  </si>
  <si>
    <t>Trim</t>
  </si>
  <si>
    <t>Find</t>
  </si>
  <si>
    <t>Text</t>
  </si>
  <si>
    <t>Concat</t>
  </si>
  <si>
    <t>Join</t>
  </si>
  <si>
    <t>Len</t>
  </si>
  <si>
    <t>Mid and Find</t>
  </si>
  <si>
    <t>Safe</t>
  </si>
  <si>
    <t>Aerobic</t>
  </si>
  <si>
    <t>Inc.</t>
  </si>
  <si>
    <t>Innovative</t>
  </si>
  <si>
    <t>Paint</t>
  </si>
  <si>
    <t>Company</t>
  </si>
  <si>
    <t>Alluring</t>
  </si>
  <si>
    <t>Raft</t>
  </si>
  <si>
    <t>Corporation</t>
  </si>
  <si>
    <t>Paramount</t>
  </si>
  <si>
    <t>Necktie</t>
  </si>
  <si>
    <t>Powerful</t>
  </si>
  <si>
    <t>Utensil</t>
  </si>
  <si>
    <t>Traders</t>
  </si>
  <si>
    <t>Flexible</t>
  </si>
  <si>
    <t>Ink</t>
  </si>
  <si>
    <t>Best</t>
  </si>
  <si>
    <t>Scooter</t>
  </si>
  <si>
    <t>Superior</t>
  </si>
  <si>
    <t>Meter</t>
  </si>
  <si>
    <t>Remove space between the words/numbers</t>
  </si>
  <si>
    <t>Replace</t>
  </si>
  <si>
    <t>?</t>
  </si>
  <si>
    <t>Replace @hfuhfo with @gmail.com</t>
  </si>
  <si>
    <t>No middle name and output should be blank</t>
  </si>
  <si>
    <t>DATEDIF(C7,TODAY(),"y")&amp;" Years "&amp;DATEDIF(C7,TODAY(),"ym")&amp;" Months "&amp;DATEDIF(C7,TODAY(),"md"&amp;" Days ")</t>
  </si>
  <si>
    <t>DATEDIF(D18,D19,"y")&amp;" Years "&amp;DATEDIF(D18,D19,"ym")&amp;" Months "&amp;DATEDIF(D18,D19,"md")&amp;" Days"</t>
  </si>
  <si>
    <t>No middle name</t>
  </si>
  <si>
    <t>IFERROR(RIGHT(E9,LEN(E9)-FIND(" ",E9,FIND(" ",E9,1)+1)),RIGHT(E9,LEN(E9)-FIND(" ",E9,FIND(" ",E9,1)+1)))</t>
  </si>
  <si>
    <t>Lower</t>
  </si>
  <si>
    <t>Upper</t>
  </si>
  <si>
    <t>Proper</t>
  </si>
  <si>
    <t>Safe aerobic inc.</t>
  </si>
  <si>
    <t xml:space="preserve">If Result% &gt;= 75% - Grade A and “Collect distinction certificate”
If Result% &gt;=50% - Grade B
If Result%&gt;=35% - Grade C  and “Send marksheet for re-eval”
If Results%&lt;35% - “Appear in PTM &lt;next day&gt; “
</t>
  </si>
  <si>
    <t>Results</t>
  </si>
</sst>
</file>

<file path=xl/styles.xml><?xml version="1.0" encoding="utf-8"?>
<styleSheet xmlns="http://schemas.openxmlformats.org/spreadsheetml/2006/main">
  <numFmts count="14">
    <numFmt numFmtId="8" formatCode="&quot;₹&quot;\ #,##0.00;[Red]&quot;₹&quot;\ \-#,##0.00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.00;[Red]&quot;Rs.&quot;\ \-#,##0.00"/>
    <numFmt numFmtId="168" formatCode="&quot;Rs.&quot;#,##0.00_);[Red]\(&quot;Rs.&quot;#,##0.00\)"/>
    <numFmt numFmtId="169" formatCode="&quot;$&quot;#,##0.00"/>
    <numFmt numFmtId="170" formatCode="0.000%"/>
    <numFmt numFmtId="171" formatCode="_(* #,##0_);_(* \(#,##0\);_(* &quot;-&quot;??_);_(@_)"/>
    <numFmt numFmtId="172" formatCode="&quot;£&quot;#,##0.00;[Red]\-&quot;£&quot;#,##0.00"/>
    <numFmt numFmtId="173" formatCode="&quot;£&quot;#,##0.00"/>
    <numFmt numFmtId="174" formatCode="[$-409]d\-mmm\-yy;@"/>
    <numFmt numFmtId="175" formatCode="[$-409]mmm\-yy;@"/>
    <numFmt numFmtId="176" formatCode="[$-10409]h\.mm\.ss\ AM/PM;@"/>
  </numFmts>
  <fonts count="32">
    <font>
      <sz val="12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Wingdings"/>
      <charset val="2"/>
    </font>
    <font>
      <sz val="7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26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0" fontId="1" fillId="0" borderId="0"/>
    <xf numFmtId="169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3" borderId="0" applyNumberFormat="0" applyFont="0" applyBorder="0" applyAlignment="0" applyProtection="0"/>
    <xf numFmtId="0" fontId="2" fillId="4" borderId="0" applyNumberFormat="0" applyFont="0" applyBorder="0" applyAlignment="0" applyProtection="0"/>
    <xf numFmtId="164" fontId="2" fillId="0" borderId="0" applyFont="0" applyFill="0" applyBorder="0" applyAlignment="0" applyProtection="0"/>
    <xf numFmtId="0" fontId="24" fillId="0" borderId="0"/>
  </cellStyleXfs>
  <cellXfs count="190">
    <xf numFmtId="0" fontId="0" fillId="0" borderId="0" xfId="0"/>
    <xf numFmtId="0" fontId="2" fillId="0" borderId="0" xfId="1" applyFont="1"/>
    <xf numFmtId="0" fontId="3" fillId="0" borderId="1" xfId="1" applyFont="1" applyBorder="1"/>
    <xf numFmtId="0" fontId="4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1" xfId="1" applyFont="1" applyBorder="1"/>
    <xf numFmtId="0" fontId="2" fillId="0" borderId="7" xfId="1" applyFont="1" applyBorder="1"/>
    <xf numFmtId="0" fontId="2" fillId="0" borderId="8" xfId="1" applyFont="1" applyBorder="1"/>
    <xf numFmtId="0" fontId="5" fillId="0" borderId="2" xfId="1" applyFont="1" applyBorder="1"/>
    <xf numFmtId="0" fontId="1" fillId="0" borderId="0" xfId="1"/>
    <xf numFmtId="0" fontId="1" fillId="0" borderId="0" xfId="1" applyNumberFormat="1"/>
    <xf numFmtId="0" fontId="0" fillId="0" borderId="0" xfId="2" applyNumberFormat="1" applyFont="1"/>
    <xf numFmtId="0" fontId="5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 applyAlignment="1">
      <alignment horizontal="left" indent="4"/>
    </xf>
    <xf numFmtId="0" fontId="14" fillId="0" borderId="0" xfId="1" applyFont="1"/>
    <xf numFmtId="0" fontId="10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5" fillId="0" borderId="0" xfId="1" applyFont="1"/>
    <xf numFmtId="0" fontId="15" fillId="0" borderId="0" xfId="1" applyFont="1" applyAlignment="1"/>
    <xf numFmtId="0" fontId="16" fillId="0" borderId="0" xfId="1" applyFont="1" applyAlignment="1">
      <alignment horizontal="justify"/>
    </xf>
    <xf numFmtId="0" fontId="16" fillId="0" borderId="10" xfId="1" applyFont="1" applyBorder="1" applyAlignment="1">
      <alignment horizontal="justify" vertical="top"/>
    </xf>
    <xf numFmtId="0" fontId="16" fillId="0" borderId="11" xfId="1" applyFont="1" applyBorder="1" applyAlignment="1">
      <alignment horizontal="justify" vertical="top"/>
    </xf>
    <xf numFmtId="0" fontId="17" fillId="0" borderId="12" xfId="1" applyFont="1" applyBorder="1" applyAlignment="1">
      <alignment horizontal="left" vertical="top"/>
    </xf>
    <xf numFmtId="0" fontId="16" fillId="0" borderId="13" xfId="1" applyFont="1" applyBorder="1" applyAlignment="1">
      <alignment horizontal="justify" vertical="top"/>
    </xf>
    <xf numFmtId="0" fontId="16" fillId="0" borderId="0" xfId="1" applyFont="1" applyBorder="1" applyAlignment="1">
      <alignment horizontal="justify" vertical="top"/>
    </xf>
    <xf numFmtId="0" fontId="17" fillId="0" borderId="14" xfId="1" applyFont="1" applyBorder="1" applyAlignment="1">
      <alignment horizontal="left" vertical="top"/>
    </xf>
    <xf numFmtId="0" fontId="16" fillId="0" borderId="15" xfId="1" applyFont="1" applyBorder="1" applyAlignment="1">
      <alignment horizontal="justify" vertical="top"/>
    </xf>
    <xf numFmtId="0" fontId="16" fillId="0" borderId="16" xfId="1" applyFont="1" applyBorder="1" applyAlignment="1">
      <alignment horizontal="justify" vertical="top"/>
    </xf>
    <xf numFmtId="0" fontId="17" fillId="0" borderId="17" xfId="1" applyFont="1" applyBorder="1" applyAlignment="1">
      <alignment horizontal="left" vertical="top"/>
    </xf>
    <xf numFmtId="0" fontId="16" fillId="0" borderId="18" xfId="1" applyFont="1" applyBorder="1" applyAlignment="1">
      <alignment horizontal="justify" vertical="top"/>
    </xf>
    <xf numFmtId="0" fontId="17" fillId="0" borderId="10" xfId="1" applyFont="1" applyBorder="1" applyAlignment="1">
      <alignment horizontal="justify" vertical="top"/>
    </xf>
    <xf numFmtId="0" fontId="17" fillId="0" borderId="18" xfId="1" applyFont="1" applyBorder="1" applyAlignment="1">
      <alignment horizontal="justify" vertical="top"/>
    </xf>
    <xf numFmtId="0" fontId="17" fillId="0" borderId="19" xfId="1" applyFont="1" applyBorder="1" applyAlignment="1">
      <alignment horizontal="justify" vertical="top"/>
    </xf>
    <xf numFmtId="0" fontId="17" fillId="0" borderId="20" xfId="1" applyFont="1" applyBorder="1" applyAlignment="1">
      <alignment horizontal="justify" vertical="top"/>
    </xf>
    <xf numFmtId="0" fontId="15" fillId="0" borderId="0" xfId="1" applyFont="1" applyAlignment="1">
      <alignment wrapText="1"/>
    </xf>
    <xf numFmtId="0" fontId="16" fillId="0" borderId="19" xfId="1" applyFont="1" applyBorder="1" applyAlignment="1">
      <alignment horizontal="justify" vertical="top"/>
    </xf>
    <xf numFmtId="0" fontId="16" fillId="0" borderId="20" xfId="1" applyFont="1" applyBorder="1" applyAlignment="1">
      <alignment horizontal="justify" vertical="top"/>
    </xf>
    <xf numFmtId="1" fontId="1" fillId="0" borderId="0" xfId="1" applyNumberFormat="1"/>
    <xf numFmtId="0" fontId="1" fillId="0" borderId="0" xfId="1" applyBorder="1"/>
    <xf numFmtId="0" fontId="6" fillId="0" borderId="8" xfId="1" applyFont="1" applyBorder="1"/>
    <xf numFmtId="0" fontId="5" fillId="0" borderId="21" xfId="1" applyFont="1" applyBorder="1"/>
    <xf numFmtId="0" fontId="6" fillId="0" borderId="22" xfId="1" applyFont="1" applyBorder="1"/>
    <xf numFmtId="10" fontId="1" fillId="0" borderId="1" xfId="1" applyNumberFormat="1" applyBorder="1"/>
    <xf numFmtId="0" fontId="1" fillId="0" borderId="1" xfId="1" applyBorder="1"/>
    <xf numFmtId="0" fontId="6" fillId="0" borderId="1" xfId="1" applyFont="1" applyBorder="1" applyAlignment="1">
      <alignment wrapText="1"/>
    </xf>
    <xf numFmtId="169" fontId="1" fillId="0" borderId="0" xfId="1" applyNumberFormat="1"/>
    <xf numFmtId="169" fontId="2" fillId="0" borderId="0" xfId="1" applyNumberFormat="1" applyFont="1"/>
    <xf numFmtId="0" fontId="2" fillId="0" borderId="0" xfId="1" applyFont="1" applyProtection="1">
      <protection locked="0"/>
    </xf>
    <xf numFmtId="0" fontId="2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18" fillId="0" borderId="0" xfId="1" applyFont="1" applyBorder="1" applyAlignment="1">
      <alignment horizontal="center" wrapText="1"/>
    </xf>
    <xf numFmtId="0" fontId="18" fillId="0" borderId="11" xfId="1" applyFont="1" applyBorder="1" applyAlignment="1">
      <alignment horizontal="center" wrapText="1"/>
    </xf>
    <xf numFmtId="0" fontId="18" fillId="0" borderId="11" xfId="1" applyFont="1" applyBorder="1"/>
    <xf numFmtId="0" fontId="18" fillId="0" borderId="11" xfId="1" applyFont="1" applyBorder="1" applyAlignment="1">
      <alignment horizontal="center"/>
    </xf>
    <xf numFmtId="0" fontId="5" fillId="0" borderId="0" xfId="1" applyFont="1" applyAlignment="1" applyProtection="1">
      <alignment horizontal="left"/>
    </xf>
    <xf numFmtId="2" fontId="5" fillId="0" borderId="0" xfId="1" applyNumberFormat="1" applyFont="1" applyProtection="1"/>
    <xf numFmtId="9" fontId="5" fillId="0" borderId="0" xfId="1" applyNumberFormat="1" applyFont="1" applyProtection="1"/>
    <xf numFmtId="0" fontId="5" fillId="0" borderId="0" xfId="1" applyNumberFormat="1" applyFont="1" applyAlignment="1" applyProtection="1">
      <alignment horizontal="right"/>
    </xf>
    <xf numFmtId="0" fontId="2" fillId="0" borderId="0" xfId="3"/>
    <xf numFmtId="0" fontId="16" fillId="0" borderId="0" xfId="3" applyFont="1" applyBorder="1" applyAlignment="1">
      <alignment horizontal="justify" vertical="top"/>
    </xf>
    <xf numFmtId="166" fontId="19" fillId="0" borderId="0" xfId="4" applyNumberFormat="1" applyFont="1"/>
    <xf numFmtId="0" fontId="20" fillId="0" borderId="0" xfId="4" applyFont="1" applyAlignment="1">
      <alignment horizontal="right"/>
    </xf>
    <xf numFmtId="166" fontId="19" fillId="0" borderId="0" xfId="5" applyFont="1"/>
    <xf numFmtId="0" fontId="19" fillId="0" borderId="0" xfId="4" applyFont="1"/>
    <xf numFmtId="0" fontId="5" fillId="0" borderId="0" xfId="3" applyFont="1"/>
    <xf numFmtId="0" fontId="2" fillId="0" borderId="0" xfId="3" applyNumberFormat="1"/>
    <xf numFmtId="0" fontId="5" fillId="0" borderId="0" xfId="3" applyFont="1" applyBorder="1"/>
    <xf numFmtId="166" fontId="21" fillId="0" borderId="0" xfId="5" applyFont="1" applyFill="1" applyBorder="1"/>
    <xf numFmtId="0" fontId="22" fillId="0" borderId="0" xfId="4" applyFont="1" applyBorder="1"/>
    <xf numFmtId="165" fontId="21" fillId="0" borderId="0" xfId="6" applyNumberFormat="1" applyFont="1" applyFill="1" applyBorder="1"/>
    <xf numFmtId="170" fontId="19" fillId="0" borderId="0" xfId="4" applyNumberFormat="1" applyFont="1"/>
    <xf numFmtId="0" fontId="22" fillId="0" borderId="0" xfId="4" applyFont="1" applyFill="1" applyBorder="1" applyAlignment="1">
      <alignment horizontal="center"/>
    </xf>
    <xf numFmtId="0" fontId="21" fillId="0" borderId="0" xfId="4" applyFont="1" applyBorder="1"/>
    <xf numFmtId="0" fontId="2" fillId="0" borderId="0" xfId="4"/>
    <xf numFmtId="0" fontId="5" fillId="0" borderId="0" xfId="4" applyFont="1"/>
    <xf numFmtId="0" fontId="2" fillId="0" borderId="0" xfId="4" applyAlignment="1">
      <alignment horizontal="center"/>
    </xf>
    <xf numFmtId="0" fontId="21" fillId="0" borderId="0" xfId="4" applyFont="1" applyProtection="1"/>
    <xf numFmtId="15" fontId="21" fillId="0" borderId="0" xfId="4" applyNumberFormat="1" applyFont="1" applyProtection="1"/>
    <xf numFmtId="171" fontId="21" fillId="0" borderId="0" xfId="5" applyNumberFormat="1" applyFont="1" applyFill="1" applyProtection="1"/>
    <xf numFmtId="171" fontId="22" fillId="2" borderId="23" xfId="5" applyNumberFormat="1" applyFont="1" applyFill="1" applyBorder="1" applyAlignment="1" applyProtection="1">
      <alignment vertical="top"/>
    </xf>
    <xf numFmtId="0" fontId="22" fillId="2" borderId="23" xfId="4" applyFont="1" applyFill="1" applyBorder="1" applyAlignment="1" applyProtection="1">
      <alignment vertical="top"/>
    </xf>
    <xf numFmtId="0" fontId="22" fillId="2" borderId="23" xfId="4" applyFont="1" applyFill="1" applyBorder="1" applyAlignment="1" applyProtection="1">
      <alignment horizontal="right" vertical="top"/>
    </xf>
    <xf numFmtId="15" fontId="22" fillId="2" borderId="23" xfId="4" applyNumberFormat="1" applyFont="1" applyFill="1" applyBorder="1" applyAlignment="1" applyProtection="1">
      <alignment horizontal="right" vertical="top"/>
    </xf>
    <xf numFmtId="0" fontId="22" fillId="2" borderId="23" xfId="4" applyFont="1" applyFill="1" applyBorder="1" applyAlignment="1" applyProtection="1">
      <alignment horizontal="left" vertical="top"/>
    </xf>
    <xf numFmtId="1" fontId="2" fillId="0" borderId="0" xfId="4" applyNumberFormat="1"/>
    <xf numFmtId="0" fontId="23" fillId="0" borderId="0" xfId="4" applyFont="1"/>
    <xf numFmtId="171" fontId="21" fillId="0" borderId="0" xfId="5" applyNumberFormat="1" applyFont="1" applyFill="1" applyAlignment="1" applyProtection="1"/>
    <xf numFmtId="0" fontId="5" fillId="0" borderId="0" xfId="4" applyFont="1" applyAlignment="1">
      <alignment horizontal="center"/>
    </xf>
    <xf numFmtId="0" fontId="2" fillId="0" borderId="0" xfId="4" applyAlignment="1">
      <alignment horizontal="left"/>
    </xf>
    <xf numFmtId="0" fontId="2" fillId="0" borderId="24" xfId="4" applyFill="1" applyBorder="1"/>
    <xf numFmtId="3" fontId="2" fillId="0" borderId="1" xfId="4" applyNumberFormat="1" applyBorder="1"/>
    <xf numFmtId="0" fontId="2" fillId="0" borderId="1" xfId="4" applyBorder="1"/>
    <xf numFmtId="0" fontId="2" fillId="0" borderId="1" xfId="4" applyBorder="1" applyAlignment="1">
      <alignment horizontal="left"/>
    </xf>
    <xf numFmtId="0" fontId="5" fillId="5" borderId="1" xfId="4" applyFont="1" applyFill="1" applyBorder="1"/>
    <xf numFmtId="0" fontId="5" fillId="5" borderId="1" xfId="4" applyFont="1" applyFill="1" applyBorder="1" applyAlignment="1">
      <alignment horizontal="left"/>
    </xf>
    <xf numFmtId="0" fontId="24" fillId="0" borderId="0" xfId="10"/>
    <xf numFmtId="171" fontId="24" fillId="0" borderId="0" xfId="10" applyNumberFormat="1"/>
    <xf numFmtId="166" fontId="0" fillId="0" borderId="0" xfId="5" applyFont="1"/>
    <xf numFmtId="171" fontId="24" fillId="0" borderId="0" xfId="10" applyNumberFormat="1" applyFont="1"/>
    <xf numFmtId="171" fontId="0" fillId="0" borderId="0" xfId="5" applyNumberFormat="1" applyFont="1"/>
    <xf numFmtId="0" fontId="25" fillId="6" borderId="0" xfId="10" applyFont="1" applyFill="1" applyAlignment="1">
      <alignment horizontal="center"/>
    </xf>
    <xf numFmtId="0" fontId="26" fillId="0" borderId="0" xfId="10" applyFont="1"/>
    <xf numFmtId="171" fontId="26" fillId="0" borderId="0" xfId="10" applyNumberFormat="1" applyFont="1"/>
    <xf numFmtId="0" fontId="5" fillId="0" borderId="0" xfId="0" applyFont="1" applyAlignment="1" applyProtection="1">
      <alignment horizontal="left"/>
    </xf>
    <xf numFmtId="0" fontId="5" fillId="0" borderId="0" xfId="0" applyFont="1"/>
    <xf numFmtId="0" fontId="5" fillId="0" borderId="0" xfId="0" applyNumberFormat="1" applyFont="1" applyAlignment="1" applyProtection="1">
      <alignment horizontal="right"/>
    </xf>
    <xf numFmtId="9" fontId="5" fillId="0" borderId="0" xfId="0" applyNumberFormat="1" applyFont="1" applyProtection="1"/>
    <xf numFmtId="164" fontId="5" fillId="0" borderId="0" xfId="0" applyNumberFormat="1" applyFont="1" applyProtection="1"/>
    <xf numFmtId="2" fontId="5" fillId="0" borderId="0" xfId="0" applyNumberFormat="1" applyFont="1" applyProtection="1"/>
    <xf numFmtId="0" fontId="2" fillId="0" borderId="16" xfId="0" applyFont="1" applyBorder="1" applyAlignment="1" applyProtection="1">
      <alignment horizontal="fill"/>
    </xf>
    <xf numFmtId="0" fontId="2" fillId="0" borderId="0" xfId="0" applyFont="1"/>
    <xf numFmtId="0" fontId="2" fillId="0" borderId="0" xfId="0" applyFont="1" applyAlignment="1" applyProtection="1">
      <alignment horizontal="center"/>
    </xf>
    <xf numFmtId="0" fontId="2" fillId="0" borderId="0" xfId="0" applyFont="1" applyAlignment="1">
      <alignment horizontal="center"/>
    </xf>
    <xf numFmtId="39" fontId="2" fillId="0" borderId="0" xfId="0" applyNumberFormat="1" applyFont="1" applyProtection="1"/>
    <xf numFmtId="0" fontId="5" fillId="0" borderId="0" xfId="4" applyFont="1" applyAlignment="1">
      <alignment horizontal="right"/>
    </xf>
    <xf numFmtId="174" fontId="2" fillId="0" borderId="0" xfId="4" applyNumberFormat="1"/>
    <xf numFmtId="14" fontId="2" fillId="0" borderId="0" xfId="4" applyNumberFormat="1"/>
    <xf numFmtId="168" fontId="5" fillId="0" borderId="0" xfId="0" applyNumberFormat="1" applyFont="1"/>
    <xf numFmtId="39" fontId="0" fillId="0" borderId="0" xfId="0" applyNumberFormat="1"/>
    <xf numFmtId="0" fontId="5" fillId="0" borderId="0" xfId="1" applyFont="1" applyAlignment="1">
      <alignment horizontal="center"/>
    </xf>
    <xf numFmtId="0" fontId="0" fillId="0" borderId="0" xfId="0" applyAlignment="1">
      <alignment wrapText="1"/>
    </xf>
    <xf numFmtId="175" fontId="0" fillId="0" borderId="0" xfId="0" applyNumberFormat="1" applyAlignment="1">
      <alignment wrapText="1"/>
    </xf>
    <xf numFmtId="175" fontId="0" fillId="0" borderId="0" xfId="0" applyNumberFormat="1"/>
    <xf numFmtId="0" fontId="1" fillId="0" borderId="0" xfId="1" applyAlignment="1">
      <alignment horizontal="center"/>
    </xf>
    <xf numFmtId="2" fontId="1" fillId="0" borderId="6" xfId="1" applyNumberFormat="1" applyBorder="1"/>
    <xf numFmtId="0" fontId="11" fillId="0" borderId="0" xfId="4" applyFont="1"/>
    <xf numFmtId="173" fontId="11" fillId="0" borderId="0" xfId="4" applyNumberFormat="1" applyFont="1"/>
    <xf numFmtId="9" fontId="10" fillId="0" borderId="0" xfId="4" applyNumberFormat="1" applyFont="1"/>
    <xf numFmtId="0" fontId="10" fillId="0" borderId="0" xfId="4" applyFont="1"/>
    <xf numFmtId="2" fontId="10" fillId="0" borderId="0" xfId="4" applyNumberFormat="1" applyFont="1"/>
    <xf numFmtId="10" fontId="10" fillId="0" borderId="0" xfId="4" applyNumberFormat="1" applyFont="1"/>
    <xf numFmtId="172" fontId="10" fillId="0" borderId="0" xfId="4" applyNumberFormat="1" applyFont="1"/>
    <xf numFmtId="0" fontId="27" fillId="0" borderId="0" xfId="4" applyFont="1"/>
    <xf numFmtId="0" fontId="4" fillId="0" borderId="0" xfId="4" applyFont="1"/>
    <xf numFmtId="9" fontId="4" fillId="0" borderId="0" xfId="4" applyNumberFormat="1" applyFont="1"/>
    <xf numFmtId="2" fontId="4" fillId="0" borderId="0" xfId="4" applyNumberFormat="1" applyFont="1"/>
    <xf numFmtId="10" fontId="27" fillId="0" borderId="0" xfId="4" applyNumberFormat="1" applyFont="1"/>
    <xf numFmtId="22" fontId="2" fillId="0" borderId="0" xfId="4" applyNumberFormat="1"/>
    <xf numFmtId="3" fontId="4" fillId="0" borderId="0" xfId="4" applyNumberFormat="1" applyFont="1"/>
    <xf numFmtId="0" fontId="28" fillId="0" borderId="0" xfId="4" applyFont="1"/>
    <xf numFmtId="3" fontId="0" fillId="0" borderId="0" xfId="0" applyNumberFormat="1"/>
    <xf numFmtId="14" fontId="0" fillId="0" borderId="0" xfId="0" applyNumberFormat="1"/>
    <xf numFmtId="10" fontId="5" fillId="0" borderId="0" xfId="1" applyNumberFormat="1" applyFont="1" applyProtection="1"/>
    <xf numFmtId="0" fontId="18" fillId="0" borderId="0" xfId="1" applyFont="1" applyFill="1" applyBorder="1"/>
    <xf numFmtId="167" fontId="0" fillId="0" borderId="0" xfId="0" applyNumberFormat="1"/>
    <xf numFmtId="2" fontId="0" fillId="0" borderId="0" xfId="0" applyNumberFormat="1"/>
    <xf numFmtId="9" fontId="15" fillId="0" borderId="0" xfId="1" applyNumberFormat="1" applyFont="1"/>
    <xf numFmtId="0" fontId="29" fillId="0" borderId="0" xfId="1" applyFont="1"/>
    <xf numFmtId="2" fontId="16" fillId="0" borderId="10" xfId="1" applyNumberFormat="1" applyFont="1" applyBorder="1" applyAlignment="1">
      <alignment horizontal="justify" vertical="top"/>
    </xf>
    <xf numFmtId="2" fontId="16" fillId="0" borderId="16" xfId="1" applyNumberFormat="1" applyFont="1" applyBorder="1" applyAlignment="1">
      <alignment horizontal="justify" vertical="top"/>
    </xf>
    <xf numFmtId="2" fontId="16" fillId="0" borderId="0" xfId="1" applyNumberFormat="1" applyFont="1" applyBorder="1" applyAlignment="1">
      <alignment horizontal="justify" vertical="top"/>
    </xf>
    <xf numFmtId="8" fontId="2" fillId="0" borderId="0" xfId="4" applyNumberFormat="1"/>
    <xf numFmtId="2" fontId="27" fillId="0" borderId="0" xfId="4" applyNumberFormat="1" applyFont="1"/>
    <xf numFmtId="0" fontId="2" fillId="0" borderId="25" xfId="1" applyFont="1" applyBorder="1"/>
    <xf numFmtId="0" fontId="0" fillId="0" borderId="0" xfId="0" applyFont="1"/>
    <xf numFmtId="0" fontId="2" fillId="0" borderId="0" xfId="1" applyFont="1" applyFill="1"/>
    <xf numFmtId="0" fontId="5" fillId="0" borderId="0" xfId="4" applyFont="1" applyFill="1"/>
    <xf numFmtId="176" fontId="0" fillId="0" borderId="0" xfId="0" applyNumberFormat="1"/>
    <xf numFmtId="0" fontId="30" fillId="0" borderId="0" xfId="0" applyFont="1"/>
    <xf numFmtId="0" fontId="31" fillId="0" borderId="0" xfId="0" applyFont="1"/>
    <xf numFmtId="3" fontId="31" fillId="0" borderId="0" xfId="0" applyNumberFormat="1" applyFont="1"/>
    <xf numFmtId="2" fontId="2" fillId="0" borderId="0" xfId="4" applyNumberFormat="1"/>
    <xf numFmtId="0" fontId="5" fillId="0" borderId="0" xfId="4" applyFont="1" applyFill="1" applyAlignment="1">
      <alignment horizontal="left"/>
    </xf>
    <xf numFmtId="0" fontId="5" fillId="0" borderId="0" xfId="4" applyFont="1" applyFill="1" applyAlignment="1">
      <alignment horizontal="right"/>
    </xf>
    <xf numFmtId="0" fontId="22" fillId="7" borderId="26" xfId="4" applyFont="1" applyFill="1" applyBorder="1" applyAlignment="1" applyProtection="1">
      <alignment horizontal="left" vertical="top"/>
    </xf>
    <xf numFmtId="0" fontId="22" fillId="7" borderId="26" xfId="4" applyFont="1" applyFill="1" applyBorder="1" applyAlignment="1" applyProtection="1">
      <alignment vertical="top"/>
    </xf>
    <xf numFmtId="15" fontId="22" fillId="7" borderId="26" xfId="4" applyNumberFormat="1" applyFont="1" applyFill="1" applyBorder="1" applyAlignment="1" applyProtection="1">
      <alignment horizontal="right" vertical="top"/>
    </xf>
    <xf numFmtId="0" fontId="22" fillId="7" borderId="26" xfId="4" applyFont="1" applyFill="1" applyBorder="1" applyAlignment="1" applyProtection="1">
      <alignment horizontal="right" vertical="top"/>
    </xf>
    <xf numFmtId="171" fontId="22" fillId="7" borderId="26" xfId="5" applyNumberFormat="1" applyFont="1" applyFill="1" applyBorder="1" applyAlignment="1" applyProtection="1">
      <alignment vertical="top"/>
    </xf>
    <xf numFmtId="0" fontId="21" fillId="7" borderId="0" xfId="4" applyFont="1" applyFill="1" applyProtection="1"/>
    <xf numFmtId="15" fontId="21" fillId="7" borderId="0" xfId="4" applyNumberFormat="1" applyFont="1" applyFill="1" applyProtection="1"/>
    <xf numFmtId="171" fontId="21" fillId="7" borderId="0" xfId="5" applyNumberFormat="1" applyFont="1" applyFill="1" applyProtection="1"/>
    <xf numFmtId="15" fontId="21" fillId="7" borderId="0" xfId="5" applyNumberFormat="1" applyFont="1" applyFill="1" applyProtection="1"/>
    <xf numFmtId="15" fontId="21" fillId="7" borderId="0" xfId="4" applyNumberFormat="1" applyFont="1" applyFill="1" applyBorder="1" applyProtection="1"/>
    <xf numFmtId="0" fontId="21" fillId="0" borderId="0" xfId="4" applyFont="1" applyFill="1" applyBorder="1" applyProtection="1"/>
    <xf numFmtId="15" fontId="21" fillId="0" borderId="0" xfId="4" applyNumberFormat="1" applyFont="1" applyFill="1" applyBorder="1" applyProtection="1"/>
    <xf numFmtId="171" fontId="21" fillId="0" borderId="0" xfId="5" applyNumberFormat="1" applyFont="1" applyFill="1" applyBorder="1" applyProtection="1"/>
    <xf numFmtId="171" fontId="22" fillId="8" borderId="27" xfId="5" applyNumberFormat="1" applyFont="1" applyFill="1" applyBorder="1"/>
    <xf numFmtId="0" fontId="21" fillId="7" borderId="28" xfId="4" applyFont="1" applyFill="1" applyBorder="1"/>
    <xf numFmtId="0" fontId="5" fillId="2" borderId="1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5" fillId="0" borderId="0" xfId="4" applyFont="1" applyFill="1" applyAlignment="1">
      <alignment horizontal="center"/>
    </xf>
  </cellXfs>
  <cellStyles count="11">
    <cellStyle name="Comma 2" xfId="5"/>
    <cellStyle name="Currency 2" xfId="2"/>
    <cellStyle name="Currency 2 2" xfId="6"/>
    <cellStyle name="Currency 3" xfId="9"/>
    <cellStyle name="GreyOrWhite" xfId="7"/>
    <cellStyle name="Normal" xfId="0" builtinId="0"/>
    <cellStyle name="Normal 2" xfId="1"/>
    <cellStyle name="Normal 2 2" xfId="4"/>
    <cellStyle name="Normal 3" xfId="3"/>
    <cellStyle name="Normal 4" xfId="10"/>
    <cellStyle name="Yellow" xfId="8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71" formatCode="_(* #,##0_);_(* \(#,##0\);_(* &quot;-&quot;??_);_(@_)"/>
      <fill>
        <patternFill patternType="solid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71" formatCode="_(* #,##0_);_(* \(#,##0\);_(* &quot;-&quot;??_);_(@_)"/>
      <fill>
        <patternFill patternType="solid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71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71" formatCode="_(* #,##0_);_(* \(#,##0\);_(* &quot;-&quot;??_);_(@_)"/>
      <fill>
        <patternFill patternType="none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20" formatCode="dd/mmm/yy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20" formatCode="dd/mmm/yy"/>
      <fill>
        <patternFill patternType="none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theme="0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theme="0"/>
        </patternFill>
      </fill>
      <protection locked="1" hidden="0"/>
    </dxf>
    <dxf>
      <border outline="0">
        <top style="thin">
          <color indexed="22"/>
        </top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theme="0"/>
        </patternFill>
      </fill>
    </dxf>
    <dxf>
      <border outline="0"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Mytable" displayName="Mytable" ref="A1:F249" totalsRowCount="1" headerRowDxfId="15" dataDxfId="13" headerRowBorderDxfId="14" tableBorderDxfId="12">
  <autoFilter ref="A1:F248"/>
  <tableColumns count="6">
    <tableColumn id="1" name="Employee Name" dataDxfId="11" totalsRowDxfId="10" dataCellStyle="Normal 2 2"/>
    <tableColumn id="2" name="Department" dataDxfId="9" totalsRowDxfId="8" dataCellStyle="Normal 2 2"/>
    <tableColumn id="3" name="Hire Date" dataDxfId="7" totalsRowDxfId="6" dataCellStyle="Normal 2 2"/>
    <tableColumn id="4" name="Years" dataDxfId="5" totalsRowDxfId="4" dataCellStyle="Comma 2">
      <calculatedColumnFormula>DATEDIF(C2,TODAY(),"Y")</calculatedColumnFormula>
    </tableColumn>
    <tableColumn id="5" name="Status" dataDxfId="3" totalsRowDxfId="2" dataCellStyle="Normal 2 2"/>
    <tableColumn id="6" name="Salary" dataDxfId="1" totalsRowDxfId="0" dataCellStyle="Comma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N32"/>
  <sheetViews>
    <sheetView workbookViewId="0">
      <selection activeCell="A9" sqref="A9"/>
    </sheetView>
  </sheetViews>
  <sheetFormatPr defaultColWidth="8.88671875" defaultRowHeight="12.75"/>
  <cols>
    <col min="1" max="1" width="14" style="1" bestFit="1" customWidth="1"/>
    <col min="2" max="2" width="14" style="1" customWidth="1"/>
    <col min="3" max="4" width="8.88671875" style="1"/>
    <col min="5" max="5" width="12.109375" style="1" bestFit="1" customWidth="1"/>
    <col min="6" max="7" width="8.88671875" style="1"/>
    <col min="8" max="8" width="12.109375" style="1" bestFit="1" customWidth="1"/>
    <col min="9" max="9" width="8.88671875" style="1"/>
    <col min="10" max="10" width="12.109375" style="1" bestFit="1" customWidth="1"/>
    <col min="11" max="11" width="15.6640625" style="1" bestFit="1" customWidth="1"/>
    <col min="12" max="12" width="8.88671875" style="1"/>
    <col min="13" max="13" width="12.109375" style="1" bestFit="1" customWidth="1"/>
    <col min="14" max="16384" width="8.88671875" style="1"/>
  </cols>
  <sheetData>
    <row r="1" spans="1:14">
      <c r="A1" s="186" t="s">
        <v>0</v>
      </c>
      <c r="B1" s="187"/>
      <c r="C1" s="188"/>
      <c r="E1" s="186" t="s">
        <v>1</v>
      </c>
      <c r="F1" s="187"/>
      <c r="G1" s="187"/>
      <c r="H1" s="188"/>
      <c r="J1" s="186" t="s">
        <v>2</v>
      </c>
      <c r="K1" s="188"/>
      <c r="M1" s="186" t="s">
        <v>3</v>
      </c>
      <c r="N1" s="188"/>
    </row>
    <row r="2" spans="1:14">
      <c r="A2" s="6"/>
      <c r="B2" s="6"/>
      <c r="C2" s="6"/>
      <c r="E2" s="5"/>
      <c r="F2" s="6"/>
      <c r="G2" s="6"/>
      <c r="H2" s="4"/>
      <c r="J2" s="6"/>
      <c r="K2" s="6"/>
      <c r="M2" s="6"/>
      <c r="N2" s="6"/>
    </row>
    <row r="3" spans="1:14">
      <c r="A3" s="6" t="s">
        <v>4</v>
      </c>
      <c r="B3" s="5" t="s">
        <v>6</v>
      </c>
      <c r="C3" s="6" t="s">
        <v>5</v>
      </c>
      <c r="E3" s="5" t="s">
        <v>6</v>
      </c>
      <c r="F3" s="6" t="s">
        <v>7</v>
      </c>
      <c r="G3" s="6" t="s">
        <v>8</v>
      </c>
      <c r="H3" s="4" t="s">
        <v>9</v>
      </c>
      <c r="J3" s="6" t="s">
        <v>4</v>
      </c>
      <c r="K3" s="6" t="s">
        <v>5</v>
      </c>
      <c r="M3" s="6" t="s">
        <v>4</v>
      </c>
      <c r="N3" s="6" t="s">
        <v>5</v>
      </c>
    </row>
    <row r="4" spans="1:14">
      <c r="A4" s="6" t="s">
        <v>10</v>
      </c>
      <c r="B4" s="5" t="s">
        <v>17</v>
      </c>
      <c r="C4" s="6">
        <v>85</v>
      </c>
      <c r="E4" s="5" t="s">
        <v>11</v>
      </c>
      <c r="F4" s="6">
        <v>150</v>
      </c>
      <c r="G4" s="6">
        <v>10</v>
      </c>
      <c r="H4" s="9">
        <f>PRODUCT(F4:G4)</f>
        <v>1500</v>
      </c>
      <c r="J4" s="6" t="s">
        <v>10</v>
      </c>
      <c r="K4" s="6">
        <v>85</v>
      </c>
      <c r="M4" s="6" t="s">
        <v>10</v>
      </c>
      <c r="N4" s="6">
        <v>85</v>
      </c>
    </row>
    <row r="5" spans="1:14">
      <c r="A5" s="6" t="s">
        <v>12</v>
      </c>
      <c r="B5" s="5" t="s">
        <v>13</v>
      </c>
      <c r="C5" s="6">
        <v>96</v>
      </c>
      <c r="E5" s="5" t="s">
        <v>13</v>
      </c>
      <c r="F5" s="6">
        <v>200</v>
      </c>
      <c r="G5" s="6">
        <v>15</v>
      </c>
      <c r="H5" s="9">
        <f t="shared" ref="H5:H8" si="0">PRODUCT(F5:G5)</f>
        <v>3000</v>
      </c>
      <c r="J5" s="6" t="s">
        <v>12</v>
      </c>
      <c r="K5" s="6">
        <v>96</v>
      </c>
      <c r="M5" s="6" t="s">
        <v>12</v>
      </c>
      <c r="N5" s="6">
        <v>96</v>
      </c>
    </row>
    <row r="6" spans="1:14">
      <c r="A6" s="6" t="s">
        <v>14</v>
      </c>
      <c r="B6" s="5" t="s">
        <v>15</v>
      </c>
      <c r="C6" s="6">
        <v>78</v>
      </c>
      <c r="E6" s="5" t="s">
        <v>15</v>
      </c>
      <c r="F6" s="6">
        <v>250</v>
      </c>
      <c r="G6" s="6">
        <v>20</v>
      </c>
      <c r="H6" s="9">
        <f t="shared" si="0"/>
        <v>5000</v>
      </c>
      <c r="J6" s="6" t="s">
        <v>14</v>
      </c>
      <c r="K6" s="6">
        <v>78</v>
      </c>
      <c r="M6" s="6" t="s">
        <v>14</v>
      </c>
      <c r="N6" s="6">
        <v>78</v>
      </c>
    </row>
    <row r="7" spans="1:14">
      <c r="A7" s="6" t="s">
        <v>10</v>
      </c>
      <c r="B7" s="5" t="s">
        <v>17</v>
      </c>
      <c r="C7" s="6">
        <v>65</v>
      </c>
      <c r="E7" s="5" t="s">
        <v>17</v>
      </c>
      <c r="F7" s="6">
        <v>300</v>
      </c>
      <c r="G7" s="6">
        <v>25</v>
      </c>
      <c r="H7" s="9">
        <f t="shared" si="0"/>
        <v>7500</v>
      </c>
      <c r="J7" s="6" t="s">
        <v>16</v>
      </c>
      <c r="K7" s="6">
        <v>65</v>
      </c>
      <c r="M7" s="6" t="s">
        <v>16</v>
      </c>
      <c r="N7" s="6">
        <v>65</v>
      </c>
    </row>
    <row r="8" spans="1:14" ht="13.5" thickBot="1">
      <c r="A8" s="6" t="s">
        <v>10</v>
      </c>
      <c r="B8" s="5" t="s">
        <v>17</v>
      </c>
      <c r="C8" s="6">
        <v>89</v>
      </c>
      <c r="E8" s="8" t="s">
        <v>19</v>
      </c>
      <c r="F8" s="7">
        <v>350</v>
      </c>
      <c r="G8" s="7">
        <v>30</v>
      </c>
      <c r="H8" s="9">
        <f t="shared" si="0"/>
        <v>10500</v>
      </c>
      <c r="J8" s="6" t="s">
        <v>18</v>
      </c>
      <c r="K8" s="6">
        <v>89</v>
      </c>
      <c r="M8" s="6" t="s">
        <v>18</v>
      </c>
      <c r="N8" s="6">
        <v>89</v>
      </c>
    </row>
    <row r="9" spans="1:14" ht="20.25">
      <c r="A9" s="3" t="s">
        <v>0</v>
      </c>
      <c r="B9" s="3"/>
      <c r="C9" s="2">
        <f>SUM(C4:C8)</f>
        <v>413</v>
      </c>
      <c r="E9" s="3"/>
      <c r="F9" s="2"/>
      <c r="G9" s="3"/>
      <c r="H9" s="2"/>
      <c r="J9" s="3" t="s">
        <v>20</v>
      </c>
      <c r="K9" s="2">
        <f>AVERAGE(K4:K8)</f>
        <v>82.6</v>
      </c>
      <c r="M9" s="3" t="s">
        <v>3</v>
      </c>
      <c r="N9" s="2">
        <f>MIN(N4:N8)</f>
        <v>65</v>
      </c>
    </row>
    <row r="10" spans="1:14">
      <c r="B10" s="1" t="s">
        <v>1046</v>
      </c>
      <c r="C10" s="1">
        <f>AVERAGEIFS($C$4:C8,A4:A8,$A$4,B4:B8,B4)</f>
        <v>79.666666666666671</v>
      </c>
    </row>
    <row r="11" spans="1:14" ht="13.5" thickBot="1"/>
    <row r="12" spans="1:14">
      <c r="A12" s="186" t="s">
        <v>21</v>
      </c>
      <c r="B12" s="187"/>
      <c r="C12" s="188"/>
      <c r="E12" s="186" t="s">
        <v>22</v>
      </c>
      <c r="F12" s="188"/>
      <c r="H12" s="186" t="s">
        <v>23</v>
      </c>
      <c r="I12" s="188"/>
      <c r="K12" s="186" t="s">
        <v>24</v>
      </c>
      <c r="L12" s="188"/>
    </row>
    <row r="13" spans="1:14">
      <c r="A13" s="5"/>
      <c r="B13" s="159"/>
      <c r="C13" s="4"/>
      <c r="E13" s="6"/>
      <c r="F13" s="6"/>
      <c r="H13" s="5"/>
      <c r="I13" s="4"/>
      <c r="K13" s="5"/>
      <c r="L13" s="4"/>
    </row>
    <row r="14" spans="1:14">
      <c r="A14" s="5" t="s">
        <v>4</v>
      </c>
      <c r="B14" s="159"/>
      <c r="C14" s="4" t="s">
        <v>5</v>
      </c>
      <c r="E14" s="6" t="s">
        <v>4</v>
      </c>
      <c r="F14" s="6" t="s">
        <v>5</v>
      </c>
      <c r="H14" s="5" t="s">
        <v>4</v>
      </c>
      <c r="I14" s="4" t="s">
        <v>5</v>
      </c>
      <c r="K14" s="5" t="s">
        <v>4</v>
      </c>
      <c r="L14" s="4" t="s">
        <v>5</v>
      </c>
    </row>
    <row r="15" spans="1:14">
      <c r="A15" s="5" t="s">
        <v>10</v>
      </c>
      <c r="B15" s="159"/>
      <c r="C15" s="4">
        <v>85</v>
      </c>
      <c r="E15" s="6" t="s">
        <v>10</v>
      </c>
      <c r="F15" s="6">
        <v>85</v>
      </c>
      <c r="H15" s="5" t="s">
        <v>10</v>
      </c>
      <c r="I15" s="4">
        <v>85</v>
      </c>
      <c r="K15" s="5" t="s">
        <v>10</v>
      </c>
      <c r="L15" s="4">
        <v>85</v>
      </c>
    </row>
    <row r="16" spans="1:14">
      <c r="A16" s="5" t="s">
        <v>12</v>
      </c>
      <c r="B16" s="159"/>
      <c r="C16" s="4">
        <v>96</v>
      </c>
      <c r="E16" s="6" t="s">
        <v>12</v>
      </c>
      <c r="F16" s="6">
        <v>96</v>
      </c>
      <c r="H16" s="5" t="s">
        <v>12</v>
      </c>
      <c r="I16" s="4" t="s">
        <v>25</v>
      </c>
      <c r="K16" s="5" t="s">
        <v>12</v>
      </c>
      <c r="L16" s="4"/>
    </row>
    <row r="17" spans="1:12">
      <c r="A17" s="5" t="s">
        <v>14</v>
      </c>
      <c r="B17" s="159"/>
      <c r="C17" s="4">
        <v>78</v>
      </c>
      <c r="E17" s="6" t="s">
        <v>14</v>
      </c>
      <c r="F17" s="6">
        <v>78</v>
      </c>
      <c r="H17" s="5" t="s">
        <v>14</v>
      </c>
      <c r="I17" s="4">
        <v>78</v>
      </c>
      <c r="K17" s="5" t="s">
        <v>14</v>
      </c>
      <c r="L17" s="4">
        <v>78</v>
      </c>
    </row>
    <row r="18" spans="1:12">
      <c r="A18" s="5" t="s">
        <v>16</v>
      </c>
      <c r="B18" s="159"/>
      <c r="C18" s="4">
        <v>65</v>
      </c>
      <c r="E18" s="6" t="s">
        <v>16</v>
      </c>
      <c r="F18" s="6">
        <v>65</v>
      </c>
      <c r="H18" s="5" t="s">
        <v>16</v>
      </c>
      <c r="I18" s="4">
        <v>65</v>
      </c>
      <c r="K18" s="5" t="s">
        <v>16</v>
      </c>
      <c r="L18" s="4">
        <v>65</v>
      </c>
    </row>
    <row r="19" spans="1:12">
      <c r="A19" s="5" t="s">
        <v>18</v>
      </c>
      <c r="B19" s="159"/>
      <c r="C19" s="4">
        <v>89</v>
      </c>
      <c r="E19" s="6" t="s">
        <v>18</v>
      </c>
      <c r="F19" s="6">
        <v>89</v>
      </c>
      <c r="H19" s="5" t="s">
        <v>18</v>
      </c>
      <c r="I19" s="4">
        <v>89</v>
      </c>
      <c r="K19" s="5" t="s">
        <v>18</v>
      </c>
      <c r="L19" s="4">
        <v>89</v>
      </c>
    </row>
    <row r="20" spans="1:12" ht="20.25">
      <c r="A20" s="3" t="s">
        <v>21</v>
      </c>
      <c r="B20" s="3"/>
      <c r="C20" s="2">
        <f>MAX(C15:C19)</f>
        <v>96</v>
      </c>
      <c r="E20" s="3" t="s">
        <v>22</v>
      </c>
      <c r="F20" s="2">
        <f>COUNT(F15:F19)</f>
        <v>5</v>
      </c>
      <c r="G20" s="1" t="s">
        <v>26</v>
      </c>
      <c r="H20" s="3" t="s">
        <v>23</v>
      </c>
      <c r="I20" s="2">
        <f>COUNTA(I15:I19)</f>
        <v>5</v>
      </c>
      <c r="K20" s="3" t="s">
        <v>24</v>
      </c>
      <c r="L20" s="2"/>
    </row>
    <row r="21" spans="1:12" ht="20.25">
      <c r="H21" s="3" t="s">
        <v>22</v>
      </c>
      <c r="I21" s="2">
        <f>COUNT(I15:I19)</f>
        <v>4</v>
      </c>
      <c r="K21" s="3" t="s">
        <v>22</v>
      </c>
      <c r="L21" s="2"/>
    </row>
    <row r="23" spans="1:12">
      <c r="A23" s="185" t="s">
        <v>27</v>
      </c>
      <c r="B23" s="185"/>
      <c r="C23" s="185"/>
    </row>
    <row r="24" spans="1:12">
      <c r="A24" s="5"/>
      <c r="B24" s="159"/>
      <c r="C24" s="4"/>
    </row>
    <row r="25" spans="1:12">
      <c r="A25" s="5" t="s">
        <v>4</v>
      </c>
      <c r="B25" s="159"/>
      <c r="C25" s="4" t="s">
        <v>28</v>
      </c>
    </row>
    <row r="26" spans="1:12">
      <c r="A26" s="5" t="s">
        <v>10</v>
      </c>
      <c r="B26" s="159"/>
      <c r="C26" s="4" t="s">
        <v>29</v>
      </c>
    </row>
    <row r="27" spans="1:12">
      <c r="A27" s="5" t="s">
        <v>12</v>
      </c>
      <c r="B27" s="159"/>
      <c r="C27" s="4" t="s">
        <v>30</v>
      </c>
    </row>
    <row r="28" spans="1:12">
      <c r="A28" s="5" t="s">
        <v>14</v>
      </c>
      <c r="B28" s="159"/>
      <c r="C28" s="4" t="s">
        <v>30</v>
      </c>
    </row>
    <row r="29" spans="1:12">
      <c r="A29" s="5" t="s">
        <v>16</v>
      </c>
      <c r="B29" s="159"/>
      <c r="C29" s="4" t="s">
        <v>29</v>
      </c>
    </row>
    <row r="30" spans="1:12">
      <c r="A30" s="5" t="s">
        <v>18</v>
      </c>
      <c r="B30" s="159"/>
      <c r="C30" s="4" t="s">
        <v>30</v>
      </c>
    </row>
    <row r="31" spans="1:12" ht="20.25">
      <c r="A31" s="3" t="s">
        <v>31</v>
      </c>
      <c r="B31" s="3"/>
      <c r="C31" s="2">
        <f>COUNTIF(C26:C30,C26)</f>
        <v>2</v>
      </c>
    </row>
    <row r="32" spans="1:12" ht="20.25">
      <c r="A32" s="3" t="s">
        <v>32</v>
      </c>
      <c r="B32" s="3"/>
      <c r="C32" s="2">
        <f>COUNTIF(C26:C30,C27)</f>
        <v>3</v>
      </c>
    </row>
  </sheetData>
  <customSheetViews>
    <customSheetView guid="{BBE43EB8-AC5B-419E-90E4-72D0C525AF66}">
      <selection sqref="A1:B1"/>
      <pageMargins left="0" right="0" top="0" bottom="0" header="0" footer="0"/>
    </customSheetView>
  </customSheetViews>
  <mergeCells count="9">
    <mergeCell ref="A23:C23"/>
    <mergeCell ref="A1:C1"/>
    <mergeCell ref="E1:H1"/>
    <mergeCell ref="J1:K1"/>
    <mergeCell ref="M1:N1"/>
    <mergeCell ref="A12:C12"/>
    <mergeCell ref="E12:F12"/>
    <mergeCell ref="H12:I12"/>
    <mergeCell ref="K12:L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1"/>
  <dimension ref="A1:B22"/>
  <sheetViews>
    <sheetView workbookViewId="0">
      <selection activeCell="B22" sqref="B22"/>
    </sheetView>
  </sheetViews>
  <sheetFormatPr defaultRowHeight="15"/>
  <cols>
    <col min="1" max="1" width="22.33203125" customWidth="1"/>
    <col min="2" max="2" width="16.6640625" customWidth="1"/>
  </cols>
  <sheetData>
    <row r="1" spans="1:2">
      <c r="A1" t="s">
        <v>415</v>
      </c>
      <c r="B1" s="147">
        <v>40909</v>
      </c>
    </row>
    <row r="3" spans="1:2">
      <c r="A3" t="s">
        <v>416</v>
      </c>
      <c r="B3">
        <v>90</v>
      </c>
    </row>
    <row r="5" spans="1:2">
      <c r="A5" t="s">
        <v>417</v>
      </c>
    </row>
    <row r="6" spans="1:2">
      <c r="A6" t="s">
        <v>418</v>
      </c>
      <c r="B6" s="147">
        <v>40934</v>
      </c>
    </row>
    <row r="7" spans="1:2">
      <c r="A7" t="s">
        <v>419</v>
      </c>
      <c r="B7" s="147">
        <v>40959</v>
      </c>
    </row>
    <row r="8" spans="1:2">
      <c r="A8" t="s">
        <v>420</v>
      </c>
      <c r="B8" s="147">
        <v>40991</v>
      </c>
    </row>
    <row r="9" spans="1:2">
      <c r="A9" t="s">
        <v>421</v>
      </c>
      <c r="B9" s="147">
        <v>41005</v>
      </c>
    </row>
    <row r="10" spans="1:2">
      <c r="A10" t="s">
        <v>422</v>
      </c>
      <c r="B10" s="147">
        <v>41000</v>
      </c>
    </row>
    <row r="11" spans="1:2">
      <c r="A11" t="s">
        <v>423</v>
      </c>
      <c r="B11" s="147">
        <v>41136</v>
      </c>
    </row>
    <row r="12" spans="1:2">
      <c r="A12" t="s">
        <v>424</v>
      </c>
      <c r="B12" s="147">
        <v>41150</v>
      </c>
    </row>
    <row r="13" spans="1:2">
      <c r="A13" t="s">
        <v>425</v>
      </c>
      <c r="B13" s="147">
        <v>41171</v>
      </c>
    </row>
    <row r="14" spans="1:2">
      <c r="A14" t="s">
        <v>426</v>
      </c>
      <c r="B14" s="147">
        <v>41184</v>
      </c>
    </row>
    <row r="15" spans="1:2">
      <c r="A15" t="s">
        <v>427</v>
      </c>
      <c r="B15" s="147">
        <v>41197</v>
      </c>
    </row>
    <row r="16" spans="1:2">
      <c r="A16" t="s">
        <v>428</v>
      </c>
      <c r="B16" s="147">
        <v>41205</v>
      </c>
    </row>
    <row r="17" spans="1:2">
      <c r="A17" t="s">
        <v>429</v>
      </c>
      <c r="B17" s="147">
        <v>41206</v>
      </c>
    </row>
    <row r="18" spans="1:2">
      <c r="A18" t="s">
        <v>430</v>
      </c>
      <c r="B18" s="147">
        <v>41214</v>
      </c>
    </row>
    <row r="19" spans="1:2">
      <c r="A19" t="s">
        <v>431</v>
      </c>
      <c r="B19" s="147">
        <v>41226</v>
      </c>
    </row>
    <row r="20" spans="1:2">
      <c r="A20" t="s">
        <v>432</v>
      </c>
      <c r="B20" s="147">
        <v>41268</v>
      </c>
    </row>
    <row r="22" spans="1:2">
      <c r="A22" t="s">
        <v>433</v>
      </c>
      <c r="B22" s="1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2"/>
  <dimension ref="A1:B23"/>
  <sheetViews>
    <sheetView workbookViewId="0">
      <selection activeCell="B23" sqref="B23"/>
    </sheetView>
  </sheetViews>
  <sheetFormatPr defaultRowHeight="15"/>
  <cols>
    <col min="1" max="1" width="18.109375" bestFit="1" customWidth="1"/>
    <col min="2" max="2" width="14.21875" customWidth="1"/>
  </cols>
  <sheetData>
    <row r="1" spans="1:2">
      <c r="A1" t="s">
        <v>415</v>
      </c>
      <c r="B1" s="147">
        <v>40909</v>
      </c>
    </row>
    <row r="3" spans="1:2">
      <c r="A3" t="s">
        <v>434</v>
      </c>
      <c r="B3" s="147">
        <v>41059</v>
      </c>
    </row>
    <row r="5" spans="1:2">
      <c r="A5" t="s">
        <v>417</v>
      </c>
    </row>
    <row r="6" spans="1:2">
      <c r="A6" t="s">
        <v>418</v>
      </c>
      <c r="B6" s="147">
        <v>40934</v>
      </c>
    </row>
    <row r="7" spans="1:2">
      <c r="A7" t="s">
        <v>419</v>
      </c>
      <c r="B7" s="147">
        <v>40959</v>
      </c>
    </row>
    <row r="8" spans="1:2">
      <c r="A8" t="s">
        <v>420</v>
      </c>
      <c r="B8" s="147">
        <v>40991</v>
      </c>
    </row>
    <row r="9" spans="1:2">
      <c r="A9" t="s">
        <v>421</v>
      </c>
      <c r="B9" s="147">
        <v>41005</v>
      </c>
    </row>
    <row r="10" spans="1:2">
      <c r="A10" t="s">
        <v>422</v>
      </c>
      <c r="B10" s="147">
        <v>41000</v>
      </c>
    </row>
    <row r="11" spans="1:2">
      <c r="A11" t="s">
        <v>423</v>
      </c>
      <c r="B11" s="147">
        <v>41136</v>
      </c>
    </row>
    <row r="12" spans="1:2">
      <c r="A12" t="s">
        <v>424</v>
      </c>
      <c r="B12" s="147">
        <v>41150</v>
      </c>
    </row>
    <row r="13" spans="1:2">
      <c r="A13" t="s">
        <v>425</v>
      </c>
      <c r="B13" s="147">
        <v>41171</v>
      </c>
    </row>
    <row r="14" spans="1:2">
      <c r="A14" t="s">
        <v>426</v>
      </c>
      <c r="B14" s="147">
        <v>41184</v>
      </c>
    </row>
    <row r="15" spans="1:2">
      <c r="A15" t="s">
        <v>427</v>
      </c>
      <c r="B15" s="147">
        <v>41197</v>
      </c>
    </row>
    <row r="16" spans="1:2">
      <c r="A16" t="s">
        <v>428</v>
      </c>
      <c r="B16" s="147">
        <v>41205</v>
      </c>
    </row>
    <row r="17" spans="1:2">
      <c r="A17" t="s">
        <v>429</v>
      </c>
      <c r="B17" s="147">
        <v>41206</v>
      </c>
    </row>
    <row r="18" spans="1:2">
      <c r="A18" t="s">
        <v>430</v>
      </c>
      <c r="B18" s="147">
        <v>41214</v>
      </c>
    </row>
    <row r="19" spans="1:2">
      <c r="A19" t="s">
        <v>431</v>
      </c>
      <c r="B19" s="147">
        <v>41226</v>
      </c>
    </row>
    <row r="20" spans="1:2">
      <c r="A20" t="s">
        <v>432</v>
      </c>
      <c r="B20" s="147">
        <v>41268</v>
      </c>
    </row>
    <row r="23" spans="1:2">
      <c r="A23" t="s">
        <v>435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1"/>
  <dimension ref="A1:R87"/>
  <sheetViews>
    <sheetView workbookViewId="0">
      <selection activeCell="F4" sqref="F4"/>
    </sheetView>
  </sheetViews>
  <sheetFormatPr defaultColWidth="8.88671875" defaultRowHeight="15.75"/>
  <cols>
    <col min="1" max="1" width="8.88671875" style="10"/>
    <col min="2" max="2" width="10.88671875" style="10" bestFit="1" customWidth="1"/>
    <col min="3" max="6" width="8.88671875" style="10"/>
    <col min="7" max="7" width="13.5546875" style="10" customWidth="1"/>
    <col min="8" max="16384" width="8.88671875" style="10"/>
  </cols>
  <sheetData>
    <row r="1" spans="1:18">
      <c r="A1" s="13" t="s">
        <v>436</v>
      </c>
      <c r="B1" s="13" t="s">
        <v>33</v>
      </c>
      <c r="C1" s="13" t="s">
        <v>437</v>
      </c>
      <c r="D1" s="13"/>
      <c r="E1" s="13"/>
      <c r="F1" s="13"/>
      <c r="G1" s="13"/>
      <c r="H1" s="13"/>
      <c r="K1" s="13"/>
      <c r="L1" s="13"/>
      <c r="M1" s="13"/>
      <c r="N1" s="13"/>
      <c r="O1" s="13"/>
      <c r="P1" s="13"/>
      <c r="Q1" s="13"/>
      <c r="R1" s="13"/>
    </row>
    <row r="2" spans="1:18">
      <c r="A2" s="44">
        <v>1</v>
      </c>
      <c r="B2" s="10" t="s">
        <v>94</v>
      </c>
      <c r="C2" s="10">
        <v>45</v>
      </c>
    </row>
    <row r="3" spans="1:18">
      <c r="A3" s="10">
        <v>2</v>
      </c>
      <c r="B3" s="10" t="s">
        <v>95</v>
      </c>
      <c r="C3" s="10">
        <v>75</v>
      </c>
      <c r="E3" s="153"/>
      <c r="F3" s="10" t="s">
        <v>438</v>
      </c>
      <c r="G3" s="13" t="s">
        <v>33</v>
      </c>
    </row>
    <row r="4" spans="1:18">
      <c r="A4" s="10">
        <v>3</v>
      </c>
      <c r="B4" s="10" t="s">
        <v>96</v>
      </c>
      <c r="C4" s="10">
        <v>87</v>
      </c>
      <c r="F4" s="10">
        <v>7</v>
      </c>
    </row>
    <row r="5" spans="1:18">
      <c r="A5" s="10">
        <v>4</v>
      </c>
      <c r="B5" s="10" t="s">
        <v>97</v>
      </c>
      <c r="C5" s="10">
        <v>66</v>
      </c>
      <c r="F5" s="125"/>
      <c r="G5" s="129"/>
    </row>
    <row r="6" spans="1:18">
      <c r="A6" s="10">
        <v>5</v>
      </c>
      <c r="B6" s="10" t="s">
        <v>98</v>
      </c>
      <c r="C6" s="10">
        <v>56</v>
      </c>
      <c r="F6" s="129"/>
      <c r="G6" s="129"/>
    </row>
    <row r="7" spans="1:18">
      <c r="A7" s="10">
        <v>6</v>
      </c>
      <c r="B7" s="10" t="s">
        <v>99</v>
      </c>
      <c r="C7" s="10">
        <v>68</v>
      </c>
      <c r="F7" s="129"/>
      <c r="G7" s="129"/>
    </row>
    <row r="8" spans="1:18">
      <c r="A8" s="10">
        <v>7</v>
      </c>
      <c r="B8" s="10" t="s">
        <v>100</v>
      </c>
      <c r="C8" s="10">
        <v>65</v>
      </c>
    </row>
    <row r="9" spans="1:18">
      <c r="A9" s="10">
        <v>8</v>
      </c>
      <c r="B9" s="10" t="s">
        <v>101</v>
      </c>
      <c r="C9" s="10">
        <v>69</v>
      </c>
    </row>
    <row r="10" spans="1:18">
      <c r="A10" s="10">
        <v>9</v>
      </c>
      <c r="B10" s="10" t="s">
        <v>102</v>
      </c>
      <c r="C10" s="10">
        <v>79</v>
      </c>
    </row>
    <row r="11" spans="1:18">
      <c r="A11" s="10">
        <v>10</v>
      </c>
      <c r="B11" s="10" t="s">
        <v>103</v>
      </c>
      <c r="C11" s="10">
        <v>78</v>
      </c>
    </row>
    <row r="12" spans="1:18">
      <c r="A12" s="10">
        <v>11</v>
      </c>
      <c r="B12" s="10" t="s">
        <v>439</v>
      </c>
      <c r="C12" s="10">
        <v>88</v>
      </c>
    </row>
    <row r="17" spans="6:15">
      <c r="O17" s="13"/>
    </row>
    <row r="20" spans="6:15">
      <c r="F20" s="10" t="s">
        <v>26</v>
      </c>
    </row>
    <row r="22" spans="6:15">
      <c r="I22" s="13"/>
    </row>
    <row r="33" spans="2:3">
      <c r="B33" s="13"/>
      <c r="C33" s="13"/>
    </row>
    <row r="34" spans="2:3">
      <c r="C34" s="43"/>
    </row>
    <row r="35" spans="2:3">
      <c r="C35" s="43"/>
    </row>
    <row r="36" spans="2:3">
      <c r="C36" s="43"/>
    </row>
    <row r="37" spans="2:3">
      <c r="C37" s="43"/>
    </row>
    <row r="38" spans="2:3">
      <c r="C38" s="43"/>
    </row>
    <row r="39" spans="2:3">
      <c r="C39" s="43"/>
    </row>
    <row r="56" spans="7:7">
      <c r="G56" s="10">
        <v>1</v>
      </c>
    </row>
    <row r="57" spans="7:7">
      <c r="G57" s="10">
        <v>2</v>
      </c>
    </row>
    <row r="58" spans="7:7">
      <c r="G58" s="10">
        <v>3</v>
      </c>
    </row>
    <row r="59" spans="7:7">
      <c r="G59" s="10">
        <v>4</v>
      </c>
    </row>
    <row r="60" spans="7:7">
      <c r="G60" s="10">
        <v>5</v>
      </c>
    </row>
    <row r="61" spans="7:7">
      <c r="G61" s="10">
        <v>6</v>
      </c>
    </row>
    <row r="62" spans="7:7">
      <c r="G62" s="10">
        <v>7</v>
      </c>
    </row>
    <row r="63" spans="7:7">
      <c r="G63" s="10">
        <v>8</v>
      </c>
    </row>
    <row r="64" spans="7:7">
      <c r="G64" s="10">
        <v>9</v>
      </c>
    </row>
    <row r="65" spans="7:7">
      <c r="G65" s="10">
        <v>10</v>
      </c>
    </row>
    <row r="66" spans="7:7">
      <c r="G66" s="10">
        <v>11</v>
      </c>
    </row>
    <row r="67" spans="7:7">
      <c r="G67" s="10">
        <v>12</v>
      </c>
    </row>
    <row r="68" spans="7:7">
      <c r="G68" s="10">
        <v>13</v>
      </c>
    </row>
    <row r="69" spans="7:7">
      <c r="G69" s="10">
        <v>14</v>
      </c>
    </row>
    <row r="70" spans="7:7">
      <c r="G70" s="10">
        <v>15</v>
      </c>
    </row>
    <row r="71" spans="7:7">
      <c r="G71" s="10">
        <v>16</v>
      </c>
    </row>
    <row r="72" spans="7:7">
      <c r="G72" s="10">
        <v>17</v>
      </c>
    </row>
    <row r="73" spans="7:7">
      <c r="G73" s="10">
        <v>18</v>
      </c>
    </row>
    <row r="74" spans="7:7">
      <c r="G74" s="10">
        <v>19</v>
      </c>
    </row>
    <row r="75" spans="7:7">
      <c r="G75" s="10">
        <v>20</v>
      </c>
    </row>
    <row r="76" spans="7:7">
      <c r="G76" s="10">
        <v>21</v>
      </c>
    </row>
    <row r="77" spans="7:7">
      <c r="G77" s="10">
        <v>22</v>
      </c>
    </row>
    <row r="78" spans="7:7">
      <c r="G78" s="10">
        <v>23</v>
      </c>
    </row>
    <row r="79" spans="7:7">
      <c r="G79" s="10">
        <v>24</v>
      </c>
    </row>
    <row r="80" spans="7:7">
      <c r="G80" s="10">
        <v>25</v>
      </c>
    </row>
    <row r="81" spans="7:7">
      <c r="G81" s="10">
        <v>26</v>
      </c>
    </row>
    <row r="82" spans="7:7">
      <c r="G82" s="10">
        <v>27</v>
      </c>
    </row>
    <row r="83" spans="7:7">
      <c r="G83" s="10">
        <v>28</v>
      </c>
    </row>
    <row r="84" spans="7:7">
      <c r="G84" s="10">
        <v>29</v>
      </c>
    </row>
    <row r="85" spans="7:7">
      <c r="G85" s="10">
        <v>30</v>
      </c>
    </row>
    <row r="86" spans="7:7">
      <c r="G86" s="10">
        <v>31</v>
      </c>
    </row>
    <row r="87" spans="7:7">
      <c r="G87" s="10">
        <v>32</v>
      </c>
    </row>
  </sheetData>
  <sortState ref="A2:C12">
    <sortCondition ref="A1"/>
  </sortState>
  <customSheetViews>
    <customSheetView guid="{BBE43EB8-AC5B-419E-90E4-72D0C525AF66}">
      <pageMargins left="0" right="0" top="0" bottom="0" header="0" footer="0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3"/>
  <dimension ref="A1:R24"/>
  <sheetViews>
    <sheetView workbookViewId="0">
      <selection activeCell="F5" sqref="F5"/>
    </sheetView>
  </sheetViews>
  <sheetFormatPr defaultColWidth="8.88671875" defaultRowHeight="15.75"/>
  <cols>
    <col min="1" max="16384" width="8.88671875" style="10"/>
  </cols>
  <sheetData>
    <row r="1" spans="1:18">
      <c r="A1" s="13" t="s">
        <v>436</v>
      </c>
      <c r="B1" s="13" t="s">
        <v>33</v>
      </c>
      <c r="C1" s="13" t="s">
        <v>88</v>
      </c>
      <c r="D1" s="13" t="s">
        <v>89</v>
      </c>
      <c r="E1" s="13" t="s">
        <v>90</v>
      </c>
      <c r="F1" s="13" t="s">
        <v>91</v>
      </c>
      <c r="G1" s="13" t="s">
        <v>92</v>
      </c>
      <c r="H1" s="13" t="s">
        <v>93</v>
      </c>
      <c r="I1" s="13"/>
      <c r="J1" s="13"/>
      <c r="L1" s="13"/>
      <c r="M1" s="13"/>
      <c r="N1" s="13"/>
      <c r="O1" s="13"/>
      <c r="P1" s="13"/>
      <c r="Q1" s="13"/>
      <c r="R1" s="13"/>
    </row>
    <row r="2" spans="1:18">
      <c r="A2" s="10">
        <v>1</v>
      </c>
      <c r="B2" s="10" t="s">
        <v>94</v>
      </c>
      <c r="C2" s="10">
        <v>45</v>
      </c>
      <c r="D2" s="10">
        <v>56</v>
      </c>
      <c r="E2" s="10">
        <v>72</v>
      </c>
      <c r="F2" s="10">
        <v>65</v>
      </c>
      <c r="G2" s="10">
        <v>50</v>
      </c>
      <c r="H2" s="10">
        <v>78</v>
      </c>
    </row>
    <row r="3" spans="1:18">
      <c r="A3" s="10">
        <v>2</v>
      </c>
      <c r="B3" s="10" t="s">
        <v>95</v>
      </c>
      <c r="C3" s="10">
        <v>75</v>
      </c>
      <c r="D3" s="10">
        <v>45</v>
      </c>
      <c r="E3" s="10">
        <v>67</v>
      </c>
      <c r="F3" s="10">
        <v>89</v>
      </c>
      <c r="G3" s="10">
        <v>34</v>
      </c>
      <c r="H3" s="10">
        <v>58</v>
      </c>
    </row>
    <row r="4" spans="1:18">
      <c r="A4" s="10">
        <v>3</v>
      </c>
      <c r="B4" s="10" t="s">
        <v>96</v>
      </c>
      <c r="C4" s="10">
        <v>87</v>
      </c>
      <c r="D4" s="10">
        <v>45</v>
      </c>
      <c r="E4" s="10">
        <v>65</v>
      </c>
      <c r="F4" s="10">
        <v>56</v>
      </c>
      <c r="G4" s="10">
        <v>56</v>
      </c>
      <c r="H4" s="10">
        <v>65</v>
      </c>
    </row>
    <row r="5" spans="1:18">
      <c r="A5" s="10">
        <v>4</v>
      </c>
      <c r="B5" s="10" t="s">
        <v>97</v>
      </c>
      <c r="C5" s="10">
        <v>67</v>
      </c>
      <c r="D5" s="10">
        <v>65</v>
      </c>
      <c r="E5" s="10">
        <v>67</v>
      </c>
      <c r="F5" s="10">
        <v>75</v>
      </c>
      <c r="G5" s="10">
        <v>67</v>
      </c>
      <c r="H5" s="10">
        <v>66</v>
      </c>
    </row>
    <row r="6" spans="1:18">
      <c r="A6" s="10">
        <v>5</v>
      </c>
      <c r="B6" s="10" t="s">
        <v>98</v>
      </c>
      <c r="C6" s="10">
        <v>56</v>
      </c>
      <c r="D6" s="10">
        <v>67</v>
      </c>
      <c r="E6" s="10">
        <v>77</v>
      </c>
      <c r="F6" s="10">
        <v>68</v>
      </c>
      <c r="G6" s="10">
        <v>64</v>
      </c>
      <c r="H6" s="10">
        <v>76</v>
      </c>
      <c r="K6" s="129"/>
      <c r="L6" s="129"/>
      <c r="M6" s="129"/>
    </row>
    <row r="7" spans="1:18">
      <c r="A7" s="10">
        <v>6</v>
      </c>
      <c r="B7" s="10" t="s">
        <v>99</v>
      </c>
      <c r="C7" s="10">
        <v>68</v>
      </c>
      <c r="D7" s="10">
        <v>89</v>
      </c>
      <c r="E7" s="10">
        <v>78</v>
      </c>
      <c r="F7" s="10">
        <v>97</v>
      </c>
      <c r="G7" s="10">
        <v>56</v>
      </c>
      <c r="H7" s="10">
        <v>89</v>
      </c>
      <c r="K7" s="129"/>
      <c r="L7" s="129"/>
      <c r="M7" s="129"/>
    </row>
    <row r="8" spans="1:18">
      <c r="A8" s="10">
        <v>7</v>
      </c>
      <c r="B8" s="10" t="s">
        <v>100</v>
      </c>
      <c r="C8" s="10">
        <v>68</v>
      </c>
      <c r="D8" s="10">
        <v>65</v>
      </c>
      <c r="E8" s="10">
        <v>68</v>
      </c>
      <c r="F8" s="10">
        <v>45</v>
      </c>
      <c r="G8" s="10">
        <v>45</v>
      </c>
      <c r="H8" s="10">
        <v>95</v>
      </c>
      <c r="K8" s="129"/>
      <c r="L8" s="129"/>
      <c r="M8" s="129"/>
    </row>
    <row r="9" spans="1:18">
      <c r="A9" s="10">
        <v>8</v>
      </c>
      <c r="B9" s="10" t="s">
        <v>101</v>
      </c>
      <c r="C9" s="10">
        <v>69</v>
      </c>
      <c r="D9" s="10">
        <v>34</v>
      </c>
      <c r="E9" s="10">
        <v>76</v>
      </c>
      <c r="F9" s="10">
        <v>68</v>
      </c>
      <c r="G9" s="10">
        <v>87</v>
      </c>
      <c r="H9" s="10">
        <v>59</v>
      </c>
      <c r="K9" s="129"/>
      <c r="L9" s="129"/>
      <c r="M9" s="129"/>
    </row>
    <row r="10" spans="1:18">
      <c r="A10" s="10">
        <v>9</v>
      </c>
      <c r="B10" s="10" t="s">
        <v>102</v>
      </c>
      <c r="C10" s="10">
        <v>79</v>
      </c>
      <c r="D10" s="10">
        <v>56</v>
      </c>
      <c r="E10" s="10">
        <v>86</v>
      </c>
      <c r="F10" s="10">
        <v>56</v>
      </c>
      <c r="G10" s="10">
        <v>75</v>
      </c>
      <c r="H10" s="10">
        <v>78</v>
      </c>
      <c r="K10" s="129"/>
      <c r="L10" s="129"/>
      <c r="M10" s="129"/>
    </row>
    <row r="11" spans="1:18">
      <c r="A11" s="10">
        <v>10</v>
      </c>
      <c r="B11" s="10" t="s">
        <v>103</v>
      </c>
      <c r="C11" s="10">
        <v>89</v>
      </c>
      <c r="D11" s="10">
        <v>76</v>
      </c>
      <c r="E11" s="10">
        <v>67</v>
      </c>
      <c r="F11" s="10">
        <v>77</v>
      </c>
      <c r="G11" s="10">
        <v>76</v>
      </c>
      <c r="H11" s="10">
        <v>77</v>
      </c>
      <c r="K11" s="129"/>
      <c r="L11" s="129"/>
      <c r="M11" s="129"/>
    </row>
    <row r="12" spans="1:18">
      <c r="A12" s="10">
        <v>11</v>
      </c>
      <c r="B12" s="10" t="s">
        <v>104</v>
      </c>
      <c r="C12" s="10">
        <v>45</v>
      </c>
      <c r="D12" s="10">
        <v>56</v>
      </c>
      <c r="E12" s="10">
        <v>72</v>
      </c>
      <c r="F12" s="10">
        <v>65</v>
      </c>
      <c r="G12" s="10">
        <v>50</v>
      </c>
      <c r="H12" s="10">
        <v>78</v>
      </c>
      <c r="K12" s="129"/>
      <c r="L12" s="129"/>
      <c r="M12" s="129"/>
    </row>
    <row r="13" spans="1:18">
      <c r="A13" s="10">
        <v>12</v>
      </c>
      <c r="B13" s="10" t="s">
        <v>105</v>
      </c>
      <c r="C13" s="10">
        <v>75</v>
      </c>
      <c r="D13" s="10">
        <v>65</v>
      </c>
      <c r="E13" s="10">
        <v>67</v>
      </c>
      <c r="F13" s="10">
        <v>89</v>
      </c>
      <c r="G13" s="10">
        <v>34</v>
      </c>
      <c r="H13" s="10">
        <v>58</v>
      </c>
      <c r="K13" s="129"/>
      <c r="L13" s="129"/>
      <c r="M13" s="129"/>
    </row>
    <row r="14" spans="1:18">
      <c r="A14" s="10">
        <v>13</v>
      </c>
      <c r="B14" s="10" t="s">
        <v>106</v>
      </c>
      <c r="C14" s="10">
        <v>87</v>
      </c>
      <c r="D14" s="10">
        <v>45</v>
      </c>
      <c r="E14" s="10">
        <v>65</v>
      </c>
      <c r="F14" s="10">
        <v>56</v>
      </c>
      <c r="G14" s="10">
        <v>56</v>
      </c>
      <c r="H14" s="10">
        <v>65</v>
      </c>
      <c r="K14" s="129"/>
      <c r="L14" s="129"/>
      <c r="M14" s="129"/>
    </row>
    <row r="15" spans="1:18">
      <c r="A15" s="10">
        <v>14</v>
      </c>
      <c r="B15" s="10" t="s">
        <v>107</v>
      </c>
      <c r="C15" s="10">
        <v>67</v>
      </c>
      <c r="D15" s="10">
        <v>65</v>
      </c>
      <c r="E15" s="10">
        <v>67</v>
      </c>
      <c r="F15" s="10">
        <v>75</v>
      </c>
      <c r="G15" s="10">
        <v>67</v>
      </c>
      <c r="H15" s="10">
        <v>66</v>
      </c>
    </row>
    <row r="16" spans="1:18">
      <c r="A16" s="10">
        <v>15</v>
      </c>
      <c r="B16" s="10" t="s">
        <v>108</v>
      </c>
      <c r="C16" s="10">
        <v>56</v>
      </c>
      <c r="D16" s="10">
        <v>67</v>
      </c>
      <c r="E16" s="10">
        <v>77</v>
      </c>
      <c r="F16" s="10">
        <v>68</v>
      </c>
      <c r="G16" s="10">
        <v>64</v>
      </c>
      <c r="H16" s="10">
        <v>76</v>
      </c>
    </row>
    <row r="17" spans="1:18">
      <c r="A17" s="10">
        <v>16</v>
      </c>
      <c r="B17" s="10" t="s">
        <v>109</v>
      </c>
      <c r="C17" s="10">
        <v>68</v>
      </c>
      <c r="D17" s="10">
        <v>89</v>
      </c>
      <c r="E17" s="10">
        <v>78</v>
      </c>
      <c r="F17" s="10">
        <v>97</v>
      </c>
      <c r="G17" s="10">
        <v>56</v>
      </c>
      <c r="H17" s="10">
        <v>89</v>
      </c>
    </row>
    <row r="18" spans="1:18">
      <c r="A18" s="10">
        <v>17</v>
      </c>
      <c r="B18" s="10" t="s">
        <v>110</v>
      </c>
      <c r="C18" s="10">
        <v>68</v>
      </c>
      <c r="D18" s="10">
        <v>65</v>
      </c>
      <c r="E18" s="10">
        <v>68</v>
      </c>
      <c r="F18" s="10">
        <v>45</v>
      </c>
      <c r="G18" s="10">
        <v>45</v>
      </c>
      <c r="H18" s="10">
        <v>95</v>
      </c>
    </row>
    <row r="19" spans="1:18">
      <c r="A19" s="10">
        <v>18</v>
      </c>
      <c r="B19" s="10" t="s">
        <v>111</v>
      </c>
      <c r="C19" s="10">
        <v>69</v>
      </c>
      <c r="D19" s="10">
        <v>34</v>
      </c>
      <c r="E19" s="10">
        <v>76</v>
      </c>
      <c r="F19" s="10" t="s">
        <v>26</v>
      </c>
      <c r="G19" s="10">
        <v>87</v>
      </c>
      <c r="H19" s="10">
        <v>59</v>
      </c>
    </row>
    <row r="20" spans="1:18">
      <c r="A20" s="10">
        <v>19</v>
      </c>
      <c r="B20" s="10" t="s">
        <v>112</v>
      </c>
      <c r="C20" s="10">
        <v>79</v>
      </c>
      <c r="D20" s="10">
        <v>56</v>
      </c>
      <c r="E20" s="10">
        <v>86</v>
      </c>
      <c r="F20" s="10">
        <v>56</v>
      </c>
      <c r="G20" s="10">
        <v>75</v>
      </c>
      <c r="H20" s="10">
        <v>78</v>
      </c>
    </row>
    <row r="21" spans="1:18">
      <c r="A21" s="10">
        <v>20</v>
      </c>
      <c r="B21" s="10" t="s">
        <v>113</v>
      </c>
      <c r="C21" s="10">
        <v>78</v>
      </c>
      <c r="D21" s="10">
        <v>76</v>
      </c>
      <c r="E21" s="10">
        <v>67</v>
      </c>
      <c r="F21" s="10">
        <v>77</v>
      </c>
      <c r="G21" s="10">
        <v>76</v>
      </c>
      <c r="H21" s="10">
        <v>77</v>
      </c>
    </row>
    <row r="24" spans="1:18">
      <c r="M24" s="13"/>
      <c r="N24" s="13"/>
      <c r="O24" s="13"/>
      <c r="P24" s="13"/>
      <c r="Q24" s="13"/>
      <c r="R24" s="13"/>
    </row>
  </sheetData>
  <sortState ref="J3:J22">
    <sortCondition ref="J3"/>
  </sortState>
  <customSheetViews>
    <customSheetView guid="{BBE43EB8-AC5B-419E-90E4-72D0C525AF66}">
      <selection activeCell="C3" sqref="C3:H22"/>
      <pageMargins left="0" right="0" top="0" bottom="0" header="0" footer="0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33"/>
  <dimension ref="A1:H29"/>
  <sheetViews>
    <sheetView workbookViewId="0"/>
  </sheetViews>
  <sheetFormatPr defaultRowHeight="15"/>
  <sheetData>
    <row r="1" spans="1:8" ht="26.25" thickBot="1">
      <c r="A1" s="58" t="s">
        <v>134</v>
      </c>
      <c r="B1" s="58" t="s">
        <v>118</v>
      </c>
      <c r="C1" s="58" t="s">
        <v>119</v>
      </c>
      <c r="D1" s="58" t="s">
        <v>135</v>
      </c>
      <c r="E1" s="59" t="s">
        <v>136</v>
      </c>
      <c r="F1" s="58" t="s">
        <v>137</v>
      </c>
      <c r="G1" s="57" t="s">
        <v>138</v>
      </c>
      <c r="H1" s="57" t="s">
        <v>139</v>
      </c>
    </row>
    <row r="2" spans="1:8">
      <c r="A2" s="1" t="s">
        <v>140</v>
      </c>
      <c r="B2" s="1" t="s">
        <v>123</v>
      </c>
      <c r="C2" s="1" t="s">
        <v>124</v>
      </c>
      <c r="D2" s="55">
        <v>34690</v>
      </c>
      <c r="E2" s="54" t="s">
        <v>142</v>
      </c>
      <c r="F2" s="53">
        <v>35.5</v>
      </c>
      <c r="G2" s="52">
        <v>45</v>
      </c>
      <c r="H2" s="52">
        <f t="shared" ref="H2:H29" si="0">F2*G2</f>
        <v>1597.5</v>
      </c>
    </row>
    <row r="3" spans="1:8">
      <c r="A3" s="1" t="s">
        <v>143</v>
      </c>
      <c r="B3" s="1" t="s">
        <v>125</v>
      </c>
      <c r="C3" s="1" t="s">
        <v>126</v>
      </c>
      <c r="D3" s="55">
        <v>34153</v>
      </c>
      <c r="E3" s="54" t="s">
        <v>145</v>
      </c>
      <c r="F3" s="53">
        <v>35.5</v>
      </c>
      <c r="G3" s="52">
        <v>28.3</v>
      </c>
      <c r="H3" s="52">
        <f t="shared" si="0"/>
        <v>1004.65</v>
      </c>
    </row>
    <row r="4" spans="1:8">
      <c r="A4" s="1" t="s">
        <v>146</v>
      </c>
      <c r="B4" s="1" t="s">
        <v>127</v>
      </c>
      <c r="C4" s="1" t="s">
        <v>128</v>
      </c>
      <c r="D4" s="55">
        <v>36000</v>
      </c>
      <c r="E4" s="54" t="s">
        <v>148</v>
      </c>
      <c r="F4" s="53">
        <v>42</v>
      </c>
      <c r="G4" s="52">
        <v>31.75</v>
      </c>
      <c r="H4" s="52">
        <f t="shared" si="0"/>
        <v>1333.5</v>
      </c>
    </row>
    <row r="5" spans="1:8">
      <c r="A5" s="1" t="s">
        <v>149</v>
      </c>
      <c r="B5" s="1" t="s">
        <v>129</v>
      </c>
      <c r="C5" s="1" t="s">
        <v>130</v>
      </c>
      <c r="D5" s="55">
        <v>35221</v>
      </c>
      <c r="E5" s="54" t="s">
        <v>151</v>
      </c>
      <c r="F5" s="53">
        <v>40</v>
      </c>
      <c r="G5" s="52">
        <v>23.75</v>
      </c>
      <c r="H5" s="52">
        <f t="shared" si="0"/>
        <v>950</v>
      </c>
    </row>
    <row r="6" spans="1:8">
      <c r="A6" s="1" t="s">
        <v>152</v>
      </c>
      <c r="B6" s="1" t="s">
        <v>131</v>
      </c>
      <c r="C6" s="1" t="s">
        <v>132</v>
      </c>
      <c r="D6" s="55">
        <v>33399</v>
      </c>
      <c r="E6" s="54" t="s">
        <v>148</v>
      </c>
      <c r="F6" s="53">
        <v>40</v>
      </c>
      <c r="G6" s="52">
        <v>27.6</v>
      </c>
      <c r="H6" s="52">
        <f t="shared" si="0"/>
        <v>1104</v>
      </c>
    </row>
    <row r="7" spans="1:8">
      <c r="A7" s="1" t="s">
        <v>154</v>
      </c>
      <c r="B7" s="1" t="s">
        <v>440</v>
      </c>
      <c r="C7" s="1" t="s">
        <v>156</v>
      </c>
      <c r="D7" s="55">
        <v>34853</v>
      </c>
      <c r="E7" s="54" t="s">
        <v>145</v>
      </c>
      <c r="F7" s="53">
        <v>35</v>
      </c>
      <c r="G7" s="52">
        <v>39</v>
      </c>
      <c r="H7" s="52">
        <f t="shared" si="0"/>
        <v>1365</v>
      </c>
    </row>
    <row r="8" spans="1:8">
      <c r="A8" s="1" t="s">
        <v>157</v>
      </c>
      <c r="B8" s="1" t="s">
        <v>441</v>
      </c>
      <c r="C8" s="1" t="s">
        <v>159</v>
      </c>
      <c r="D8" s="55">
        <v>35485</v>
      </c>
      <c r="E8" s="54" t="s">
        <v>151</v>
      </c>
      <c r="F8" s="53">
        <v>35</v>
      </c>
      <c r="G8" s="52">
        <v>27.1</v>
      </c>
      <c r="H8" s="52">
        <f t="shared" si="0"/>
        <v>948.5</v>
      </c>
    </row>
    <row r="9" spans="1:8">
      <c r="A9" s="1" t="s">
        <v>160</v>
      </c>
      <c r="B9" s="1" t="s">
        <v>442</v>
      </c>
      <c r="C9" s="1" t="s">
        <v>162</v>
      </c>
      <c r="D9" s="55">
        <v>33341</v>
      </c>
      <c r="E9" s="54" t="s">
        <v>145</v>
      </c>
      <c r="F9" s="53">
        <v>40</v>
      </c>
      <c r="G9" s="52">
        <v>48</v>
      </c>
      <c r="H9" s="52">
        <f t="shared" si="0"/>
        <v>1920</v>
      </c>
    </row>
    <row r="10" spans="1:8">
      <c r="A10" s="1" t="s">
        <v>163</v>
      </c>
      <c r="B10" s="1" t="s">
        <v>443</v>
      </c>
      <c r="C10" s="1" t="s">
        <v>165</v>
      </c>
      <c r="D10" s="55">
        <v>35825</v>
      </c>
      <c r="E10" s="54" t="s">
        <v>166</v>
      </c>
      <c r="F10" s="53">
        <v>35.5</v>
      </c>
      <c r="G10" s="52">
        <v>28.3</v>
      </c>
      <c r="H10" s="52">
        <f t="shared" si="0"/>
        <v>1004.65</v>
      </c>
    </row>
    <row r="11" spans="1:8">
      <c r="A11" s="1" t="s">
        <v>167</v>
      </c>
      <c r="B11" s="1" t="s">
        <v>444</v>
      </c>
      <c r="C11" s="1" t="s">
        <v>169</v>
      </c>
      <c r="D11" s="55">
        <v>36157</v>
      </c>
      <c r="E11" s="54"/>
      <c r="F11" s="53">
        <v>40</v>
      </c>
      <c r="G11" s="52">
        <v>36.5</v>
      </c>
      <c r="H11" s="52">
        <f t="shared" si="0"/>
        <v>1460</v>
      </c>
    </row>
    <row r="12" spans="1:8">
      <c r="A12" s="1" t="s">
        <v>170</v>
      </c>
      <c r="B12" s="1" t="s">
        <v>445</v>
      </c>
      <c r="C12" s="1" t="s">
        <v>172</v>
      </c>
      <c r="D12" s="55">
        <v>33822</v>
      </c>
      <c r="E12" s="54" t="s">
        <v>142</v>
      </c>
      <c r="F12" s="53">
        <v>35.5</v>
      </c>
      <c r="G12" s="52">
        <v>28.3</v>
      </c>
      <c r="H12" s="52">
        <f t="shared" si="0"/>
        <v>1004.65</v>
      </c>
    </row>
    <row r="13" spans="1:8">
      <c r="A13" s="1" t="s">
        <v>173</v>
      </c>
      <c r="B13" s="1" t="s">
        <v>446</v>
      </c>
      <c r="C13" s="1" t="s">
        <v>175</v>
      </c>
      <c r="D13" s="55">
        <v>35888</v>
      </c>
      <c r="E13" s="54" t="s">
        <v>148</v>
      </c>
      <c r="F13" s="53">
        <v>32</v>
      </c>
      <c r="G13" s="52">
        <v>20.5</v>
      </c>
      <c r="H13" s="52">
        <f t="shared" si="0"/>
        <v>656</v>
      </c>
    </row>
    <row r="14" spans="1:8">
      <c r="A14" s="1" t="s">
        <v>176</v>
      </c>
      <c r="B14" s="1" t="s">
        <v>447</v>
      </c>
      <c r="C14" s="1" t="s">
        <v>178</v>
      </c>
      <c r="D14" s="55">
        <v>33992</v>
      </c>
      <c r="E14" s="54" t="s">
        <v>26</v>
      </c>
      <c r="F14" s="53">
        <v>35.5</v>
      </c>
      <c r="G14" s="52">
        <v>50</v>
      </c>
      <c r="H14" s="52">
        <f t="shared" si="0"/>
        <v>1775</v>
      </c>
    </row>
    <row r="15" spans="1:8">
      <c r="A15" s="1" t="s">
        <v>179</v>
      </c>
      <c r="B15" s="1" t="s">
        <v>448</v>
      </c>
      <c r="C15" s="1" t="s">
        <v>181</v>
      </c>
      <c r="D15" s="55">
        <v>35195</v>
      </c>
      <c r="E15" s="54" t="s">
        <v>182</v>
      </c>
      <c r="F15" s="53">
        <v>40</v>
      </c>
      <c r="G15" s="52">
        <v>22.22</v>
      </c>
      <c r="H15" s="52">
        <f t="shared" si="0"/>
        <v>888.8</v>
      </c>
    </row>
    <row r="16" spans="1:8">
      <c r="A16" s="1" t="s">
        <v>183</v>
      </c>
      <c r="B16" s="1" t="s">
        <v>449</v>
      </c>
      <c r="C16" s="1" t="s">
        <v>185</v>
      </c>
      <c r="D16" s="55">
        <v>34858</v>
      </c>
      <c r="E16" s="54" t="s">
        <v>182</v>
      </c>
      <c r="F16" s="53">
        <v>40</v>
      </c>
      <c r="G16" s="52">
        <v>27.6</v>
      </c>
      <c r="H16" s="52">
        <f t="shared" si="0"/>
        <v>1104</v>
      </c>
    </row>
    <row r="17" spans="1:8">
      <c r="A17" s="1" t="s">
        <v>186</v>
      </c>
      <c r="B17" s="1" t="s">
        <v>450</v>
      </c>
      <c r="C17" s="1" t="s">
        <v>188</v>
      </c>
      <c r="D17" s="55">
        <v>34616</v>
      </c>
      <c r="E17" s="54" t="s">
        <v>182</v>
      </c>
      <c r="F17" s="53">
        <v>35.5</v>
      </c>
      <c r="G17" s="52">
        <v>55</v>
      </c>
      <c r="H17" s="52">
        <f t="shared" si="0"/>
        <v>1952.5</v>
      </c>
    </row>
    <row r="18" spans="1:8">
      <c r="A18" s="1" t="s">
        <v>189</v>
      </c>
      <c r="B18" s="1" t="s">
        <v>451</v>
      </c>
      <c r="C18" s="1" t="s">
        <v>191</v>
      </c>
      <c r="D18" s="55">
        <v>34094</v>
      </c>
      <c r="E18" s="54" t="s">
        <v>192</v>
      </c>
      <c r="F18" s="53">
        <v>40</v>
      </c>
      <c r="G18" s="52">
        <v>37</v>
      </c>
      <c r="H18" s="52">
        <f t="shared" si="0"/>
        <v>1480</v>
      </c>
    </row>
    <row r="19" spans="1:8">
      <c r="A19" s="1" t="s">
        <v>193</v>
      </c>
      <c r="B19" s="1" t="s">
        <v>452</v>
      </c>
      <c r="C19" s="1" t="s">
        <v>195</v>
      </c>
      <c r="D19" s="55">
        <v>35050</v>
      </c>
      <c r="E19" s="54" t="s">
        <v>192</v>
      </c>
      <c r="F19" s="53">
        <v>40</v>
      </c>
      <c r="G19" s="52">
        <v>37</v>
      </c>
      <c r="H19" s="52">
        <f t="shared" si="0"/>
        <v>1480</v>
      </c>
    </row>
    <row r="20" spans="1:8">
      <c r="A20" s="1" t="s">
        <v>196</v>
      </c>
      <c r="B20" s="1" t="s">
        <v>453</v>
      </c>
      <c r="C20" s="1" t="s">
        <v>198</v>
      </c>
      <c r="D20" s="55">
        <v>34871</v>
      </c>
      <c r="E20" s="54" t="s">
        <v>151</v>
      </c>
      <c r="F20" s="53">
        <v>40</v>
      </c>
      <c r="G20" s="52">
        <v>30</v>
      </c>
      <c r="H20" s="52">
        <f t="shared" si="0"/>
        <v>1200</v>
      </c>
    </row>
    <row r="21" spans="1:8">
      <c r="A21" s="1" t="s">
        <v>199</v>
      </c>
      <c r="B21" s="1" t="s">
        <v>454</v>
      </c>
      <c r="C21" s="1" t="s">
        <v>201</v>
      </c>
      <c r="D21" s="55">
        <v>34534</v>
      </c>
      <c r="E21" s="54"/>
      <c r="F21" s="53">
        <v>35.5</v>
      </c>
      <c r="G21" s="52">
        <v>27.5</v>
      </c>
      <c r="H21" s="52">
        <f t="shared" si="0"/>
        <v>976.25</v>
      </c>
    </row>
    <row r="22" spans="1:8">
      <c r="A22" s="1" t="s">
        <v>202</v>
      </c>
      <c r="B22" s="1" t="s">
        <v>455</v>
      </c>
      <c r="C22" s="1" t="s">
        <v>204</v>
      </c>
      <c r="D22" s="55">
        <v>33649</v>
      </c>
      <c r="E22" s="54" t="s">
        <v>151</v>
      </c>
      <c r="F22" s="53">
        <v>25</v>
      </c>
      <c r="G22" s="52">
        <v>23.52</v>
      </c>
      <c r="H22" s="52">
        <f t="shared" si="0"/>
        <v>588</v>
      </c>
    </row>
    <row r="23" spans="1:8">
      <c r="A23" s="1" t="s">
        <v>205</v>
      </c>
      <c r="B23" s="1" t="s">
        <v>456</v>
      </c>
      <c r="C23" s="1" t="s">
        <v>207</v>
      </c>
      <c r="D23" s="55">
        <v>33634</v>
      </c>
      <c r="E23" s="54" t="s">
        <v>192</v>
      </c>
      <c r="F23" s="53">
        <v>40</v>
      </c>
      <c r="G23" s="52">
        <v>23.75</v>
      </c>
      <c r="H23" s="52">
        <f t="shared" si="0"/>
        <v>950</v>
      </c>
    </row>
    <row r="24" spans="1:8">
      <c r="A24" s="1" t="s">
        <v>208</v>
      </c>
      <c r="B24" s="1" t="s">
        <v>457</v>
      </c>
      <c r="C24" s="1" t="s">
        <v>210</v>
      </c>
      <c r="D24" s="55">
        <v>32573</v>
      </c>
      <c r="E24" s="54" t="s">
        <v>142</v>
      </c>
      <c r="F24" s="53">
        <v>40</v>
      </c>
      <c r="G24" s="52">
        <v>60</v>
      </c>
      <c r="H24" s="52">
        <f t="shared" si="0"/>
        <v>2400</v>
      </c>
    </row>
    <row r="25" spans="1:8">
      <c r="A25" s="1" t="s">
        <v>211</v>
      </c>
      <c r="B25" s="1" t="s">
        <v>458</v>
      </c>
      <c r="C25" s="1" t="s">
        <v>213</v>
      </c>
      <c r="D25" s="55">
        <v>33700</v>
      </c>
      <c r="E25" s="54"/>
      <c r="F25" s="53">
        <v>40</v>
      </c>
      <c r="G25" s="52">
        <v>52</v>
      </c>
      <c r="H25" s="52">
        <f t="shared" si="0"/>
        <v>2080</v>
      </c>
    </row>
    <row r="26" spans="1:8">
      <c r="A26" s="1" t="s">
        <v>214</v>
      </c>
      <c r="B26" s="1" t="s">
        <v>459</v>
      </c>
      <c r="C26" s="1" t="s">
        <v>216</v>
      </c>
      <c r="D26" s="55">
        <v>35747</v>
      </c>
      <c r="E26" s="54" t="s">
        <v>148</v>
      </c>
      <c r="F26" s="53">
        <v>40</v>
      </c>
      <c r="G26" s="52">
        <v>30.5</v>
      </c>
      <c r="H26" s="52">
        <f t="shared" si="0"/>
        <v>1220</v>
      </c>
    </row>
    <row r="27" spans="1:8">
      <c r="A27" s="1" t="s">
        <v>217</v>
      </c>
      <c r="B27" s="1" t="s">
        <v>460</v>
      </c>
      <c r="C27" s="1" t="s">
        <v>219</v>
      </c>
      <c r="D27" s="55">
        <v>36374</v>
      </c>
      <c r="E27" s="54" t="s">
        <v>148</v>
      </c>
      <c r="F27" s="53">
        <v>32</v>
      </c>
      <c r="G27" s="52">
        <v>20.5</v>
      </c>
      <c r="H27" s="52">
        <f t="shared" si="0"/>
        <v>656</v>
      </c>
    </row>
    <row r="28" spans="1:8">
      <c r="A28" s="1" t="s">
        <v>220</v>
      </c>
      <c r="B28" s="1" t="s">
        <v>461</v>
      </c>
      <c r="C28" s="1" t="s">
        <v>222</v>
      </c>
      <c r="D28" s="55">
        <v>34279</v>
      </c>
      <c r="E28" s="54" t="s">
        <v>192</v>
      </c>
      <c r="F28" s="53">
        <v>40</v>
      </c>
      <c r="G28" s="52">
        <v>34.5</v>
      </c>
      <c r="H28" s="52">
        <f t="shared" si="0"/>
        <v>1380</v>
      </c>
    </row>
    <row r="29" spans="1:8">
      <c r="A29" s="1" t="s">
        <v>223</v>
      </c>
      <c r="B29" s="1" t="s">
        <v>449</v>
      </c>
      <c r="C29" s="1" t="s">
        <v>225</v>
      </c>
      <c r="D29" s="55">
        <v>33497</v>
      </c>
      <c r="E29" s="54" t="s">
        <v>148</v>
      </c>
      <c r="F29" s="53">
        <v>40</v>
      </c>
      <c r="G29" s="52">
        <v>45</v>
      </c>
      <c r="H29" s="52">
        <f t="shared" si="0"/>
        <v>1800</v>
      </c>
    </row>
  </sheetData>
  <protectedRanges>
    <protectedRange password="CF7A" sqref="F2:F29" name="Range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34"/>
  <dimension ref="A1:H30"/>
  <sheetViews>
    <sheetView workbookViewId="0">
      <selection activeCell="I25" sqref="I25"/>
    </sheetView>
  </sheetViews>
  <sheetFormatPr defaultRowHeight="15"/>
  <sheetData>
    <row r="1" spans="1:8" ht="26.25" thickBot="1">
      <c r="A1" s="58" t="s">
        <v>134</v>
      </c>
      <c r="B1" s="58" t="s">
        <v>118</v>
      </c>
      <c r="C1" s="58" t="s">
        <v>119</v>
      </c>
      <c r="D1" s="58" t="s">
        <v>135</v>
      </c>
      <c r="E1" s="59" t="s">
        <v>136</v>
      </c>
      <c r="F1" s="58" t="s">
        <v>137</v>
      </c>
      <c r="G1" s="57" t="s">
        <v>138</v>
      </c>
      <c r="H1" s="57" t="s">
        <v>139</v>
      </c>
    </row>
    <row r="2" spans="1:8">
      <c r="A2" s="1" t="s">
        <v>226</v>
      </c>
      <c r="B2" s="1" t="s">
        <v>462</v>
      </c>
      <c r="C2" s="1" t="s">
        <v>228</v>
      </c>
      <c r="D2" s="55">
        <v>33831</v>
      </c>
      <c r="E2" s="54" t="s">
        <v>192</v>
      </c>
      <c r="F2" s="53">
        <v>32</v>
      </c>
      <c r="G2" s="52">
        <v>20.5</v>
      </c>
      <c r="H2" s="52">
        <f t="shared" ref="H2:H30" si="0">F2*G2</f>
        <v>656</v>
      </c>
    </row>
    <row r="3" spans="1:8">
      <c r="A3" s="1" t="s">
        <v>229</v>
      </c>
      <c r="B3" s="1" t="s">
        <v>463</v>
      </c>
      <c r="C3" s="1" t="s">
        <v>231</v>
      </c>
      <c r="D3" s="55">
        <v>33837</v>
      </c>
      <c r="E3" s="54" t="s">
        <v>192</v>
      </c>
      <c r="F3" s="53">
        <v>40</v>
      </c>
      <c r="G3" s="52">
        <v>36.5</v>
      </c>
      <c r="H3" s="52">
        <f t="shared" si="0"/>
        <v>1460</v>
      </c>
    </row>
    <row r="4" spans="1:8">
      <c r="A4" s="1" t="s">
        <v>232</v>
      </c>
      <c r="B4" s="1" t="s">
        <v>464</v>
      </c>
      <c r="C4" s="1" t="s">
        <v>234</v>
      </c>
      <c r="D4" s="55">
        <v>35775</v>
      </c>
      <c r="E4" s="54" t="s">
        <v>142</v>
      </c>
      <c r="F4" s="53">
        <v>25</v>
      </c>
      <c r="G4" s="52">
        <v>23.52</v>
      </c>
      <c r="H4" s="52">
        <f t="shared" si="0"/>
        <v>588</v>
      </c>
    </row>
    <row r="5" spans="1:8">
      <c r="A5" s="1" t="s">
        <v>235</v>
      </c>
      <c r="B5" s="1" t="s">
        <v>450</v>
      </c>
      <c r="C5" s="1" t="s">
        <v>128</v>
      </c>
      <c r="D5" s="55">
        <v>36194</v>
      </c>
      <c r="E5" s="54"/>
      <c r="F5" s="53">
        <v>35</v>
      </c>
      <c r="G5" s="52">
        <v>27.1</v>
      </c>
      <c r="H5" s="52">
        <f t="shared" si="0"/>
        <v>948.5</v>
      </c>
    </row>
    <row r="6" spans="1:8">
      <c r="A6" s="1" t="s">
        <v>237</v>
      </c>
      <c r="B6" s="1" t="s">
        <v>465</v>
      </c>
      <c r="C6" s="1" t="s">
        <v>239</v>
      </c>
      <c r="D6" s="55">
        <v>36017</v>
      </c>
      <c r="E6" s="54" t="s">
        <v>151</v>
      </c>
      <c r="F6" s="53">
        <v>35</v>
      </c>
      <c r="G6" s="52">
        <v>50</v>
      </c>
      <c r="H6" s="52">
        <f t="shared" si="0"/>
        <v>1750</v>
      </c>
    </row>
    <row r="7" spans="1:8">
      <c r="A7" s="1" t="s">
        <v>240</v>
      </c>
      <c r="B7" s="1" t="s">
        <v>466</v>
      </c>
      <c r="C7" s="1" t="s">
        <v>204</v>
      </c>
      <c r="D7" s="55">
        <v>35372</v>
      </c>
      <c r="E7" s="54" t="s">
        <v>145</v>
      </c>
      <c r="F7" s="53">
        <v>40</v>
      </c>
      <c r="G7" s="52">
        <v>34.5</v>
      </c>
      <c r="H7" s="52">
        <f t="shared" si="0"/>
        <v>1380</v>
      </c>
    </row>
    <row r="8" spans="1:8">
      <c r="A8" s="1" t="s">
        <v>242</v>
      </c>
      <c r="B8" s="1" t="s">
        <v>467</v>
      </c>
      <c r="C8" s="1" t="s">
        <v>244</v>
      </c>
      <c r="D8" s="55">
        <v>35026</v>
      </c>
      <c r="E8" s="54" t="s">
        <v>145</v>
      </c>
      <c r="F8" s="53">
        <v>35.5</v>
      </c>
      <c r="G8" s="52">
        <v>55</v>
      </c>
      <c r="H8" s="52">
        <f t="shared" si="0"/>
        <v>1952.5</v>
      </c>
    </row>
    <row r="9" spans="1:8">
      <c r="A9" s="1" t="s">
        <v>245</v>
      </c>
      <c r="B9" s="1" t="s">
        <v>468</v>
      </c>
      <c r="C9" s="1" t="s">
        <v>247</v>
      </c>
      <c r="D9" s="55">
        <v>34483</v>
      </c>
      <c r="E9" s="54"/>
      <c r="F9" s="53">
        <v>40</v>
      </c>
      <c r="G9" s="52">
        <v>23.75</v>
      </c>
      <c r="H9" s="52">
        <f t="shared" si="0"/>
        <v>950</v>
      </c>
    </row>
    <row r="10" spans="1:8">
      <c r="A10" s="1" t="s">
        <v>248</v>
      </c>
      <c r="B10" s="1" t="s">
        <v>467</v>
      </c>
      <c r="C10" s="1" t="s">
        <v>250</v>
      </c>
      <c r="D10" s="55">
        <v>34949</v>
      </c>
      <c r="E10" s="54" t="s">
        <v>192</v>
      </c>
      <c r="F10" s="53">
        <v>29.5</v>
      </c>
      <c r="G10" s="52">
        <v>21.5</v>
      </c>
      <c r="H10" s="52">
        <f t="shared" si="0"/>
        <v>634.25</v>
      </c>
    </row>
    <row r="11" spans="1:8">
      <c r="A11" s="1" t="s">
        <v>251</v>
      </c>
      <c r="B11" s="1" t="s">
        <v>469</v>
      </c>
      <c r="C11" s="1" t="s">
        <v>253</v>
      </c>
      <c r="D11" s="55">
        <v>33404</v>
      </c>
      <c r="E11" s="54" t="s">
        <v>145</v>
      </c>
      <c r="F11" s="53">
        <v>38</v>
      </c>
      <c r="G11" s="52">
        <v>30.5</v>
      </c>
      <c r="H11" s="52">
        <f t="shared" si="0"/>
        <v>1159</v>
      </c>
    </row>
    <row r="12" spans="1:8">
      <c r="A12" s="1" t="s">
        <v>254</v>
      </c>
      <c r="B12" s="1" t="s">
        <v>470</v>
      </c>
      <c r="C12" s="1" t="s">
        <v>256</v>
      </c>
      <c r="D12" s="55">
        <v>35655</v>
      </c>
      <c r="E12" s="54" t="s">
        <v>182</v>
      </c>
      <c r="F12" s="53">
        <v>40</v>
      </c>
      <c r="G12" s="52">
        <v>37</v>
      </c>
      <c r="H12" s="52">
        <f t="shared" si="0"/>
        <v>1480</v>
      </c>
    </row>
    <row r="13" spans="1:8">
      <c r="A13" s="1" t="s">
        <v>257</v>
      </c>
      <c r="B13" s="1" t="s">
        <v>471</v>
      </c>
      <c r="C13" s="1" t="s">
        <v>259</v>
      </c>
      <c r="D13" s="55">
        <v>35005</v>
      </c>
      <c r="E13" s="54"/>
      <c r="F13" s="53">
        <v>38</v>
      </c>
      <c r="G13" s="52">
        <v>30.5</v>
      </c>
      <c r="H13" s="52">
        <f t="shared" si="0"/>
        <v>1159</v>
      </c>
    </row>
    <row r="14" spans="1:8">
      <c r="A14" s="1" t="s">
        <v>260</v>
      </c>
      <c r="B14" s="1" t="s">
        <v>472</v>
      </c>
      <c r="C14" s="1" t="s">
        <v>262</v>
      </c>
      <c r="D14" s="55">
        <v>34471</v>
      </c>
      <c r="E14" s="54" t="s">
        <v>166</v>
      </c>
      <c r="F14" s="53">
        <v>40</v>
      </c>
      <c r="G14" s="52">
        <v>23.22</v>
      </c>
      <c r="H14" s="52">
        <f t="shared" si="0"/>
        <v>928.8</v>
      </c>
    </row>
    <row r="15" spans="1:8">
      <c r="A15" s="1" t="s">
        <v>263</v>
      </c>
      <c r="B15" s="1" t="s">
        <v>473</v>
      </c>
      <c r="C15" s="1" t="s">
        <v>265</v>
      </c>
      <c r="D15" s="55">
        <v>32883</v>
      </c>
      <c r="E15" s="54"/>
      <c r="F15" s="53">
        <v>40</v>
      </c>
      <c r="G15" s="52">
        <v>45</v>
      </c>
      <c r="H15" s="52">
        <f t="shared" si="0"/>
        <v>1800</v>
      </c>
    </row>
    <row r="16" spans="1:8">
      <c r="A16" s="1" t="s">
        <v>266</v>
      </c>
      <c r="B16" s="1" t="s">
        <v>474</v>
      </c>
      <c r="C16" s="1" t="s">
        <v>268</v>
      </c>
      <c r="D16" s="55">
        <v>34414</v>
      </c>
      <c r="E16" s="54" t="s">
        <v>182</v>
      </c>
      <c r="F16" s="53">
        <v>35</v>
      </c>
      <c r="G16" s="52">
        <v>39</v>
      </c>
      <c r="H16" s="52">
        <f t="shared" si="0"/>
        <v>1365</v>
      </c>
    </row>
    <row r="17" spans="1:8">
      <c r="A17" s="1" t="s">
        <v>269</v>
      </c>
      <c r="B17" s="1" t="s">
        <v>475</v>
      </c>
      <c r="C17" s="1" t="s">
        <v>271</v>
      </c>
      <c r="D17" s="55">
        <v>34671</v>
      </c>
      <c r="E17" s="54" t="s">
        <v>166</v>
      </c>
      <c r="F17" s="53">
        <v>15.5</v>
      </c>
      <c r="G17" s="52">
        <v>21.5</v>
      </c>
      <c r="H17" s="52">
        <f t="shared" si="0"/>
        <v>333.25</v>
      </c>
    </row>
    <row r="18" spans="1:8">
      <c r="A18" s="1" t="s">
        <v>272</v>
      </c>
      <c r="B18" s="1" t="s">
        <v>476</v>
      </c>
      <c r="C18" s="1" t="s">
        <v>274</v>
      </c>
      <c r="D18" s="55">
        <v>33883</v>
      </c>
      <c r="E18" s="54" t="s">
        <v>192</v>
      </c>
      <c r="F18" s="53">
        <v>40</v>
      </c>
      <c r="G18" s="52">
        <v>37</v>
      </c>
      <c r="H18" s="52">
        <f t="shared" si="0"/>
        <v>1480</v>
      </c>
    </row>
    <row r="19" spans="1:8">
      <c r="A19" s="1" t="s">
        <v>275</v>
      </c>
      <c r="B19" s="1" t="s">
        <v>477</v>
      </c>
      <c r="C19" s="1" t="s">
        <v>277</v>
      </c>
      <c r="D19" s="55">
        <v>35427</v>
      </c>
      <c r="E19" s="54" t="s">
        <v>148</v>
      </c>
      <c r="F19" s="53">
        <v>32</v>
      </c>
      <c r="G19" s="52">
        <v>20.5</v>
      </c>
      <c r="H19" s="52">
        <f t="shared" si="0"/>
        <v>656</v>
      </c>
    </row>
    <row r="20" spans="1:8">
      <c r="A20" s="1" t="s">
        <v>278</v>
      </c>
      <c r="B20" s="1" t="s">
        <v>478</v>
      </c>
      <c r="C20" s="1" t="s">
        <v>280</v>
      </c>
      <c r="D20" s="55">
        <v>34428</v>
      </c>
      <c r="E20" s="54" t="s">
        <v>151</v>
      </c>
      <c r="F20" s="53">
        <v>25</v>
      </c>
      <c r="G20" s="52">
        <v>23.52</v>
      </c>
      <c r="H20" s="52">
        <f t="shared" si="0"/>
        <v>588</v>
      </c>
    </row>
    <row r="21" spans="1:8">
      <c r="A21" s="1" t="s">
        <v>281</v>
      </c>
      <c r="B21" s="1" t="s">
        <v>479</v>
      </c>
      <c r="C21" s="1" t="s">
        <v>283</v>
      </c>
      <c r="D21" s="55">
        <v>34843</v>
      </c>
      <c r="E21" s="54" t="s">
        <v>142</v>
      </c>
      <c r="F21" s="53">
        <v>38</v>
      </c>
      <c r="G21" s="52">
        <v>55</v>
      </c>
      <c r="H21" s="52">
        <f t="shared" si="0"/>
        <v>2090</v>
      </c>
    </row>
    <row r="22" spans="1:8">
      <c r="A22" s="1" t="s">
        <v>284</v>
      </c>
      <c r="B22" s="1" t="s">
        <v>451</v>
      </c>
      <c r="C22" s="1" t="s">
        <v>286</v>
      </c>
      <c r="D22" s="55">
        <v>35034</v>
      </c>
      <c r="E22" s="54" t="s">
        <v>148</v>
      </c>
      <c r="F22" s="53">
        <v>35.5</v>
      </c>
      <c r="G22" s="52">
        <v>27.5</v>
      </c>
      <c r="H22" s="52">
        <f t="shared" si="0"/>
        <v>976.25</v>
      </c>
    </row>
    <row r="23" spans="1:8">
      <c r="A23" s="1" t="s">
        <v>287</v>
      </c>
      <c r="B23" s="1" t="s">
        <v>480</v>
      </c>
      <c r="C23" s="1" t="s">
        <v>289</v>
      </c>
      <c r="D23" s="55">
        <v>34610</v>
      </c>
      <c r="E23" s="54" t="s">
        <v>142</v>
      </c>
      <c r="F23" s="53">
        <v>40</v>
      </c>
      <c r="G23" s="52">
        <v>36.5</v>
      </c>
      <c r="H23" s="52">
        <f t="shared" si="0"/>
        <v>1460</v>
      </c>
    </row>
    <row r="24" spans="1:8">
      <c r="A24" s="1" t="s">
        <v>290</v>
      </c>
      <c r="B24" s="1" t="s">
        <v>454</v>
      </c>
      <c r="C24" s="1" t="s">
        <v>292</v>
      </c>
      <c r="D24" s="55">
        <v>33704</v>
      </c>
      <c r="E24" s="54"/>
      <c r="F24" s="53">
        <v>38</v>
      </c>
      <c r="G24" s="52">
        <v>30.5</v>
      </c>
      <c r="H24" s="52">
        <f t="shared" si="0"/>
        <v>1159</v>
      </c>
    </row>
    <row r="25" spans="1:8">
      <c r="A25" s="1" t="s">
        <v>293</v>
      </c>
      <c r="B25" s="1" t="s">
        <v>481</v>
      </c>
      <c r="C25" s="1" t="s">
        <v>295</v>
      </c>
      <c r="D25" s="55">
        <v>34998</v>
      </c>
      <c r="E25" s="54" t="s">
        <v>151</v>
      </c>
      <c r="F25" s="53">
        <v>40</v>
      </c>
      <c r="G25" s="52">
        <v>36.5</v>
      </c>
      <c r="H25" s="52">
        <f t="shared" si="0"/>
        <v>1460</v>
      </c>
    </row>
    <row r="26" spans="1:8">
      <c r="A26" s="1" t="s">
        <v>296</v>
      </c>
      <c r="B26" s="1" t="s">
        <v>482</v>
      </c>
      <c r="C26" s="1" t="s">
        <v>298</v>
      </c>
      <c r="D26" s="55">
        <v>34347</v>
      </c>
      <c r="E26" s="54" t="s">
        <v>151</v>
      </c>
      <c r="F26" s="53">
        <v>35</v>
      </c>
      <c r="G26" s="52">
        <v>39</v>
      </c>
      <c r="H26" s="52">
        <f t="shared" si="0"/>
        <v>1365</v>
      </c>
    </row>
    <row r="27" spans="1:8">
      <c r="A27" s="1" t="s">
        <v>299</v>
      </c>
      <c r="B27" s="1" t="s">
        <v>483</v>
      </c>
      <c r="C27" s="1" t="s">
        <v>301</v>
      </c>
      <c r="D27" s="55">
        <v>34615</v>
      </c>
      <c r="E27" s="54"/>
      <c r="F27" s="53">
        <v>40</v>
      </c>
      <c r="G27" s="52">
        <v>36.5</v>
      </c>
      <c r="H27" s="52">
        <f t="shared" si="0"/>
        <v>1460</v>
      </c>
    </row>
    <row r="28" spans="1:8">
      <c r="A28" s="1" t="s">
        <v>302</v>
      </c>
      <c r="B28" s="1" t="s">
        <v>484</v>
      </c>
      <c r="C28" s="1" t="s">
        <v>304</v>
      </c>
      <c r="D28" s="55">
        <v>35221</v>
      </c>
      <c r="E28" s="54"/>
      <c r="F28" s="53">
        <v>25</v>
      </c>
      <c r="G28" s="52">
        <v>23.52</v>
      </c>
      <c r="H28" s="52">
        <f t="shared" si="0"/>
        <v>588</v>
      </c>
    </row>
    <row r="29" spans="1:8">
      <c r="A29" s="1" t="s">
        <v>305</v>
      </c>
      <c r="B29" s="1" t="s">
        <v>485</v>
      </c>
      <c r="C29" s="1" t="s">
        <v>307</v>
      </c>
      <c r="D29" s="55">
        <v>36181</v>
      </c>
      <c r="E29" s="54" t="s">
        <v>148</v>
      </c>
      <c r="F29" s="53">
        <v>40</v>
      </c>
      <c r="G29" s="52">
        <v>36.5</v>
      </c>
      <c r="H29" s="52">
        <f t="shared" si="0"/>
        <v>1460</v>
      </c>
    </row>
    <row r="30" spans="1:8">
      <c r="A30" s="1" t="s">
        <v>308</v>
      </c>
      <c r="B30" s="1" t="s">
        <v>473</v>
      </c>
      <c r="C30" s="1" t="s">
        <v>310</v>
      </c>
      <c r="D30" s="55">
        <v>32732</v>
      </c>
      <c r="E30" s="54" t="s">
        <v>142</v>
      </c>
      <c r="F30" s="53">
        <v>38</v>
      </c>
      <c r="G30" s="52">
        <v>30.5</v>
      </c>
      <c r="H30" s="52">
        <f t="shared" si="0"/>
        <v>1159</v>
      </c>
    </row>
  </sheetData>
  <protectedRanges>
    <protectedRange password="CF7A" sqref="F2:F30" name="Range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35"/>
  <dimension ref="A1:H38"/>
  <sheetViews>
    <sheetView workbookViewId="0">
      <selection activeCell="A2" sqref="A2"/>
    </sheetView>
  </sheetViews>
  <sheetFormatPr defaultRowHeight="15"/>
  <sheetData>
    <row r="1" spans="1:8" ht="26.25" thickBot="1">
      <c r="A1" s="58" t="s">
        <v>134</v>
      </c>
      <c r="B1" s="58" t="s">
        <v>118</v>
      </c>
      <c r="C1" s="58" t="s">
        <v>119</v>
      </c>
      <c r="D1" s="58" t="s">
        <v>135</v>
      </c>
      <c r="E1" s="59" t="s">
        <v>136</v>
      </c>
      <c r="F1" s="58" t="s">
        <v>137</v>
      </c>
      <c r="G1" s="57" t="s">
        <v>138</v>
      </c>
      <c r="H1" s="57" t="s">
        <v>139</v>
      </c>
    </row>
    <row r="2" spans="1:8">
      <c r="A2" s="1" t="s">
        <v>311</v>
      </c>
      <c r="B2" s="1" t="s">
        <v>486</v>
      </c>
      <c r="C2" s="1" t="s">
        <v>313</v>
      </c>
      <c r="D2" s="55">
        <v>35755</v>
      </c>
      <c r="E2" s="54" t="s">
        <v>166</v>
      </c>
      <c r="F2" s="53">
        <v>40</v>
      </c>
      <c r="G2" s="52">
        <v>27.6</v>
      </c>
      <c r="H2" s="52">
        <f t="shared" ref="H2:H38" si="0">F2*G2</f>
        <v>1104</v>
      </c>
    </row>
    <row r="3" spans="1:8">
      <c r="A3" s="1" t="s">
        <v>314</v>
      </c>
      <c r="B3" s="1" t="s">
        <v>487</v>
      </c>
      <c r="C3" s="1" t="s">
        <v>128</v>
      </c>
      <c r="D3" s="55">
        <v>34709</v>
      </c>
      <c r="E3" s="54" t="s">
        <v>182</v>
      </c>
      <c r="F3" s="53">
        <v>42</v>
      </c>
      <c r="G3" s="52">
        <v>45</v>
      </c>
      <c r="H3" s="52">
        <f t="shared" si="0"/>
        <v>1890</v>
      </c>
    </row>
    <row r="4" spans="1:8">
      <c r="A4" s="1" t="s">
        <v>316</v>
      </c>
      <c r="B4" s="1" t="s">
        <v>488</v>
      </c>
      <c r="C4" s="1" t="s">
        <v>318</v>
      </c>
      <c r="D4" s="55">
        <v>34500</v>
      </c>
      <c r="E4" s="54" t="s">
        <v>166</v>
      </c>
      <c r="F4" s="53">
        <v>40</v>
      </c>
      <c r="G4" s="52">
        <v>23.75</v>
      </c>
      <c r="H4" s="52">
        <f t="shared" si="0"/>
        <v>950</v>
      </c>
    </row>
    <row r="5" spans="1:8">
      <c r="A5" s="1" t="s">
        <v>319</v>
      </c>
      <c r="B5" s="1" t="s">
        <v>489</v>
      </c>
      <c r="C5" s="1" t="s">
        <v>321</v>
      </c>
      <c r="D5" s="55">
        <v>34846</v>
      </c>
      <c r="E5" s="54" t="s">
        <v>151</v>
      </c>
      <c r="F5" s="53">
        <v>25</v>
      </c>
      <c r="G5" s="52">
        <v>23.52</v>
      </c>
      <c r="H5" s="52">
        <f t="shared" si="0"/>
        <v>588</v>
      </c>
    </row>
    <row r="6" spans="1:8">
      <c r="A6" s="1" t="s">
        <v>322</v>
      </c>
      <c r="B6" s="1" t="s">
        <v>474</v>
      </c>
      <c r="C6" s="1" t="s">
        <v>324</v>
      </c>
      <c r="D6" s="55">
        <v>35545</v>
      </c>
      <c r="E6" s="54"/>
      <c r="F6" s="53">
        <v>15.5</v>
      </c>
      <c r="G6" s="52">
        <v>21.5</v>
      </c>
      <c r="H6" s="52">
        <f t="shared" si="0"/>
        <v>333.25</v>
      </c>
    </row>
    <row r="7" spans="1:8">
      <c r="A7" s="1" t="s">
        <v>325</v>
      </c>
      <c r="B7" s="1" t="s">
        <v>490</v>
      </c>
      <c r="C7" s="1" t="s">
        <v>327</v>
      </c>
      <c r="D7" s="55">
        <v>33059</v>
      </c>
      <c r="E7" s="54" t="s">
        <v>166</v>
      </c>
      <c r="F7" s="53">
        <v>40</v>
      </c>
      <c r="G7" s="52">
        <v>30.5</v>
      </c>
      <c r="H7" s="52">
        <f t="shared" si="0"/>
        <v>1220</v>
      </c>
    </row>
    <row r="8" spans="1:8">
      <c r="A8" s="1" t="s">
        <v>328</v>
      </c>
      <c r="B8" s="1" t="s">
        <v>491</v>
      </c>
      <c r="C8" s="1" t="s">
        <v>330</v>
      </c>
      <c r="D8" s="55">
        <v>35390</v>
      </c>
      <c r="E8" s="54" t="s">
        <v>142</v>
      </c>
      <c r="F8" s="53">
        <v>35</v>
      </c>
      <c r="G8" s="52">
        <v>27.1</v>
      </c>
      <c r="H8" s="52">
        <f t="shared" si="0"/>
        <v>948.5</v>
      </c>
    </row>
    <row r="9" spans="1:8">
      <c r="A9" s="1" t="s">
        <v>331</v>
      </c>
      <c r="B9" s="1" t="s">
        <v>492</v>
      </c>
      <c r="C9" s="1" t="s">
        <v>333</v>
      </c>
      <c r="D9" s="55">
        <v>34364</v>
      </c>
      <c r="E9" s="54" t="s">
        <v>166</v>
      </c>
      <c r="F9" s="53">
        <v>35</v>
      </c>
      <c r="G9" s="52">
        <v>39</v>
      </c>
      <c r="H9" s="52">
        <f t="shared" si="0"/>
        <v>1365</v>
      </c>
    </row>
    <row r="10" spans="1:8">
      <c r="A10" s="1" t="s">
        <v>334</v>
      </c>
      <c r="B10" s="1" t="s">
        <v>448</v>
      </c>
      <c r="C10" s="1" t="s">
        <v>336</v>
      </c>
      <c r="D10" s="55">
        <v>33688</v>
      </c>
      <c r="E10" s="54" t="s">
        <v>145</v>
      </c>
      <c r="F10" s="53">
        <v>35.5</v>
      </c>
      <c r="G10" s="52">
        <v>28.3</v>
      </c>
      <c r="H10" s="52">
        <f t="shared" si="0"/>
        <v>1004.65</v>
      </c>
    </row>
    <row r="11" spans="1:8">
      <c r="A11" s="1" t="s">
        <v>337</v>
      </c>
      <c r="B11" s="1" t="s">
        <v>493</v>
      </c>
      <c r="C11" s="1" t="s">
        <v>339</v>
      </c>
      <c r="D11" s="55">
        <v>35038</v>
      </c>
      <c r="E11" s="54"/>
      <c r="F11" s="53">
        <v>29.5</v>
      </c>
      <c r="G11" s="52">
        <v>21.5</v>
      </c>
      <c r="H11" s="52">
        <f t="shared" si="0"/>
        <v>634.25</v>
      </c>
    </row>
    <row r="12" spans="1:8">
      <c r="A12" s="1" t="s">
        <v>340</v>
      </c>
      <c r="B12" s="1" t="s">
        <v>494</v>
      </c>
      <c r="C12" s="1" t="s">
        <v>128</v>
      </c>
      <c r="D12" s="55">
        <v>35715</v>
      </c>
      <c r="E12" s="54" t="s">
        <v>166</v>
      </c>
      <c r="F12" s="53">
        <v>40</v>
      </c>
      <c r="G12" s="52">
        <v>35</v>
      </c>
      <c r="H12" s="52">
        <f t="shared" si="0"/>
        <v>1400</v>
      </c>
    </row>
    <row r="13" spans="1:8">
      <c r="A13" s="1" t="s">
        <v>342</v>
      </c>
      <c r="B13" s="1" t="s">
        <v>495</v>
      </c>
      <c r="C13" s="1" t="s">
        <v>344</v>
      </c>
      <c r="D13" s="55">
        <v>36231</v>
      </c>
      <c r="E13" s="54" t="s">
        <v>166</v>
      </c>
      <c r="F13" s="53">
        <v>35</v>
      </c>
      <c r="G13" s="52">
        <v>27.1</v>
      </c>
      <c r="H13" s="52">
        <f t="shared" si="0"/>
        <v>948.5</v>
      </c>
    </row>
    <row r="14" spans="1:8">
      <c r="A14" s="1" t="s">
        <v>345</v>
      </c>
      <c r="B14" s="1" t="s">
        <v>216</v>
      </c>
      <c r="C14" s="1" t="s">
        <v>204</v>
      </c>
      <c r="D14" s="55">
        <v>35759</v>
      </c>
      <c r="E14" s="54" t="s">
        <v>151</v>
      </c>
      <c r="F14" s="53">
        <v>42</v>
      </c>
      <c r="G14" s="52">
        <v>39</v>
      </c>
      <c r="H14" s="52">
        <f t="shared" si="0"/>
        <v>1638</v>
      </c>
    </row>
    <row r="15" spans="1:8">
      <c r="A15" s="1" t="s">
        <v>347</v>
      </c>
      <c r="B15" s="1" t="s">
        <v>496</v>
      </c>
      <c r="C15" s="1" t="s">
        <v>349</v>
      </c>
      <c r="D15" s="55">
        <v>36312</v>
      </c>
      <c r="E15" s="54" t="s">
        <v>151</v>
      </c>
      <c r="F15" s="53">
        <v>29.5</v>
      </c>
      <c r="G15" s="52">
        <v>28.3</v>
      </c>
      <c r="H15" s="52">
        <f t="shared" si="0"/>
        <v>834.85</v>
      </c>
    </row>
    <row r="16" spans="1:8">
      <c r="A16" s="1" t="s">
        <v>350</v>
      </c>
      <c r="B16" s="1" t="s">
        <v>497</v>
      </c>
      <c r="C16" s="1" t="s">
        <v>352</v>
      </c>
      <c r="D16" s="55">
        <v>34609</v>
      </c>
      <c r="E16" s="54" t="s">
        <v>166</v>
      </c>
      <c r="F16" s="53">
        <v>40</v>
      </c>
      <c r="G16" s="52">
        <v>21.5</v>
      </c>
      <c r="H16" s="52">
        <f t="shared" si="0"/>
        <v>860</v>
      </c>
    </row>
    <row r="17" spans="1:8">
      <c r="A17" s="1" t="s">
        <v>353</v>
      </c>
      <c r="B17" s="1" t="s">
        <v>498</v>
      </c>
      <c r="C17" s="1" t="s">
        <v>355</v>
      </c>
      <c r="D17" s="55">
        <v>33646</v>
      </c>
      <c r="E17" s="54" t="s">
        <v>166</v>
      </c>
      <c r="F17" s="53">
        <v>40</v>
      </c>
      <c r="G17" s="52">
        <v>22.22</v>
      </c>
      <c r="H17" s="52">
        <f t="shared" si="0"/>
        <v>888.8</v>
      </c>
    </row>
    <row r="18" spans="1:8">
      <c r="A18" s="1" t="s">
        <v>356</v>
      </c>
      <c r="B18" s="1" t="s">
        <v>499</v>
      </c>
      <c r="C18" s="1" t="s">
        <v>130</v>
      </c>
      <c r="D18" s="55">
        <v>32919</v>
      </c>
      <c r="E18" s="54" t="s">
        <v>142</v>
      </c>
      <c r="F18" s="53">
        <v>40</v>
      </c>
      <c r="G18" s="52">
        <v>27.1</v>
      </c>
      <c r="H18" s="52">
        <f t="shared" si="0"/>
        <v>1084</v>
      </c>
    </row>
    <row r="19" spans="1:8">
      <c r="A19" s="1" t="s">
        <v>358</v>
      </c>
      <c r="B19" s="1" t="s">
        <v>500</v>
      </c>
      <c r="C19" s="1" t="s">
        <v>360</v>
      </c>
      <c r="D19" s="55">
        <v>33831</v>
      </c>
      <c r="E19" s="54" t="s">
        <v>145</v>
      </c>
      <c r="F19" s="53">
        <v>29.5</v>
      </c>
      <c r="G19" s="52">
        <v>31.75</v>
      </c>
      <c r="H19" s="52">
        <f t="shared" si="0"/>
        <v>936.625</v>
      </c>
    </row>
    <row r="20" spans="1:8">
      <c r="A20" s="1" t="s">
        <v>361</v>
      </c>
      <c r="B20" s="1" t="s">
        <v>501</v>
      </c>
      <c r="C20" s="1" t="s">
        <v>363</v>
      </c>
      <c r="D20" s="55">
        <v>35728</v>
      </c>
      <c r="E20" s="54" t="s">
        <v>142</v>
      </c>
      <c r="F20" s="53">
        <v>40</v>
      </c>
      <c r="G20" s="52">
        <v>21.5</v>
      </c>
      <c r="H20" s="52">
        <f t="shared" si="0"/>
        <v>860</v>
      </c>
    </row>
    <row r="21" spans="1:8">
      <c r="A21" s="1" t="s">
        <v>364</v>
      </c>
      <c r="B21" s="1" t="s">
        <v>502</v>
      </c>
      <c r="C21" s="1" t="s">
        <v>366</v>
      </c>
      <c r="D21" s="55">
        <v>34679</v>
      </c>
      <c r="E21" s="54" t="s">
        <v>142</v>
      </c>
      <c r="F21" s="53">
        <v>40</v>
      </c>
      <c r="G21" s="52">
        <v>34.5</v>
      </c>
      <c r="H21" s="52">
        <f t="shared" si="0"/>
        <v>1380</v>
      </c>
    </row>
    <row r="22" spans="1:8">
      <c r="A22" s="1" t="s">
        <v>367</v>
      </c>
      <c r="B22" s="1" t="s">
        <v>441</v>
      </c>
      <c r="C22" s="1" t="s">
        <v>369</v>
      </c>
      <c r="D22" s="55">
        <v>36221</v>
      </c>
      <c r="E22" s="54" t="s">
        <v>192</v>
      </c>
      <c r="F22" s="53">
        <v>40</v>
      </c>
      <c r="G22" s="52">
        <v>48</v>
      </c>
      <c r="H22" s="52">
        <f t="shared" si="0"/>
        <v>1920</v>
      </c>
    </row>
    <row r="23" spans="1:8">
      <c r="A23" s="1" t="s">
        <v>370</v>
      </c>
      <c r="B23" s="1" t="s">
        <v>503</v>
      </c>
      <c r="C23" s="1" t="s">
        <v>372</v>
      </c>
      <c r="D23" s="55">
        <v>34171</v>
      </c>
      <c r="E23" s="54"/>
      <c r="F23" s="53">
        <v>40</v>
      </c>
      <c r="G23" s="52">
        <v>30</v>
      </c>
      <c r="H23" s="52">
        <f t="shared" si="0"/>
        <v>1200</v>
      </c>
    </row>
    <row r="24" spans="1:8">
      <c r="A24" s="1" t="s">
        <v>373</v>
      </c>
      <c r="B24" s="1"/>
      <c r="C24" s="1"/>
      <c r="D24" s="55"/>
      <c r="E24" s="54" t="s">
        <v>148</v>
      </c>
      <c r="F24" s="53">
        <v>40</v>
      </c>
      <c r="G24" s="52">
        <v>21.5</v>
      </c>
      <c r="H24" s="52">
        <f t="shared" si="0"/>
        <v>860</v>
      </c>
    </row>
    <row r="25" spans="1:8">
      <c r="A25" s="1" t="s">
        <v>375</v>
      </c>
      <c r="B25" s="1" t="s">
        <v>504</v>
      </c>
      <c r="C25" s="1" t="s">
        <v>377</v>
      </c>
      <c r="D25" s="55">
        <v>33908</v>
      </c>
      <c r="E25" s="54" t="s">
        <v>182</v>
      </c>
      <c r="F25" s="53">
        <v>40</v>
      </c>
      <c r="G25" s="52">
        <v>30.5</v>
      </c>
      <c r="H25" s="52">
        <f t="shared" si="0"/>
        <v>1220</v>
      </c>
    </row>
    <row r="26" spans="1:8">
      <c r="A26" s="1" t="s">
        <v>378</v>
      </c>
      <c r="B26" s="1" t="s">
        <v>505</v>
      </c>
      <c r="C26" s="1" t="s">
        <v>380</v>
      </c>
      <c r="D26" s="55">
        <v>35451</v>
      </c>
      <c r="E26" s="54"/>
      <c r="F26" s="53">
        <v>29.5</v>
      </c>
      <c r="G26" s="52">
        <v>30</v>
      </c>
      <c r="H26" s="52">
        <f t="shared" si="0"/>
        <v>885</v>
      </c>
    </row>
    <row r="27" spans="1:8">
      <c r="A27" s="1" t="s">
        <v>381</v>
      </c>
      <c r="B27" s="1" t="s">
        <v>506</v>
      </c>
      <c r="C27" s="1" t="s">
        <v>383</v>
      </c>
      <c r="D27" s="55">
        <v>32568</v>
      </c>
      <c r="E27" s="54" t="s">
        <v>182</v>
      </c>
      <c r="F27" s="53">
        <v>15.5</v>
      </c>
      <c r="G27" s="52">
        <v>27.6</v>
      </c>
      <c r="H27" s="52">
        <f t="shared" si="0"/>
        <v>427.8</v>
      </c>
    </row>
    <row r="28" spans="1:8">
      <c r="A28" s="1" t="s">
        <v>384</v>
      </c>
      <c r="B28" s="1" t="s">
        <v>507</v>
      </c>
      <c r="C28" s="1" t="s">
        <v>386</v>
      </c>
      <c r="D28" s="55">
        <v>34673</v>
      </c>
      <c r="E28" s="54" t="s">
        <v>142</v>
      </c>
      <c r="F28" s="53">
        <v>32</v>
      </c>
      <c r="G28" s="52">
        <v>23.75</v>
      </c>
      <c r="H28" s="52">
        <f t="shared" si="0"/>
        <v>760</v>
      </c>
    </row>
    <row r="29" spans="1:8">
      <c r="A29" s="1" t="s">
        <v>387</v>
      </c>
      <c r="B29" s="1" t="s">
        <v>508</v>
      </c>
      <c r="C29" s="1" t="s">
        <v>389</v>
      </c>
      <c r="D29" s="55">
        <v>35916</v>
      </c>
      <c r="E29" s="54"/>
      <c r="F29" s="53">
        <v>42</v>
      </c>
      <c r="G29" s="52">
        <v>30.5</v>
      </c>
      <c r="H29" s="52">
        <f t="shared" si="0"/>
        <v>1281</v>
      </c>
    </row>
    <row r="30" spans="1:8">
      <c r="A30" s="1" t="s">
        <v>390</v>
      </c>
      <c r="B30" s="1" t="s">
        <v>509</v>
      </c>
      <c r="C30" s="1" t="s">
        <v>204</v>
      </c>
      <c r="D30" s="55">
        <v>34610</v>
      </c>
      <c r="E30" s="54" t="s">
        <v>182</v>
      </c>
      <c r="F30" s="53">
        <v>40</v>
      </c>
      <c r="G30" s="52">
        <v>30</v>
      </c>
      <c r="H30" s="52">
        <f t="shared" si="0"/>
        <v>1200</v>
      </c>
    </row>
    <row r="31" spans="1:8">
      <c r="A31" s="1" t="s">
        <v>392</v>
      </c>
      <c r="B31" s="1" t="s">
        <v>510</v>
      </c>
      <c r="C31" s="1" t="s">
        <v>394</v>
      </c>
      <c r="D31" s="55">
        <v>35739</v>
      </c>
      <c r="E31" s="54" t="s">
        <v>182</v>
      </c>
      <c r="F31" s="53">
        <v>35</v>
      </c>
      <c r="G31" s="52">
        <v>60</v>
      </c>
      <c r="H31" s="52">
        <f t="shared" si="0"/>
        <v>2100</v>
      </c>
    </row>
    <row r="32" spans="1:8">
      <c r="A32" s="1" t="s">
        <v>395</v>
      </c>
      <c r="B32" s="1" t="s">
        <v>452</v>
      </c>
      <c r="C32" s="1" t="s">
        <v>397</v>
      </c>
      <c r="D32" s="55">
        <v>31884</v>
      </c>
      <c r="E32" s="54" t="s">
        <v>148</v>
      </c>
      <c r="F32" s="53">
        <v>40</v>
      </c>
      <c r="G32" s="52">
        <v>21.5</v>
      </c>
      <c r="H32" s="52">
        <f t="shared" si="0"/>
        <v>860</v>
      </c>
    </row>
    <row r="33" spans="1:8">
      <c r="A33" s="1" t="s">
        <v>398</v>
      </c>
      <c r="B33" s="1" t="s">
        <v>511</v>
      </c>
      <c r="C33" s="1" t="s">
        <v>400</v>
      </c>
      <c r="D33" s="55">
        <v>34879</v>
      </c>
      <c r="E33" s="54" t="s">
        <v>145</v>
      </c>
      <c r="F33" s="53">
        <v>40</v>
      </c>
      <c r="G33" s="52">
        <v>21.5</v>
      </c>
      <c r="H33" s="52">
        <f t="shared" si="0"/>
        <v>860</v>
      </c>
    </row>
    <row r="34" spans="1:8">
      <c r="A34" s="1" t="s">
        <v>401</v>
      </c>
      <c r="B34" s="1" t="s">
        <v>512</v>
      </c>
      <c r="C34" s="1" t="s">
        <v>403</v>
      </c>
      <c r="D34" s="55">
        <v>34758</v>
      </c>
      <c r="E34" s="54" t="s">
        <v>151</v>
      </c>
      <c r="F34" s="53">
        <v>15.5</v>
      </c>
      <c r="G34" s="52">
        <v>20.5</v>
      </c>
      <c r="H34" s="52">
        <f t="shared" si="0"/>
        <v>317.75</v>
      </c>
    </row>
    <row r="35" spans="1:8">
      <c r="A35" s="1" t="s">
        <v>404</v>
      </c>
      <c r="B35" s="1" t="s">
        <v>471</v>
      </c>
      <c r="C35" s="1" t="s">
        <v>406</v>
      </c>
      <c r="D35" s="55">
        <v>35055</v>
      </c>
      <c r="E35" s="54" t="s">
        <v>166</v>
      </c>
      <c r="F35" s="53">
        <v>40</v>
      </c>
      <c r="G35" s="52">
        <v>31.75</v>
      </c>
      <c r="H35" s="52">
        <f t="shared" si="0"/>
        <v>1270</v>
      </c>
    </row>
    <row r="36" spans="1:8">
      <c r="A36" s="1" t="s">
        <v>407</v>
      </c>
      <c r="B36" s="1" t="s">
        <v>513</v>
      </c>
      <c r="C36" s="1" t="s">
        <v>409</v>
      </c>
      <c r="D36" s="55">
        <v>33568</v>
      </c>
      <c r="E36" s="54" t="s">
        <v>142</v>
      </c>
      <c r="F36" s="53">
        <v>40</v>
      </c>
      <c r="G36" s="52">
        <v>22.22</v>
      </c>
      <c r="H36" s="52">
        <f t="shared" si="0"/>
        <v>888.8</v>
      </c>
    </row>
    <row r="37" spans="1:8">
      <c r="A37" s="1" t="s">
        <v>410</v>
      </c>
      <c r="B37" s="1" t="s">
        <v>514</v>
      </c>
      <c r="C37" s="1" t="s">
        <v>130</v>
      </c>
      <c r="D37" s="55">
        <v>36256</v>
      </c>
      <c r="E37" s="54" t="s">
        <v>151</v>
      </c>
      <c r="F37" s="53">
        <v>40</v>
      </c>
      <c r="G37" s="52">
        <v>47</v>
      </c>
      <c r="H37" s="52">
        <f t="shared" si="0"/>
        <v>1880</v>
      </c>
    </row>
    <row r="38" spans="1:8">
      <c r="A38" s="1" t="s">
        <v>412</v>
      </c>
      <c r="B38" s="1" t="s">
        <v>515</v>
      </c>
      <c r="C38" s="1" t="s">
        <v>414</v>
      </c>
      <c r="D38" s="55">
        <v>36037</v>
      </c>
      <c r="E38" s="54"/>
      <c r="F38" s="53">
        <v>15.5</v>
      </c>
      <c r="G38" s="52">
        <v>21.5</v>
      </c>
      <c r="H38" s="52">
        <f t="shared" si="0"/>
        <v>333.25</v>
      </c>
    </row>
  </sheetData>
  <protectedRanges>
    <protectedRange password="CF7A" sqref="F2:F38" name="Range1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36"/>
  <dimension ref="A1:H25"/>
  <sheetViews>
    <sheetView workbookViewId="0"/>
  </sheetViews>
  <sheetFormatPr defaultRowHeight="15"/>
  <sheetData>
    <row r="1" spans="1:8" ht="26.25" thickBot="1">
      <c r="A1" s="58" t="s">
        <v>134</v>
      </c>
      <c r="B1" s="58" t="s">
        <v>118</v>
      </c>
      <c r="C1" s="58" t="s">
        <v>119</v>
      </c>
      <c r="D1" s="58" t="s">
        <v>135</v>
      </c>
      <c r="E1" s="59" t="s">
        <v>136</v>
      </c>
      <c r="F1" s="58" t="s">
        <v>137</v>
      </c>
      <c r="G1" s="57" t="s">
        <v>138</v>
      </c>
      <c r="H1" s="57" t="s">
        <v>139</v>
      </c>
    </row>
    <row r="2" spans="1:8">
      <c r="A2" s="1" t="s">
        <v>140</v>
      </c>
    </row>
    <row r="3" spans="1:8">
      <c r="A3" s="1" t="s">
        <v>146</v>
      </c>
    </row>
    <row r="4" spans="1:8">
      <c r="A4" s="1" t="s">
        <v>154</v>
      </c>
    </row>
    <row r="5" spans="1:8">
      <c r="A5" s="1" t="s">
        <v>160</v>
      </c>
    </row>
    <row r="6" spans="1:8">
      <c r="A6" s="1" t="s">
        <v>167</v>
      </c>
    </row>
    <row r="7" spans="1:8">
      <c r="A7" s="1" t="s">
        <v>173</v>
      </c>
    </row>
    <row r="8" spans="1:8">
      <c r="A8" s="1" t="s">
        <v>186</v>
      </c>
    </row>
    <row r="9" spans="1:8">
      <c r="A9" s="1" t="s">
        <v>199</v>
      </c>
    </row>
    <row r="10" spans="1:8">
      <c r="A10" s="1" t="s">
        <v>205</v>
      </c>
    </row>
    <row r="11" spans="1:8">
      <c r="A11" s="1" t="s">
        <v>237</v>
      </c>
    </row>
    <row r="12" spans="1:8">
      <c r="A12" s="1" t="s">
        <v>245</v>
      </c>
    </row>
    <row r="13" spans="1:8">
      <c r="A13" s="1" t="s">
        <v>254</v>
      </c>
    </row>
    <row r="14" spans="1:8">
      <c r="A14" s="1" t="s">
        <v>263</v>
      </c>
    </row>
    <row r="15" spans="1:8">
      <c r="A15" s="1" t="s">
        <v>275</v>
      </c>
    </row>
    <row r="16" spans="1:8">
      <c r="A16" s="1" t="s">
        <v>281</v>
      </c>
    </row>
    <row r="17" spans="1:1">
      <c r="A17" s="1" t="s">
        <v>287</v>
      </c>
    </row>
    <row r="18" spans="1:1">
      <c r="A18" s="1" t="s">
        <v>290</v>
      </c>
    </row>
    <row r="19" spans="1:1">
      <c r="A19" s="1" t="s">
        <v>316</v>
      </c>
    </row>
    <row r="20" spans="1:1">
      <c r="A20" s="1" t="s">
        <v>325</v>
      </c>
    </row>
    <row r="21" spans="1:1">
      <c r="A21" s="1" t="s">
        <v>337</v>
      </c>
    </row>
    <row r="22" spans="1:1">
      <c r="A22" s="1" t="s">
        <v>350</v>
      </c>
    </row>
    <row r="23" spans="1:1">
      <c r="A23" s="1" t="s">
        <v>358</v>
      </c>
    </row>
    <row r="24" spans="1:1">
      <c r="A24" s="1" t="s">
        <v>364</v>
      </c>
    </row>
    <row r="25" spans="1:1">
      <c r="A25" s="1" t="s">
        <v>370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4"/>
  <dimension ref="F1:H20"/>
  <sheetViews>
    <sheetView workbookViewId="0">
      <selection activeCell="G10" sqref="G10"/>
    </sheetView>
  </sheetViews>
  <sheetFormatPr defaultColWidth="8.88671875" defaultRowHeight="15.75"/>
  <cols>
    <col min="1" max="5" width="8.88671875" style="10"/>
    <col min="6" max="6" width="12.21875" style="10" bestFit="1" customWidth="1"/>
    <col min="7" max="7" width="10.6640625" style="10" bestFit="1" customWidth="1"/>
    <col min="8" max="16384" width="8.88671875" style="10"/>
  </cols>
  <sheetData>
    <row r="1" spans="6:8" ht="51.75">
      <c r="F1" s="50" t="s">
        <v>516</v>
      </c>
      <c r="G1" s="50" t="s">
        <v>517</v>
      </c>
      <c r="H1" s="50" t="s">
        <v>518</v>
      </c>
    </row>
    <row r="2" spans="6:8">
      <c r="F2" s="49">
        <v>0</v>
      </c>
      <c r="G2" s="49">
        <v>2650</v>
      </c>
      <c r="H2" s="48">
        <v>0.15</v>
      </c>
    </row>
    <row r="3" spans="6:8">
      <c r="F3" s="49">
        <v>2651</v>
      </c>
      <c r="G3" s="49">
        <v>27300</v>
      </c>
      <c r="H3" s="48">
        <v>0.28000000000000003</v>
      </c>
    </row>
    <row r="4" spans="6:8">
      <c r="F4" s="49">
        <v>27301</v>
      </c>
      <c r="G4" s="49">
        <v>58500</v>
      </c>
      <c r="H4" s="48">
        <v>0.31</v>
      </c>
    </row>
    <row r="5" spans="6:8">
      <c r="F5" s="49">
        <v>58501</v>
      </c>
      <c r="G5" s="49">
        <v>131800</v>
      </c>
      <c r="H5" s="48">
        <v>0.36</v>
      </c>
    </row>
    <row r="6" spans="6:8">
      <c r="F6" s="49">
        <v>131801</v>
      </c>
      <c r="G6" s="49">
        <v>284700</v>
      </c>
      <c r="H6" s="48">
        <v>0.39600000000000002</v>
      </c>
    </row>
    <row r="7" spans="6:8">
      <c r="F7" s="49">
        <v>284701</v>
      </c>
      <c r="G7" s="49"/>
      <c r="H7" s="48">
        <v>0.45250000000000001</v>
      </c>
    </row>
    <row r="8" spans="6:8" ht="16.5" thickBot="1"/>
    <row r="9" spans="6:8">
      <c r="F9" s="47" t="s">
        <v>519</v>
      </c>
      <c r="G9" s="46">
        <v>56000</v>
      </c>
    </row>
    <row r="10" spans="6:8" ht="16.5" thickBot="1">
      <c r="F10" s="45" t="s">
        <v>520</v>
      </c>
      <c r="G10" s="130"/>
    </row>
    <row r="20" spans="6:6">
      <c r="F20" s="10" t="s">
        <v>26</v>
      </c>
    </row>
  </sheetData>
  <customSheetViews>
    <customSheetView guid="{BBE43EB8-AC5B-419E-90E4-72D0C525AF66}">
      <selection activeCell="G10" sqref="G10"/>
      <pageMargins left="0" right="0" top="0" bottom="0" header="0" footer="0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5"/>
  <dimension ref="A1:M102"/>
  <sheetViews>
    <sheetView workbookViewId="0">
      <selection activeCell="B1" sqref="B1"/>
    </sheetView>
  </sheetViews>
  <sheetFormatPr defaultColWidth="8.88671875" defaultRowHeight="15.75"/>
  <cols>
    <col min="1" max="1" width="7.33203125" style="10" bestFit="1" customWidth="1"/>
    <col min="2" max="4" width="8.88671875" style="10"/>
    <col min="5" max="5" width="11" style="10" customWidth="1"/>
    <col min="6" max="6" width="7.109375" style="10" customWidth="1"/>
    <col min="7" max="8" width="7.33203125" style="10" customWidth="1"/>
    <col min="9" max="9" width="8.109375" style="10" bestFit="1" customWidth="1"/>
    <col min="10" max="16384" width="8.88671875" style="10"/>
  </cols>
  <sheetData>
    <row r="1" spans="1:13" ht="27" thickBot="1">
      <c r="A1" s="58" t="s">
        <v>133</v>
      </c>
      <c r="B1" s="58" t="s">
        <v>134</v>
      </c>
      <c r="C1" s="58" t="s">
        <v>118</v>
      </c>
      <c r="D1" s="58" t="s">
        <v>119</v>
      </c>
      <c r="E1" s="58" t="s">
        <v>135</v>
      </c>
      <c r="F1" s="59" t="s">
        <v>136</v>
      </c>
      <c r="G1" s="58" t="s">
        <v>137</v>
      </c>
      <c r="H1" s="57" t="s">
        <v>138</v>
      </c>
      <c r="I1" s="57" t="s">
        <v>139</v>
      </c>
      <c r="J1" s="56"/>
    </row>
    <row r="2" spans="1:13">
      <c r="A2" s="1">
        <v>1</v>
      </c>
      <c r="B2" s="1" t="s">
        <v>140</v>
      </c>
      <c r="C2" s="1" t="s">
        <v>123</v>
      </c>
      <c r="D2" s="1" t="s">
        <v>124</v>
      </c>
      <c r="E2" s="55">
        <v>34690</v>
      </c>
      <c r="F2" s="54" t="s">
        <v>142</v>
      </c>
      <c r="G2" s="53">
        <v>35.5</v>
      </c>
      <c r="H2" s="52">
        <v>45</v>
      </c>
      <c r="I2" s="52">
        <f t="shared" ref="I2:I33" si="0">G2*H2</f>
        <v>1597.5</v>
      </c>
      <c r="M2" s="1"/>
    </row>
    <row r="3" spans="1:13">
      <c r="A3" s="1">
        <v>2</v>
      </c>
      <c r="B3" s="1" t="s">
        <v>143</v>
      </c>
      <c r="C3" s="1" t="s">
        <v>125</v>
      </c>
      <c r="D3" s="1" t="s">
        <v>126</v>
      </c>
      <c r="E3" s="55">
        <v>34153</v>
      </c>
      <c r="F3" s="54" t="s">
        <v>145</v>
      </c>
      <c r="G3" s="53">
        <v>35.5</v>
      </c>
      <c r="H3" s="52">
        <v>28.3</v>
      </c>
      <c r="I3" s="52">
        <f t="shared" si="0"/>
        <v>1004.65</v>
      </c>
      <c r="M3" s="1"/>
    </row>
    <row r="4" spans="1:13">
      <c r="A4" s="1">
        <v>3</v>
      </c>
      <c r="B4" s="1" t="s">
        <v>146</v>
      </c>
      <c r="C4" s="1" t="s">
        <v>127</v>
      </c>
      <c r="D4" s="1" t="s">
        <v>128</v>
      </c>
      <c r="E4" s="55">
        <v>36000</v>
      </c>
      <c r="F4" s="54" t="s">
        <v>148</v>
      </c>
      <c r="G4" s="53">
        <v>42</v>
      </c>
      <c r="H4" s="52">
        <v>31.75</v>
      </c>
      <c r="I4" s="52">
        <f t="shared" si="0"/>
        <v>1333.5</v>
      </c>
      <c r="M4" s="1"/>
    </row>
    <row r="5" spans="1:13">
      <c r="A5" s="1">
        <v>4</v>
      </c>
      <c r="B5" s="1" t="s">
        <v>149</v>
      </c>
      <c r="C5" s="1" t="s">
        <v>129</v>
      </c>
      <c r="D5" s="1" t="s">
        <v>130</v>
      </c>
      <c r="E5" s="55">
        <v>35221</v>
      </c>
      <c r="F5" s="54" t="s">
        <v>151</v>
      </c>
      <c r="G5" s="53">
        <v>40</v>
      </c>
      <c r="H5" s="52">
        <v>23.75</v>
      </c>
      <c r="I5" s="52">
        <f t="shared" si="0"/>
        <v>950</v>
      </c>
      <c r="M5" s="1"/>
    </row>
    <row r="6" spans="1:13">
      <c r="A6" s="1">
        <v>5</v>
      </c>
      <c r="B6" s="1" t="s">
        <v>152</v>
      </c>
      <c r="C6" s="1" t="s">
        <v>131</v>
      </c>
      <c r="D6" s="1" t="s">
        <v>132</v>
      </c>
      <c r="E6" s="55">
        <v>33399</v>
      </c>
      <c r="F6" s="54" t="s">
        <v>148</v>
      </c>
      <c r="G6" s="53">
        <v>40</v>
      </c>
      <c r="H6" s="52">
        <v>27.6</v>
      </c>
      <c r="I6" s="52">
        <f t="shared" si="0"/>
        <v>1104</v>
      </c>
      <c r="M6" s="1"/>
    </row>
    <row r="7" spans="1:13">
      <c r="A7" s="1">
        <v>6</v>
      </c>
      <c r="B7" s="1" t="s">
        <v>154</v>
      </c>
      <c r="C7" s="1" t="s">
        <v>440</v>
      </c>
      <c r="D7" s="1" t="s">
        <v>156</v>
      </c>
      <c r="E7" s="55">
        <v>34853</v>
      </c>
      <c r="F7" s="54" t="s">
        <v>145</v>
      </c>
      <c r="G7" s="53">
        <v>35</v>
      </c>
      <c r="H7" s="52">
        <v>39</v>
      </c>
      <c r="I7" s="52">
        <f t="shared" si="0"/>
        <v>1365</v>
      </c>
      <c r="M7" s="1"/>
    </row>
    <row r="8" spans="1:13">
      <c r="A8" s="1">
        <v>7</v>
      </c>
      <c r="B8" s="1" t="s">
        <v>157</v>
      </c>
      <c r="C8" s="1" t="s">
        <v>441</v>
      </c>
      <c r="D8" s="1" t="s">
        <v>159</v>
      </c>
      <c r="E8" s="55">
        <v>35485</v>
      </c>
      <c r="F8" s="54" t="s">
        <v>151</v>
      </c>
      <c r="G8" s="53">
        <v>35</v>
      </c>
      <c r="H8" s="52">
        <v>27.1</v>
      </c>
      <c r="I8" s="52">
        <f t="shared" si="0"/>
        <v>948.5</v>
      </c>
      <c r="M8" s="1"/>
    </row>
    <row r="9" spans="1:13">
      <c r="A9" s="1">
        <v>8</v>
      </c>
      <c r="B9" s="1" t="s">
        <v>160</v>
      </c>
      <c r="C9" s="1" t="s">
        <v>442</v>
      </c>
      <c r="D9" s="1" t="s">
        <v>162</v>
      </c>
      <c r="E9" s="55">
        <v>33341</v>
      </c>
      <c r="F9" s="54" t="s">
        <v>145</v>
      </c>
      <c r="G9" s="53">
        <v>40</v>
      </c>
      <c r="H9" s="52">
        <v>48</v>
      </c>
      <c r="I9" s="52">
        <f t="shared" si="0"/>
        <v>1920</v>
      </c>
      <c r="M9" s="1"/>
    </row>
    <row r="10" spans="1:13">
      <c r="A10" s="1">
        <v>9</v>
      </c>
      <c r="B10" s="1" t="s">
        <v>163</v>
      </c>
      <c r="C10" s="1" t="s">
        <v>443</v>
      </c>
      <c r="D10" s="1" t="s">
        <v>165</v>
      </c>
      <c r="E10" s="55">
        <v>35825</v>
      </c>
      <c r="F10" s="54" t="s">
        <v>166</v>
      </c>
      <c r="G10" s="53">
        <v>35.5</v>
      </c>
      <c r="H10" s="52">
        <v>28.3</v>
      </c>
      <c r="I10" s="52">
        <f t="shared" si="0"/>
        <v>1004.65</v>
      </c>
      <c r="M10" s="1"/>
    </row>
    <row r="11" spans="1:13">
      <c r="A11" s="1">
        <v>10</v>
      </c>
      <c r="B11" s="1" t="s">
        <v>167</v>
      </c>
      <c r="C11" s="1" t="s">
        <v>444</v>
      </c>
      <c r="D11" s="1" t="s">
        <v>169</v>
      </c>
      <c r="E11" s="55">
        <v>36157</v>
      </c>
      <c r="F11" s="54"/>
      <c r="G11" s="53">
        <v>40</v>
      </c>
      <c r="H11" s="52">
        <v>36.5</v>
      </c>
      <c r="I11" s="52">
        <f t="shared" si="0"/>
        <v>1460</v>
      </c>
      <c r="M11" s="1"/>
    </row>
    <row r="12" spans="1:13">
      <c r="A12" s="1">
        <v>11</v>
      </c>
      <c r="B12" s="1" t="s">
        <v>170</v>
      </c>
      <c r="C12" s="1" t="s">
        <v>445</v>
      </c>
      <c r="D12" s="1" t="s">
        <v>172</v>
      </c>
      <c r="E12" s="55">
        <v>33822</v>
      </c>
      <c r="F12" s="54" t="s">
        <v>142</v>
      </c>
      <c r="G12" s="53">
        <v>35.5</v>
      </c>
      <c r="H12" s="52">
        <v>28.3</v>
      </c>
      <c r="I12" s="52">
        <f t="shared" si="0"/>
        <v>1004.65</v>
      </c>
      <c r="M12" s="1"/>
    </row>
    <row r="13" spans="1:13">
      <c r="A13" s="1">
        <v>12</v>
      </c>
      <c r="B13" s="1" t="s">
        <v>173</v>
      </c>
      <c r="C13" s="1" t="s">
        <v>446</v>
      </c>
      <c r="D13" s="1" t="s">
        <v>175</v>
      </c>
      <c r="E13" s="55">
        <v>35888</v>
      </c>
      <c r="F13" s="54" t="s">
        <v>148</v>
      </c>
      <c r="G13" s="53">
        <v>32</v>
      </c>
      <c r="H13" s="52">
        <v>20.5</v>
      </c>
      <c r="I13" s="52">
        <f t="shared" si="0"/>
        <v>656</v>
      </c>
      <c r="M13" s="1"/>
    </row>
    <row r="14" spans="1:13">
      <c r="A14" s="1">
        <v>13</v>
      </c>
      <c r="B14" s="1" t="s">
        <v>176</v>
      </c>
      <c r="C14" s="1" t="s">
        <v>447</v>
      </c>
      <c r="D14" s="1" t="s">
        <v>178</v>
      </c>
      <c r="E14" s="55">
        <v>33992</v>
      </c>
      <c r="F14" s="54" t="s">
        <v>26</v>
      </c>
      <c r="G14" s="53">
        <v>35.5</v>
      </c>
      <c r="H14" s="52">
        <v>50</v>
      </c>
      <c r="I14" s="52">
        <f t="shared" si="0"/>
        <v>1775</v>
      </c>
      <c r="M14" s="1"/>
    </row>
    <row r="15" spans="1:13">
      <c r="A15" s="1">
        <v>14</v>
      </c>
      <c r="B15" s="1" t="s">
        <v>179</v>
      </c>
      <c r="C15" s="1" t="s">
        <v>448</v>
      </c>
      <c r="D15" s="1" t="s">
        <v>181</v>
      </c>
      <c r="E15" s="55">
        <v>35195</v>
      </c>
      <c r="F15" s="54" t="s">
        <v>182</v>
      </c>
      <c r="G15" s="53">
        <v>40</v>
      </c>
      <c r="H15" s="52">
        <v>22.22</v>
      </c>
      <c r="I15" s="52">
        <f t="shared" si="0"/>
        <v>888.8</v>
      </c>
      <c r="M15" s="1"/>
    </row>
    <row r="16" spans="1:13">
      <c r="A16" s="1">
        <v>15</v>
      </c>
      <c r="B16" s="1" t="s">
        <v>183</v>
      </c>
      <c r="C16" s="1" t="s">
        <v>449</v>
      </c>
      <c r="D16" s="1" t="s">
        <v>185</v>
      </c>
      <c r="E16" s="55">
        <v>34858</v>
      </c>
      <c r="F16" s="54" t="s">
        <v>182</v>
      </c>
      <c r="G16" s="53">
        <v>40</v>
      </c>
      <c r="H16" s="52">
        <v>27.6</v>
      </c>
      <c r="I16" s="52">
        <f t="shared" si="0"/>
        <v>1104</v>
      </c>
      <c r="M16" s="1"/>
    </row>
    <row r="17" spans="1:13">
      <c r="A17" s="1">
        <v>16</v>
      </c>
      <c r="B17" s="1" t="s">
        <v>186</v>
      </c>
      <c r="C17" s="1" t="s">
        <v>450</v>
      </c>
      <c r="D17" s="1" t="s">
        <v>188</v>
      </c>
      <c r="E17" s="55">
        <v>34616</v>
      </c>
      <c r="F17" s="54" t="s">
        <v>182</v>
      </c>
      <c r="G17" s="53">
        <v>35.5</v>
      </c>
      <c r="H17" s="52">
        <v>55</v>
      </c>
      <c r="I17" s="52">
        <f t="shared" si="0"/>
        <v>1952.5</v>
      </c>
      <c r="M17" s="1"/>
    </row>
    <row r="18" spans="1:13">
      <c r="A18" s="1">
        <v>17</v>
      </c>
      <c r="B18" s="1" t="s">
        <v>189</v>
      </c>
      <c r="C18" s="1" t="s">
        <v>451</v>
      </c>
      <c r="D18" s="1" t="s">
        <v>191</v>
      </c>
      <c r="E18" s="55">
        <v>34094</v>
      </c>
      <c r="F18" s="54" t="s">
        <v>192</v>
      </c>
      <c r="G18" s="53">
        <v>40</v>
      </c>
      <c r="H18" s="52">
        <v>37</v>
      </c>
      <c r="I18" s="52">
        <f t="shared" si="0"/>
        <v>1480</v>
      </c>
      <c r="M18" s="1"/>
    </row>
    <row r="19" spans="1:13">
      <c r="A19" s="1">
        <v>18</v>
      </c>
      <c r="B19" s="1" t="s">
        <v>193</v>
      </c>
      <c r="C19" s="1" t="s">
        <v>452</v>
      </c>
      <c r="D19" s="1" t="s">
        <v>195</v>
      </c>
      <c r="E19" s="55">
        <v>35050</v>
      </c>
      <c r="F19" s="54" t="s">
        <v>192</v>
      </c>
      <c r="G19" s="53">
        <v>40</v>
      </c>
      <c r="H19" s="52">
        <v>37</v>
      </c>
      <c r="I19" s="52">
        <f t="shared" si="0"/>
        <v>1480</v>
      </c>
      <c r="M19" s="1"/>
    </row>
    <row r="20" spans="1:13">
      <c r="A20" s="1">
        <v>19</v>
      </c>
      <c r="B20" s="1" t="s">
        <v>196</v>
      </c>
      <c r="C20" s="1" t="s">
        <v>453</v>
      </c>
      <c r="D20" s="1" t="s">
        <v>198</v>
      </c>
      <c r="E20" s="55">
        <v>34871</v>
      </c>
      <c r="F20" s="54" t="s">
        <v>151</v>
      </c>
      <c r="G20" s="53">
        <v>40</v>
      </c>
      <c r="H20" s="52">
        <v>30</v>
      </c>
      <c r="I20" s="52">
        <f t="shared" si="0"/>
        <v>1200</v>
      </c>
      <c r="M20" s="1"/>
    </row>
    <row r="21" spans="1:13">
      <c r="A21" s="1">
        <v>20</v>
      </c>
      <c r="B21" s="1" t="s">
        <v>199</v>
      </c>
      <c r="C21" s="1" t="s">
        <v>454</v>
      </c>
      <c r="D21" s="1" t="s">
        <v>201</v>
      </c>
      <c r="E21" s="55">
        <v>34534</v>
      </c>
      <c r="F21" s="54"/>
      <c r="G21" s="53">
        <v>35.5</v>
      </c>
      <c r="H21" s="52">
        <v>27.5</v>
      </c>
      <c r="I21" s="52">
        <f t="shared" si="0"/>
        <v>976.25</v>
      </c>
      <c r="M21" s="1"/>
    </row>
    <row r="22" spans="1:13">
      <c r="A22" s="1">
        <v>21</v>
      </c>
      <c r="B22" s="1" t="s">
        <v>202</v>
      </c>
      <c r="C22" s="1" t="s">
        <v>455</v>
      </c>
      <c r="D22" s="1" t="s">
        <v>204</v>
      </c>
      <c r="E22" s="55">
        <v>33649</v>
      </c>
      <c r="F22" s="54" t="s">
        <v>151</v>
      </c>
      <c r="G22" s="53">
        <v>25</v>
      </c>
      <c r="H22" s="52">
        <v>23.52</v>
      </c>
      <c r="I22" s="52">
        <f t="shared" si="0"/>
        <v>588</v>
      </c>
      <c r="M22" s="1"/>
    </row>
    <row r="23" spans="1:13">
      <c r="A23" s="1">
        <v>22</v>
      </c>
      <c r="B23" s="1" t="s">
        <v>205</v>
      </c>
      <c r="C23" s="1" t="s">
        <v>456</v>
      </c>
      <c r="D23" s="1" t="s">
        <v>207</v>
      </c>
      <c r="E23" s="55">
        <v>33634</v>
      </c>
      <c r="F23" s="54" t="s">
        <v>192</v>
      </c>
      <c r="G23" s="53">
        <v>40</v>
      </c>
      <c r="H23" s="52">
        <v>23.75</v>
      </c>
      <c r="I23" s="52">
        <f t="shared" si="0"/>
        <v>950</v>
      </c>
      <c r="M23" s="1"/>
    </row>
    <row r="24" spans="1:13">
      <c r="A24" s="1">
        <v>23</v>
      </c>
      <c r="B24" s="1" t="s">
        <v>208</v>
      </c>
      <c r="C24" s="1" t="s">
        <v>457</v>
      </c>
      <c r="D24" s="1" t="s">
        <v>210</v>
      </c>
      <c r="E24" s="55">
        <v>32573</v>
      </c>
      <c r="F24" s="54" t="s">
        <v>142</v>
      </c>
      <c r="G24" s="53">
        <v>40</v>
      </c>
      <c r="H24" s="52">
        <v>60</v>
      </c>
      <c r="I24" s="52">
        <f t="shared" si="0"/>
        <v>2400</v>
      </c>
      <c r="M24" s="1"/>
    </row>
    <row r="25" spans="1:13">
      <c r="A25" s="1">
        <v>24</v>
      </c>
      <c r="B25" s="1" t="s">
        <v>211</v>
      </c>
      <c r="C25" s="1" t="s">
        <v>458</v>
      </c>
      <c r="D25" s="1" t="s">
        <v>213</v>
      </c>
      <c r="E25" s="55">
        <v>33700</v>
      </c>
      <c r="F25" s="54"/>
      <c r="G25" s="53">
        <v>40</v>
      </c>
      <c r="H25" s="52">
        <v>52</v>
      </c>
      <c r="I25" s="52">
        <f t="shared" si="0"/>
        <v>2080</v>
      </c>
      <c r="M25" s="1"/>
    </row>
    <row r="26" spans="1:13">
      <c r="A26" s="1">
        <v>25</v>
      </c>
      <c r="B26" s="1" t="s">
        <v>214</v>
      </c>
      <c r="C26" s="1" t="s">
        <v>459</v>
      </c>
      <c r="D26" s="1" t="s">
        <v>216</v>
      </c>
      <c r="E26" s="55">
        <v>35747</v>
      </c>
      <c r="F26" s="54" t="s">
        <v>148</v>
      </c>
      <c r="G26" s="53">
        <v>40</v>
      </c>
      <c r="H26" s="52">
        <v>30.5</v>
      </c>
      <c r="I26" s="52">
        <f t="shared" si="0"/>
        <v>1220</v>
      </c>
      <c r="M26" s="1"/>
    </row>
    <row r="27" spans="1:13">
      <c r="A27" s="1">
        <v>26</v>
      </c>
      <c r="B27" s="1" t="s">
        <v>217</v>
      </c>
      <c r="C27" s="1" t="s">
        <v>460</v>
      </c>
      <c r="D27" s="1" t="s">
        <v>219</v>
      </c>
      <c r="E27" s="55">
        <v>36374</v>
      </c>
      <c r="F27" s="54" t="s">
        <v>148</v>
      </c>
      <c r="G27" s="53">
        <v>32</v>
      </c>
      <c r="H27" s="52">
        <v>20.5</v>
      </c>
      <c r="I27" s="52">
        <f t="shared" si="0"/>
        <v>656</v>
      </c>
      <c r="M27" s="1"/>
    </row>
    <row r="28" spans="1:13">
      <c r="A28" s="1">
        <v>27</v>
      </c>
      <c r="B28" s="1" t="s">
        <v>220</v>
      </c>
      <c r="C28" s="1" t="s">
        <v>461</v>
      </c>
      <c r="D28" s="1" t="s">
        <v>222</v>
      </c>
      <c r="E28" s="55">
        <v>34279</v>
      </c>
      <c r="F28" s="54" t="s">
        <v>192</v>
      </c>
      <c r="G28" s="53">
        <v>40</v>
      </c>
      <c r="H28" s="52">
        <v>34.5</v>
      </c>
      <c r="I28" s="52">
        <f t="shared" si="0"/>
        <v>1380</v>
      </c>
      <c r="M28" s="1"/>
    </row>
    <row r="29" spans="1:13">
      <c r="A29" s="1">
        <v>28</v>
      </c>
      <c r="B29" s="1" t="s">
        <v>223</v>
      </c>
      <c r="C29" s="1" t="s">
        <v>449</v>
      </c>
      <c r="D29" s="1" t="s">
        <v>225</v>
      </c>
      <c r="E29" s="55">
        <v>33497</v>
      </c>
      <c r="F29" s="54" t="s">
        <v>148</v>
      </c>
      <c r="G29" s="53">
        <v>40</v>
      </c>
      <c r="H29" s="52">
        <v>45</v>
      </c>
      <c r="I29" s="52">
        <f t="shared" si="0"/>
        <v>1800</v>
      </c>
      <c r="M29" s="1"/>
    </row>
    <row r="30" spans="1:13">
      <c r="A30" s="1">
        <v>29</v>
      </c>
      <c r="B30" s="1" t="s">
        <v>226</v>
      </c>
      <c r="C30" s="1" t="s">
        <v>462</v>
      </c>
      <c r="D30" s="1" t="s">
        <v>228</v>
      </c>
      <c r="E30" s="55">
        <v>33831</v>
      </c>
      <c r="F30" s="54" t="s">
        <v>192</v>
      </c>
      <c r="G30" s="53">
        <v>32</v>
      </c>
      <c r="H30" s="52">
        <v>20.5</v>
      </c>
      <c r="I30" s="52">
        <f t="shared" si="0"/>
        <v>656</v>
      </c>
      <c r="M30" s="1"/>
    </row>
    <row r="31" spans="1:13">
      <c r="A31" s="1">
        <v>30</v>
      </c>
      <c r="B31" s="1" t="s">
        <v>229</v>
      </c>
      <c r="C31" s="1" t="s">
        <v>463</v>
      </c>
      <c r="D31" s="1" t="s">
        <v>231</v>
      </c>
      <c r="E31" s="55">
        <v>33837</v>
      </c>
      <c r="F31" s="54" t="s">
        <v>192</v>
      </c>
      <c r="G31" s="53">
        <v>40</v>
      </c>
      <c r="H31" s="52">
        <v>36.5</v>
      </c>
      <c r="I31" s="52">
        <f t="shared" si="0"/>
        <v>1460</v>
      </c>
      <c r="M31" s="1"/>
    </row>
    <row r="32" spans="1:13">
      <c r="A32" s="1">
        <v>31</v>
      </c>
      <c r="B32" s="1" t="s">
        <v>232</v>
      </c>
      <c r="C32" s="1" t="s">
        <v>464</v>
      </c>
      <c r="D32" s="1" t="s">
        <v>234</v>
      </c>
      <c r="E32" s="55">
        <v>35775</v>
      </c>
      <c r="F32" s="54" t="s">
        <v>142</v>
      </c>
      <c r="G32" s="53">
        <v>25</v>
      </c>
      <c r="H32" s="52">
        <v>23.52</v>
      </c>
      <c r="I32" s="52">
        <f t="shared" si="0"/>
        <v>588</v>
      </c>
      <c r="M32" s="1"/>
    </row>
    <row r="33" spans="1:13">
      <c r="A33" s="1">
        <v>32</v>
      </c>
      <c r="B33" s="1" t="s">
        <v>235</v>
      </c>
      <c r="C33" s="1" t="s">
        <v>450</v>
      </c>
      <c r="D33" s="1" t="s">
        <v>128</v>
      </c>
      <c r="E33" s="55">
        <v>36194</v>
      </c>
      <c r="F33" s="54"/>
      <c r="G33" s="53">
        <v>35</v>
      </c>
      <c r="H33" s="52">
        <v>27.1</v>
      </c>
      <c r="I33" s="52">
        <f t="shared" si="0"/>
        <v>948.5</v>
      </c>
      <c r="M33" s="1"/>
    </row>
    <row r="34" spans="1:13">
      <c r="A34" s="1">
        <v>33</v>
      </c>
      <c r="B34" s="1" t="s">
        <v>237</v>
      </c>
      <c r="C34" s="1" t="s">
        <v>465</v>
      </c>
      <c r="D34" s="1" t="s">
        <v>239</v>
      </c>
      <c r="E34" s="55">
        <v>36017</v>
      </c>
      <c r="F34" s="54" t="s">
        <v>151</v>
      </c>
      <c r="G34" s="53">
        <v>35</v>
      </c>
      <c r="H34" s="52">
        <v>50</v>
      </c>
      <c r="I34" s="52">
        <f t="shared" ref="I34:I65" si="1">G34*H34</f>
        <v>1750</v>
      </c>
      <c r="M34" s="1"/>
    </row>
    <row r="35" spans="1:13">
      <c r="A35" s="1">
        <v>34</v>
      </c>
      <c r="B35" s="1" t="s">
        <v>240</v>
      </c>
      <c r="C35" s="1" t="s">
        <v>466</v>
      </c>
      <c r="D35" s="1" t="s">
        <v>204</v>
      </c>
      <c r="E35" s="55">
        <v>35372</v>
      </c>
      <c r="F35" s="54" t="s">
        <v>145</v>
      </c>
      <c r="G35" s="53">
        <v>40</v>
      </c>
      <c r="H35" s="52">
        <v>34.5</v>
      </c>
      <c r="I35" s="52">
        <f t="shared" si="1"/>
        <v>1380</v>
      </c>
      <c r="M35" s="1"/>
    </row>
    <row r="36" spans="1:13">
      <c r="A36" s="1">
        <v>35</v>
      </c>
      <c r="B36" s="1" t="s">
        <v>242</v>
      </c>
      <c r="C36" s="1" t="s">
        <v>467</v>
      </c>
      <c r="D36" s="1" t="s">
        <v>244</v>
      </c>
      <c r="E36" s="55">
        <v>35026</v>
      </c>
      <c r="F36" s="54" t="s">
        <v>145</v>
      </c>
      <c r="G36" s="53">
        <v>35.5</v>
      </c>
      <c r="H36" s="52">
        <v>55</v>
      </c>
      <c r="I36" s="52">
        <f t="shared" si="1"/>
        <v>1952.5</v>
      </c>
      <c r="M36" s="1"/>
    </row>
    <row r="37" spans="1:13">
      <c r="A37" s="1">
        <v>36</v>
      </c>
      <c r="B37" s="1" t="s">
        <v>245</v>
      </c>
      <c r="C37" s="1" t="s">
        <v>468</v>
      </c>
      <c r="D37" s="1" t="s">
        <v>247</v>
      </c>
      <c r="E37" s="55">
        <v>34483</v>
      </c>
      <c r="F37" s="54"/>
      <c r="G37" s="53">
        <v>40</v>
      </c>
      <c r="H37" s="52">
        <v>23.75</v>
      </c>
      <c r="I37" s="52">
        <f t="shared" si="1"/>
        <v>950</v>
      </c>
      <c r="M37" s="1"/>
    </row>
    <row r="38" spans="1:13">
      <c r="A38" s="1">
        <v>37</v>
      </c>
      <c r="B38" s="1" t="s">
        <v>248</v>
      </c>
      <c r="C38" s="1" t="s">
        <v>467</v>
      </c>
      <c r="D38" s="1" t="s">
        <v>250</v>
      </c>
      <c r="E38" s="55">
        <v>34949</v>
      </c>
      <c r="F38" s="54" t="s">
        <v>192</v>
      </c>
      <c r="G38" s="53">
        <v>29.5</v>
      </c>
      <c r="H38" s="52">
        <v>21.5</v>
      </c>
      <c r="I38" s="52">
        <f t="shared" si="1"/>
        <v>634.25</v>
      </c>
      <c r="M38" s="1"/>
    </row>
    <row r="39" spans="1:13">
      <c r="A39" s="1">
        <v>38</v>
      </c>
      <c r="B39" s="1" t="s">
        <v>251</v>
      </c>
      <c r="C39" s="1" t="s">
        <v>469</v>
      </c>
      <c r="D39" s="1" t="s">
        <v>253</v>
      </c>
      <c r="E39" s="55">
        <v>33404</v>
      </c>
      <c r="F39" s="54" t="s">
        <v>145</v>
      </c>
      <c r="G39" s="53">
        <v>38</v>
      </c>
      <c r="H39" s="52">
        <v>30.5</v>
      </c>
      <c r="I39" s="52">
        <f t="shared" si="1"/>
        <v>1159</v>
      </c>
      <c r="M39" s="1"/>
    </row>
    <row r="40" spans="1:13">
      <c r="A40" s="1">
        <v>39</v>
      </c>
      <c r="B40" s="1" t="s">
        <v>254</v>
      </c>
      <c r="C40" s="1" t="s">
        <v>470</v>
      </c>
      <c r="D40" s="1" t="s">
        <v>256</v>
      </c>
      <c r="E40" s="55">
        <v>35655</v>
      </c>
      <c r="F40" s="54" t="s">
        <v>182</v>
      </c>
      <c r="G40" s="53">
        <v>40</v>
      </c>
      <c r="H40" s="52">
        <v>37</v>
      </c>
      <c r="I40" s="52">
        <f t="shared" si="1"/>
        <v>1480</v>
      </c>
      <c r="M40" s="1"/>
    </row>
    <row r="41" spans="1:13">
      <c r="A41" s="1">
        <v>40</v>
      </c>
      <c r="B41" s="1" t="s">
        <v>257</v>
      </c>
      <c r="C41" s="1" t="s">
        <v>471</v>
      </c>
      <c r="D41" s="1" t="s">
        <v>259</v>
      </c>
      <c r="E41" s="55">
        <v>35005</v>
      </c>
      <c r="F41" s="54"/>
      <c r="G41" s="53">
        <v>38</v>
      </c>
      <c r="H41" s="52">
        <v>30.5</v>
      </c>
      <c r="I41" s="52">
        <f t="shared" si="1"/>
        <v>1159</v>
      </c>
      <c r="M41" s="1"/>
    </row>
    <row r="42" spans="1:13">
      <c r="A42" s="1">
        <v>41</v>
      </c>
      <c r="B42" s="1" t="s">
        <v>260</v>
      </c>
      <c r="C42" s="1" t="s">
        <v>472</v>
      </c>
      <c r="D42" s="1" t="s">
        <v>262</v>
      </c>
      <c r="E42" s="55">
        <v>34471</v>
      </c>
      <c r="F42" s="54" t="s">
        <v>166</v>
      </c>
      <c r="G42" s="53">
        <v>40</v>
      </c>
      <c r="H42" s="52">
        <v>23.22</v>
      </c>
      <c r="I42" s="52">
        <f t="shared" si="1"/>
        <v>928.8</v>
      </c>
      <c r="M42" s="1"/>
    </row>
    <row r="43" spans="1:13">
      <c r="A43" s="1">
        <v>42</v>
      </c>
      <c r="B43" s="1" t="s">
        <v>263</v>
      </c>
      <c r="C43" s="1" t="s">
        <v>473</v>
      </c>
      <c r="D43" s="1" t="s">
        <v>265</v>
      </c>
      <c r="E43" s="55">
        <v>32883</v>
      </c>
      <c r="F43" s="54"/>
      <c r="G43" s="53">
        <v>40</v>
      </c>
      <c r="H43" s="52">
        <v>45</v>
      </c>
      <c r="I43" s="52">
        <f t="shared" si="1"/>
        <v>1800</v>
      </c>
      <c r="M43" s="1"/>
    </row>
    <row r="44" spans="1:13">
      <c r="A44" s="1">
        <v>43</v>
      </c>
      <c r="B44" s="1" t="s">
        <v>266</v>
      </c>
      <c r="C44" s="1" t="s">
        <v>474</v>
      </c>
      <c r="D44" s="1" t="s">
        <v>268</v>
      </c>
      <c r="E44" s="55">
        <v>34414</v>
      </c>
      <c r="F44" s="54" t="s">
        <v>182</v>
      </c>
      <c r="G44" s="53">
        <v>35</v>
      </c>
      <c r="H44" s="52">
        <v>39</v>
      </c>
      <c r="I44" s="52">
        <f t="shared" si="1"/>
        <v>1365</v>
      </c>
      <c r="M44" s="1"/>
    </row>
    <row r="45" spans="1:13">
      <c r="A45" s="1">
        <v>44</v>
      </c>
      <c r="B45" s="1" t="s">
        <v>269</v>
      </c>
      <c r="C45" s="1" t="s">
        <v>475</v>
      </c>
      <c r="D45" s="1" t="s">
        <v>271</v>
      </c>
      <c r="E45" s="55">
        <v>34671</v>
      </c>
      <c r="F45" s="54" t="s">
        <v>166</v>
      </c>
      <c r="G45" s="53">
        <v>15.5</v>
      </c>
      <c r="H45" s="52">
        <v>21.5</v>
      </c>
      <c r="I45" s="52">
        <f t="shared" si="1"/>
        <v>333.25</v>
      </c>
      <c r="M45" s="1"/>
    </row>
    <row r="46" spans="1:13">
      <c r="A46" s="1">
        <v>45</v>
      </c>
      <c r="B46" s="1" t="s">
        <v>272</v>
      </c>
      <c r="C46" s="1" t="s">
        <v>476</v>
      </c>
      <c r="D46" s="1" t="s">
        <v>274</v>
      </c>
      <c r="E46" s="55">
        <v>33883</v>
      </c>
      <c r="F46" s="54" t="s">
        <v>192</v>
      </c>
      <c r="G46" s="53">
        <v>40</v>
      </c>
      <c r="H46" s="52">
        <v>37</v>
      </c>
      <c r="I46" s="52">
        <f t="shared" si="1"/>
        <v>1480</v>
      </c>
      <c r="M46" s="1"/>
    </row>
    <row r="47" spans="1:13">
      <c r="A47" s="1">
        <v>46</v>
      </c>
      <c r="B47" s="1" t="s">
        <v>275</v>
      </c>
      <c r="C47" s="1" t="s">
        <v>477</v>
      </c>
      <c r="D47" s="1" t="s">
        <v>277</v>
      </c>
      <c r="E47" s="55">
        <v>35427</v>
      </c>
      <c r="F47" s="54" t="s">
        <v>148</v>
      </c>
      <c r="G47" s="53">
        <v>32</v>
      </c>
      <c r="H47" s="52">
        <v>20.5</v>
      </c>
      <c r="I47" s="52">
        <f t="shared" si="1"/>
        <v>656</v>
      </c>
      <c r="M47" s="1"/>
    </row>
    <row r="48" spans="1:13">
      <c r="A48" s="1">
        <v>47</v>
      </c>
      <c r="B48" s="1" t="s">
        <v>278</v>
      </c>
      <c r="C48" s="1" t="s">
        <v>478</v>
      </c>
      <c r="D48" s="1" t="s">
        <v>280</v>
      </c>
      <c r="E48" s="55">
        <v>34428</v>
      </c>
      <c r="F48" s="54" t="s">
        <v>151</v>
      </c>
      <c r="G48" s="53">
        <v>25</v>
      </c>
      <c r="H48" s="52">
        <v>23.52</v>
      </c>
      <c r="I48" s="52">
        <f t="shared" si="1"/>
        <v>588</v>
      </c>
      <c r="M48" s="1"/>
    </row>
    <row r="49" spans="1:13">
      <c r="A49" s="1">
        <v>48</v>
      </c>
      <c r="B49" s="1" t="s">
        <v>281</v>
      </c>
      <c r="C49" s="1" t="s">
        <v>479</v>
      </c>
      <c r="D49" s="1" t="s">
        <v>283</v>
      </c>
      <c r="E49" s="55">
        <v>34843</v>
      </c>
      <c r="F49" s="54" t="s">
        <v>142</v>
      </c>
      <c r="G49" s="53">
        <v>38</v>
      </c>
      <c r="H49" s="52">
        <v>55</v>
      </c>
      <c r="I49" s="52">
        <f t="shared" si="1"/>
        <v>2090</v>
      </c>
      <c r="M49" s="1"/>
    </row>
    <row r="50" spans="1:13">
      <c r="A50" s="1">
        <v>49</v>
      </c>
      <c r="B50" s="1" t="s">
        <v>284</v>
      </c>
      <c r="C50" s="1" t="s">
        <v>451</v>
      </c>
      <c r="D50" s="1" t="s">
        <v>286</v>
      </c>
      <c r="E50" s="55">
        <v>35034</v>
      </c>
      <c r="F50" s="54" t="s">
        <v>148</v>
      </c>
      <c r="G50" s="53">
        <v>35.5</v>
      </c>
      <c r="H50" s="52">
        <v>27.5</v>
      </c>
      <c r="I50" s="52">
        <f t="shared" si="1"/>
        <v>976.25</v>
      </c>
      <c r="M50" s="1"/>
    </row>
    <row r="51" spans="1:13">
      <c r="A51" s="1">
        <v>50</v>
      </c>
      <c r="B51" s="1" t="s">
        <v>287</v>
      </c>
      <c r="C51" s="1" t="s">
        <v>480</v>
      </c>
      <c r="D51" s="1" t="s">
        <v>289</v>
      </c>
      <c r="E51" s="55">
        <v>34610</v>
      </c>
      <c r="F51" s="54" t="s">
        <v>142</v>
      </c>
      <c r="G51" s="53">
        <v>40</v>
      </c>
      <c r="H51" s="52">
        <v>36.5</v>
      </c>
      <c r="I51" s="52">
        <f t="shared" si="1"/>
        <v>1460</v>
      </c>
      <c r="M51" s="1"/>
    </row>
    <row r="52" spans="1:13">
      <c r="A52" s="1">
        <v>51</v>
      </c>
      <c r="B52" s="1" t="s">
        <v>290</v>
      </c>
      <c r="C52" s="1" t="s">
        <v>454</v>
      </c>
      <c r="D52" s="1" t="s">
        <v>292</v>
      </c>
      <c r="E52" s="55">
        <v>33704</v>
      </c>
      <c r="F52" s="54"/>
      <c r="G52" s="53">
        <v>38</v>
      </c>
      <c r="H52" s="52">
        <v>30.5</v>
      </c>
      <c r="I52" s="52">
        <f t="shared" si="1"/>
        <v>1159</v>
      </c>
      <c r="M52" s="1"/>
    </row>
    <row r="53" spans="1:13">
      <c r="A53" s="1">
        <v>52</v>
      </c>
      <c r="B53" s="1" t="s">
        <v>293</v>
      </c>
      <c r="C53" s="1" t="s">
        <v>481</v>
      </c>
      <c r="D53" s="1" t="s">
        <v>295</v>
      </c>
      <c r="E53" s="55">
        <v>34998</v>
      </c>
      <c r="F53" s="54" t="s">
        <v>151</v>
      </c>
      <c r="G53" s="53">
        <v>40</v>
      </c>
      <c r="H53" s="52">
        <v>36.5</v>
      </c>
      <c r="I53" s="52">
        <f t="shared" si="1"/>
        <v>1460</v>
      </c>
      <c r="M53" s="1"/>
    </row>
    <row r="54" spans="1:13">
      <c r="A54" s="1">
        <v>53</v>
      </c>
      <c r="B54" s="1" t="s">
        <v>296</v>
      </c>
      <c r="C54" s="1" t="s">
        <v>482</v>
      </c>
      <c r="D54" s="1" t="s">
        <v>298</v>
      </c>
      <c r="E54" s="55">
        <v>34347</v>
      </c>
      <c r="F54" s="54" t="s">
        <v>151</v>
      </c>
      <c r="G54" s="53">
        <v>35</v>
      </c>
      <c r="H54" s="52">
        <v>39</v>
      </c>
      <c r="I54" s="52">
        <f t="shared" si="1"/>
        <v>1365</v>
      </c>
      <c r="M54" s="1"/>
    </row>
    <row r="55" spans="1:13">
      <c r="A55" s="1">
        <v>54</v>
      </c>
      <c r="B55" s="1" t="s">
        <v>299</v>
      </c>
      <c r="C55" s="1" t="s">
        <v>483</v>
      </c>
      <c r="D55" s="1" t="s">
        <v>301</v>
      </c>
      <c r="E55" s="55">
        <v>34615</v>
      </c>
      <c r="F55" s="54"/>
      <c r="G55" s="53">
        <v>40</v>
      </c>
      <c r="H55" s="52">
        <v>36.5</v>
      </c>
      <c r="I55" s="52">
        <f t="shared" si="1"/>
        <v>1460</v>
      </c>
      <c r="M55" s="1"/>
    </row>
    <row r="56" spans="1:13">
      <c r="A56" s="1">
        <v>55</v>
      </c>
      <c r="B56" s="1" t="s">
        <v>302</v>
      </c>
      <c r="C56" s="1" t="s">
        <v>484</v>
      </c>
      <c r="D56" s="1" t="s">
        <v>304</v>
      </c>
      <c r="E56" s="55">
        <v>35221</v>
      </c>
      <c r="F56" s="54"/>
      <c r="G56" s="53">
        <v>25</v>
      </c>
      <c r="H56" s="52">
        <v>23.52</v>
      </c>
      <c r="I56" s="52">
        <f t="shared" si="1"/>
        <v>588</v>
      </c>
      <c r="M56" s="1"/>
    </row>
    <row r="57" spans="1:13">
      <c r="A57" s="1">
        <v>56</v>
      </c>
      <c r="B57" s="1" t="s">
        <v>305</v>
      </c>
      <c r="C57" s="1" t="s">
        <v>485</v>
      </c>
      <c r="D57" s="1" t="s">
        <v>307</v>
      </c>
      <c r="E57" s="55">
        <v>36181</v>
      </c>
      <c r="F57" s="54" t="s">
        <v>148</v>
      </c>
      <c r="G57" s="53">
        <v>40</v>
      </c>
      <c r="H57" s="52">
        <v>36.5</v>
      </c>
      <c r="I57" s="52">
        <f t="shared" si="1"/>
        <v>1460</v>
      </c>
      <c r="M57" s="1"/>
    </row>
    <row r="58" spans="1:13">
      <c r="A58" s="1">
        <v>57</v>
      </c>
      <c r="B58" s="1" t="s">
        <v>308</v>
      </c>
      <c r="C58" s="1" t="s">
        <v>473</v>
      </c>
      <c r="D58" s="1" t="s">
        <v>310</v>
      </c>
      <c r="E58" s="55">
        <v>32732</v>
      </c>
      <c r="F58" s="54" t="s">
        <v>142</v>
      </c>
      <c r="G58" s="53">
        <v>38</v>
      </c>
      <c r="H58" s="52">
        <v>30.5</v>
      </c>
      <c r="I58" s="52">
        <f t="shared" si="1"/>
        <v>1159</v>
      </c>
      <c r="M58" s="1"/>
    </row>
    <row r="59" spans="1:13">
      <c r="A59" s="1">
        <v>58</v>
      </c>
      <c r="B59" s="1" t="s">
        <v>311</v>
      </c>
      <c r="C59" s="1" t="s">
        <v>486</v>
      </c>
      <c r="D59" s="1" t="s">
        <v>313</v>
      </c>
      <c r="E59" s="55">
        <v>35755</v>
      </c>
      <c r="F59" s="54" t="s">
        <v>166</v>
      </c>
      <c r="G59" s="53">
        <v>40</v>
      </c>
      <c r="H59" s="52">
        <v>27.6</v>
      </c>
      <c r="I59" s="52">
        <f t="shared" si="1"/>
        <v>1104</v>
      </c>
      <c r="M59" s="1"/>
    </row>
    <row r="60" spans="1:13">
      <c r="A60" s="1">
        <v>59</v>
      </c>
      <c r="B60" s="1" t="s">
        <v>314</v>
      </c>
      <c r="C60" s="1" t="s">
        <v>487</v>
      </c>
      <c r="D60" s="1" t="s">
        <v>128</v>
      </c>
      <c r="E60" s="55">
        <v>34709</v>
      </c>
      <c r="F60" s="54" t="s">
        <v>182</v>
      </c>
      <c r="G60" s="53">
        <v>42</v>
      </c>
      <c r="H60" s="52">
        <v>45</v>
      </c>
      <c r="I60" s="52">
        <f t="shared" si="1"/>
        <v>1890</v>
      </c>
      <c r="M60" s="1"/>
    </row>
    <row r="61" spans="1:13">
      <c r="A61" s="1">
        <v>60</v>
      </c>
      <c r="B61" s="1" t="s">
        <v>316</v>
      </c>
      <c r="C61" s="1" t="s">
        <v>488</v>
      </c>
      <c r="D61" s="1" t="s">
        <v>318</v>
      </c>
      <c r="E61" s="55">
        <v>34500</v>
      </c>
      <c r="F61" s="54" t="s">
        <v>166</v>
      </c>
      <c r="G61" s="53">
        <v>40</v>
      </c>
      <c r="H61" s="52">
        <v>23.75</v>
      </c>
      <c r="I61" s="52">
        <f t="shared" si="1"/>
        <v>950</v>
      </c>
      <c r="M61" s="1"/>
    </row>
    <row r="62" spans="1:13">
      <c r="A62" s="1">
        <v>61</v>
      </c>
      <c r="B62" s="1" t="s">
        <v>319</v>
      </c>
      <c r="C62" s="1" t="s">
        <v>489</v>
      </c>
      <c r="D62" s="1" t="s">
        <v>321</v>
      </c>
      <c r="E62" s="55">
        <v>34846</v>
      </c>
      <c r="F62" s="54" t="s">
        <v>151</v>
      </c>
      <c r="G62" s="53">
        <v>25</v>
      </c>
      <c r="H62" s="52">
        <v>23.52</v>
      </c>
      <c r="I62" s="52">
        <f t="shared" si="1"/>
        <v>588</v>
      </c>
      <c r="M62" s="1"/>
    </row>
    <row r="63" spans="1:13">
      <c r="A63" s="1">
        <v>62</v>
      </c>
      <c r="B63" s="1" t="s">
        <v>322</v>
      </c>
      <c r="C63" s="1" t="s">
        <v>474</v>
      </c>
      <c r="D63" s="1" t="s">
        <v>324</v>
      </c>
      <c r="E63" s="55">
        <v>35545</v>
      </c>
      <c r="F63" s="54"/>
      <c r="G63" s="53">
        <v>15.5</v>
      </c>
      <c r="H63" s="52">
        <v>21.5</v>
      </c>
      <c r="I63" s="52">
        <f t="shared" si="1"/>
        <v>333.25</v>
      </c>
      <c r="M63" s="1"/>
    </row>
    <row r="64" spans="1:13">
      <c r="A64" s="1">
        <v>63</v>
      </c>
      <c r="B64" s="1" t="s">
        <v>325</v>
      </c>
      <c r="C64" s="1" t="s">
        <v>490</v>
      </c>
      <c r="D64" s="1" t="s">
        <v>327</v>
      </c>
      <c r="E64" s="55">
        <v>33059</v>
      </c>
      <c r="F64" s="54" t="s">
        <v>166</v>
      </c>
      <c r="G64" s="53">
        <v>40</v>
      </c>
      <c r="H64" s="52">
        <v>30.5</v>
      </c>
      <c r="I64" s="52">
        <f t="shared" si="1"/>
        <v>1220</v>
      </c>
      <c r="M64" s="1"/>
    </row>
    <row r="65" spans="1:13">
      <c r="A65" s="1">
        <v>64</v>
      </c>
      <c r="B65" s="1" t="s">
        <v>328</v>
      </c>
      <c r="C65" s="1" t="s">
        <v>491</v>
      </c>
      <c r="D65" s="1" t="s">
        <v>330</v>
      </c>
      <c r="E65" s="55">
        <v>35390</v>
      </c>
      <c r="F65" s="54" t="s">
        <v>142</v>
      </c>
      <c r="G65" s="53">
        <v>35</v>
      </c>
      <c r="H65" s="52">
        <v>27.1</v>
      </c>
      <c r="I65" s="52">
        <f t="shared" si="1"/>
        <v>948.5</v>
      </c>
      <c r="M65" s="1"/>
    </row>
    <row r="66" spans="1:13">
      <c r="A66" s="1">
        <v>65</v>
      </c>
      <c r="B66" s="1" t="s">
        <v>331</v>
      </c>
      <c r="C66" s="1" t="s">
        <v>492</v>
      </c>
      <c r="D66" s="1" t="s">
        <v>333</v>
      </c>
      <c r="E66" s="55">
        <v>34364</v>
      </c>
      <c r="F66" s="54" t="s">
        <v>166</v>
      </c>
      <c r="G66" s="53">
        <v>35</v>
      </c>
      <c r="H66" s="52">
        <v>39</v>
      </c>
      <c r="I66" s="52">
        <f t="shared" ref="I66:I95" si="2">G66*H66</f>
        <v>1365</v>
      </c>
      <c r="M66" s="1"/>
    </row>
    <row r="67" spans="1:13">
      <c r="A67" s="1">
        <v>66</v>
      </c>
      <c r="B67" s="1" t="s">
        <v>334</v>
      </c>
      <c r="C67" s="1" t="s">
        <v>448</v>
      </c>
      <c r="D67" s="1" t="s">
        <v>336</v>
      </c>
      <c r="E67" s="55">
        <v>33688</v>
      </c>
      <c r="F67" s="54" t="s">
        <v>145</v>
      </c>
      <c r="G67" s="53">
        <v>35.5</v>
      </c>
      <c r="H67" s="52">
        <v>28.3</v>
      </c>
      <c r="I67" s="52">
        <f t="shared" si="2"/>
        <v>1004.65</v>
      </c>
      <c r="M67" s="1"/>
    </row>
    <row r="68" spans="1:13">
      <c r="A68" s="1">
        <v>67</v>
      </c>
      <c r="B68" s="1" t="s">
        <v>337</v>
      </c>
      <c r="C68" s="1" t="s">
        <v>493</v>
      </c>
      <c r="D68" s="1" t="s">
        <v>339</v>
      </c>
      <c r="E68" s="55">
        <v>35038</v>
      </c>
      <c r="F68" s="54"/>
      <c r="G68" s="53">
        <v>29.5</v>
      </c>
      <c r="H68" s="52">
        <v>21.5</v>
      </c>
      <c r="I68" s="52">
        <f t="shared" si="2"/>
        <v>634.25</v>
      </c>
      <c r="M68" s="1"/>
    </row>
    <row r="69" spans="1:13">
      <c r="A69" s="1">
        <v>68</v>
      </c>
      <c r="B69" s="1" t="s">
        <v>340</v>
      </c>
      <c r="C69" s="1" t="s">
        <v>494</v>
      </c>
      <c r="D69" s="1" t="s">
        <v>128</v>
      </c>
      <c r="E69" s="55">
        <v>35715</v>
      </c>
      <c r="F69" s="54" t="s">
        <v>166</v>
      </c>
      <c r="G69" s="53">
        <v>40</v>
      </c>
      <c r="H69" s="52">
        <v>35</v>
      </c>
      <c r="I69" s="52">
        <f t="shared" si="2"/>
        <v>1400</v>
      </c>
      <c r="M69" s="1"/>
    </row>
    <row r="70" spans="1:13">
      <c r="A70" s="1">
        <v>69</v>
      </c>
      <c r="B70" s="1" t="s">
        <v>342</v>
      </c>
      <c r="C70" s="1" t="s">
        <v>495</v>
      </c>
      <c r="D70" s="1" t="s">
        <v>344</v>
      </c>
      <c r="E70" s="55">
        <v>36231</v>
      </c>
      <c r="F70" s="54" t="s">
        <v>166</v>
      </c>
      <c r="G70" s="53">
        <v>35</v>
      </c>
      <c r="H70" s="52">
        <v>27.1</v>
      </c>
      <c r="I70" s="52">
        <f t="shared" si="2"/>
        <v>948.5</v>
      </c>
      <c r="M70" s="1"/>
    </row>
    <row r="71" spans="1:13">
      <c r="A71" s="1">
        <v>70</v>
      </c>
      <c r="B71" s="1" t="s">
        <v>345</v>
      </c>
      <c r="C71" s="1" t="s">
        <v>216</v>
      </c>
      <c r="D71" s="1" t="s">
        <v>204</v>
      </c>
      <c r="E71" s="55">
        <v>35759</v>
      </c>
      <c r="F71" s="54" t="s">
        <v>151</v>
      </c>
      <c r="G71" s="53">
        <v>42</v>
      </c>
      <c r="H71" s="52">
        <v>39</v>
      </c>
      <c r="I71" s="52">
        <f t="shared" si="2"/>
        <v>1638</v>
      </c>
      <c r="M71" s="1"/>
    </row>
    <row r="72" spans="1:13">
      <c r="A72" s="1">
        <v>71</v>
      </c>
      <c r="B72" s="1" t="s">
        <v>347</v>
      </c>
      <c r="C72" s="1" t="s">
        <v>496</v>
      </c>
      <c r="D72" s="1" t="s">
        <v>349</v>
      </c>
      <c r="E72" s="55">
        <v>36312</v>
      </c>
      <c r="F72" s="54" t="s">
        <v>151</v>
      </c>
      <c r="G72" s="53">
        <v>29.5</v>
      </c>
      <c r="H72" s="52">
        <v>28.3</v>
      </c>
      <c r="I72" s="52">
        <f t="shared" si="2"/>
        <v>834.85</v>
      </c>
      <c r="M72" s="1"/>
    </row>
    <row r="73" spans="1:13">
      <c r="A73" s="1">
        <v>72</v>
      </c>
      <c r="B73" s="1" t="s">
        <v>350</v>
      </c>
      <c r="C73" s="1" t="s">
        <v>497</v>
      </c>
      <c r="D73" s="1" t="s">
        <v>352</v>
      </c>
      <c r="E73" s="55">
        <v>34609</v>
      </c>
      <c r="F73" s="54" t="s">
        <v>166</v>
      </c>
      <c r="G73" s="53">
        <v>40</v>
      </c>
      <c r="H73" s="52">
        <v>21.5</v>
      </c>
      <c r="I73" s="52">
        <f t="shared" si="2"/>
        <v>860</v>
      </c>
      <c r="M73" s="1"/>
    </row>
    <row r="74" spans="1:13">
      <c r="A74" s="1">
        <v>73</v>
      </c>
      <c r="B74" s="1" t="s">
        <v>353</v>
      </c>
      <c r="C74" s="1" t="s">
        <v>498</v>
      </c>
      <c r="D74" s="1" t="s">
        <v>355</v>
      </c>
      <c r="E74" s="55">
        <v>33646</v>
      </c>
      <c r="F74" s="54" t="s">
        <v>166</v>
      </c>
      <c r="G74" s="53">
        <v>40</v>
      </c>
      <c r="H74" s="52">
        <v>22.22</v>
      </c>
      <c r="I74" s="52">
        <f t="shared" si="2"/>
        <v>888.8</v>
      </c>
      <c r="M74" s="1"/>
    </row>
    <row r="75" spans="1:13">
      <c r="A75" s="1">
        <v>74</v>
      </c>
      <c r="B75" s="1" t="s">
        <v>356</v>
      </c>
      <c r="C75" s="1" t="s">
        <v>499</v>
      </c>
      <c r="D75" s="1" t="s">
        <v>130</v>
      </c>
      <c r="E75" s="55">
        <v>32919</v>
      </c>
      <c r="F75" s="54" t="s">
        <v>142</v>
      </c>
      <c r="G75" s="53">
        <v>40</v>
      </c>
      <c r="H75" s="52">
        <v>27.1</v>
      </c>
      <c r="I75" s="52">
        <f t="shared" si="2"/>
        <v>1084</v>
      </c>
      <c r="M75" s="1"/>
    </row>
    <row r="76" spans="1:13">
      <c r="A76" s="1">
        <v>75</v>
      </c>
      <c r="B76" s="1" t="s">
        <v>358</v>
      </c>
      <c r="C76" s="1" t="s">
        <v>500</v>
      </c>
      <c r="D76" s="1" t="s">
        <v>360</v>
      </c>
      <c r="E76" s="55">
        <v>33831</v>
      </c>
      <c r="F76" s="54" t="s">
        <v>145</v>
      </c>
      <c r="G76" s="53">
        <v>29.5</v>
      </c>
      <c r="H76" s="52">
        <v>31.75</v>
      </c>
      <c r="I76" s="52">
        <f t="shared" si="2"/>
        <v>936.625</v>
      </c>
      <c r="M76" s="1"/>
    </row>
    <row r="77" spans="1:13">
      <c r="A77" s="1">
        <v>76</v>
      </c>
      <c r="B77" s="1" t="s">
        <v>361</v>
      </c>
      <c r="C77" s="1" t="s">
        <v>501</v>
      </c>
      <c r="D77" s="1" t="s">
        <v>363</v>
      </c>
      <c r="E77" s="55">
        <v>35728</v>
      </c>
      <c r="F77" s="54" t="s">
        <v>142</v>
      </c>
      <c r="G77" s="53">
        <v>40</v>
      </c>
      <c r="H77" s="52">
        <v>21.5</v>
      </c>
      <c r="I77" s="52">
        <f t="shared" si="2"/>
        <v>860</v>
      </c>
      <c r="M77" s="1"/>
    </row>
    <row r="78" spans="1:13">
      <c r="A78" s="1">
        <v>77</v>
      </c>
      <c r="B78" s="1" t="s">
        <v>364</v>
      </c>
      <c r="C78" s="1" t="s">
        <v>502</v>
      </c>
      <c r="D78" s="1" t="s">
        <v>366</v>
      </c>
      <c r="E78" s="55">
        <v>34679</v>
      </c>
      <c r="F78" s="54" t="s">
        <v>142</v>
      </c>
      <c r="G78" s="53">
        <v>40</v>
      </c>
      <c r="H78" s="52">
        <v>34.5</v>
      </c>
      <c r="I78" s="52">
        <f t="shared" si="2"/>
        <v>1380</v>
      </c>
      <c r="M78" s="1"/>
    </row>
    <row r="79" spans="1:13">
      <c r="A79" s="1">
        <v>78</v>
      </c>
      <c r="B79" s="1" t="s">
        <v>367</v>
      </c>
      <c r="C79" s="1" t="s">
        <v>441</v>
      </c>
      <c r="D79" s="1" t="s">
        <v>369</v>
      </c>
      <c r="E79" s="55">
        <v>36221</v>
      </c>
      <c r="F79" s="54" t="s">
        <v>192</v>
      </c>
      <c r="G79" s="53">
        <v>40</v>
      </c>
      <c r="H79" s="52">
        <v>48</v>
      </c>
      <c r="I79" s="52">
        <f t="shared" si="2"/>
        <v>1920</v>
      </c>
      <c r="M79" s="1"/>
    </row>
    <row r="80" spans="1:13">
      <c r="A80" s="1">
        <v>79</v>
      </c>
      <c r="B80" s="1" t="s">
        <v>370</v>
      </c>
      <c r="C80" s="1" t="s">
        <v>503</v>
      </c>
      <c r="D80" s="1" t="s">
        <v>372</v>
      </c>
      <c r="E80" s="55">
        <v>34171</v>
      </c>
      <c r="F80" s="54"/>
      <c r="G80" s="53">
        <v>40</v>
      </c>
      <c r="H80" s="52">
        <v>30</v>
      </c>
      <c r="I80" s="52">
        <f t="shared" si="2"/>
        <v>1200</v>
      </c>
      <c r="M80" s="1"/>
    </row>
    <row r="81" spans="1:13">
      <c r="A81" s="1">
        <v>80</v>
      </c>
      <c r="B81" s="1" t="s">
        <v>373</v>
      </c>
      <c r="C81" s="1"/>
      <c r="D81" s="1"/>
      <c r="E81" s="55"/>
      <c r="F81" s="54" t="s">
        <v>148</v>
      </c>
      <c r="G81" s="53">
        <v>40</v>
      </c>
      <c r="H81" s="52">
        <v>21.5</v>
      </c>
      <c r="I81" s="52">
        <f t="shared" si="2"/>
        <v>860</v>
      </c>
      <c r="M81" s="1"/>
    </row>
    <row r="82" spans="1:13">
      <c r="A82" s="1">
        <v>81</v>
      </c>
      <c r="B82" s="1" t="s">
        <v>375</v>
      </c>
      <c r="C82" s="1" t="s">
        <v>504</v>
      </c>
      <c r="D82" s="1" t="s">
        <v>377</v>
      </c>
      <c r="E82" s="55">
        <v>33908</v>
      </c>
      <c r="F82" s="54" t="s">
        <v>182</v>
      </c>
      <c r="G82" s="53">
        <v>40</v>
      </c>
      <c r="H82" s="52">
        <v>30.5</v>
      </c>
      <c r="I82" s="52">
        <f t="shared" si="2"/>
        <v>1220</v>
      </c>
      <c r="M82" s="1"/>
    </row>
    <row r="83" spans="1:13">
      <c r="A83" s="1">
        <v>82</v>
      </c>
      <c r="B83" s="1" t="s">
        <v>378</v>
      </c>
      <c r="C83" s="1" t="s">
        <v>505</v>
      </c>
      <c r="D83" s="1" t="s">
        <v>380</v>
      </c>
      <c r="E83" s="55">
        <v>35451</v>
      </c>
      <c r="F83" s="54"/>
      <c r="G83" s="53">
        <v>29.5</v>
      </c>
      <c r="H83" s="52">
        <v>30</v>
      </c>
      <c r="I83" s="52">
        <f t="shared" si="2"/>
        <v>885</v>
      </c>
      <c r="M83" s="1"/>
    </row>
    <row r="84" spans="1:13">
      <c r="A84" s="1">
        <v>83</v>
      </c>
      <c r="B84" s="1" t="s">
        <v>381</v>
      </c>
      <c r="C84" s="1" t="s">
        <v>506</v>
      </c>
      <c r="D84" s="1" t="s">
        <v>383</v>
      </c>
      <c r="E84" s="55">
        <v>32568</v>
      </c>
      <c r="F84" s="54" t="s">
        <v>182</v>
      </c>
      <c r="G84" s="53">
        <v>15.5</v>
      </c>
      <c r="H84" s="52">
        <v>27.6</v>
      </c>
      <c r="I84" s="52">
        <f t="shared" si="2"/>
        <v>427.8</v>
      </c>
      <c r="M84" s="1"/>
    </row>
    <row r="85" spans="1:13">
      <c r="A85" s="1">
        <v>84</v>
      </c>
      <c r="B85" s="1" t="s">
        <v>384</v>
      </c>
      <c r="C85" s="1" t="s">
        <v>507</v>
      </c>
      <c r="D85" s="1" t="s">
        <v>386</v>
      </c>
      <c r="E85" s="55">
        <v>34673</v>
      </c>
      <c r="F85" s="54" t="s">
        <v>142</v>
      </c>
      <c r="G85" s="53">
        <v>32</v>
      </c>
      <c r="H85" s="52">
        <v>23.75</v>
      </c>
      <c r="I85" s="52">
        <f t="shared" si="2"/>
        <v>760</v>
      </c>
      <c r="M85" s="1"/>
    </row>
    <row r="86" spans="1:13">
      <c r="A86" s="1">
        <v>85</v>
      </c>
      <c r="B86" s="1" t="s">
        <v>387</v>
      </c>
      <c r="C86" s="1" t="s">
        <v>508</v>
      </c>
      <c r="D86" s="1" t="s">
        <v>389</v>
      </c>
      <c r="E86" s="55">
        <v>35916</v>
      </c>
      <c r="F86" s="54"/>
      <c r="G86" s="53">
        <v>42</v>
      </c>
      <c r="H86" s="52">
        <v>30.5</v>
      </c>
      <c r="I86" s="52">
        <f t="shared" si="2"/>
        <v>1281</v>
      </c>
      <c r="M86" s="1"/>
    </row>
    <row r="87" spans="1:13">
      <c r="A87" s="1">
        <v>86</v>
      </c>
      <c r="B87" s="1" t="s">
        <v>390</v>
      </c>
      <c r="C87" s="1" t="s">
        <v>509</v>
      </c>
      <c r="D87" s="1" t="s">
        <v>204</v>
      </c>
      <c r="E87" s="55">
        <v>34610</v>
      </c>
      <c r="F87" s="54" t="s">
        <v>182</v>
      </c>
      <c r="G87" s="53">
        <v>40</v>
      </c>
      <c r="H87" s="52">
        <v>30</v>
      </c>
      <c r="I87" s="52">
        <f t="shared" si="2"/>
        <v>1200</v>
      </c>
      <c r="M87" s="1"/>
    </row>
    <row r="88" spans="1:13">
      <c r="A88" s="1">
        <v>87</v>
      </c>
      <c r="B88" s="1" t="s">
        <v>392</v>
      </c>
      <c r="C88" s="1" t="s">
        <v>510</v>
      </c>
      <c r="D88" s="1" t="s">
        <v>394</v>
      </c>
      <c r="E88" s="55">
        <v>35739</v>
      </c>
      <c r="F88" s="54" t="s">
        <v>182</v>
      </c>
      <c r="G88" s="53">
        <v>35</v>
      </c>
      <c r="H88" s="52">
        <v>60</v>
      </c>
      <c r="I88" s="52">
        <f t="shared" si="2"/>
        <v>2100</v>
      </c>
    </row>
    <row r="89" spans="1:13">
      <c r="A89" s="1">
        <v>88</v>
      </c>
      <c r="B89" s="1" t="s">
        <v>395</v>
      </c>
      <c r="C89" s="1" t="s">
        <v>452</v>
      </c>
      <c r="D89" s="1" t="s">
        <v>397</v>
      </c>
      <c r="E89" s="55">
        <v>31884</v>
      </c>
      <c r="F89" s="54" t="s">
        <v>148</v>
      </c>
      <c r="G89" s="53">
        <v>40</v>
      </c>
      <c r="H89" s="52">
        <v>21.5</v>
      </c>
      <c r="I89" s="52">
        <f t="shared" si="2"/>
        <v>860</v>
      </c>
    </row>
    <row r="90" spans="1:13">
      <c r="A90" s="1">
        <v>89</v>
      </c>
      <c r="B90" s="1" t="s">
        <v>398</v>
      </c>
      <c r="C90" s="1" t="s">
        <v>511</v>
      </c>
      <c r="D90" s="1" t="s">
        <v>400</v>
      </c>
      <c r="E90" s="55">
        <v>34879</v>
      </c>
      <c r="F90" s="54" t="s">
        <v>145</v>
      </c>
      <c r="G90" s="53">
        <v>40</v>
      </c>
      <c r="H90" s="52">
        <v>21.5</v>
      </c>
      <c r="I90" s="52">
        <f t="shared" si="2"/>
        <v>860</v>
      </c>
    </row>
    <row r="91" spans="1:13">
      <c r="A91" s="1">
        <v>90</v>
      </c>
      <c r="B91" s="1" t="s">
        <v>401</v>
      </c>
      <c r="C91" s="1" t="s">
        <v>512</v>
      </c>
      <c r="D91" s="1" t="s">
        <v>403</v>
      </c>
      <c r="E91" s="55">
        <v>34758</v>
      </c>
      <c r="F91" s="54" t="s">
        <v>151</v>
      </c>
      <c r="G91" s="53">
        <v>15.5</v>
      </c>
      <c r="H91" s="52">
        <v>20.5</v>
      </c>
      <c r="I91" s="52">
        <f t="shared" si="2"/>
        <v>317.75</v>
      </c>
    </row>
    <row r="92" spans="1:13">
      <c r="A92" s="1">
        <v>91</v>
      </c>
      <c r="B92" s="1" t="s">
        <v>404</v>
      </c>
      <c r="C92" s="1" t="s">
        <v>471</v>
      </c>
      <c r="D92" s="1" t="s">
        <v>406</v>
      </c>
      <c r="E92" s="55">
        <v>35055</v>
      </c>
      <c r="F92" s="54" t="s">
        <v>166</v>
      </c>
      <c r="G92" s="53">
        <v>40</v>
      </c>
      <c r="H92" s="52">
        <v>31.75</v>
      </c>
      <c r="I92" s="52">
        <f t="shared" si="2"/>
        <v>1270</v>
      </c>
    </row>
    <row r="93" spans="1:13">
      <c r="A93" s="1">
        <v>92</v>
      </c>
      <c r="B93" s="1" t="s">
        <v>407</v>
      </c>
      <c r="C93" s="1" t="s">
        <v>513</v>
      </c>
      <c r="D93" s="1" t="s">
        <v>409</v>
      </c>
      <c r="E93" s="55">
        <v>33568</v>
      </c>
      <c r="F93" s="54" t="s">
        <v>142</v>
      </c>
      <c r="G93" s="53">
        <v>40</v>
      </c>
      <c r="H93" s="52">
        <v>22.22</v>
      </c>
      <c r="I93" s="52">
        <f t="shared" si="2"/>
        <v>888.8</v>
      </c>
    </row>
    <row r="94" spans="1:13">
      <c r="A94" s="1">
        <v>93</v>
      </c>
      <c r="B94" s="1" t="s">
        <v>410</v>
      </c>
      <c r="C94" s="1" t="s">
        <v>514</v>
      </c>
      <c r="D94" s="1" t="s">
        <v>130</v>
      </c>
      <c r="E94" s="55">
        <v>36256</v>
      </c>
      <c r="F94" s="54" t="s">
        <v>151</v>
      </c>
      <c r="G94" s="53">
        <v>40</v>
      </c>
      <c r="H94" s="52">
        <v>47</v>
      </c>
      <c r="I94" s="52">
        <f t="shared" si="2"/>
        <v>1880</v>
      </c>
    </row>
    <row r="95" spans="1:13">
      <c r="A95" s="1">
        <v>94</v>
      </c>
      <c r="B95" s="1" t="s">
        <v>412</v>
      </c>
      <c r="C95" s="1" t="s">
        <v>515</v>
      </c>
      <c r="D95" s="1" t="s">
        <v>414</v>
      </c>
      <c r="E95" s="55">
        <v>36037</v>
      </c>
      <c r="F95" s="54"/>
      <c r="G95" s="53">
        <v>15.5</v>
      </c>
      <c r="H95" s="52">
        <v>21.5</v>
      </c>
      <c r="I95" s="52">
        <f t="shared" si="2"/>
        <v>333.25</v>
      </c>
    </row>
    <row r="102" spans="10:10">
      <c r="J102" s="51"/>
    </row>
  </sheetData>
  <protectedRanges>
    <protectedRange password="CF7A" sqref="G2:G95" name="Range1"/>
  </protectedRanges>
  <customSheetViews>
    <customSheetView guid="{BBE43EB8-AC5B-419E-90E4-72D0C525AF66}">
      <selection activeCell="H13" sqref="H13"/>
      <pageMargins left="0" right="0" top="0" bottom="0" header="0" footer="0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8"/>
  <dimension ref="A1:G20"/>
  <sheetViews>
    <sheetView zoomScale="230" zoomScaleNormal="230" workbookViewId="0">
      <selection activeCell="D1" sqref="D1"/>
    </sheetView>
  </sheetViews>
  <sheetFormatPr defaultColWidth="8.88671875" defaultRowHeight="15.75"/>
  <cols>
    <col min="1" max="3" width="8.88671875" style="10"/>
    <col min="4" max="4" width="12.21875" style="10" customWidth="1"/>
    <col min="5" max="16384" width="8.88671875" style="10"/>
  </cols>
  <sheetData>
    <row r="1" spans="1:7">
      <c r="A1" s="16" t="s">
        <v>33</v>
      </c>
      <c r="B1" s="16" t="s">
        <v>34</v>
      </c>
      <c r="C1" s="16" t="s">
        <v>35</v>
      </c>
      <c r="D1" s="16" t="s">
        <v>36</v>
      </c>
      <c r="E1" s="15"/>
      <c r="F1" s="15"/>
      <c r="G1" s="15"/>
    </row>
    <row r="2" spans="1:7">
      <c r="A2" s="13" t="s">
        <v>37</v>
      </c>
      <c r="B2" s="12">
        <v>580</v>
      </c>
      <c r="C2" s="12">
        <v>640</v>
      </c>
      <c r="D2" s="11"/>
    </row>
    <row r="3" spans="1:7">
      <c r="A3" s="13" t="s">
        <v>38</v>
      </c>
      <c r="B3" s="12">
        <v>1200</v>
      </c>
      <c r="C3" s="12">
        <v>1000</v>
      </c>
      <c r="D3" s="11"/>
    </row>
    <row r="4" spans="1:7">
      <c r="A4" s="13" t="s">
        <v>39</v>
      </c>
      <c r="B4" s="12">
        <v>710</v>
      </c>
      <c r="C4" s="12">
        <v>700</v>
      </c>
      <c r="D4" s="11"/>
    </row>
    <row r="15" spans="1:7">
      <c r="A15" s="14" t="s">
        <v>33</v>
      </c>
      <c r="B15" s="14" t="s">
        <v>34</v>
      </c>
      <c r="C15" s="14" t="s">
        <v>35</v>
      </c>
      <c r="D15" s="14" t="s">
        <v>40</v>
      </c>
    </row>
    <row r="16" spans="1:7">
      <c r="A16" s="13" t="s">
        <v>37</v>
      </c>
      <c r="B16" s="12">
        <v>580</v>
      </c>
      <c r="C16" s="12">
        <v>640</v>
      </c>
      <c r="D16" s="12"/>
    </row>
    <row r="17" spans="1:6">
      <c r="A17" s="13" t="s">
        <v>38</v>
      </c>
      <c r="B17" s="12">
        <v>1200</v>
      </c>
      <c r="C17" s="12">
        <v>1000</v>
      </c>
      <c r="D17" s="12"/>
    </row>
    <row r="18" spans="1:6">
      <c r="A18" s="13" t="s">
        <v>39</v>
      </c>
      <c r="B18" s="12">
        <v>710</v>
      </c>
      <c r="C18" s="12">
        <v>700</v>
      </c>
      <c r="D18" s="12"/>
    </row>
    <row r="19" spans="1:6">
      <c r="B19" s="11"/>
      <c r="C19" s="11"/>
      <c r="D19" s="11"/>
    </row>
    <row r="20" spans="1:6">
      <c r="F20" s="10" t="s">
        <v>26</v>
      </c>
    </row>
  </sheetData>
  <customSheetViews>
    <customSheetView guid="{BBE43EB8-AC5B-419E-90E4-72D0C525AF66}">
      <pageMargins left="0" right="0" top="0" bottom="0" header="0" footer="0"/>
    </customSheetView>
  </customSheetView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6"/>
  <dimension ref="B4:G9"/>
  <sheetViews>
    <sheetView topLeftCell="B3" zoomScale="190" zoomScaleNormal="190" workbookViewId="0">
      <selection activeCell="D9" sqref="D9"/>
    </sheetView>
  </sheetViews>
  <sheetFormatPr defaultColWidth="8.88671875" defaultRowHeight="15.75"/>
  <cols>
    <col min="1" max="1" width="8.88671875" style="10"/>
    <col min="2" max="2" width="13.6640625" style="10" bestFit="1" customWidth="1"/>
    <col min="3" max="4" width="8.88671875" style="10"/>
    <col min="5" max="5" width="16.88671875" style="10" bestFit="1" customWidth="1"/>
    <col min="6" max="16384" width="8.88671875" style="10"/>
  </cols>
  <sheetData>
    <row r="4" spans="2:7">
      <c r="B4" s="60" t="s">
        <v>521</v>
      </c>
      <c r="C4" s="13"/>
      <c r="D4" s="63">
        <v>24000</v>
      </c>
      <c r="F4" s="13"/>
      <c r="G4" s="1"/>
    </row>
    <row r="5" spans="2:7">
      <c r="B5" s="60" t="s">
        <v>522</v>
      </c>
      <c r="C5" s="13"/>
      <c r="D5" s="62">
        <v>0.12</v>
      </c>
      <c r="E5" s="13"/>
      <c r="G5" s="1"/>
    </row>
    <row r="6" spans="2:7">
      <c r="B6" s="60" t="s">
        <v>523</v>
      </c>
      <c r="C6" s="13"/>
      <c r="D6" s="61">
        <v>60</v>
      </c>
      <c r="E6" s="13"/>
      <c r="F6" s="13"/>
      <c r="G6" s="1"/>
    </row>
    <row r="9" spans="2:7">
      <c r="B9" s="60" t="s">
        <v>524</v>
      </c>
      <c r="D9" s="61"/>
    </row>
  </sheetData>
  <customSheetViews>
    <customSheetView guid="{BBE43EB8-AC5B-419E-90E4-72D0C525AF66}">
      <selection activeCell="D21" sqref="D21"/>
      <pageMargins left="0" right="0" top="0" bottom="0" header="0" footer="0"/>
    </customSheetView>
  </customSheetView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5"/>
  <dimension ref="A1:E70"/>
  <sheetViews>
    <sheetView workbookViewId="0">
      <selection activeCell="B7" sqref="B7"/>
    </sheetView>
  </sheetViews>
  <sheetFormatPr defaultRowHeight="15"/>
  <cols>
    <col min="4" max="4" width="9.44140625" bestFit="1" customWidth="1"/>
  </cols>
  <sheetData>
    <row r="1" spans="1:5">
      <c r="A1" s="109" t="s">
        <v>521</v>
      </c>
      <c r="B1" s="110"/>
      <c r="C1" s="111">
        <v>24000</v>
      </c>
      <c r="D1" s="109" t="s">
        <v>525</v>
      </c>
      <c r="E1" s="110"/>
    </row>
    <row r="2" spans="1:5">
      <c r="A2" s="109" t="s">
        <v>522</v>
      </c>
      <c r="B2" s="110"/>
      <c r="C2" s="112">
        <v>0.12</v>
      </c>
      <c r="D2" s="123"/>
      <c r="E2" s="113"/>
    </row>
    <row r="3" spans="1:5" ht="15.75" thickBot="1">
      <c r="A3" s="109" t="s">
        <v>523</v>
      </c>
      <c r="B3" s="110"/>
      <c r="C3" s="114">
        <v>60</v>
      </c>
      <c r="D3" s="110"/>
      <c r="E3" s="123"/>
    </row>
    <row r="4" spans="1:5">
      <c r="A4" s="115"/>
      <c r="B4" s="115"/>
      <c r="C4" s="115"/>
      <c r="D4" s="115"/>
      <c r="E4" s="115"/>
    </row>
    <row r="5" spans="1:5">
      <c r="A5" s="116"/>
      <c r="B5" s="117" t="s">
        <v>526</v>
      </c>
      <c r="C5" s="118"/>
      <c r="D5" s="118"/>
      <c r="E5" s="117" t="s">
        <v>527</v>
      </c>
    </row>
    <row r="6" spans="1:5">
      <c r="A6" s="117" t="s">
        <v>115</v>
      </c>
      <c r="B6" s="117" t="s">
        <v>528</v>
      </c>
      <c r="C6" s="117" t="s">
        <v>529</v>
      </c>
      <c r="D6" s="117" t="s">
        <v>528</v>
      </c>
      <c r="E6" s="117" t="s">
        <v>528</v>
      </c>
    </row>
    <row r="7" spans="1:5" ht="15.75" thickBot="1">
      <c r="A7" s="116"/>
      <c r="B7" s="117" t="s">
        <v>530</v>
      </c>
      <c r="C7" s="117" t="s">
        <v>531</v>
      </c>
      <c r="D7" s="117" t="s">
        <v>531</v>
      </c>
      <c r="E7" s="117" t="s">
        <v>532</v>
      </c>
    </row>
    <row r="8" spans="1:5">
      <c r="A8" s="115"/>
      <c r="B8" s="115"/>
      <c r="C8" s="115"/>
      <c r="D8" s="115"/>
      <c r="E8" s="115"/>
    </row>
    <row r="9" spans="1:5">
      <c r="A9" s="117">
        <v>1</v>
      </c>
      <c r="B9" s="119"/>
      <c r="C9" s="119"/>
      <c r="D9" s="119"/>
      <c r="E9" s="119"/>
    </row>
    <row r="10" spans="1:5">
      <c r="A10" s="117">
        <v>2</v>
      </c>
      <c r="B10" s="119"/>
      <c r="C10" s="119"/>
      <c r="D10" s="119"/>
      <c r="E10" s="119"/>
    </row>
    <row r="11" spans="1:5">
      <c r="A11" s="117">
        <v>3</v>
      </c>
      <c r="B11" s="119"/>
      <c r="C11" s="119"/>
      <c r="D11" s="119"/>
      <c r="E11" s="119"/>
    </row>
    <row r="12" spans="1:5">
      <c r="A12" s="117">
        <v>4</v>
      </c>
      <c r="B12" s="119"/>
      <c r="C12" s="119"/>
      <c r="D12" s="119"/>
      <c r="E12" s="119"/>
    </row>
    <row r="13" spans="1:5">
      <c r="A13" s="117">
        <v>5</v>
      </c>
      <c r="B13" s="119"/>
      <c r="C13" s="119"/>
      <c r="D13" s="119"/>
      <c r="E13" s="119"/>
    </row>
    <row r="14" spans="1:5">
      <c r="A14" s="117">
        <v>6</v>
      </c>
      <c r="B14" s="119"/>
      <c r="C14" s="119"/>
      <c r="D14" s="119"/>
      <c r="E14" s="119"/>
    </row>
    <row r="15" spans="1:5">
      <c r="A15" s="117">
        <v>7</v>
      </c>
      <c r="B15" s="119"/>
      <c r="C15" s="119"/>
      <c r="D15" s="119"/>
      <c r="E15" s="119"/>
    </row>
    <row r="16" spans="1:5">
      <c r="A16" s="117">
        <v>8</v>
      </c>
      <c r="B16" s="119"/>
      <c r="C16" s="119"/>
      <c r="D16" s="119"/>
      <c r="E16" s="119"/>
    </row>
    <row r="17" spans="1:5">
      <c r="A17" s="117">
        <v>9</v>
      </c>
      <c r="B17" s="119"/>
      <c r="C17" s="119"/>
      <c r="D17" s="119"/>
      <c r="E17" s="119"/>
    </row>
    <row r="18" spans="1:5">
      <c r="A18" s="117">
        <v>10</v>
      </c>
      <c r="B18" s="119"/>
      <c r="C18" s="119"/>
      <c r="D18" s="119"/>
      <c r="E18" s="119"/>
    </row>
    <row r="19" spans="1:5">
      <c r="A19" s="117">
        <v>11</v>
      </c>
      <c r="B19" s="119"/>
      <c r="C19" s="119"/>
      <c r="D19" s="119"/>
      <c r="E19" s="119"/>
    </row>
    <row r="20" spans="1:5">
      <c r="A20" s="117">
        <v>12</v>
      </c>
      <c r="B20" s="119"/>
      <c r="C20" s="119"/>
      <c r="D20" s="119"/>
      <c r="E20" s="119"/>
    </row>
    <row r="21" spans="1:5">
      <c r="A21" s="117">
        <v>13</v>
      </c>
      <c r="B21" s="119"/>
      <c r="C21" s="119"/>
      <c r="D21" s="119"/>
      <c r="E21" s="119"/>
    </row>
    <row r="22" spans="1:5">
      <c r="A22" s="117">
        <v>14</v>
      </c>
      <c r="B22" s="119"/>
      <c r="C22" s="119"/>
      <c r="D22" s="119"/>
      <c r="E22" s="119"/>
    </row>
    <row r="23" spans="1:5">
      <c r="A23" s="117">
        <v>15</v>
      </c>
      <c r="B23" s="119"/>
      <c r="C23" s="119"/>
      <c r="D23" s="119"/>
      <c r="E23" s="119"/>
    </row>
    <row r="24" spans="1:5">
      <c r="A24" s="117">
        <v>16</v>
      </c>
      <c r="B24" s="119"/>
      <c r="C24" s="119"/>
      <c r="D24" s="119"/>
      <c r="E24" s="119"/>
    </row>
    <row r="25" spans="1:5">
      <c r="A25" s="117">
        <v>17</v>
      </c>
      <c r="B25" s="119"/>
      <c r="C25" s="119"/>
      <c r="D25" s="119"/>
      <c r="E25" s="119"/>
    </row>
    <row r="26" spans="1:5">
      <c r="A26" s="117">
        <v>18</v>
      </c>
      <c r="B26" s="119"/>
      <c r="C26" s="119"/>
      <c r="D26" s="119"/>
      <c r="E26" s="119"/>
    </row>
    <row r="27" spans="1:5">
      <c r="A27" s="117">
        <v>19</v>
      </c>
      <c r="B27" s="119"/>
      <c r="C27" s="119"/>
      <c r="D27" s="119"/>
      <c r="E27" s="119"/>
    </row>
    <row r="28" spans="1:5">
      <c r="A28" s="117">
        <v>20</v>
      </c>
      <c r="B28" s="119"/>
      <c r="C28" s="119"/>
      <c r="D28" s="119"/>
      <c r="E28" s="119"/>
    </row>
    <row r="29" spans="1:5">
      <c r="A29" s="117">
        <v>21</v>
      </c>
      <c r="B29" s="119"/>
      <c r="C29" s="119"/>
      <c r="D29" s="119"/>
      <c r="E29" s="119"/>
    </row>
    <row r="30" spans="1:5">
      <c r="A30" s="117">
        <v>22</v>
      </c>
      <c r="B30" s="119"/>
      <c r="C30" s="119"/>
      <c r="D30" s="119"/>
      <c r="E30" s="119"/>
    </row>
    <row r="31" spans="1:5">
      <c r="A31" s="117">
        <v>23</v>
      </c>
      <c r="B31" s="119"/>
      <c r="C31" s="119"/>
      <c r="D31" s="119"/>
      <c r="E31" s="119"/>
    </row>
    <row r="32" spans="1:5">
      <c r="A32" s="117">
        <v>24</v>
      </c>
      <c r="B32" s="119"/>
      <c r="C32" s="119"/>
      <c r="D32" s="119"/>
      <c r="E32" s="119"/>
    </row>
    <row r="33" spans="1:5">
      <c r="A33" s="117">
        <v>25</v>
      </c>
      <c r="B33" s="119"/>
      <c r="C33" s="119"/>
      <c r="D33" s="119"/>
      <c r="E33" s="119"/>
    </row>
    <row r="34" spans="1:5">
      <c r="A34" s="117">
        <v>26</v>
      </c>
      <c r="B34" s="119"/>
      <c r="C34" s="119"/>
      <c r="D34" s="119"/>
      <c r="E34" s="119"/>
    </row>
    <row r="35" spans="1:5">
      <c r="A35" s="117">
        <v>27</v>
      </c>
      <c r="B35" s="119"/>
      <c r="C35" s="119"/>
      <c r="D35" s="119"/>
      <c r="E35" s="119"/>
    </row>
    <row r="36" spans="1:5">
      <c r="A36" s="117">
        <v>28</v>
      </c>
      <c r="B36" s="119"/>
      <c r="C36" s="119"/>
      <c r="D36" s="119"/>
      <c r="E36" s="119"/>
    </row>
    <row r="37" spans="1:5">
      <c r="A37" s="117">
        <v>29</v>
      </c>
      <c r="B37" s="119"/>
      <c r="C37" s="119"/>
      <c r="D37" s="119"/>
      <c r="E37" s="119"/>
    </row>
    <row r="38" spans="1:5">
      <c r="A38" s="117">
        <v>30</v>
      </c>
      <c r="B38" s="119"/>
      <c r="C38" s="119"/>
      <c r="D38" s="119"/>
      <c r="E38" s="119"/>
    </row>
    <row r="39" spans="1:5">
      <c r="A39" s="117">
        <v>31</v>
      </c>
      <c r="B39" s="119"/>
      <c r="C39" s="119"/>
      <c r="D39" s="119"/>
      <c r="E39" s="119"/>
    </row>
    <row r="40" spans="1:5">
      <c r="A40" s="117">
        <v>32</v>
      </c>
      <c r="B40" s="119"/>
      <c r="C40" s="119"/>
      <c r="D40" s="119"/>
      <c r="E40" s="119"/>
    </row>
    <row r="41" spans="1:5">
      <c r="A41" s="117">
        <v>33</v>
      </c>
      <c r="B41" s="119"/>
      <c r="C41" s="119"/>
      <c r="D41" s="119"/>
      <c r="E41" s="119"/>
    </row>
    <row r="42" spans="1:5">
      <c r="A42" s="117">
        <v>34</v>
      </c>
      <c r="B42" s="119"/>
      <c r="C42" s="119"/>
      <c r="D42" s="119"/>
      <c r="E42" s="119"/>
    </row>
    <row r="43" spans="1:5">
      <c r="A43" s="117">
        <v>35</v>
      </c>
      <c r="B43" s="119"/>
      <c r="C43" s="119"/>
      <c r="D43" s="119"/>
      <c r="E43" s="119"/>
    </row>
    <row r="44" spans="1:5">
      <c r="A44" s="117">
        <v>36</v>
      </c>
      <c r="B44" s="119"/>
      <c r="C44" s="119"/>
      <c r="D44" s="119"/>
      <c r="E44" s="119"/>
    </row>
    <row r="45" spans="1:5">
      <c r="A45" s="117">
        <v>37</v>
      </c>
      <c r="B45" s="119"/>
      <c r="C45" s="119"/>
      <c r="D45" s="119"/>
      <c r="E45" s="119"/>
    </row>
    <row r="46" spans="1:5">
      <c r="A46" s="117">
        <v>38</v>
      </c>
      <c r="B46" s="119"/>
      <c r="C46" s="119"/>
      <c r="D46" s="119"/>
      <c r="E46" s="119"/>
    </row>
    <row r="47" spans="1:5">
      <c r="A47" s="117">
        <v>39</v>
      </c>
      <c r="B47" s="119"/>
      <c r="C47" s="119"/>
      <c r="D47" s="119"/>
      <c r="E47" s="119"/>
    </row>
    <row r="48" spans="1:5">
      <c r="A48" s="117">
        <v>40</v>
      </c>
      <c r="B48" s="119"/>
      <c r="C48" s="119"/>
      <c r="D48" s="119"/>
      <c r="E48" s="119"/>
    </row>
    <row r="49" spans="1:5">
      <c r="A49" s="117">
        <v>41</v>
      </c>
      <c r="B49" s="119"/>
      <c r="C49" s="119"/>
      <c r="D49" s="119"/>
      <c r="E49" s="119"/>
    </row>
    <row r="50" spans="1:5">
      <c r="A50" s="117">
        <v>42</v>
      </c>
      <c r="B50" s="119"/>
      <c r="C50" s="119"/>
      <c r="D50" s="119"/>
      <c r="E50" s="119"/>
    </row>
    <row r="51" spans="1:5">
      <c r="A51" s="117">
        <v>43</v>
      </c>
      <c r="B51" s="119"/>
      <c r="C51" s="119"/>
      <c r="D51" s="119"/>
      <c r="E51" s="119"/>
    </row>
    <row r="52" spans="1:5">
      <c r="A52" s="117">
        <v>44</v>
      </c>
      <c r="B52" s="119"/>
      <c r="C52" s="119"/>
      <c r="D52" s="119"/>
      <c r="E52" s="119"/>
    </row>
    <row r="53" spans="1:5">
      <c r="A53" s="117">
        <v>45</v>
      </c>
      <c r="B53" s="119"/>
      <c r="C53" s="119"/>
      <c r="D53" s="119"/>
      <c r="E53" s="119"/>
    </row>
    <row r="54" spans="1:5">
      <c r="A54" s="117">
        <v>46</v>
      </c>
      <c r="B54" s="119"/>
      <c r="C54" s="119"/>
      <c r="D54" s="119"/>
      <c r="E54" s="119"/>
    </row>
    <row r="55" spans="1:5">
      <c r="A55" s="117">
        <v>47</v>
      </c>
      <c r="B55" s="119"/>
      <c r="C55" s="119"/>
      <c r="D55" s="119"/>
      <c r="E55" s="119"/>
    </row>
    <row r="56" spans="1:5">
      <c r="A56" s="117">
        <v>48</v>
      </c>
      <c r="B56" s="119"/>
      <c r="C56" s="119"/>
      <c r="D56" s="119"/>
      <c r="E56" s="119"/>
    </row>
    <row r="57" spans="1:5">
      <c r="A57" s="117">
        <v>49</v>
      </c>
      <c r="B57" s="119"/>
      <c r="C57" s="119"/>
      <c r="D57" s="119"/>
      <c r="E57" s="119"/>
    </row>
    <row r="58" spans="1:5">
      <c r="A58" s="117">
        <v>50</v>
      </c>
      <c r="B58" s="119"/>
      <c r="C58" s="119"/>
      <c r="D58" s="119"/>
      <c r="E58" s="119"/>
    </row>
    <row r="59" spans="1:5">
      <c r="A59" s="117">
        <v>51</v>
      </c>
      <c r="B59" s="119"/>
      <c r="C59" s="119"/>
      <c r="D59" s="119"/>
      <c r="E59" s="119"/>
    </row>
    <row r="60" spans="1:5">
      <c r="A60" s="117">
        <v>52</v>
      </c>
      <c r="B60" s="119"/>
      <c r="C60" s="119"/>
      <c r="D60" s="119"/>
      <c r="E60" s="119"/>
    </row>
    <row r="61" spans="1:5">
      <c r="A61" s="117">
        <v>53</v>
      </c>
      <c r="B61" s="119"/>
      <c r="C61" s="119"/>
      <c r="D61" s="119"/>
      <c r="E61" s="119"/>
    </row>
    <row r="62" spans="1:5">
      <c r="A62" s="117">
        <v>54</v>
      </c>
      <c r="B62" s="119"/>
      <c r="C62" s="119"/>
      <c r="D62" s="119"/>
      <c r="E62" s="119"/>
    </row>
    <row r="63" spans="1:5">
      <c r="A63" s="117">
        <v>55</v>
      </c>
      <c r="B63" s="119"/>
      <c r="C63" s="119"/>
      <c r="D63" s="119"/>
      <c r="E63" s="119"/>
    </row>
    <row r="64" spans="1:5">
      <c r="A64" s="117">
        <v>56</v>
      </c>
      <c r="B64" s="119"/>
      <c r="C64" s="119"/>
      <c r="D64" s="119"/>
      <c r="E64" s="119"/>
    </row>
    <row r="65" spans="1:5">
      <c r="A65" s="117">
        <v>57</v>
      </c>
      <c r="B65" s="119"/>
      <c r="C65" s="119"/>
      <c r="D65" s="119"/>
      <c r="E65" s="119"/>
    </row>
    <row r="66" spans="1:5">
      <c r="A66" s="117">
        <v>58</v>
      </c>
      <c r="B66" s="119"/>
      <c r="C66" s="119"/>
      <c r="D66" s="119"/>
      <c r="E66" s="119"/>
    </row>
    <row r="67" spans="1:5">
      <c r="A67" s="117">
        <v>59</v>
      </c>
      <c r="B67" s="119"/>
      <c r="C67" s="119"/>
      <c r="D67" s="119"/>
      <c r="E67" s="119"/>
    </row>
    <row r="68" spans="1:5">
      <c r="A68" s="117">
        <v>60</v>
      </c>
      <c r="B68" s="119"/>
      <c r="C68" s="119"/>
      <c r="D68" s="119"/>
      <c r="E68" s="119"/>
    </row>
    <row r="70" spans="1:5">
      <c r="C70" s="124"/>
      <c r="D70" s="1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37"/>
  <dimension ref="B3:K11"/>
  <sheetViews>
    <sheetView workbookViewId="0">
      <selection activeCell="K9" sqref="K9"/>
    </sheetView>
  </sheetViews>
  <sheetFormatPr defaultRowHeight="15"/>
  <cols>
    <col min="6" max="6" width="11.88671875" bestFit="1" customWidth="1"/>
  </cols>
  <sheetData>
    <row r="3" spans="2:11">
      <c r="B3" s="60" t="s">
        <v>521</v>
      </c>
      <c r="C3" s="13"/>
      <c r="D3" s="63">
        <v>3500000</v>
      </c>
      <c r="I3" s="60" t="s">
        <v>521</v>
      </c>
      <c r="J3" s="13"/>
      <c r="K3" s="63">
        <v>3500000</v>
      </c>
    </row>
    <row r="4" spans="2:11">
      <c r="B4" s="60" t="s">
        <v>522</v>
      </c>
      <c r="C4" s="13"/>
      <c r="D4" s="148">
        <v>0.1075</v>
      </c>
      <c r="I4" s="60" t="s">
        <v>522</v>
      </c>
      <c r="J4" s="13"/>
      <c r="K4" s="148">
        <v>0.1075</v>
      </c>
    </row>
    <row r="5" spans="2:11">
      <c r="B5" s="60" t="s">
        <v>523</v>
      </c>
      <c r="C5" s="13"/>
      <c r="D5" s="61">
        <v>480</v>
      </c>
      <c r="I5" s="60" t="s">
        <v>523</v>
      </c>
      <c r="J5" s="13"/>
      <c r="K5" s="61">
        <v>480</v>
      </c>
    </row>
    <row r="6" spans="2:11" ht="15.75">
      <c r="B6" s="10"/>
      <c r="C6" s="10"/>
      <c r="D6" s="10"/>
      <c r="I6" s="10"/>
      <c r="J6" s="10"/>
      <c r="K6" s="10"/>
    </row>
    <row r="7" spans="2:11" ht="15.75">
      <c r="B7" s="10" t="s">
        <v>533</v>
      </c>
      <c r="C7" s="10"/>
      <c r="D7" s="10">
        <v>127</v>
      </c>
      <c r="I7" s="10" t="s">
        <v>533</v>
      </c>
      <c r="J7" s="10"/>
      <c r="K7" s="10">
        <v>127</v>
      </c>
    </row>
    <row r="8" spans="2:11" ht="15.75">
      <c r="B8" s="10"/>
      <c r="C8" s="10"/>
      <c r="D8" s="10"/>
      <c r="I8" s="10"/>
      <c r="J8" s="10"/>
      <c r="K8" s="10"/>
    </row>
    <row r="9" spans="2:11" ht="15.75">
      <c r="B9" s="60" t="s">
        <v>534</v>
      </c>
      <c r="C9" s="10"/>
      <c r="D9" s="61"/>
      <c r="I9" s="60" t="s">
        <v>535</v>
      </c>
      <c r="J9" s="10"/>
      <c r="K9" s="61"/>
    </row>
    <row r="11" spans="2:11">
      <c r="F11" s="150"/>
      <c r="H11" s="15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"/>
  <dimension ref="A1:W21"/>
  <sheetViews>
    <sheetView zoomScale="170" zoomScaleNormal="170" workbookViewId="0"/>
  </sheetViews>
  <sheetFormatPr defaultColWidth="6.21875" defaultRowHeight="12.75"/>
  <cols>
    <col min="1" max="1" width="8" style="64" bestFit="1" customWidth="1"/>
    <col min="2" max="2" width="3.88671875" style="64" bestFit="1" customWidth="1"/>
    <col min="3" max="3" width="4.44140625" style="64" bestFit="1" customWidth="1"/>
    <col min="4" max="4" width="6.21875" style="64" bestFit="1" customWidth="1"/>
    <col min="5" max="5" width="6.77734375" style="64" customWidth="1"/>
    <col min="6" max="6" width="6.21875" style="64"/>
    <col min="7" max="7" width="6.33203125" style="64" bestFit="1" customWidth="1"/>
    <col min="8" max="8" width="6.77734375" style="64" bestFit="1" customWidth="1"/>
    <col min="9" max="9" width="6.6640625" style="64" bestFit="1" customWidth="1"/>
    <col min="10" max="10" width="7.77734375" style="64" bestFit="1" customWidth="1"/>
    <col min="11" max="11" width="6.21875" style="64"/>
    <col min="12" max="12" width="9.109375" style="64" bestFit="1" customWidth="1"/>
    <col min="13" max="13" width="6.5546875" style="64" bestFit="1" customWidth="1"/>
    <col min="14" max="14" width="7.33203125" style="64" bestFit="1" customWidth="1"/>
    <col min="15" max="15" width="6.33203125" style="64" bestFit="1" customWidth="1"/>
    <col min="16" max="21" width="6.6640625" style="64" bestFit="1" customWidth="1"/>
    <col min="22" max="22" width="7.77734375" style="64" bestFit="1" customWidth="1"/>
    <col min="23" max="23" width="6.6640625" style="64" bestFit="1" customWidth="1"/>
    <col min="24" max="16384" width="6.21875" style="64"/>
  </cols>
  <sheetData>
    <row r="1" spans="1:23">
      <c r="A1" s="72" t="s">
        <v>536</v>
      </c>
      <c r="B1" s="72" t="s">
        <v>537</v>
      </c>
      <c r="C1" s="72" t="s">
        <v>538</v>
      </c>
      <c r="D1" s="70" t="s">
        <v>532</v>
      </c>
      <c r="G1" s="67" t="s">
        <v>539</v>
      </c>
      <c r="H1" s="67" t="s">
        <v>540</v>
      </c>
      <c r="I1" s="67" t="s">
        <v>541</v>
      </c>
      <c r="J1" s="67"/>
      <c r="K1" s="69"/>
      <c r="L1" s="67" t="s">
        <v>542</v>
      </c>
      <c r="O1" s="78"/>
      <c r="P1" s="77" t="s">
        <v>543</v>
      </c>
      <c r="Q1" s="77" t="s">
        <v>544</v>
      </c>
      <c r="R1" s="77" t="s">
        <v>545</v>
      </c>
      <c r="S1" s="77" t="s">
        <v>546</v>
      </c>
      <c r="T1" s="77" t="s">
        <v>547</v>
      </c>
      <c r="U1" s="77" t="s">
        <v>548</v>
      </c>
      <c r="V1" s="77" t="s">
        <v>549</v>
      </c>
      <c r="W1" s="77" t="s">
        <v>20</v>
      </c>
    </row>
    <row r="2" spans="1:23" ht="15">
      <c r="A2" s="65">
        <v>100</v>
      </c>
      <c r="B2" s="65">
        <v>1000</v>
      </c>
      <c r="C2" s="65">
        <v>5.5</v>
      </c>
      <c r="G2" s="69" t="s">
        <v>550</v>
      </c>
      <c r="H2" s="69">
        <v>72</v>
      </c>
      <c r="I2" s="68">
        <v>52.99</v>
      </c>
      <c r="J2" s="66"/>
      <c r="K2" s="66"/>
      <c r="L2" s="76">
        <v>4.317E-2</v>
      </c>
      <c r="O2" s="74" t="s">
        <v>34</v>
      </c>
      <c r="P2" s="75">
        <v>150</v>
      </c>
      <c r="Q2" s="75">
        <v>180</v>
      </c>
      <c r="R2" s="75">
        <v>250</v>
      </c>
      <c r="S2" s="75">
        <v>240</v>
      </c>
      <c r="T2" s="75">
        <v>300</v>
      </c>
      <c r="U2" s="75">
        <v>450</v>
      </c>
      <c r="V2" s="75">
        <f>SUM(P2:U2)</f>
        <v>1570</v>
      </c>
      <c r="W2" s="75">
        <f>AVERAGE(P2:U2)</f>
        <v>261.66666666666669</v>
      </c>
    </row>
    <row r="3" spans="1:23" ht="15">
      <c r="A3" s="65">
        <v>101</v>
      </c>
      <c r="B3" s="65">
        <v>1200</v>
      </c>
      <c r="C3" s="65">
        <v>6.75</v>
      </c>
      <c r="G3" s="69" t="s">
        <v>551</v>
      </c>
      <c r="H3" s="69">
        <v>20</v>
      </c>
      <c r="I3" s="68">
        <v>62.29</v>
      </c>
      <c r="J3" s="66"/>
      <c r="K3" s="66"/>
      <c r="L3" s="69"/>
      <c r="O3" s="74" t="s">
        <v>552</v>
      </c>
      <c r="P3" s="73">
        <v>100</v>
      </c>
      <c r="Q3" s="73">
        <v>130</v>
      </c>
      <c r="R3" s="73">
        <v>120</v>
      </c>
      <c r="S3" s="73">
        <v>220</v>
      </c>
      <c r="T3" s="73">
        <v>260</v>
      </c>
      <c r="U3" s="73">
        <v>350</v>
      </c>
      <c r="V3" s="73">
        <f>SUM(P3:U3)</f>
        <v>1180</v>
      </c>
      <c r="W3" s="73">
        <f>AVERAGE(P3:U3)</f>
        <v>196.66666666666666</v>
      </c>
    </row>
    <row r="4" spans="1:23" ht="15">
      <c r="A4" s="65">
        <v>102</v>
      </c>
      <c r="B4" s="65">
        <v>1300</v>
      </c>
      <c r="C4" s="65">
        <v>2</v>
      </c>
      <c r="G4" s="69" t="s">
        <v>553</v>
      </c>
      <c r="H4" s="69">
        <v>22</v>
      </c>
      <c r="I4" s="68">
        <v>75.19</v>
      </c>
      <c r="J4" s="66"/>
      <c r="K4" s="66"/>
      <c r="L4" s="69"/>
      <c r="O4" s="74" t="s">
        <v>554</v>
      </c>
      <c r="P4" s="73">
        <f t="shared" ref="P4:U4" si="0">P2-P3</f>
        <v>50</v>
      </c>
      <c r="Q4" s="73">
        <f t="shared" si="0"/>
        <v>50</v>
      </c>
      <c r="R4" s="73">
        <f t="shared" si="0"/>
        <v>130</v>
      </c>
      <c r="S4" s="73">
        <f t="shared" si="0"/>
        <v>20</v>
      </c>
      <c r="T4" s="73">
        <f t="shared" si="0"/>
        <v>40</v>
      </c>
      <c r="U4" s="73">
        <f t="shared" si="0"/>
        <v>100</v>
      </c>
      <c r="V4" s="73">
        <f>SUM(P4:U4)</f>
        <v>390</v>
      </c>
      <c r="W4" s="73">
        <f>AVERAGE(P4:U4)</f>
        <v>65</v>
      </c>
    </row>
    <row r="5" spans="1:23" ht="15">
      <c r="A5" s="65">
        <v>103</v>
      </c>
      <c r="B5" s="65">
        <v>800</v>
      </c>
      <c r="C5" s="65">
        <v>4</v>
      </c>
      <c r="G5" s="69" t="s">
        <v>555</v>
      </c>
      <c r="H5" s="69">
        <v>64</v>
      </c>
      <c r="I5" s="68">
        <v>36.79</v>
      </c>
      <c r="J5" s="66"/>
      <c r="K5" s="66"/>
      <c r="L5" s="69"/>
    </row>
    <row r="6" spans="1:23" ht="15">
      <c r="A6" s="65">
        <v>104</v>
      </c>
      <c r="B6" s="65">
        <v>1200</v>
      </c>
      <c r="C6" s="65">
        <v>5</v>
      </c>
      <c r="G6" s="69" t="s">
        <v>556</v>
      </c>
      <c r="H6" s="69">
        <v>40</v>
      </c>
      <c r="I6" s="68">
        <v>59.89</v>
      </c>
      <c r="J6" s="66"/>
      <c r="K6" s="66"/>
      <c r="L6" s="69"/>
    </row>
    <row r="7" spans="1:23" ht="15">
      <c r="A7" s="65">
        <v>105</v>
      </c>
      <c r="B7" s="65">
        <v>1800</v>
      </c>
      <c r="C7" s="65">
        <v>0.5</v>
      </c>
      <c r="G7" s="69" t="s">
        <v>557</v>
      </c>
      <c r="H7" s="69">
        <v>70</v>
      </c>
      <c r="I7" s="68">
        <v>34.090000000000003</v>
      </c>
      <c r="J7" s="66"/>
      <c r="K7" s="66"/>
      <c r="L7" s="69"/>
    </row>
    <row r="8" spans="1:23" ht="15">
      <c r="A8" s="65">
        <v>106</v>
      </c>
      <c r="B8" s="65">
        <v>145</v>
      </c>
      <c r="C8" s="65">
        <v>2</v>
      </c>
      <c r="G8" s="69" t="s">
        <v>558</v>
      </c>
      <c r="H8" s="69">
        <v>90</v>
      </c>
      <c r="I8" s="68">
        <v>66.69</v>
      </c>
      <c r="J8" s="66"/>
      <c r="K8" s="66"/>
      <c r="L8" s="69"/>
    </row>
    <row r="9" spans="1:23" ht="15">
      <c r="A9" s="65">
        <v>107</v>
      </c>
      <c r="B9" s="65">
        <v>1900</v>
      </c>
      <c r="C9" s="65">
        <v>3.5</v>
      </c>
      <c r="G9" s="69" t="s">
        <v>559</v>
      </c>
      <c r="H9" s="69">
        <v>30</v>
      </c>
      <c r="I9" s="68">
        <v>22.09</v>
      </c>
      <c r="J9" s="66"/>
      <c r="K9" s="66"/>
      <c r="L9" s="69"/>
    </row>
    <row r="10" spans="1:23" ht="15">
      <c r="A10" s="65">
        <v>108</v>
      </c>
      <c r="B10" s="65">
        <v>1550</v>
      </c>
      <c r="C10" s="65">
        <v>2.25</v>
      </c>
      <c r="G10" s="69" t="s">
        <v>560</v>
      </c>
      <c r="H10" s="69">
        <v>34</v>
      </c>
      <c r="I10" s="68">
        <v>10.69</v>
      </c>
      <c r="J10" s="66"/>
      <c r="K10" s="66"/>
      <c r="L10" s="69"/>
    </row>
    <row r="11" spans="1:23" ht="15">
      <c r="A11" s="65">
        <v>109</v>
      </c>
      <c r="B11" s="65">
        <v>2000</v>
      </c>
      <c r="C11" s="65">
        <v>2</v>
      </c>
      <c r="G11" s="67" t="s">
        <v>549</v>
      </c>
      <c r="H11" s="69"/>
      <c r="I11" s="69"/>
      <c r="J11" s="69"/>
      <c r="K11" s="69"/>
      <c r="L11" s="69"/>
    </row>
    <row r="12" spans="1:23" ht="15">
      <c r="A12" s="65">
        <v>110</v>
      </c>
      <c r="B12" s="65">
        <v>2200</v>
      </c>
      <c r="C12" s="65">
        <v>3</v>
      </c>
      <c r="G12" s="69"/>
      <c r="H12" s="69"/>
      <c r="I12" s="69"/>
      <c r="J12" s="68"/>
      <c r="K12" s="69"/>
      <c r="L12" s="69"/>
      <c r="M12" s="72"/>
      <c r="N12" s="65"/>
      <c r="O12" s="65"/>
      <c r="P12" s="65"/>
      <c r="Q12" s="65"/>
      <c r="R12" s="65"/>
      <c r="S12" s="65"/>
    </row>
    <row r="13" spans="1:23" ht="15">
      <c r="A13" s="65">
        <v>111</v>
      </c>
      <c r="B13" s="65">
        <v>2400</v>
      </c>
      <c r="C13" s="65">
        <v>4</v>
      </c>
      <c r="M13" s="72"/>
      <c r="N13" s="65"/>
      <c r="O13" s="65"/>
      <c r="P13" s="65"/>
      <c r="Q13" s="65"/>
      <c r="R13" s="65"/>
      <c r="S13" s="65"/>
    </row>
    <row r="14" spans="1:23" ht="15">
      <c r="A14" s="65">
        <v>112</v>
      </c>
      <c r="B14" s="65">
        <v>2600</v>
      </c>
      <c r="C14" s="65">
        <v>5</v>
      </c>
      <c r="M14" s="72"/>
      <c r="N14" s="65"/>
      <c r="O14" s="65"/>
      <c r="P14" s="65"/>
      <c r="Q14" s="65"/>
      <c r="R14" s="65"/>
      <c r="S14" s="65"/>
    </row>
    <row r="15" spans="1:23" ht="15">
      <c r="A15" s="65">
        <v>113</v>
      </c>
      <c r="B15" s="65">
        <v>2800</v>
      </c>
      <c r="C15" s="65">
        <v>6</v>
      </c>
      <c r="J15" s="71"/>
      <c r="M15" s="70"/>
    </row>
    <row r="16" spans="1:23" ht="15">
      <c r="A16" s="65">
        <v>114</v>
      </c>
      <c r="B16" s="65">
        <v>3000</v>
      </c>
      <c r="C16" s="65">
        <v>7</v>
      </c>
      <c r="L16" s="67"/>
      <c r="M16" s="69"/>
      <c r="N16" s="69"/>
      <c r="O16" s="69"/>
      <c r="P16" s="69"/>
      <c r="Q16" s="69"/>
      <c r="R16" s="69"/>
      <c r="S16" s="69"/>
      <c r="T16" s="69"/>
      <c r="U16" s="69"/>
    </row>
    <row r="17" spans="1:21" ht="15">
      <c r="A17" s="65">
        <v>115</v>
      </c>
      <c r="B17" s="65">
        <v>3200</v>
      </c>
      <c r="C17" s="65">
        <v>8</v>
      </c>
      <c r="L17" s="67"/>
      <c r="M17" s="69"/>
      <c r="N17" s="69"/>
      <c r="O17" s="69"/>
      <c r="P17" s="69"/>
      <c r="Q17" s="69"/>
      <c r="R17" s="69"/>
      <c r="S17" s="69"/>
      <c r="T17" s="69"/>
      <c r="U17" s="69"/>
    </row>
    <row r="18" spans="1:21" ht="15">
      <c r="A18" s="65">
        <v>116</v>
      </c>
      <c r="B18" s="65">
        <v>3400</v>
      </c>
      <c r="C18" s="65">
        <v>9</v>
      </c>
      <c r="L18" s="67"/>
      <c r="M18" s="68"/>
      <c r="N18" s="68"/>
      <c r="O18" s="68"/>
      <c r="P18" s="68"/>
      <c r="Q18" s="68"/>
      <c r="R18" s="68"/>
      <c r="S18" s="68"/>
      <c r="T18" s="68"/>
      <c r="U18" s="68"/>
    </row>
    <row r="19" spans="1:21" ht="15">
      <c r="A19" s="65">
        <v>117</v>
      </c>
      <c r="B19" s="65">
        <v>3600</v>
      </c>
      <c r="C19" s="65">
        <v>10</v>
      </c>
      <c r="L19" s="67"/>
      <c r="M19" s="66"/>
      <c r="N19" s="66"/>
      <c r="O19" s="66"/>
      <c r="P19" s="66"/>
      <c r="Q19" s="66"/>
      <c r="R19" s="66"/>
      <c r="S19" s="66"/>
      <c r="T19" s="66"/>
      <c r="U19" s="66"/>
    </row>
    <row r="20" spans="1:21" ht="15">
      <c r="A20" s="65">
        <v>118</v>
      </c>
      <c r="B20" s="65">
        <v>3800</v>
      </c>
      <c r="C20" s="65">
        <v>11</v>
      </c>
    </row>
    <row r="21" spans="1:21" ht="15">
      <c r="A21" s="65">
        <v>119</v>
      </c>
      <c r="B21" s="65">
        <v>4000</v>
      </c>
      <c r="C21" s="65">
        <v>12</v>
      </c>
    </row>
  </sheetData>
  <customSheetViews>
    <customSheetView guid="{BBE43EB8-AC5B-419E-90E4-72D0C525AF66}" topLeftCell="C1">
      <pageMargins left="0" right="0" top="0" bottom="0" header="0" footer="0"/>
      <pageSetup orientation="portrait" horizontalDpi="200" verticalDpi="200" r:id="rId1"/>
    </customSheetView>
  </customSheetViews>
  <pageMargins left="0.7" right="0.7" top="0.75" bottom="0.75" header="0.3" footer="0.3"/>
  <pageSetup orientation="portrait" horizontalDpi="200" verticalDpi="200"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0"/>
  <dimension ref="A1:F19"/>
  <sheetViews>
    <sheetView workbookViewId="0">
      <selection activeCell="F15" sqref="F15"/>
    </sheetView>
  </sheetViews>
  <sheetFormatPr defaultColWidth="8.88671875" defaultRowHeight="15"/>
  <cols>
    <col min="1" max="1" width="10.6640625" style="101" customWidth="1"/>
    <col min="2" max="6" width="10.5546875" style="101" customWidth="1"/>
    <col min="7" max="16384" width="8.88671875" style="101"/>
  </cols>
  <sheetData>
    <row r="1" spans="1:6">
      <c r="A1" s="101" t="s">
        <v>690</v>
      </c>
    </row>
    <row r="3" spans="1:6">
      <c r="B3" s="101" t="s">
        <v>1036</v>
      </c>
      <c r="C3" s="101" t="s">
        <v>1037</v>
      </c>
      <c r="D3" s="101" t="s">
        <v>1038</v>
      </c>
      <c r="E3" s="101" t="s">
        <v>1039</v>
      </c>
      <c r="F3" s="101" t="s">
        <v>1040</v>
      </c>
    </row>
    <row r="4" spans="1:6" ht="15.75">
      <c r="A4" s="101" t="s">
        <v>1041</v>
      </c>
      <c r="B4" s="105">
        <v>38000</v>
      </c>
      <c r="C4" s="105">
        <v>38000</v>
      </c>
      <c r="D4" s="105">
        <v>38000</v>
      </c>
      <c r="E4" s="105">
        <v>38000</v>
      </c>
      <c r="F4" s="105">
        <f>SUM(B4:E4)</f>
        <v>152000</v>
      </c>
    </row>
    <row r="5" spans="1:6" ht="15.75">
      <c r="A5" s="101" t="s">
        <v>1042</v>
      </c>
      <c r="B5" s="105">
        <v>12000</v>
      </c>
      <c r="C5" s="105">
        <f t="shared" ref="C5:E6" si="0">B5*105%</f>
        <v>12600</v>
      </c>
      <c r="D5" s="105">
        <f t="shared" si="0"/>
        <v>13230</v>
      </c>
      <c r="E5" s="105">
        <f t="shared" si="0"/>
        <v>13891.5</v>
      </c>
      <c r="F5" s="105">
        <f>SUM(B5:E5)</f>
        <v>51721.5</v>
      </c>
    </row>
    <row r="6" spans="1:6" ht="15.75">
      <c r="A6" s="101" t="s">
        <v>1043</v>
      </c>
      <c r="B6" s="105">
        <v>32500</v>
      </c>
      <c r="C6" s="105">
        <f t="shared" si="0"/>
        <v>34125</v>
      </c>
      <c r="D6" s="105">
        <f t="shared" si="0"/>
        <v>35831.25</v>
      </c>
      <c r="E6" s="105">
        <f t="shared" si="0"/>
        <v>37622.8125</v>
      </c>
      <c r="F6" s="105">
        <f>SUM(B6:E6)</f>
        <v>140079.0625</v>
      </c>
    </row>
    <row r="7" spans="1:6" ht="15.75">
      <c r="A7" s="101" t="s">
        <v>1044</v>
      </c>
      <c r="B7" s="105">
        <v>92000</v>
      </c>
      <c r="C7" s="105">
        <v>92000</v>
      </c>
      <c r="D7" s="105">
        <v>92000</v>
      </c>
      <c r="E7" s="105">
        <v>92000</v>
      </c>
      <c r="F7" s="105">
        <f>SUM(B7:E7)</f>
        <v>368000</v>
      </c>
    </row>
    <row r="8" spans="1:6" ht="18.75">
      <c r="A8" s="107" t="s">
        <v>549</v>
      </c>
      <c r="B8" s="108">
        <f>SUM(B4:B7)</f>
        <v>174500</v>
      </c>
      <c r="C8" s="108">
        <f>SUM(C4:C7)</f>
        <v>176725</v>
      </c>
      <c r="D8" s="108">
        <f>SUM(D4:D7)</f>
        <v>179061.25</v>
      </c>
      <c r="E8" s="108">
        <f>SUM(E4:E7)</f>
        <v>181514.3125</v>
      </c>
      <c r="F8" s="108">
        <f>SUM(F4:F7)</f>
        <v>711800.5625</v>
      </c>
    </row>
    <row r="9" spans="1:6" ht="15.75">
      <c r="B9" s="103"/>
      <c r="C9" s="103"/>
      <c r="D9" s="103"/>
      <c r="E9" s="103"/>
      <c r="F9" s="103"/>
    </row>
    <row r="19" spans="2:6">
      <c r="B19" s="102"/>
      <c r="C19" s="102"/>
      <c r="D19" s="102"/>
      <c r="E19" s="102"/>
      <c r="F19" s="102"/>
    </row>
  </sheetData>
  <customSheetViews>
    <customSheetView guid="{BBE43EB8-AC5B-419E-90E4-72D0C525AF66}">
      <selection activeCell="E12" sqref="E12"/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8"/>
  <dimension ref="A1:U31"/>
  <sheetViews>
    <sheetView tabSelected="1" topLeftCell="F1" workbookViewId="0">
      <selection activeCell="M13" sqref="M13"/>
    </sheetView>
  </sheetViews>
  <sheetFormatPr defaultRowHeight="15"/>
  <cols>
    <col min="2" max="2" width="11" bestFit="1" customWidth="1"/>
    <col min="12" max="12" width="0" hidden="1" customWidth="1"/>
    <col min="13" max="13" width="11" bestFit="1" customWidth="1"/>
    <col min="18" max="18" width="11.88671875" bestFit="1" customWidth="1"/>
  </cols>
  <sheetData>
    <row r="1" spans="1:21">
      <c r="A1" s="80" t="s">
        <v>561</v>
      </c>
      <c r="B1" s="80" t="s">
        <v>562</v>
      </c>
      <c r="C1" s="80" t="s">
        <v>563</v>
      </c>
      <c r="D1" s="80" t="s">
        <v>564</v>
      </c>
      <c r="E1" s="80" t="s">
        <v>115</v>
      </c>
      <c r="F1" s="80" t="s">
        <v>565</v>
      </c>
      <c r="G1" s="80" t="s">
        <v>566</v>
      </c>
      <c r="H1" s="80" t="s">
        <v>567</v>
      </c>
      <c r="I1" s="80" t="s">
        <v>568</v>
      </c>
      <c r="J1" s="80" t="s">
        <v>1059</v>
      </c>
      <c r="M1" s="80" t="s">
        <v>562</v>
      </c>
      <c r="N1" s="80" t="s">
        <v>561</v>
      </c>
      <c r="O1" s="80" t="s">
        <v>565</v>
      </c>
      <c r="P1" s="162" t="s">
        <v>568</v>
      </c>
      <c r="Q1" s="162" t="s">
        <v>1056</v>
      </c>
      <c r="R1" s="162" t="s">
        <v>1057</v>
      </c>
    </row>
    <row r="2" spans="1:21">
      <c r="A2" s="79" t="s">
        <v>569</v>
      </c>
      <c r="B2" s="79" t="s">
        <v>570</v>
      </c>
      <c r="C2" s="79">
        <v>50</v>
      </c>
      <c r="D2" s="79">
        <v>55</v>
      </c>
      <c r="E2" s="79" t="s">
        <v>543</v>
      </c>
      <c r="F2" s="79" t="s">
        <v>571</v>
      </c>
      <c r="G2" s="79" t="s">
        <v>572</v>
      </c>
      <c r="H2" s="79" t="s">
        <v>573</v>
      </c>
      <c r="I2" s="79" t="s">
        <v>574</v>
      </c>
      <c r="J2" s="79">
        <v>2000</v>
      </c>
      <c r="M2" s="79" t="s">
        <v>570</v>
      </c>
    </row>
    <row r="3" spans="1:21">
      <c r="A3" s="79" t="s">
        <v>575</v>
      </c>
      <c r="B3" s="79" t="s">
        <v>576</v>
      </c>
      <c r="C3" s="79">
        <v>15</v>
      </c>
      <c r="D3" s="79">
        <v>20</v>
      </c>
      <c r="E3" s="79" t="s">
        <v>543</v>
      </c>
      <c r="F3" s="79" t="s">
        <v>577</v>
      </c>
      <c r="G3" s="79" t="s">
        <v>578</v>
      </c>
      <c r="H3" s="79" t="s">
        <v>579</v>
      </c>
      <c r="I3" s="79" t="s">
        <v>580</v>
      </c>
      <c r="J3" s="79">
        <v>1000</v>
      </c>
      <c r="M3" s="79" t="s">
        <v>576</v>
      </c>
    </row>
    <row r="4" spans="1:21">
      <c r="A4" s="79" t="s">
        <v>581</v>
      </c>
      <c r="B4" s="79" t="s">
        <v>582</v>
      </c>
      <c r="C4" s="79">
        <v>12</v>
      </c>
      <c r="D4" s="79">
        <v>15</v>
      </c>
      <c r="E4" s="79" t="s">
        <v>543</v>
      </c>
      <c r="F4" s="79" t="s">
        <v>583</v>
      </c>
      <c r="G4" s="79" t="s">
        <v>584</v>
      </c>
      <c r="H4" s="79" t="s">
        <v>585</v>
      </c>
      <c r="I4" s="79" t="s">
        <v>586</v>
      </c>
      <c r="J4" s="79">
        <v>1200</v>
      </c>
      <c r="M4" s="79" t="s">
        <v>582</v>
      </c>
    </row>
    <row r="5" spans="1:21">
      <c r="A5" s="79" t="s">
        <v>587</v>
      </c>
      <c r="B5" s="79" t="s">
        <v>588</v>
      </c>
      <c r="C5" s="79">
        <v>150</v>
      </c>
      <c r="D5" s="79">
        <v>160</v>
      </c>
      <c r="E5" s="79" t="s">
        <v>543</v>
      </c>
      <c r="F5" s="79" t="s">
        <v>589</v>
      </c>
      <c r="G5" s="79" t="s">
        <v>590</v>
      </c>
      <c r="H5" s="79" t="s">
        <v>591</v>
      </c>
      <c r="I5" s="79" t="s">
        <v>592</v>
      </c>
      <c r="J5" s="79">
        <v>1250</v>
      </c>
      <c r="M5" s="79" t="s">
        <v>588</v>
      </c>
    </row>
    <row r="6" spans="1:21">
      <c r="A6" s="79" t="s">
        <v>593</v>
      </c>
      <c r="B6" s="79" t="s">
        <v>594</v>
      </c>
      <c r="C6" s="79">
        <v>50</v>
      </c>
      <c r="D6" s="79">
        <v>60</v>
      </c>
      <c r="E6" s="79" t="s">
        <v>543</v>
      </c>
      <c r="F6" s="79" t="s">
        <v>571</v>
      </c>
      <c r="G6" s="79" t="s">
        <v>595</v>
      </c>
      <c r="H6" s="79" t="s">
        <v>596</v>
      </c>
      <c r="I6" s="79" t="s">
        <v>597</v>
      </c>
      <c r="J6" s="79">
        <v>1300</v>
      </c>
      <c r="M6" s="79" t="s">
        <v>594</v>
      </c>
    </row>
    <row r="7" spans="1:21">
      <c r="A7" s="79" t="s">
        <v>569</v>
      </c>
      <c r="B7" s="79" t="s">
        <v>570</v>
      </c>
      <c r="C7" s="79">
        <v>50</v>
      </c>
      <c r="D7" s="79">
        <v>55</v>
      </c>
      <c r="E7" s="79" t="s">
        <v>544</v>
      </c>
      <c r="F7" s="79" t="s">
        <v>577</v>
      </c>
      <c r="G7" s="79" t="s">
        <v>598</v>
      </c>
      <c r="H7" s="79" t="s">
        <v>599</v>
      </c>
      <c r="I7" s="79" t="s">
        <v>600</v>
      </c>
      <c r="J7" s="79">
        <v>1350</v>
      </c>
    </row>
    <row r="8" spans="1:21">
      <c r="A8" s="79" t="s">
        <v>575</v>
      </c>
      <c r="B8" s="79" t="s">
        <v>576</v>
      </c>
      <c r="C8" s="79">
        <v>15</v>
      </c>
      <c r="D8" s="79">
        <v>20</v>
      </c>
      <c r="E8" s="79" t="s">
        <v>544</v>
      </c>
      <c r="F8" s="79" t="s">
        <v>583</v>
      </c>
      <c r="G8" s="79" t="s">
        <v>601</v>
      </c>
      <c r="H8" s="79" t="s">
        <v>602</v>
      </c>
      <c r="I8" s="79" t="s">
        <v>603</v>
      </c>
      <c r="J8" s="79">
        <v>1400</v>
      </c>
    </row>
    <row r="9" spans="1:21">
      <c r="A9" s="79" t="s">
        <v>581</v>
      </c>
      <c r="B9" s="79" t="s">
        <v>582</v>
      </c>
      <c r="C9" s="79">
        <v>12</v>
      </c>
      <c r="D9" s="79">
        <v>15</v>
      </c>
      <c r="E9" s="79" t="s">
        <v>544</v>
      </c>
      <c r="F9" s="79" t="s">
        <v>589</v>
      </c>
      <c r="G9" s="79" t="s">
        <v>604</v>
      </c>
      <c r="H9" s="79" t="s">
        <v>605</v>
      </c>
      <c r="I9" s="79" t="s">
        <v>606</v>
      </c>
      <c r="J9" s="79">
        <v>9000</v>
      </c>
    </row>
    <row r="10" spans="1:21">
      <c r="A10" s="79" t="s">
        <v>587</v>
      </c>
      <c r="B10" s="79" t="s">
        <v>588</v>
      </c>
      <c r="C10" s="79">
        <v>150</v>
      </c>
      <c r="D10" s="79">
        <v>160</v>
      </c>
      <c r="E10" s="79" t="s">
        <v>544</v>
      </c>
      <c r="F10" s="79" t="s">
        <v>571</v>
      </c>
      <c r="G10" s="79" t="s">
        <v>607</v>
      </c>
      <c r="H10" s="79" t="s">
        <v>608</v>
      </c>
      <c r="I10" s="79" t="s">
        <v>609</v>
      </c>
      <c r="J10" s="79">
        <v>800</v>
      </c>
    </row>
    <row r="11" spans="1:21">
      <c r="A11" s="79" t="s">
        <v>593</v>
      </c>
      <c r="B11" s="79" t="s">
        <v>594</v>
      </c>
      <c r="C11" s="79">
        <v>50</v>
      </c>
      <c r="D11" s="79">
        <v>60</v>
      </c>
      <c r="E11" s="79" t="s">
        <v>544</v>
      </c>
      <c r="F11" s="79" t="s">
        <v>577</v>
      </c>
      <c r="G11" s="79" t="s">
        <v>598</v>
      </c>
      <c r="H11" s="79" t="s">
        <v>610</v>
      </c>
      <c r="I11" s="79" t="s">
        <v>600</v>
      </c>
      <c r="J11" s="79">
        <v>1700</v>
      </c>
    </row>
    <row r="12" spans="1:21">
      <c r="A12" s="79" t="s">
        <v>569</v>
      </c>
      <c r="B12" s="79" t="s">
        <v>570</v>
      </c>
      <c r="C12" s="79">
        <v>50</v>
      </c>
      <c r="D12" s="79">
        <v>55</v>
      </c>
      <c r="E12" s="79" t="s">
        <v>545</v>
      </c>
      <c r="F12" s="79" t="s">
        <v>583</v>
      </c>
      <c r="G12" s="79" t="s">
        <v>611</v>
      </c>
      <c r="H12" s="79" t="s">
        <v>612</v>
      </c>
      <c r="I12" s="79" t="s">
        <v>613</v>
      </c>
      <c r="J12" s="79">
        <v>650</v>
      </c>
    </row>
    <row r="13" spans="1:21">
      <c r="A13" s="79" t="s">
        <v>575</v>
      </c>
      <c r="B13" s="79" t="s">
        <v>576</v>
      </c>
      <c r="C13" s="79">
        <v>15</v>
      </c>
      <c r="D13" s="79">
        <v>20</v>
      </c>
      <c r="E13" s="79" t="s">
        <v>545</v>
      </c>
      <c r="F13" s="79" t="s">
        <v>589</v>
      </c>
      <c r="G13" s="79" t="s">
        <v>614</v>
      </c>
      <c r="H13" s="79" t="s">
        <v>615</v>
      </c>
      <c r="I13" s="79" t="s">
        <v>616</v>
      </c>
      <c r="J13" s="79">
        <v>780</v>
      </c>
    </row>
    <row r="14" spans="1:21">
      <c r="A14" s="79" t="s">
        <v>581</v>
      </c>
      <c r="B14" s="79" t="s">
        <v>582</v>
      </c>
      <c r="C14" s="79">
        <v>12</v>
      </c>
      <c r="D14" s="79">
        <v>15</v>
      </c>
      <c r="E14" s="79" t="s">
        <v>545</v>
      </c>
      <c r="F14" s="79" t="s">
        <v>571</v>
      </c>
      <c r="G14" s="79" t="s">
        <v>617</v>
      </c>
      <c r="H14" s="79" t="s">
        <v>618</v>
      </c>
      <c r="I14" s="79" t="s">
        <v>619</v>
      </c>
      <c r="J14" s="79">
        <v>820</v>
      </c>
      <c r="S14" s="189" t="s">
        <v>1060</v>
      </c>
      <c r="T14" s="189"/>
      <c r="U14" s="162" t="s">
        <v>1058</v>
      </c>
    </row>
    <row r="15" spans="1:21">
      <c r="A15" s="79" t="s">
        <v>587</v>
      </c>
      <c r="B15" s="79" t="s">
        <v>588</v>
      </c>
      <c r="C15" s="79">
        <v>150</v>
      </c>
      <c r="D15" s="79">
        <v>160</v>
      </c>
      <c r="E15" s="79" t="s">
        <v>545</v>
      </c>
      <c r="F15" s="79" t="s">
        <v>577</v>
      </c>
      <c r="G15" s="79" t="s">
        <v>578</v>
      </c>
      <c r="H15" s="79" t="s">
        <v>620</v>
      </c>
      <c r="I15" s="79" t="s">
        <v>580</v>
      </c>
      <c r="J15" s="79">
        <v>780</v>
      </c>
      <c r="S15">
        <v>10</v>
      </c>
      <c r="T15">
        <v>20</v>
      </c>
      <c r="U15">
        <v>3000</v>
      </c>
    </row>
    <row r="16" spans="1:21">
      <c r="A16" s="79" t="s">
        <v>593</v>
      </c>
      <c r="B16" s="79" t="s">
        <v>594</v>
      </c>
      <c r="C16" s="79">
        <v>50</v>
      </c>
      <c r="D16" s="79">
        <v>60</v>
      </c>
      <c r="E16" s="79" t="s">
        <v>545</v>
      </c>
      <c r="F16" s="79" t="s">
        <v>583</v>
      </c>
      <c r="G16" s="79" t="s">
        <v>621</v>
      </c>
      <c r="H16" s="79" t="s">
        <v>622</v>
      </c>
      <c r="I16" s="79" t="s">
        <v>623</v>
      </c>
      <c r="J16" s="79">
        <v>850</v>
      </c>
      <c r="S16">
        <v>21</v>
      </c>
      <c r="T16">
        <v>30</v>
      </c>
      <c r="U16">
        <v>2000</v>
      </c>
    </row>
    <row r="17" spans="1:21">
      <c r="A17" s="79" t="s">
        <v>569</v>
      </c>
      <c r="B17" s="79" t="s">
        <v>570</v>
      </c>
      <c r="C17" s="79">
        <v>50</v>
      </c>
      <c r="D17" s="79">
        <v>55</v>
      </c>
      <c r="E17" s="79" t="s">
        <v>546</v>
      </c>
      <c r="F17" s="79" t="s">
        <v>589</v>
      </c>
      <c r="G17" s="79" t="s">
        <v>624</v>
      </c>
      <c r="H17" s="79" t="s">
        <v>625</v>
      </c>
      <c r="I17" s="79" t="s">
        <v>626</v>
      </c>
      <c r="J17" s="79">
        <v>980</v>
      </c>
      <c r="S17">
        <v>31</v>
      </c>
      <c r="T17">
        <v>50</v>
      </c>
      <c r="U17">
        <v>1500</v>
      </c>
    </row>
    <row r="18" spans="1:21">
      <c r="A18" s="79" t="s">
        <v>575</v>
      </c>
      <c r="B18" s="79" t="s">
        <v>576</v>
      </c>
      <c r="C18" s="79">
        <v>15</v>
      </c>
      <c r="D18" s="79">
        <v>20</v>
      </c>
      <c r="E18" s="79" t="s">
        <v>546</v>
      </c>
      <c r="F18" s="79" t="s">
        <v>571</v>
      </c>
      <c r="G18" s="79" t="s">
        <v>627</v>
      </c>
      <c r="H18" s="79" t="s">
        <v>628</v>
      </c>
      <c r="I18" s="79" t="s">
        <v>629</v>
      </c>
      <c r="J18" s="79">
        <v>900</v>
      </c>
      <c r="S18">
        <v>51</v>
      </c>
      <c r="U18">
        <v>4200</v>
      </c>
    </row>
    <row r="19" spans="1:21">
      <c r="A19" s="79" t="s">
        <v>581</v>
      </c>
      <c r="B19" s="79" t="s">
        <v>582</v>
      </c>
      <c r="C19" s="79">
        <v>12</v>
      </c>
      <c r="D19" s="79">
        <v>15</v>
      </c>
      <c r="E19" s="79" t="s">
        <v>546</v>
      </c>
      <c r="F19" s="79" t="s">
        <v>577</v>
      </c>
      <c r="G19" s="79" t="s">
        <v>630</v>
      </c>
      <c r="H19" s="79" t="s">
        <v>631</v>
      </c>
      <c r="I19" s="79" t="s">
        <v>632</v>
      </c>
      <c r="J19" s="79">
        <v>656</v>
      </c>
    </row>
    <row r="20" spans="1:21">
      <c r="A20" s="79" t="s">
        <v>587</v>
      </c>
      <c r="B20" s="79" t="s">
        <v>588</v>
      </c>
      <c r="C20" s="79">
        <v>150</v>
      </c>
      <c r="D20" s="79">
        <v>160</v>
      </c>
      <c r="E20" s="79" t="s">
        <v>546</v>
      </c>
      <c r="F20" s="79" t="s">
        <v>583</v>
      </c>
      <c r="G20" s="79" t="s">
        <v>633</v>
      </c>
      <c r="H20" s="79" t="s">
        <v>633</v>
      </c>
      <c r="I20" s="79" t="s">
        <v>634</v>
      </c>
      <c r="J20" s="79">
        <v>985</v>
      </c>
    </row>
    <row r="21" spans="1:21">
      <c r="A21" s="79" t="s">
        <v>593</v>
      </c>
      <c r="B21" s="79" t="s">
        <v>594</v>
      </c>
      <c r="C21" s="79">
        <v>50</v>
      </c>
      <c r="D21" s="79">
        <v>60</v>
      </c>
      <c r="E21" s="79" t="s">
        <v>546</v>
      </c>
      <c r="F21" s="79" t="s">
        <v>589</v>
      </c>
      <c r="G21" s="79" t="s">
        <v>614</v>
      </c>
      <c r="H21" s="79" t="s">
        <v>635</v>
      </c>
      <c r="I21" s="79" t="s">
        <v>616</v>
      </c>
      <c r="J21" s="79">
        <v>658</v>
      </c>
    </row>
    <row r="22" spans="1:21">
      <c r="A22" s="79" t="s">
        <v>569</v>
      </c>
      <c r="B22" s="79" t="s">
        <v>570</v>
      </c>
      <c r="C22" s="79">
        <v>50</v>
      </c>
      <c r="D22" s="79">
        <v>55</v>
      </c>
      <c r="E22" s="79" t="s">
        <v>548</v>
      </c>
      <c r="F22" s="79" t="s">
        <v>571</v>
      </c>
      <c r="G22" s="79" t="s">
        <v>627</v>
      </c>
      <c r="H22" s="79" t="s">
        <v>628</v>
      </c>
      <c r="I22" s="79" t="s">
        <v>636</v>
      </c>
      <c r="J22" s="79">
        <v>657</v>
      </c>
    </row>
    <row r="23" spans="1:21">
      <c r="A23" s="79" t="s">
        <v>575</v>
      </c>
      <c r="B23" s="79" t="s">
        <v>576</v>
      </c>
      <c r="C23" s="79">
        <v>15</v>
      </c>
      <c r="D23" s="79">
        <v>20</v>
      </c>
      <c r="E23" s="79" t="s">
        <v>548</v>
      </c>
      <c r="F23" s="79" t="s">
        <v>577</v>
      </c>
      <c r="G23" s="79" t="s">
        <v>630</v>
      </c>
      <c r="H23" s="79" t="s">
        <v>637</v>
      </c>
      <c r="I23" s="79" t="s">
        <v>632</v>
      </c>
      <c r="J23" s="79">
        <v>895</v>
      </c>
    </row>
    <row r="24" spans="1:21">
      <c r="A24" s="79" t="s">
        <v>581</v>
      </c>
      <c r="B24" s="79" t="s">
        <v>582</v>
      </c>
      <c r="C24" s="79">
        <v>12</v>
      </c>
      <c r="D24" s="79">
        <v>15</v>
      </c>
      <c r="E24" s="79" t="s">
        <v>548</v>
      </c>
      <c r="F24" s="79" t="s">
        <v>583</v>
      </c>
      <c r="G24" s="79" t="s">
        <v>611</v>
      </c>
      <c r="H24" s="79" t="s">
        <v>638</v>
      </c>
      <c r="I24" s="79" t="s">
        <v>613</v>
      </c>
      <c r="J24" s="79">
        <v>856</v>
      </c>
    </row>
    <row r="25" spans="1:21">
      <c r="A25" s="79" t="s">
        <v>587</v>
      </c>
      <c r="B25" s="79" t="s">
        <v>588</v>
      </c>
      <c r="C25" s="79">
        <v>150</v>
      </c>
      <c r="D25" s="79">
        <v>160</v>
      </c>
      <c r="E25" s="79" t="s">
        <v>548</v>
      </c>
      <c r="F25" s="79" t="s">
        <v>589</v>
      </c>
      <c r="G25" s="79" t="s">
        <v>624</v>
      </c>
      <c r="H25" s="79" t="s">
        <v>639</v>
      </c>
      <c r="I25" s="79" t="s">
        <v>626</v>
      </c>
      <c r="J25" s="79">
        <v>985</v>
      </c>
    </row>
    <row r="26" spans="1:21">
      <c r="A26" s="79" t="s">
        <v>593</v>
      </c>
      <c r="B26" s="79" t="s">
        <v>594</v>
      </c>
      <c r="C26" s="79">
        <v>50</v>
      </c>
      <c r="D26" s="79">
        <v>60</v>
      </c>
      <c r="E26" s="79" t="s">
        <v>548</v>
      </c>
      <c r="F26" s="79" t="s">
        <v>571</v>
      </c>
      <c r="G26" s="79" t="s">
        <v>640</v>
      </c>
      <c r="H26" s="79" t="s">
        <v>641</v>
      </c>
      <c r="I26" s="79" t="s">
        <v>642</v>
      </c>
      <c r="J26" s="79">
        <v>658</v>
      </c>
    </row>
    <row r="27" spans="1:21">
      <c r="A27" s="79" t="s">
        <v>569</v>
      </c>
      <c r="B27" s="79" t="s">
        <v>570</v>
      </c>
      <c r="C27" s="79">
        <v>50</v>
      </c>
      <c r="D27" s="79">
        <v>55</v>
      </c>
      <c r="E27" s="79" t="s">
        <v>643</v>
      </c>
      <c r="F27" s="79" t="s">
        <v>577</v>
      </c>
      <c r="G27" s="79" t="s">
        <v>598</v>
      </c>
      <c r="H27" s="79" t="s">
        <v>644</v>
      </c>
      <c r="I27" s="79" t="s">
        <v>600</v>
      </c>
      <c r="J27" s="79">
        <v>896</v>
      </c>
    </row>
    <row r="28" spans="1:21">
      <c r="A28" s="79" t="s">
        <v>575</v>
      </c>
      <c r="B28" s="79" t="s">
        <v>576</v>
      </c>
      <c r="C28" s="79">
        <v>15</v>
      </c>
      <c r="D28" s="79">
        <v>20</v>
      </c>
      <c r="E28" s="79" t="s">
        <v>643</v>
      </c>
      <c r="F28" s="79" t="s">
        <v>583</v>
      </c>
      <c r="G28" s="79" t="s">
        <v>601</v>
      </c>
      <c r="H28" s="79" t="s">
        <v>645</v>
      </c>
      <c r="I28" s="79" t="s">
        <v>603</v>
      </c>
      <c r="J28" s="79">
        <v>577</v>
      </c>
    </row>
    <row r="29" spans="1:21">
      <c r="A29" s="79" t="s">
        <v>581</v>
      </c>
      <c r="B29" s="79" t="s">
        <v>582</v>
      </c>
      <c r="C29" s="79">
        <v>12</v>
      </c>
      <c r="D29" s="79">
        <v>15</v>
      </c>
      <c r="E29" s="79" t="s">
        <v>643</v>
      </c>
      <c r="F29" s="79" t="s">
        <v>589</v>
      </c>
      <c r="G29" s="79" t="s">
        <v>604</v>
      </c>
      <c r="H29" s="79" t="s">
        <v>646</v>
      </c>
      <c r="I29" s="79" t="s">
        <v>606</v>
      </c>
      <c r="J29" s="79">
        <v>987</v>
      </c>
    </row>
    <row r="30" spans="1:21">
      <c r="A30" s="79" t="s">
        <v>587</v>
      </c>
      <c r="B30" s="79" t="s">
        <v>588</v>
      </c>
      <c r="C30" s="79">
        <v>150</v>
      </c>
      <c r="D30" s="79">
        <v>160</v>
      </c>
      <c r="E30" s="79" t="s">
        <v>643</v>
      </c>
      <c r="F30" s="79" t="s">
        <v>571</v>
      </c>
      <c r="G30" s="79" t="s">
        <v>607</v>
      </c>
      <c r="H30" s="79" t="s">
        <v>647</v>
      </c>
      <c r="I30" s="79" t="s">
        <v>609</v>
      </c>
      <c r="J30" s="79">
        <v>897</v>
      </c>
    </row>
    <row r="31" spans="1:21">
      <c r="A31" s="79" t="s">
        <v>593</v>
      </c>
      <c r="B31" s="79" t="s">
        <v>594</v>
      </c>
      <c r="C31" s="79">
        <v>50</v>
      </c>
      <c r="D31" s="79">
        <v>60</v>
      </c>
      <c r="E31" s="79" t="s">
        <v>643</v>
      </c>
      <c r="F31" s="79" t="s">
        <v>577</v>
      </c>
      <c r="G31" s="79" t="s">
        <v>598</v>
      </c>
      <c r="H31" s="79" t="s">
        <v>644</v>
      </c>
      <c r="I31" s="79" t="s">
        <v>600</v>
      </c>
      <c r="J31" s="79">
        <v>852</v>
      </c>
    </row>
  </sheetData>
  <mergeCells count="1">
    <mergeCell ref="S14:T1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"/>
  <dimension ref="A1:N21"/>
  <sheetViews>
    <sheetView zoomScale="130" zoomScaleNormal="130" workbookViewId="0">
      <selection activeCell="M15" sqref="M15"/>
    </sheetView>
  </sheetViews>
  <sheetFormatPr defaultColWidth="8.88671875" defaultRowHeight="12.75"/>
  <cols>
    <col min="1" max="1" width="5.88671875" style="79" bestFit="1" customWidth="1"/>
    <col min="2" max="2" width="10.88671875" style="79" bestFit="1" customWidth="1"/>
    <col min="3" max="3" width="5.88671875" style="79" bestFit="1" customWidth="1"/>
    <col min="4" max="4" width="5.88671875" style="79" customWidth="1"/>
    <col min="5" max="5" width="4.44140625" style="79" bestFit="1" customWidth="1"/>
    <col min="6" max="6" width="5.88671875" style="79" customWidth="1"/>
    <col min="7" max="7" width="4.88671875" style="79" bestFit="1" customWidth="1"/>
    <col min="8" max="9" width="5.77734375" style="79" customWidth="1"/>
    <col min="10" max="10" width="0" style="79" hidden="1" customWidth="1"/>
    <col min="11" max="11" width="8.88671875" style="79"/>
    <col min="12" max="12" width="5.33203125" style="79" customWidth="1"/>
    <col min="13" max="13" width="6" style="79" customWidth="1"/>
    <col min="14" max="14" width="5" style="79" customWidth="1"/>
    <col min="15" max="16384" width="8.88671875" style="79"/>
  </cols>
  <sheetData>
    <row r="1" spans="1:14">
      <c r="A1" s="80" t="s">
        <v>436</v>
      </c>
      <c r="B1" s="80" t="s">
        <v>648</v>
      </c>
      <c r="C1" s="80" t="s">
        <v>88</v>
      </c>
      <c r="D1" s="80" t="s">
        <v>89</v>
      </c>
      <c r="E1" s="80" t="s">
        <v>90</v>
      </c>
      <c r="F1" s="80" t="s">
        <v>91</v>
      </c>
      <c r="G1" s="80" t="s">
        <v>92</v>
      </c>
      <c r="H1" s="80" t="s">
        <v>93</v>
      </c>
      <c r="I1" s="80" t="s">
        <v>549</v>
      </c>
      <c r="J1" s="79" t="s">
        <v>649</v>
      </c>
      <c r="L1" s="79" t="s">
        <v>650</v>
      </c>
    </row>
    <row r="2" spans="1:14" ht="15.75">
      <c r="A2" s="79">
        <v>1</v>
      </c>
      <c r="B2" s="79" t="s">
        <v>94</v>
      </c>
      <c r="C2" s="10">
        <v>45</v>
      </c>
      <c r="D2" s="10">
        <v>56</v>
      </c>
      <c r="E2" s="10">
        <v>72</v>
      </c>
      <c r="F2" s="10">
        <v>65</v>
      </c>
      <c r="G2" s="10">
        <v>50</v>
      </c>
      <c r="H2" s="10">
        <v>78</v>
      </c>
      <c r="I2" s="79">
        <f>SUM(C2:H2)</f>
        <v>366</v>
      </c>
      <c r="J2" s="79" t="str">
        <f>IF(MIN(C2:H2)&lt;50,"Fail","Pass")</f>
        <v>Fail</v>
      </c>
      <c r="L2" s="79">
        <v>0</v>
      </c>
      <c r="M2" s="79">
        <v>240</v>
      </c>
      <c r="N2" s="79" t="s">
        <v>29</v>
      </c>
    </row>
    <row r="3" spans="1:14" ht="15.75">
      <c r="A3" s="79">
        <v>2</v>
      </c>
      <c r="B3" s="79" t="s">
        <v>95</v>
      </c>
      <c r="C3" s="10">
        <v>75</v>
      </c>
      <c r="D3" s="10">
        <v>45</v>
      </c>
      <c r="E3" s="10">
        <v>67</v>
      </c>
      <c r="F3" s="10">
        <v>89</v>
      </c>
      <c r="G3" s="10">
        <v>34</v>
      </c>
      <c r="H3" s="10">
        <v>58</v>
      </c>
      <c r="I3" s="79">
        <f t="shared" ref="I3:I21" si="0">SUM(C3:H3)</f>
        <v>368</v>
      </c>
      <c r="J3" s="79" t="str">
        <f t="shared" ref="J3:J21" si="1">IF(MIN(C3:H3)&lt;50,"Fail","Pass")</f>
        <v>Fail</v>
      </c>
      <c r="L3" s="79">
        <v>241</v>
      </c>
      <c r="M3" s="79">
        <v>360</v>
      </c>
      <c r="N3" s="79" t="s">
        <v>145</v>
      </c>
    </row>
    <row r="4" spans="1:14" ht="15.75">
      <c r="A4" s="79">
        <v>3</v>
      </c>
      <c r="B4" s="79" t="s">
        <v>96</v>
      </c>
      <c r="C4" s="10">
        <v>87</v>
      </c>
      <c r="D4" s="10">
        <v>45</v>
      </c>
      <c r="E4" s="10">
        <v>65</v>
      </c>
      <c r="F4" s="10">
        <v>56</v>
      </c>
      <c r="G4" s="10">
        <v>56</v>
      </c>
      <c r="H4" s="10">
        <v>65</v>
      </c>
      <c r="I4" s="79">
        <f t="shared" si="0"/>
        <v>374</v>
      </c>
      <c r="J4" s="79" t="str">
        <f t="shared" si="1"/>
        <v>Fail</v>
      </c>
      <c r="L4" s="79">
        <v>361</v>
      </c>
      <c r="M4" s="79">
        <v>420</v>
      </c>
      <c r="N4" s="79" t="s">
        <v>651</v>
      </c>
    </row>
    <row r="5" spans="1:14" ht="15.75">
      <c r="A5" s="79">
        <v>4</v>
      </c>
      <c r="B5" s="79" t="s">
        <v>97</v>
      </c>
      <c r="C5" s="10">
        <v>67</v>
      </c>
      <c r="D5" s="10">
        <v>65</v>
      </c>
      <c r="E5" s="10">
        <v>67</v>
      </c>
      <c r="F5" s="10">
        <v>75</v>
      </c>
      <c r="G5" s="10">
        <v>67</v>
      </c>
      <c r="H5" s="10">
        <v>66</v>
      </c>
      <c r="I5" s="79">
        <f t="shared" si="0"/>
        <v>407</v>
      </c>
      <c r="J5" s="79" t="str">
        <f t="shared" si="1"/>
        <v>Pass</v>
      </c>
      <c r="L5" s="79">
        <v>421</v>
      </c>
      <c r="M5" s="79">
        <v>480</v>
      </c>
      <c r="N5" s="79" t="s">
        <v>652</v>
      </c>
    </row>
    <row r="6" spans="1:14" ht="15.75">
      <c r="A6" s="79">
        <v>5</v>
      </c>
      <c r="B6" s="79" t="s">
        <v>98</v>
      </c>
      <c r="C6" s="10">
        <v>56</v>
      </c>
      <c r="D6" s="10">
        <v>67</v>
      </c>
      <c r="E6" s="10">
        <v>77</v>
      </c>
      <c r="F6" s="10">
        <v>68</v>
      </c>
      <c r="G6" s="10">
        <v>64</v>
      </c>
      <c r="H6" s="10">
        <v>76</v>
      </c>
      <c r="I6" s="79">
        <f t="shared" si="0"/>
        <v>408</v>
      </c>
      <c r="J6" s="79" t="str">
        <f t="shared" si="1"/>
        <v>Pass</v>
      </c>
      <c r="L6" s="79">
        <v>481</v>
      </c>
      <c r="M6" s="79">
        <v>540</v>
      </c>
      <c r="N6" s="79" t="s">
        <v>653</v>
      </c>
    </row>
    <row r="7" spans="1:14" ht="15.75">
      <c r="A7" s="79">
        <v>6</v>
      </c>
      <c r="B7" s="79" t="s">
        <v>99</v>
      </c>
      <c r="C7" s="10">
        <v>68</v>
      </c>
      <c r="D7" s="10">
        <v>89</v>
      </c>
      <c r="E7" s="10">
        <v>78</v>
      </c>
      <c r="F7" s="10">
        <v>97</v>
      </c>
      <c r="G7" s="10">
        <v>56</v>
      </c>
      <c r="H7" s="10">
        <v>89</v>
      </c>
      <c r="I7" s="79">
        <f t="shared" si="0"/>
        <v>477</v>
      </c>
      <c r="J7" s="79" t="str">
        <f t="shared" si="1"/>
        <v>Pass</v>
      </c>
      <c r="L7" s="79">
        <v>541</v>
      </c>
      <c r="M7" s="79">
        <v>600</v>
      </c>
      <c r="N7" s="79" t="s">
        <v>654</v>
      </c>
    </row>
    <row r="8" spans="1:14" ht="15.75">
      <c r="A8" s="79">
        <v>7</v>
      </c>
      <c r="B8" s="79" t="s">
        <v>100</v>
      </c>
      <c r="C8" s="10">
        <v>68</v>
      </c>
      <c r="D8" s="10">
        <v>65</v>
      </c>
      <c r="E8" s="10">
        <v>68</v>
      </c>
      <c r="F8" s="10">
        <v>45</v>
      </c>
      <c r="G8" s="10">
        <v>45</v>
      </c>
      <c r="H8" s="10">
        <v>95</v>
      </c>
      <c r="I8" s="79">
        <f t="shared" si="0"/>
        <v>386</v>
      </c>
      <c r="J8" s="79" t="str">
        <f t="shared" si="1"/>
        <v>Fail</v>
      </c>
    </row>
    <row r="9" spans="1:14" ht="15.75">
      <c r="A9" s="79">
        <v>8</v>
      </c>
      <c r="B9" s="79" t="s">
        <v>101</v>
      </c>
      <c r="C9" s="10">
        <v>69</v>
      </c>
      <c r="D9" s="10">
        <v>34</v>
      </c>
      <c r="E9" s="10">
        <v>76</v>
      </c>
      <c r="F9" s="10">
        <v>68</v>
      </c>
      <c r="G9" s="10">
        <v>87</v>
      </c>
      <c r="H9" s="10">
        <v>59</v>
      </c>
      <c r="I9" s="79">
        <f t="shared" si="0"/>
        <v>393</v>
      </c>
      <c r="J9" s="79" t="str">
        <f t="shared" si="1"/>
        <v>Fail</v>
      </c>
    </row>
    <row r="10" spans="1:14" ht="15.75">
      <c r="A10" s="79">
        <v>9</v>
      </c>
      <c r="B10" s="79" t="s">
        <v>102</v>
      </c>
      <c r="C10" s="10">
        <v>79</v>
      </c>
      <c r="D10" s="10">
        <v>56</v>
      </c>
      <c r="E10" s="10">
        <v>86</v>
      </c>
      <c r="F10" s="10">
        <v>56</v>
      </c>
      <c r="G10" s="10">
        <v>75</v>
      </c>
      <c r="H10" s="10">
        <v>78</v>
      </c>
      <c r="I10" s="79">
        <f t="shared" si="0"/>
        <v>430</v>
      </c>
      <c r="J10" s="79" t="str">
        <f t="shared" si="1"/>
        <v>Pass</v>
      </c>
    </row>
    <row r="11" spans="1:14" ht="15.75">
      <c r="A11" s="79">
        <v>10</v>
      </c>
      <c r="B11" s="79" t="s">
        <v>103</v>
      </c>
      <c r="C11" s="10">
        <v>89</v>
      </c>
      <c r="D11" s="10">
        <v>76</v>
      </c>
      <c r="E11" s="10">
        <v>67</v>
      </c>
      <c r="F11" s="10">
        <v>77</v>
      </c>
      <c r="G11" s="10">
        <v>76</v>
      </c>
      <c r="H11" s="10">
        <v>77</v>
      </c>
      <c r="I11" s="79">
        <f t="shared" si="0"/>
        <v>462</v>
      </c>
      <c r="J11" s="79" t="str">
        <f t="shared" si="1"/>
        <v>Pass</v>
      </c>
    </row>
    <row r="12" spans="1:14" ht="15.75">
      <c r="A12" s="79">
        <v>11</v>
      </c>
      <c r="B12" s="79" t="s">
        <v>104</v>
      </c>
      <c r="C12" s="10">
        <v>45</v>
      </c>
      <c r="D12" s="10">
        <v>56</v>
      </c>
      <c r="E12" s="10">
        <v>72</v>
      </c>
      <c r="F12" s="10">
        <v>65</v>
      </c>
      <c r="G12" s="10">
        <v>50</v>
      </c>
      <c r="H12" s="10">
        <v>78</v>
      </c>
      <c r="I12" s="79">
        <f t="shared" si="0"/>
        <v>366</v>
      </c>
      <c r="J12" s="79" t="str">
        <f t="shared" si="1"/>
        <v>Fail</v>
      </c>
    </row>
    <row r="13" spans="1:14" ht="15.75">
      <c r="A13" s="79">
        <v>12</v>
      </c>
      <c r="B13" s="79" t="s">
        <v>105</v>
      </c>
      <c r="C13" s="10">
        <v>75</v>
      </c>
      <c r="D13" s="10">
        <v>65</v>
      </c>
      <c r="E13" s="10">
        <v>67</v>
      </c>
      <c r="F13" s="10">
        <v>89</v>
      </c>
      <c r="G13" s="10">
        <v>34</v>
      </c>
      <c r="H13" s="10">
        <v>58</v>
      </c>
      <c r="I13" s="79">
        <f t="shared" si="0"/>
        <v>388</v>
      </c>
      <c r="J13" s="79" t="str">
        <f t="shared" si="1"/>
        <v>Fail</v>
      </c>
    </row>
    <row r="14" spans="1:14" ht="15.75">
      <c r="A14" s="79">
        <v>13</v>
      </c>
      <c r="B14" s="79" t="s">
        <v>106</v>
      </c>
      <c r="C14" s="10">
        <v>87</v>
      </c>
      <c r="D14" s="10">
        <v>45</v>
      </c>
      <c r="E14" s="10">
        <v>65</v>
      </c>
      <c r="F14" s="10">
        <v>56</v>
      </c>
      <c r="G14" s="10">
        <v>56</v>
      </c>
      <c r="H14" s="10">
        <v>65</v>
      </c>
      <c r="I14" s="79">
        <f t="shared" si="0"/>
        <v>374</v>
      </c>
      <c r="J14" s="79" t="str">
        <f t="shared" si="1"/>
        <v>Fail</v>
      </c>
      <c r="M14" s="79" t="s">
        <v>655</v>
      </c>
    </row>
    <row r="15" spans="1:14" ht="15.75">
      <c r="A15" s="79">
        <v>14</v>
      </c>
      <c r="B15" s="79" t="s">
        <v>107</v>
      </c>
      <c r="C15" s="10">
        <v>67</v>
      </c>
      <c r="D15" s="10">
        <v>65</v>
      </c>
      <c r="E15" s="10">
        <v>67</v>
      </c>
      <c r="F15" s="10">
        <v>75</v>
      </c>
      <c r="G15" s="10">
        <v>67</v>
      </c>
      <c r="H15" s="10">
        <v>66</v>
      </c>
      <c r="I15" s="79">
        <f t="shared" si="0"/>
        <v>407</v>
      </c>
      <c r="J15" s="79" t="str">
        <f t="shared" si="1"/>
        <v>Pass</v>
      </c>
      <c r="L15" s="79" t="s">
        <v>107</v>
      </c>
    </row>
    <row r="16" spans="1:14" ht="15.75">
      <c r="A16" s="79">
        <v>15</v>
      </c>
      <c r="B16" s="79" t="s">
        <v>108</v>
      </c>
      <c r="C16" s="10">
        <v>56</v>
      </c>
      <c r="D16" s="10">
        <v>67</v>
      </c>
      <c r="E16" s="10">
        <v>77</v>
      </c>
      <c r="F16" s="10">
        <v>68</v>
      </c>
      <c r="G16" s="10">
        <v>64</v>
      </c>
      <c r="H16" s="10">
        <v>76</v>
      </c>
      <c r="I16" s="79">
        <f t="shared" si="0"/>
        <v>408</v>
      </c>
      <c r="J16" s="79" t="str">
        <f t="shared" si="1"/>
        <v>Pass</v>
      </c>
    </row>
    <row r="17" spans="1:10" ht="15.75">
      <c r="A17" s="79">
        <v>16</v>
      </c>
      <c r="B17" s="79" t="s">
        <v>109</v>
      </c>
      <c r="C17" s="10">
        <v>68</v>
      </c>
      <c r="D17" s="10">
        <v>89</v>
      </c>
      <c r="E17" s="10">
        <v>78</v>
      </c>
      <c r="F17" s="10">
        <v>97</v>
      </c>
      <c r="G17" s="10">
        <v>56</v>
      </c>
      <c r="H17" s="10">
        <v>89</v>
      </c>
      <c r="I17" s="79">
        <f t="shared" si="0"/>
        <v>477</v>
      </c>
      <c r="J17" s="79" t="str">
        <f t="shared" si="1"/>
        <v>Pass</v>
      </c>
    </row>
    <row r="18" spans="1:10" ht="15.75">
      <c r="A18" s="79">
        <v>17</v>
      </c>
      <c r="B18" s="79" t="s">
        <v>110</v>
      </c>
      <c r="C18" s="10">
        <v>68</v>
      </c>
      <c r="D18" s="10">
        <v>65</v>
      </c>
      <c r="E18" s="10">
        <v>68</v>
      </c>
      <c r="F18" s="10">
        <v>45</v>
      </c>
      <c r="G18" s="10">
        <v>45</v>
      </c>
      <c r="H18" s="10">
        <v>95</v>
      </c>
      <c r="I18" s="79">
        <f t="shared" si="0"/>
        <v>386</v>
      </c>
      <c r="J18" s="79" t="str">
        <f t="shared" si="1"/>
        <v>Fail</v>
      </c>
    </row>
    <row r="19" spans="1:10" ht="15.75">
      <c r="A19" s="79">
        <v>18</v>
      </c>
      <c r="B19" s="79" t="s">
        <v>111</v>
      </c>
      <c r="C19" s="10">
        <v>69</v>
      </c>
      <c r="D19" s="10">
        <v>34</v>
      </c>
      <c r="E19" s="10">
        <v>76</v>
      </c>
      <c r="F19" s="10" t="s">
        <v>26</v>
      </c>
      <c r="G19" s="10">
        <v>87</v>
      </c>
      <c r="H19" s="10">
        <v>59</v>
      </c>
      <c r="I19" s="79">
        <f t="shared" si="0"/>
        <v>325</v>
      </c>
      <c r="J19" s="79" t="str">
        <f t="shared" si="1"/>
        <v>Fail</v>
      </c>
    </row>
    <row r="20" spans="1:10" ht="15.75">
      <c r="A20" s="79">
        <v>19</v>
      </c>
      <c r="B20" s="79" t="s">
        <v>112</v>
      </c>
      <c r="C20" s="10">
        <v>79</v>
      </c>
      <c r="D20" s="10">
        <v>56</v>
      </c>
      <c r="E20" s="10">
        <v>86</v>
      </c>
      <c r="F20" s="10">
        <v>56</v>
      </c>
      <c r="G20" s="10">
        <v>75</v>
      </c>
      <c r="H20" s="10">
        <v>78</v>
      </c>
      <c r="I20" s="79">
        <f t="shared" si="0"/>
        <v>430</v>
      </c>
      <c r="J20" s="79" t="str">
        <f t="shared" si="1"/>
        <v>Pass</v>
      </c>
    </row>
    <row r="21" spans="1:10" ht="15.75">
      <c r="A21" s="79">
        <v>20</v>
      </c>
      <c r="B21" s="79" t="s">
        <v>113</v>
      </c>
      <c r="C21" s="10">
        <v>78</v>
      </c>
      <c r="D21" s="10">
        <v>76</v>
      </c>
      <c r="E21" s="10">
        <v>67</v>
      </c>
      <c r="F21" s="10">
        <v>77</v>
      </c>
      <c r="G21" s="10">
        <v>76</v>
      </c>
      <c r="H21" s="10">
        <v>77</v>
      </c>
      <c r="I21" s="79">
        <f t="shared" si="0"/>
        <v>451</v>
      </c>
      <c r="J21" s="79" t="str">
        <f t="shared" si="1"/>
        <v>Pass</v>
      </c>
    </row>
  </sheetData>
  <sheetProtection selectLockedCells="1"/>
  <customSheetViews>
    <customSheetView guid="{BBE43EB8-AC5B-419E-90E4-72D0C525AF66}">
      <pageMargins left="0" right="0" top="0" bottom="0" header="0" footer="0"/>
    </customSheetView>
  </customSheetView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4"/>
  <dimension ref="A1:H259"/>
  <sheetViews>
    <sheetView workbookViewId="0">
      <selection activeCell="H3" sqref="H3"/>
    </sheetView>
  </sheetViews>
  <sheetFormatPr defaultColWidth="15.44140625" defaultRowHeight="12.75"/>
  <cols>
    <col min="1" max="1" width="16.77734375" style="175" bestFit="1" customWidth="1"/>
    <col min="2" max="2" width="28.44140625" style="175" customWidth="1"/>
    <col min="3" max="3" width="8.21875" style="176" customWidth="1"/>
    <col min="4" max="4" width="5.77734375" style="175" customWidth="1"/>
    <col min="5" max="5" width="6.5546875" style="175" bestFit="1" customWidth="1"/>
    <col min="6" max="6" width="8.88671875" style="177" bestFit="1" customWidth="1"/>
    <col min="7" max="16384" width="15.44140625" style="82"/>
  </cols>
  <sheetData>
    <row r="1" spans="1:8">
      <c r="A1" s="170" t="s">
        <v>656</v>
      </c>
      <c r="B1" s="171" t="s">
        <v>657</v>
      </c>
      <c r="C1" s="172" t="s">
        <v>658</v>
      </c>
      <c r="D1" s="173" t="s">
        <v>659</v>
      </c>
      <c r="E1" s="171" t="s">
        <v>660</v>
      </c>
      <c r="F1" s="174" t="s">
        <v>661</v>
      </c>
    </row>
    <row r="2" spans="1:8">
      <c r="A2" s="175" t="s">
        <v>724</v>
      </c>
      <c r="B2" s="175" t="s">
        <v>680</v>
      </c>
      <c r="C2" s="176">
        <v>32125</v>
      </c>
      <c r="D2" s="177">
        <f t="shared" ref="D2:D65" ca="1" si="0">DATEDIF(C2,TODAY(),"Y")</f>
        <v>35</v>
      </c>
      <c r="F2" s="177">
        <v>62390</v>
      </c>
    </row>
    <row r="3" spans="1:8">
      <c r="A3" s="175" t="s">
        <v>845</v>
      </c>
      <c r="B3" s="175" t="s">
        <v>702</v>
      </c>
      <c r="C3" s="176">
        <v>32167</v>
      </c>
      <c r="D3" s="177">
        <f t="shared" ca="1" si="0"/>
        <v>35</v>
      </c>
      <c r="F3" s="177">
        <v>79259</v>
      </c>
      <c r="H3" s="184" t="s">
        <v>664</v>
      </c>
    </row>
    <row r="4" spans="1:8">
      <c r="A4" s="175" t="s">
        <v>870</v>
      </c>
      <c r="B4" s="175" t="s">
        <v>704</v>
      </c>
      <c r="C4" s="176">
        <v>32182</v>
      </c>
      <c r="D4" s="177">
        <f t="shared" ca="1" si="0"/>
        <v>35</v>
      </c>
      <c r="F4" s="177">
        <v>51162</v>
      </c>
      <c r="H4" s="184" t="s">
        <v>666</v>
      </c>
    </row>
    <row r="5" spans="1:8">
      <c r="A5" s="175" t="s">
        <v>844</v>
      </c>
      <c r="B5" s="175" t="s">
        <v>702</v>
      </c>
      <c r="C5" s="179">
        <v>32214</v>
      </c>
      <c r="D5" s="177">
        <f t="shared" ca="1" si="0"/>
        <v>35</v>
      </c>
      <c r="F5" s="177">
        <v>53915</v>
      </c>
      <c r="H5" s="184" t="s">
        <v>675</v>
      </c>
    </row>
    <row r="6" spans="1:8">
      <c r="A6" s="175" t="s">
        <v>850</v>
      </c>
      <c r="B6" s="175" t="s">
        <v>704</v>
      </c>
      <c r="C6" s="176">
        <v>32221</v>
      </c>
      <c r="D6" s="177">
        <f t="shared" ca="1" si="0"/>
        <v>35</v>
      </c>
      <c r="F6" s="177">
        <v>36081</v>
      </c>
      <c r="H6" s="184" t="s">
        <v>669</v>
      </c>
    </row>
    <row r="7" spans="1:8">
      <c r="A7" s="175" t="s">
        <v>819</v>
      </c>
      <c r="B7" s="175" t="s">
        <v>694</v>
      </c>
      <c r="C7" s="176">
        <v>32277</v>
      </c>
      <c r="D7" s="177">
        <f t="shared" ca="1" si="0"/>
        <v>35</v>
      </c>
      <c r="F7" s="177">
        <v>39569</v>
      </c>
    </row>
    <row r="8" spans="1:8">
      <c r="A8" s="175" t="s">
        <v>857</v>
      </c>
      <c r="B8" s="175" t="s">
        <v>704</v>
      </c>
      <c r="C8" s="176">
        <v>32288</v>
      </c>
      <c r="D8" s="177">
        <f t="shared" ca="1" si="0"/>
        <v>35</v>
      </c>
      <c r="F8" s="177">
        <v>33498</v>
      </c>
    </row>
    <row r="9" spans="1:8">
      <c r="A9" s="175" t="s">
        <v>818</v>
      </c>
      <c r="B9" s="175" t="s">
        <v>694</v>
      </c>
      <c r="C9" s="176">
        <v>32301</v>
      </c>
      <c r="D9" s="177">
        <f t="shared" ca="1" si="0"/>
        <v>35</v>
      </c>
      <c r="F9" s="177">
        <v>25352</v>
      </c>
    </row>
    <row r="10" spans="1:8">
      <c r="A10" s="175" t="s">
        <v>884</v>
      </c>
      <c r="B10" s="175" t="s">
        <v>706</v>
      </c>
      <c r="C10" s="176">
        <v>32323</v>
      </c>
      <c r="D10" s="177">
        <f t="shared" ca="1" si="0"/>
        <v>35</v>
      </c>
      <c r="F10" s="177">
        <v>34285</v>
      </c>
    </row>
    <row r="11" spans="1:8">
      <c r="A11" s="175" t="s">
        <v>922</v>
      </c>
      <c r="B11" s="175" t="s">
        <v>708</v>
      </c>
      <c r="C11" s="176">
        <v>32333</v>
      </c>
      <c r="D11" s="177">
        <f t="shared" ca="1" si="0"/>
        <v>34</v>
      </c>
      <c r="F11" s="177">
        <v>41592</v>
      </c>
    </row>
    <row r="12" spans="1:8">
      <c r="A12" s="175" t="s">
        <v>665</v>
      </c>
      <c r="B12" s="175" t="s">
        <v>663</v>
      </c>
      <c r="C12" s="176">
        <v>32344</v>
      </c>
      <c r="D12" s="177">
        <f t="shared" ca="1" si="0"/>
        <v>34</v>
      </c>
      <c r="F12" s="177">
        <v>56469</v>
      </c>
    </row>
    <row r="13" spans="1:8">
      <c r="A13" s="175" t="s">
        <v>803</v>
      </c>
      <c r="B13" s="175" t="s">
        <v>694</v>
      </c>
      <c r="C13" s="176">
        <v>32373</v>
      </c>
      <c r="D13" s="177">
        <f t="shared" ca="1" si="0"/>
        <v>34</v>
      </c>
      <c r="F13" s="177">
        <v>40132</v>
      </c>
    </row>
    <row r="14" spans="1:8">
      <c r="A14" s="175" t="s">
        <v>689</v>
      </c>
      <c r="B14" s="175" t="s">
        <v>676</v>
      </c>
      <c r="C14" s="176">
        <v>32402</v>
      </c>
      <c r="D14" s="177">
        <f t="shared" ca="1" si="0"/>
        <v>34</v>
      </c>
      <c r="F14" s="177">
        <v>51437</v>
      </c>
    </row>
    <row r="15" spans="1:8">
      <c r="A15" s="175" t="s">
        <v>846</v>
      </c>
      <c r="B15" s="175" t="s">
        <v>702</v>
      </c>
      <c r="C15" s="176">
        <v>32403</v>
      </c>
      <c r="D15" s="177">
        <f t="shared" ca="1" si="0"/>
        <v>34</v>
      </c>
      <c r="F15" s="177">
        <v>35246</v>
      </c>
    </row>
    <row r="16" spans="1:8">
      <c r="A16" s="175" t="s">
        <v>750</v>
      </c>
      <c r="B16" s="175" t="s">
        <v>688</v>
      </c>
      <c r="C16" s="176">
        <v>32439</v>
      </c>
      <c r="D16" s="177">
        <f t="shared" ca="1" si="0"/>
        <v>34</v>
      </c>
      <c r="F16" s="177">
        <v>27498</v>
      </c>
    </row>
    <row r="17" spans="1:6">
      <c r="A17" s="175" t="s">
        <v>933</v>
      </c>
      <c r="B17" s="175" t="s">
        <v>710</v>
      </c>
      <c r="C17" s="176">
        <v>32441</v>
      </c>
      <c r="D17" s="177">
        <f t="shared" ca="1" si="0"/>
        <v>34</v>
      </c>
      <c r="F17" s="177">
        <v>52421</v>
      </c>
    </row>
    <row r="18" spans="1:6">
      <c r="A18" s="175" t="s">
        <v>926</v>
      </c>
      <c r="B18" s="175" t="s">
        <v>708</v>
      </c>
      <c r="C18" s="176">
        <v>32467</v>
      </c>
      <c r="D18" s="177">
        <f t="shared" ca="1" si="0"/>
        <v>34</v>
      </c>
      <c r="F18" s="177">
        <v>58563</v>
      </c>
    </row>
    <row r="19" spans="1:6">
      <c r="A19" s="175" t="s">
        <v>899</v>
      </c>
      <c r="B19" s="175" t="s">
        <v>706</v>
      </c>
      <c r="C19" s="176">
        <v>32475</v>
      </c>
      <c r="D19" s="177">
        <f t="shared" ca="1" si="0"/>
        <v>34</v>
      </c>
      <c r="F19" s="177">
        <v>54231</v>
      </c>
    </row>
    <row r="20" spans="1:6">
      <c r="A20" s="175" t="s">
        <v>739</v>
      </c>
      <c r="B20" s="175" t="s">
        <v>686</v>
      </c>
      <c r="C20" s="176">
        <v>32478</v>
      </c>
      <c r="D20" s="177">
        <f t="shared" ca="1" si="0"/>
        <v>34</v>
      </c>
      <c r="F20" s="177">
        <v>66577</v>
      </c>
    </row>
    <row r="21" spans="1:6">
      <c r="A21" s="175" t="s">
        <v>730</v>
      </c>
      <c r="B21" s="175" t="s">
        <v>682</v>
      </c>
      <c r="C21" s="176">
        <v>32501</v>
      </c>
      <c r="D21" s="177">
        <f t="shared" ca="1" si="0"/>
        <v>34</v>
      </c>
      <c r="F21" s="177">
        <v>57250</v>
      </c>
    </row>
    <row r="22" spans="1:6">
      <c r="A22" s="175" t="s">
        <v>843</v>
      </c>
      <c r="B22" s="175" t="s">
        <v>702</v>
      </c>
      <c r="C22" s="176">
        <v>32514</v>
      </c>
      <c r="D22" s="177">
        <f t="shared" ca="1" si="0"/>
        <v>34</v>
      </c>
      <c r="F22" s="177">
        <v>44477</v>
      </c>
    </row>
    <row r="23" spans="1:6">
      <c r="A23" s="175" t="s">
        <v>855</v>
      </c>
      <c r="B23" s="175" t="s">
        <v>704</v>
      </c>
      <c r="C23" s="176">
        <v>32514</v>
      </c>
      <c r="D23" s="177">
        <f t="shared" ca="1" si="0"/>
        <v>34</v>
      </c>
      <c r="F23" s="177">
        <v>46907</v>
      </c>
    </row>
    <row r="24" spans="1:6">
      <c r="A24" s="175" t="s">
        <v>703</v>
      </c>
      <c r="B24" s="175" t="s">
        <v>676</v>
      </c>
      <c r="C24" s="176">
        <v>32526</v>
      </c>
      <c r="D24" s="177">
        <f t="shared" ca="1" si="0"/>
        <v>34</v>
      </c>
      <c r="F24" s="177">
        <v>52424</v>
      </c>
    </row>
    <row r="25" spans="1:6">
      <c r="A25" s="175" t="s">
        <v>904</v>
      </c>
      <c r="B25" s="175" t="s">
        <v>708</v>
      </c>
      <c r="C25" s="176">
        <v>32560</v>
      </c>
      <c r="D25" s="177">
        <f t="shared" ca="1" si="0"/>
        <v>34</v>
      </c>
      <c r="F25" s="177">
        <v>65874</v>
      </c>
    </row>
    <row r="26" spans="1:6">
      <c r="A26" s="175" t="s">
        <v>847</v>
      </c>
      <c r="B26" s="175" t="s">
        <v>702</v>
      </c>
      <c r="C26" s="176">
        <v>32567</v>
      </c>
      <c r="D26" s="177">
        <f t="shared" ca="1" si="0"/>
        <v>34</v>
      </c>
      <c r="F26" s="177">
        <v>24108</v>
      </c>
    </row>
    <row r="27" spans="1:6">
      <c r="A27" s="175" t="s">
        <v>865</v>
      </c>
      <c r="B27" s="175" t="s">
        <v>704</v>
      </c>
      <c r="C27" s="176">
        <v>32569</v>
      </c>
      <c r="D27" s="177">
        <f t="shared" ca="1" si="0"/>
        <v>34</v>
      </c>
      <c r="F27" s="177">
        <v>62999</v>
      </c>
    </row>
    <row r="28" spans="1:6">
      <c r="A28" s="175" t="s">
        <v>879</v>
      </c>
      <c r="B28" s="175" t="s">
        <v>706</v>
      </c>
      <c r="C28" s="176">
        <v>32602</v>
      </c>
      <c r="D28" s="177">
        <f t="shared" ca="1" si="0"/>
        <v>34</v>
      </c>
      <c r="F28" s="177">
        <v>76518</v>
      </c>
    </row>
    <row r="29" spans="1:6">
      <c r="A29" s="175" t="s">
        <v>871</v>
      </c>
      <c r="B29" s="175" t="s">
        <v>704</v>
      </c>
      <c r="C29" s="176">
        <v>32632</v>
      </c>
      <c r="D29" s="177">
        <f t="shared" ca="1" si="0"/>
        <v>34</v>
      </c>
      <c r="F29" s="177">
        <v>66581</v>
      </c>
    </row>
    <row r="30" spans="1:6">
      <c r="A30" s="175" t="s">
        <v>880</v>
      </c>
      <c r="B30" s="175" t="s">
        <v>706</v>
      </c>
      <c r="C30" s="176">
        <v>32658</v>
      </c>
      <c r="D30" s="177">
        <f t="shared" ca="1" si="0"/>
        <v>34</v>
      </c>
      <c r="F30" s="177">
        <v>31753</v>
      </c>
    </row>
    <row r="31" spans="1:6">
      <c r="A31" s="175" t="s">
        <v>728</v>
      </c>
      <c r="B31" s="175" t="s">
        <v>682</v>
      </c>
      <c r="C31" s="176">
        <v>32667</v>
      </c>
      <c r="D31" s="177">
        <f t="shared" ca="1" si="0"/>
        <v>34</v>
      </c>
      <c r="F31" s="177">
        <v>63746</v>
      </c>
    </row>
    <row r="32" spans="1:6">
      <c r="A32" s="175" t="s">
        <v>797</v>
      </c>
      <c r="B32" s="175" t="s">
        <v>690</v>
      </c>
      <c r="C32" s="176">
        <v>32667</v>
      </c>
      <c r="D32" s="177">
        <f t="shared" ca="1" si="0"/>
        <v>34</v>
      </c>
      <c r="F32" s="177">
        <v>34127</v>
      </c>
    </row>
    <row r="33" spans="1:6">
      <c r="A33" s="175" t="s">
        <v>821</v>
      </c>
      <c r="B33" s="175" t="s">
        <v>696</v>
      </c>
      <c r="C33" s="176">
        <v>32671</v>
      </c>
      <c r="D33" s="177">
        <f t="shared" ca="1" si="0"/>
        <v>34</v>
      </c>
      <c r="F33" s="177">
        <v>77134</v>
      </c>
    </row>
    <row r="34" spans="1:6">
      <c r="A34" s="175" t="s">
        <v>876</v>
      </c>
      <c r="B34" s="175" t="s">
        <v>704</v>
      </c>
      <c r="C34" s="176">
        <v>32725</v>
      </c>
      <c r="D34" s="177">
        <f t="shared" ca="1" si="0"/>
        <v>33</v>
      </c>
      <c r="F34" s="177">
        <v>24663</v>
      </c>
    </row>
    <row r="35" spans="1:6">
      <c r="A35" s="175" t="s">
        <v>877</v>
      </c>
      <c r="B35" s="175" t="s">
        <v>706</v>
      </c>
      <c r="C35" s="176">
        <v>32739</v>
      </c>
      <c r="D35" s="177">
        <f t="shared" ca="1" si="0"/>
        <v>33</v>
      </c>
      <c r="F35" s="177">
        <v>44871</v>
      </c>
    </row>
    <row r="36" spans="1:6">
      <c r="A36" s="175" t="s">
        <v>687</v>
      </c>
      <c r="B36" s="175" t="s">
        <v>673</v>
      </c>
      <c r="C36" s="176">
        <v>32767</v>
      </c>
      <c r="D36" s="177">
        <f t="shared" ca="1" si="0"/>
        <v>33</v>
      </c>
      <c r="F36" s="177">
        <v>25901</v>
      </c>
    </row>
    <row r="37" spans="1:6">
      <c r="A37" s="175" t="s">
        <v>825</v>
      </c>
      <c r="B37" s="175" t="s">
        <v>696</v>
      </c>
      <c r="C37" s="176">
        <v>32795</v>
      </c>
      <c r="D37" s="177">
        <f t="shared" ca="1" si="0"/>
        <v>33</v>
      </c>
      <c r="F37" s="177">
        <v>44462</v>
      </c>
    </row>
    <row r="38" spans="1:6">
      <c r="A38" s="175" t="s">
        <v>778</v>
      </c>
      <c r="B38" s="175" t="s">
        <v>690</v>
      </c>
      <c r="C38" s="176">
        <v>32805</v>
      </c>
      <c r="D38" s="177">
        <f t="shared" ca="1" si="0"/>
        <v>33</v>
      </c>
      <c r="F38" s="177">
        <v>69034</v>
      </c>
    </row>
    <row r="39" spans="1:6">
      <c r="A39" s="175" t="s">
        <v>793</v>
      </c>
      <c r="B39" s="175" t="s">
        <v>690</v>
      </c>
      <c r="C39" s="176">
        <v>32828</v>
      </c>
      <c r="D39" s="177">
        <f t="shared" ca="1" si="0"/>
        <v>33</v>
      </c>
      <c r="F39" s="177">
        <v>44941</v>
      </c>
    </row>
    <row r="40" spans="1:6">
      <c r="A40" s="175" t="s">
        <v>903</v>
      </c>
      <c r="B40" s="175" t="s">
        <v>708</v>
      </c>
      <c r="C40" s="176">
        <v>32874</v>
      </c>
      <c r="D40" s="177">
        <f t="shared" ca="1" si="0"/>
        <v>33</v>
      </c>
      <c r="F40" s="177">
        <v>50301</v>
      </c>
    </row>
    <row r="41" spans="1:6">
      <c r="A41" s="175" t="s">
        <v>883</v>
      </c>
      <c r="B41" s="175" t="s">
        <v>706</v>
      </c>
      <c r="C41" s="176">
        <v>32906</v>
      </c>
      <c r="D41" s="177">
        <f t="shared" ca="1" si="0"/>
        <v>33</v>
      </c>
      <c r="F41" s="177">
        <v>32127</v>
      </c>
    </row>
    <row r="42" spans="1:6">
      <c r="A42" s="175" t="s">
        <v>829</v>
      </c>
      <c r="B42" s="175" t="s">
        <v>700</v>
      </c>
      <c r="C42" s="176">
        <v>32935</v>
      </c>
      <c r="D42" s="177">
        <f t="shared" ca="1" si="0"/>
        <v>33</v>
      </c>
      <c r="F42" s="177">
        <v>66848</v>
      </c>
    </row>
    <row r="43" spans="1:6">
      <c r="A43" s="175" t="s">
        <v>881</v>
      </c>
      <c r="B43" s="175" t="s">
        <v>706</v>
      </c>
      <c r="C43" s="176">
        <v>32944</v>
      </c>
      <c r="D43" s="177">
        <f t="shared" ca="1" si="0"/>
        <v>33</v>
      </c>
      <c r="F43" s="177">
        <v>50213</v>
      </c>
    </row>
    <row r="44" spans="1:6">
      <c r="A44" s="175" t="s">
        <v>917</v>
      </c>
      <c r="B44" s="175" t="s">
        <v>708</v>
      </c>
      <c r="C44" s="176">
        <v>32975</v>
      </c>
      <c r="D44" s="177">
        <f t="shared" ca="1" si="0"/>
        <v>33</v>
      </c>
      <c r="F44" s="177">
        <v>34596</v>
      </c>
    </row>
    <row r="45" spans="1:6">
      <c r="A45" s="175" t="s">
        <v>842</v>
      </c>
      <c r="B45" s="175" t="s">
        <v>700</v>
      </c>
      <c r="C45" s="176">
        <v>32982</v>
      </c>
      <c r="D45" s="177">
        <f t="shared" ca="1" si="0"/>
        <v>33</v>
      </c>
      <c r="F45" s="177">
        <v>48502</v>
      </c>
    </row>
    <row r="46" spans="1:6">
      <c r="A46" s="175" t="s">
        <v>908</v>
      </c>
      <c r="B46" s="175" t="s">
        <v>708</v>
      </c>
      <c r="C46" s="176">
        <v>33011</v>
      </c>
      <c r="D46" s="177">
        <f t="shared" ca="1" si="0"/>
        <v>33</v>
      </c>
      <c r="F46" s="177">
        <v>36796</v>
      </c>
    </row>
    <row r="47" spans="1:6">
      <c r="A47" s="175" t="s">
        <v>774</v>
      </c>
      <c r="B47" s="175" t="s">
        <v>690</v>
      </c>
      <c r="C47" s="176">
        <v>33033</v>
      </c>
      <c r="D47" s="177">
        <f t="shared" ca="1" si="0"/>
        <v>33</v>
      </c>
      <c r="F47" s="177">
        <v>59845</v>
      </c>
    </row>
    <row r="48" spans="1:6">
      <c r="A48" s="175" t="s">
        <v>707</v>
      </c>
      <c r="B48" s="175" t="s">
        <v>676</v>
      </c>
      <c r="C48" s="176">
        <v>33035</v>
      </c>
      <c r="D48" s="177">
        <f t="shared" ca="1" si="0"/>
        <v>33</v>
      </c>
      <c r="F48" s="177">
        <v>78042</v>
      </c>
    </row>
    <row r="49" spans="1:6">
      <c r="A49" s="175" t="s">
        <v>773</v>
      </c>
      <c r="B49" s="175" t="s">
        <v>690</v>
      </c>
      <c r="C49" s="176">
        <v>33047</v>
      </c>
      <c r="D49" s="177">
        <f t="shared" ca="1" si="0"/>
        <v>33</v>
      </c>
      <c r="F49" s="177">
        <v>34020</v>
      </c>
    </row>
    <row r="50" spans="1:6">
      <c r="A50" s="175" t="s">
        <v>934</v>
      </c>
      <c r="B50" s="175" t="s">
        <v>712</v>
      </c>
      <c r="C50" s="176">
        <v>33057</v>
      </c>
      <c r="D50" s="177">
        <f t="shared" ca="1" si="0"/>
        <v>33</v>
      </c>
      <c r="F50" s="177">
        <v>75170</v>
      </c>
    </row>
    <row r="51" spans="1:6">
      <c r="A51" s="175" t="s">
        <v>780</v>
      </c>
      <c r="B51" s="175" t="s">
        <v>690</v>
      </c>
      <c r="C51" s="176">
        <v>33085</v>
      </c>
      <c r="D51" s="177">
        <f t="shared" ca="1" si="0"/>
        <v>32</v>
      </c>
      <c r="F51" s="177">
        <v>62955</v>
      </c>
    </row>
    <row r="52" spans="1:6">
      <c r="A52" s="175" t="s">
        <v>811</v>
      </c>
      <c r="B52" s="175" t="s">
        <v>694</v>
      </c>
      <c r="C52" s="176">
        <v>33121</v>
      </c>
      <c r="D52" s="177">
        <f t="shared" ca="1" si="0"/>
        <v>32</v>
      </c>
      <c r="F52" s="177">
        <v>77469</v>
      </c>
    </row>
    <row r="53" spans="1:6">
      <c r="A53" s="175" t="s">
        <v>796</v>
      </c>
      <c r="B53" s="175" t="s">
        <v>690</v>
      </c>
      <c r="C53" s="176">
        <v>33122</v>
      </c>
      <c r="D53" s="177">
        <f t="shared" ca="1" si="0"/>
        <v>32</v>
      </c>
      <c r="F53" s="177">
        <v>73692</v>
      </c>
    </row>
    <row r="54" spans="1:6">
      <c r="A54" s="175" t="s">
        <v>674</v>
      </c>
      <c r="B54" s="175" t="s">
        <v>668</v>
      </c>
      <c r="C54" s="176">
        <v>33130</v>
      </c>
      <c r="D54" s="177">
        <f t="shared" ca="1" si="0"/>
        <v>32</v>
      </c>
      <c r="F54" s="177">
        <v>75511</v>
      </c>
    </row>
    <row r="55" spans="1:6">
      <c r="A55" s="175" t="s">
        <v>916</v>
      </c>
      <c r="B55" s="175" t="s">
        <v>708</v>
      </c>
      <c r="C55" s="176">
        <v>33194</v>
      </c>
      <c r="D55" s="177">
        <f t="shared" ca="1" si="0"/>
        <v>32</v>
      </c>
      <c r="F55" s="177">
        <v>64878</v>
      </c>
    </row>
    <row r="56" spans="1:6">
      <c r="A56" s="175" t="s">
        <v>784</v>
      </c>
      <c r="B56" s="175" t="s">
        <v>690</v>
      </c>
      <c r="C56" s="176">
        <v>33203</v>
      </c>
      <c r="D56" s="177">
        <f t="shared" ca="1" si="0"/>
        <v>32</v>
      </c>
      <c r="F56" s="177">
        <v>31644</v>
      </c>
    </row>
    <row r="57" spans="1:6">
      <c r="A57" s="175" t="s">
        <v>741</v>
      </c>
      <c r="B57" s="175" t="s">
        <v>686</v>
      </c>
      <c r="C57" s="176">
        <v>33215</v>
      </c>
      <c r="D57" s="177">
        <f t="shared" ca="1" si="0"/>
        <v>32</v>
      </c>
      <c r="F57" s="177">
        <v>30599</v>
      </c>
    </row>
    <row r="58" spans="1:6">
      <c r="A58" s="175" t="s">
        <v>695</v>
      </c>
      <c r="B58" s="175" t="s">
        <v>676</v>
      </c>
      <c r="C58" s="176">
        <v>33220</v>
      </c>
      <c r="D58" s="177">
        <f t="shared" ca="1" si="0"/>
        <v>32</v>
      </c>
      <c r="F58" s="177">
        <v>54294</v>
      </c>
    </row>
    <row r="59" spans="1:6">
      <c r="A59" s="175" t="s">
        <v>867</v>
      </c>
      <c r="B59" s="175" t="s">
        <v>704</v>
      </c>
      <c r="C59" s="176">
        <v>33276</v>
      </c>
      <c r="D59" s="177">
        <f t="shared" ca="1" si="0"/>
        <v>32</v>
      </c>
      <c r="F59" s="177">
        <v>64978</v>
      </c>
    </row>
    <row r="60" spans="1:6">
      <c r="A60" s="175" t="s">
        <v>759</v>
      </c>
      <c r="B60" s="175" t="s">
        <v>690</v>
      </c>
      <c r="C60" s="176">
        <v>33319</v>
      </c>
      <c r="D60" s="177">
        <f t="shared" ca="1" si="0"/>
        <v>32</v>
      </c>
      <c r="F60" s="177">
        <v>20440</v>
      </c>
    </row>
    <row r="61" spans="1:6">
      <c r="A61" s="175" t="s">
        <v>911</v>
      </c>
      <c r="B61" s="175" t="s">
        <v>708</v>
      </c>
      <c r="C61" s="176">
        <v>33340</v>
      </c>
      <c r="D61" s="177">
        <f t="shared" ca="1" si="0"/>
        <v>32</v>
      </c>
      <c r="F61" s="177">
        <v>48884</v>
      </c>
    </row>
    <row r="62" spans="1:6">
      <c r="A62" s="175" t="s">
        <v>893</v>
      </c>
      <c r="B62" s="175" t="s">
        <v>706</v>
      </c>
      <c r="C62" s="176">
        <v>33399</v>
      </c>
      <c r="D62" s="177">
        <f t="shared" ca="1" si="0"/>
        <v>32</v>
      </c>
      <c r="F62" s="177">
        <v>77066</v>
      </c>
    </row>
    <row r="63" spans="1:6">
      <c r="A63" s="175" t="s">
        <v>705</v>
      </c>
      <c r="B63" s="175" t="s">
        <v>676</v>
      </c>
      <c r="C63" s="176">
        <v>33528</v>
      </c>
      <c r="D63" s="177">
        <f t="shared" ca="1" si="0"/>
        <v>31</v>
      </c>
      <c r="F63" s="177">
        <v>55119</v>
      </c>
    </row>
    <row r="64" spans="1:6">
      <c r="A64" s="175" t="s">
        <v>913</v>
      </c>
      <c r="B64" s="175" t="s">
        <v>708</v>
      </c>
      <c r="C64" s="176">
        <v>33588</v>
      </c>
      <c r="D64" s="177">
        <f t="shared" ca="1" si="0"/>
        <v>31</v>
      </c>
      <c r="F64" s="177">
        <v>77934</v>
      </c>
    </row>
    <row r="65" spans="1:6">
      <c r="A65" s="175" t="s">
        <v>830</v>
      </c>
      <c r="B65" s="175" t="s">
        <v>700</v>
      </c>
      <c r="C65" s="176">
        <v>33671</v>
      </c>
      <c r="D65" s="177">
        <f t="shared" ca="1" si="0"/>
        <v>31</v>
      </c>
      <c r="F65" s="177">
        <v>43095</v>
      </c>
    </row>
    <row r="66" spans="1:6">
      <c r="A66" s="175" t="s">
        <v>719</v>
      </c>
      <c r="B66" s="175" t="s">
        <v>676</v>
      </c>
      <c r="C66" s="176">
        <v>33705</v>
      </c>
      <c r="D66" s="177">
        <f t="shared" ref="D66:D129" ca="1" si="1">DATEDIF(C66,TODAY(),"Y")</f>
        <v>31</v>
      </c>
      <c r="F66" s="177">
        <v>60284</v>
      </c>
    </row>
    <row r="67" spans="1:6">
      <c r="A67" s="175" t="s">
        <v>931</v>
      </c>
      <c r="B67" s="175" t="s">
        <v>708</v>
      </c>
      <c r="C67" s="176">
        <v>33724</v>
      </c>
      <c r="D67" s="177">
        <f t="shared" ca="1" si="1"/>
        <v>31</v>
      </c>
      <c r="F67" s="177">
        <v>48748</v>
      </c>
    </row>
    <row r="68" spans="1:6">
      <c r="A68" s="175" t="s">
        <v>767</v>
      </c>
      <c r="B68" s="175" t="s">
        <v>690</v>
      </c>
      <c r="C68" s="176">
        <v>33725</v>
      </c>
      <c r="D68" s="177">
        <f t="shared" ca="1" si="1"/>
        <v>31</v>
      </c>
      <c r="F68" s="177">
        <v>41644</v>
      </c>
    </row>
    <row r="69" spans="1:6">
      <c r="A69" s="175" t="s">
        <v>837</v>
      </c>
      <c r="B69" s="175" t="s">
        <v>700</v>
      </c>
      <c r="C69" s="176">
        <v>33756</v>
      </c>
      <c r="D69" s="177">
        <f t="shared" ca="1" si="1"/>
        <v>31</v>
      </c>
      <c r="F69" s="177">
        <v>41604</v>
      </c>
    </row>
    <row r="70" spans="1:6">
      <c r="A70" s="175" t="s">
        <v>895</v>
      </c>
      <c r="B70" s="175" t="s">
        <v>706</v>
      </c>
      <c r="C70" s="176">
        <v>33808</v>
      </c>
      <c r="D70" s="177">
        <f t="shared" ca="1" si="1"/>
        <v>30</v>
      </c>
      <c r="F70" s="177">
        <v>39213</v>
      </c>
    </row>
    <row r="71" spans="1:6">
      <c r="A71" s="175" t="s">
        <v>740</v>
      </c>
      <c r="B71" s="175" t="s">
        <v>686</v>
      </c>
      <c r="C71" s="176">
        <v>33809</v>
      </c>
      <c r="D71" s="177">
        <f t="shared" ca="1" si="1"/>
        <v>30</v>
      </c>
      <c r="F71" s="177">
        <v>70971</v>
      </c>
    </row>
    <row r="72" spans="1:6">
      <c r="A72" s="175" t="s">
        <v>781</v>
      </c>
      <c r="B72" s="175" t="s">
        <v>690</v>
      </c>
      <c r="C72" s="176">
        <v>33839</v>
      </c>
      <c r="D72" s="177">
        <f t="shared" ca="1" si="1"/>
        <v>30</v>
      </c>
      <c r="F72" s="177">
        <v>40488</v>
      </c>
    </row>
    <row r="73" spans="1:6">
      <c r="A73" s="175" t="s">
        <v>872</v>
      </c>
      <c r="B73" s="175" t="s">
        <v>704</v>
      </c>
      <c r="C73" s="176">
        <v>33847</v>
      </c>
      <c r="D73" s="177">
        <f t="shared" ca="1" si="1"/>
        <v>30</v>
      </c>
      <c r="F73" s="177">
        <v>68863</v>
      </c>
    </row>
    <row r="74" spans="1:6">
      <c r="A74" s="175" t="s">
        <v>892</v>
      </c>
      <c r="B74" s="175" t="s">
        <v>706</v>
      </c>
      <c r="C74" s="176">
        <v>33854</v>
      </c>
      <c r="D74" s="177">
        <f t="shared" ca="1" si="1"/>
        <v>30</v>
      </c>
      <c r="F74" s="177">
        <v>67406</v>
      </c>
    </row>
    <row r="75" spans="1:6">
      <c r="A75" s="175" t="s">
        <v>910</v>
      </c>
      <c r="B75" s="175" t="s">
        <v>708</v>
      </c>
      <c r="C75" s="176">
        <v>33879</v>
      </c>
      <c r="D75" s="177">
        <f t="shared" ca="1" si="1"/>
        <v>30</v>
      </c>
      <c r="F75" s="177">
        <v>77519</v>
      </c>
    </row>
    <row r="76" spans="1:6">
      <c r="A76" s="175" t="s">
        <v>709</v>
      </c>
      <c r="B76" s="175" t="s">
        <v>676</v>
      </c>
      <c r="C76" s="176">
        <v>33886</v>
      </c>
      <c r="D76" s="177">
        <f t="shared" ca="1" si="1"/>
        <v>30</v>
      </c>
      <c r="F76" s="177">
        <v>32873</v>
      </c>
    </row>
    <row r="77" spans="1:6">
      <c r="A77" s="175" t="s">
        <v>765</v>
      </c>
      <c r="B77" s="175" t="s">
        <v>690</v>
      </c>
      <c r="C77" s="176">
        <v>34078</v>
      </c>
      <c r="D77" s="177">
        <f t="shared" ca="1" si="1"/>
        <v>30</v>
      </c>
      <c r="F77" s="177">
        <v>75765</v>
      </c>
    </row>
    <row r="78" spans="1:6">
      <c r="A78" s="175" t="s">
        <v>747</v>
      </c>
      <c r="B78" s="175" t="s">
        <v>686</v>
      </c>
      <c r="C78" s="176">
        <v>34124</v>
      </c>
      <c r="D78" s="177">
        <f t="shared" ca="1" si="1"/>
        <v>30</v>
      </c>
      <c r="F78" s="177">
        <v>31253</v>
      </c>
    </row>
    <row r="79" spans="1:6">
      <c r="A79" s="175" t="s">
        <v>856</v>
      </c>
      <c r="B79" s="175" t="s">
        <v>704</v>
      </c>
      <c r="C79" s="176">
        <v>34148</v>
      </c>
      <c r="D79" s="177">
        <f t="shared" ca="1" si="1"/>
        <v>30</v>
      </c>
      <c r="F79" s="177">
        <v>75460</v>
      </c>
    </row>
    <row r="80" spans="1:6">
      <c r="A80" s="175" t="s">
        <v>832</v>
      </c>
      <c r="B80" s="175" t="s">
        <v>700</v>
      </c>
      <c r="C80" s="176">
        <v>34187</v>
      </c>
      <c r="D80" s="177">
        <f t="shared" ca="1" si="1"/>
        <v>29</v>
      </c>
      <c r="F80" s="177">
        <v>26586</v>
      </c>
    </row>
    <row r="81" spans="1:6">
      <c r="A81" s="175" t="s">
        <v>929</v>
      </c>
      <c r="B81" s="175" t="s">
        <v>708</v>
      </c>
      <c r="C81" s="176">
        <v>34191</v>
      </c>
      <c r="D81" s="177">
        <f t="shared" ca="1" si="1"/>
        <v>29</v>
      </c>
      <c r="F81" s="177">
        <v>24326</v>
      </c>
    </row>
    <row r="82" spans="1:6">
      <c r="A82" s="175" t="s">
        <v>864</v>
      </c>
      <c r="B82" s="175" t="s">
        <v>704</v>
      </c>
      <c r="C82" s="176">
        <v>34205</v>
      </c>
      <c r="D82" s="177">
        <f t="shared" ca="1" si="1"/>
        <v>29</v>
      </c>
      <c r="F82" s="177">
        <v>77628</v>
      </c>
    </row>
    <row r="83" spans="1:6">
      <c r="A83" s="175" t="s">
        <v>744</v>
      </c>
      <c r="B83" s="175" t="s">
        <v>686</v>
      </c>
      <c r="C83" s="176">
        <v>34240</v>
      </c>
      <c r="D83" s="177">
        <f t="shared" ca="1" si="1"/>
        <v>29</v>
      </c>
      <c r="F83" s="177">
        <v>60918</v>
      </c>
    </row>
    <row r="84" spans="1:6">
      <c r="A84" s="175" t="s">
        <v>701</v>
      </c>
      <c r="B84" s="175" t="s">
        <v>676</v>
      </c>
      <c r="C84" s="176">
        <v>34251</v>
      </c>
      <c r="D84" s="177">
        <f t="shared" ca="1" si="1"/>
        <v>29</v>
      </c>
      <c r="F84" s="177">
        <v>77694</v>
      </c>
    </row>
    <row r="85" spans="1:6">
      <c r="A85" s="175" t="s">
        <v>862</v>
      </c>
      <c r="B85" s="175" t="s">
        <v>704</v>
      </c>
      <c r="C85" s="176">
        <v>34273</v>
      </c>
      <c r="D85" s="177">
        <f t="shared" ca="1" si="1"/>
        <v>29</v>
      </c>
      <c r="F85" s="177">
        <v>66658</v>
      </c>
    </row>
    <row r="86" spans="1:6">
      <c r="A86" s="175" t="s">
        <v>814</v>
      </c>
      <c r="B86" s="175" t="s">
        <v>694</v>
      </c>
      <c r="C86" s="176">
        <v>34274</v>
      </c>
      <c r="D86" s="177">
        <f t="shared" ca="1" si="1"/>
        <v>29</v>
      </c>
      <c r="F86" s="177">
        <v>41711</v>
      </c>
    </row>
    <row r="87" spans="1:6">
      <c r="A87" s="175" t="s">
        <v>691</v>
      </c>
      <c r="B87" s="175" t="s">
        <v>676</v>
      </c>
      <c r="C87" s="176">
        <v>34309</v>
      </c>
      <c r="D87" s="177">
        <f t="shared" ca="1" si="1"/>
        <v>29</v>
      </c>
      <c r="F87" s="177">
        <v>75717</v>
      </c>
    </row>
    <row r="88" spans="1:6">
      <c r="A88" s="175" t="s">
        <v>918</v>
      </c>
      <c r="B88" s="175" t="s">
        <v>708</v>
      </c>
      <c r="C88" s="176">
        <v>34330</v>
      </c>
      <c r="D88" s="177">
        <f t="shared" ca="1" si="1"/>
        <v>29</v>
      </c>
      <c r="F88" s="177">
        <v>34790</v>
      </c>
    </row>
    <row r="89" spans="1:6">
      <c r="A89" s="175" t="s">
        <v>813</v>
      </c>
      <c r="B89" s="175" t="s">
        <v>694</v>
      </c>
      <c r="C89" s="176">
        <v>34336</v>
      </c>
      <c r="D89" s="177">
        <f t="shared" ca="1" si="1"/>
        <v>29</v>
      </c>
      <c r="F89" s="177">
        <v>34348</v>
      </c>
    </row>
    <row r="90" spans="1:6">
      <c r="A90" s="175" t="s">
        <v>902</v>
      </c>
      <c r="B90" s="175" t="s">
        <v>708</v>
      </c>
      <c r="C90" s="176">
        <v>34361</v>
      </c>
      <c r="D90" s="177">
        <f t="shared" ca="1" si="1"/>
        <v>29</v>
      </c>
      <c r="F90" s="177">
        <v>44665</v>
      </c>
    </row>
    <row r="91" spans="1:6">
      <c r="A91" s="175" t="s">
        <v>734</v>
      </c>
      <c r="B91" s="175" t="s">
        <v>684</v>
      </c>
      <c r="C91" s="176">
        <v>34383</v>
      </c>
      <c r="D91" s="177">
        <f t="shared" ca="1" si="1"/>
        <v>29</v>
      </c>
      <c r="F91" s="177">
        <v>79722</v>
      </c>
    </row>
    <row r="92" spans="1:6">
      <c r="A92" s="175" t="s">
        <v>756</v>
      </c>
      <c r="B92" s="175" t="s">
        <v>690</v>
      </c>
      <c r="C92" s="176">
        <v>34397</v>
      </c>
      <c r="D92" s="177">
        <f t="shared" ca="1" si="1"/>
        <v>29</v>
      </c>
      <c r="F92" s="177">
        <v>30533</v>
      </c>
    </row>
    <row r="93" spans="1:6">
      <c r="A93" s="175" t="s">
        <v>840</v>
      </c>
      <c r="B93" s="175" t="s">
        <v>700</v>
      </c>
      <c r="C93" s="176">
        <v>34433</v>
      </c>
      <c r="D93" s="177">
        <f t="shared" ca="1" si="1"/>
        <v>29</v>
      </c>
      <c r="F93" s="177">
        <v>33846</v>
      </c>
    </row>
    <row r="94" spans="1:6">
      <c r="A94" s="175" t="s">
        <v>885</v>
      </c>
      <c r="B94" s="175" t="s">
        <v>706</v>
      </c>
      <c r="C94" s="176">
        <v>34462</v>
      </c>
      <c r="D94" s="177">
        <f t="shared" ca="1" si="1"/>
        <v>29</v>
      </c>
      <c r="F94" s="177">
        <v>74287</v>
      </c>
    </row>
    <row r="95" spans="1:6">
      <c r="A95" s="175" t="s">
        <v>670</v>
      </c>
      <c r="B95" s="175" t="s">
        <v>668</v>
      </c>
      <c r="C95" s="176">
        <v>34518</v>
      </c>
      <c r="D95" s="177">
        <f t="shared" ca="1" si="1"/>
        <v>29</v>
      </c>
      <c r="F95" s="177">
        <v>28122</v>
      </c>
    </row>
    <row r="96" spans="1:6">
      <c r="A96" s="175" t="s">
        <v>743</v>
      </c>
      <c r="B96" s="175" t="s">
        <v>686</v>
      </c>
      <c r="C96" s="176">
        <v>34555</v>
      </c>
      <c r="D96" s="177">
        <f t="shared" ca="1" si="1"/>
        <v>28</v>
      </c>
      <c r="F96" s="177">
        <v>58700</v>
      </c>
    </row>
    <row r="97" spans="1:6">
      <c r="A97" s="175" t="s">
        <v>786</v>
      </c>
      <c r="B97" s="175" t="s">
        <v>690</v>
      </c>
      <c r="C97" s="176">
        <v>34565</v>
      </c>
      <c r="D97" s="177">
        <f t="shared" ca="1" si="1"/>
        <v>28</v>
      </c>
      <c r="F97" s="177">
        <v>21585</v>
      </c>
    </row>
    <row r="98" spans="1:6">
      <c r="A98" s="175" t="s">
        <v>805</v>
      </c>
      <c r="B98" s="175" t="s">
        <v>694</v>
      </c>
      <c r="C98" s="176">
        <v>34572</v>
      </c>
      <c r="D98" s="177">
        <f t="shared" ca="1" si="1"/>
        <v>28</v>
      </c>
      <c r="F98" s="177">
        <v>58568</v>
      </c>
    </row>
    <row r="99" spans="1:6">
      <c r="A99" s="175" t="s">
        <v>790</v>
      </c>
      <c r="B99" s="175" t="s">
        <v>690</v>
      </c>
      <c r="C99" s="176">
        <v>34574</v>
      </c>
      <c r="D99" s="177">
        <f t="shared" ca="1" si="1"/>
        <v>28</v>
      </c>
      <c r="F99" s="177">
        <v>63853</v>
      </c>
    </row>
    <row r="100" spans="1:6">
      <c r="A100" s="175" t="s">
        <v>776</v>
      </c>
      <c r="B100" s="175" t="s">
        <v>690</v>
      </c>
      <c r="C100" s="176">
        <v>34580</v>
      </c>
      <c r="D100" s="177">
        <f t="shared" ca="1" si="1"/>
        <v>28</v>
      </c>
      <c r="F100" s="177">
        <v>69024</v>
      </c>
    </row>
    <row r="101" spans="1:6">
      <c r="A101" s="175" t="s">
        <v>858</v>
      </c>
      <c r="B101" s="175" t="s">
        <v>704</v>
      </c>
      <c r="C101" s="176">
        <v>34595</v>
      </c>
      <c r="D101" s="177">
        <f t="shared" ca="1" si="1"/>
        <v>28</v>
      </c>
      <c r="F101" s="177">
        <v>57074</v>
      </c>
    </row>
    <row r="102" spans="1:6">
      <c r="A102" s="175" t="s">
        <v>817</v>
      </c>
      <c r="B102" s="175" t="s">
        <v>694</v>
      </c>
      <c r="C102" s="176">
        <v>34601</v>
      </c>
      <c r="D102" s="177">
        <f t="shared" ca="1" si="1"/>
        <v>28</v>
      </c>
      <c r="F102" s="177">
        <v>66197</v>
      </c>
    </row>
    <row r="103" spans="1:6">
      <c r="A103" s="175" t="s">
        <v>827</v>
      </c>
      <c r="B103" s="175" t="s">
        <v>698</v>
      </c>
      <c r="C103" s="176">
        <v>34621</v>
      </c>
      <c r="D103" s="177">
        <f t="shared" ca="1" si="1"/>
        <v>28</v>
      </c>
      <c r="F103" s="177">
        <v>70073</v>
      </c>
    </row>
    <row r="104" spans="1:6">
      <c r="A104" s="175" t="s">
        <v>920</v>
      </c>
      <c r="B104" s="175" t="s">
        <v>708</v>
      </c>
      <c r="C104" s="176">
        <v>34630</v>
      </c>
      <c r="D104" s="177">
        <f t="shared" ca="1" si="1"/>
        <v>28</v>
      </c>
      <c r="F104" s="177">
        <v>48862</v>
      </c>
    </row>
    <row r="105" spans="1:6">
      <c r="A105" s="175" t="s">
        <v>772</v>
      </c>
      <c r="B105" s="175" t="s">
        <v>690</v>
      </c>
      <c r="C105" s="176">
        <v>34643</v>
      </c>
      <c r="D105" s="177">
        <f t="shared" ca="1" si="1"/>
        <v>28</v>
      </c>
      <c r="F105" s="177">
        <v>77193</v>
      </c>
    </row>
    <row r="106" spans="1:6">
      <c r="A106" s="175" t="s">
        <v>769</v>
      </c>
      <c r="B106" s="175" t="s">
        <v>690</v>
      </c>
      <c r="C106" s="176">
        <v>34645</v>
      </c>
      <c r="D106" s="177">
        <f t="shared" ca="1" si="1"/>
        <v>28</v>
      </c>
      <c r="F106" s="177">
        <v>51655</v>
      </c>
    </row>
    <row r="107" spans="1:6">
      <c r="A107" s="175" t="s">
        <v>787</v>
      </c>
      <c r="B107" s="175" t="s">
        <v>690</v>
      </c>
      <c r="C107" s="176">
        <v>34749</v>
      </c>
      <c r="D107" s="177">
        <f t="shared" ca="1" si="1"/>
        <v>28</v>
      </c>
      <c r="F107" s="177">
        <v>34872</v>
      </c>
    </row>
    <row r="108" spans="1:6">
      <c r="A108" s="175" t="s">
        <v>882</v>
      </c>
      <c r="B108" s="175" t="s">
        <v>706</v>
      </c>
      <c r="C108" s="176">
        <v>34860</v>
      </c>
      <c r="D108" s="177">
        <f t="shared" ca="1" si="1"/>
        <v>28</v>
      </c>
      <c r="F108" s="177">
        <v>37719</v>
      </c>
    </row>
    <row r="109" spans="1:6">
      <c r="A109" s="175" t="s">
        <v>795</v>
      </c>
      <c r="B109" s="175" t="s">
        <v>690</v>
      </c>
      <c r="C109" s="176">
        <v>34861</v>
      </c>
      <c r="D109" s="177">
        <f t="shared" ca="1" si="1"/>
        <v>28</v>
      </c>
      <c r="F109" s="177">
        <v>53476</v>
      </c>
    </row>
    <row r="110" spans="1:6">
      <c r="A110" s="175" t="s">
        <v>714</v>
      </c>
      <c r="B110" s="175" t="s">
        <v>676</v>
      </c>
      <c r="C110" s="176">
        <v>34883</v>
      </c>
      <c r="D110" s="177">
        <f t="shared" ca="1" si="1"/>
        <v>28</v>
      </c>
      <c r="F110" s="177">
        <v>67420</v>
      </c>
    </row>
    <row r="111" spans="1:6">
      <c r="A111" s="175" t="s">
        <v>715</v>
      </c>
      <c r="B111" s="175" t="s">
        <v>676</v>
      </c>
      <c r="C111" s="176">
        <v>34896</v>
      </c>
      <c r="D111" s="177">
        <f t="shared" ca="1" si="1"/>
        <v>27</v>
      </c>
      <c r="F111" s="177">
        <v>38999</v>
      </c>
    </row>
    <row r="112" spans="1:6">
      <c r="A112" s="175" t="s">
        <v>809</v>
      </c>
      <c r="B112" s="175" t="s">
        <v>694</v>
      </c>
      <c r="C112" s="176">
        <v>34910</v>
      </c>
      <c r="D112" s="177">
        <f t="shared" ca="1" si="1"/>
        <v>27</v>
      </c>
      <c r="F112" s="177">
        <v>50536</v>
      </c>
    </row>
    <row r="113" spans="1:6">
      <c r="A113" s="175" t="s">
        <v>812</v>
      </c>
      <c r="B113" s="175" t="s">
        <v>694</v>
      </c>
      <c r="C113" s="176">
        <v>34911</v>
      </c>
      <c r="D113" s="177">
        <f t="shared" ca="1" si="1"/>
        <v>27</v>
      </c>
      <c r="F113" s="177">
        <v>73953</v>
      </c>
    </row>
    <row r="114" spans="1:6">
      <c r="A114" s="175" t="s">
        <v>886</v>
      </c>
      <c r="B114" s="175" t="s">
        <v>706</v>
      </c>
      <c r="C114" s="176">
        <v>34923</v>
      </c>
      <c r="D114" s="177">
        <f t="shared" ca="1" si="1"/>
        <v>27</v>
      </c>
      <c r="F114" s="177">
        <v>50154</v>
      </c>
    </row>
    <row r="115" spans="1:6">
      <c r="A115" s="175" t="s">
        <v>878</v>
      </c>
      <c r="B115" s="175" t="s">
        <v>706</v>
      </c>
      <c r="C115" s="176">
        <v>34950</v>
      </c>
      <c r="D115" s="177">
        <f t="shared" ca="1" si="1"/>
        <v>27</v>
      </c>
      <c r="F115" s="177">
        <v>57988</v>
      </c>
    </row>
    <row r="116" spans="1:6">
      <c r="A116" s="175" t="s">
        <v>716</v>
      </c>
      <c r="B116" s="175" t="s">
        <v>676</v>
      </c>
      <c r="C116" s="176">
        <v>34956</v>
      </c>
      <c r="D116" s="177">
        <f t="shared" ca="1" si="1"/>
        <v>27</v>
      </c>
      <c r="F116" s="177">
        <v>31447</v>
      </c>
    </row>
    <row r="117" spans="1:6">
      <c r="A117" s="175" t="s">
        <v>835</v>
      </c>
      <c r="B117" s="175" t="s">
        <v>700</v>
      </c>
      <c r="C117" s="176">
        <v>34957</v>
      </c>
      <c r="D117" s="177">
        <f t="shared" ca="1" si="1"/>
        <v>27</v>
      </c>
      <c r="F117" s="177">
        <v>66033</v>
      </c>
    </row>
    <row r="118" spans="1:6">
      <c r="A118" s="175" t="s">
        <v>853</v>
      </c>
      <c r="B118" s="175" t="s">
        <v>704</v>
      </c>
      <c r="C118" s="176">
        <v>34972</v>
      </c>
      <c r="D118" s="177">
        <f t="shared" ca="1" si="1"/>
        <v>27</v>
      </c>
      <c r="F118" s="177">
        <v>30819</v>
      </c>
    </row>
    <row r="119" spans="1:6">
      <c r="A119" s="175" t="s">
        <v>754</v>
      </c>
      <c r="B119" s="175" t="s">
        <v>690</v>
      </c>
      <c r="C119" s="176">
        <v>34981</v>
      </c>
      <c r="D119" s="177">
        <f t="shared" ca="1" si="1"/>
        <v>27</v>
      </c>
      <c r="F119" s="177">
        <v>62539</v>
      </c>
    </row>
    <row r="120" spans="1:6">
      <c r="A120" s="175" t="s">
        <v>735</v>
      </c>
      <c r="B120" s="175" t="s">
        <v>686</v>
      </c>
      <c r="C120" s="176">
        <v>34993</v>
      </c>
      <c r="D120" s="177">
        <f t="shared" ca="1" si="1"/>
        <v>27</v>
      </c>
      <c r="F120" s="177">
        <v>46863</v>
      </c>
    </row>
    <row r="121" spans="1:6">
      <c r="A121" s="175" t="s">
        <v>866</v>
      </c>
      <c r="B121" s="175" t="s">
        <v>704</v>
      </c>
      <c r="C121" s="176">
        <v>35000</v>
      </c>
      <c r="D121" s="177">
        <f t="shared" ca="1" si="1"/>
        <v>27</v>
      </c>
      <c r="F121" s="177">
        <v>78346</v>
      </c>
    </row>
    <row r="122" spans="1:6">
      <c r="A122" s="175" t="s">
        <v>775</v>
      </c>
      <c r="B122" s="175" t="s">
        <v>690</v>
      </c>
      <c r="C122" s="176">
        <v>35026</v>
      </c>
      <c r="D122" s="177">
        <f t="shared" ca="1" si="1"/>
        <v>27</v>
      </c>
      <c r="F122" s="177">
        <v>51656</v>
      </c>
    </row>
    <row r="123" spans="1:6">
      <c r="A123" s="175" t="s">
        <v>860</v>
      </c>
      <c r="B123" s="175" t="s">
        <v>704</v>
      </c>
      <c r="C123" s="176">
        <v>35044</v>
      </c>
      <c r="D123" s="177">
        <f t="shared" ca="1" si="1"/>
        <v>27</v>
      </c>
      <c r="F123" s="177">
        <v>55624</v>
      </c>
    </row>
    <row r="124" spans="1:6">
      <c r="A124" s="175" t="s">
        <v>852</v>
      </c>
      <c r="B124" s="175" t="s">
        <v>704</v>
      </c>
      <c r="C124" s="176">
        <v>35082</v>
      </c>
      <c r="D124" s="177">
        <f t="shared" ca="1" si="1"/>
        <v>27</v>
      </c>
      <c r="F124" s="177">
        <v>46275</v>
      </c>
    </row>
    <row r="125" spans="1:6">
      <c r="A125" s="175" t="s">
        <v>720</v>
      </c>
      <c r="B125" s="175" t="s">
        <v>676</v>
      </c>
      <c r="C125" s="176">
        <v>35092</v>
      </c>
      <c r="D125" s="177">
        <f t="shared" ca="1" si="1"/>
        <v>27</v>
      </c>
      <c r="F125" s="177">
        <v>27008</v>
      </c>
    </row>
    <row r="126" spans="1:6">
      <c r="A126" s="175" t="s">
        <v>896</v>
      </c>
      <c r="B126" s="175" t="s">
        <v>706</v>
      </c>
      <c r="C126" s="176">
        <v>35124</v>
      </c>
      <c r="D126" s="177">
        <f t="shared" ca="1" si="1"/>
        <v>27</v>
      </c>
      <c r="F126" s="177">
        <v>48907</v>
      </c>
    </row>
    <row r="127" spans="1:6">
      <c r="A127" s="175" t="s">
        <v>729</v>
      </c>
      <c r="B127" s="175" t="s">
        <v>682</v>
      </c>
      <c r="C127" s="176">
        <v>35131</v>
      </c>
      <c r="D127" s="177">
        <f t="shared" ca="1" si="1"/>
        <v>27</v>
      </c>
      <c r="F127" s="177">
        <v>66619</v>
      </c>
    </row>
    <row r="128" spans="1:6">
      <c r="A128" s="175" t="s">
        <v>794</v>
      </c>
      <c r="B128" s="175" t="s">
        <v>690</v>
      </c>
      <c r="C128" s="176">
        <v>35138</v>
      </c>
      <c r="D128" s="177">
        <f t="shared" ca="1" si="1"/>
        <v>27</v>
      </c>
      <c r="F128" s="177">
        <v>59528</v>
      </c>
    </row>
    <row r="129" spans="1:6">
      <c r="A129" s="175" t="s">
        <v>826</v>
      </c>
      <c r="B129" s="175" t="s">
        <v>696</v>
      </c>
      <c r="C129" s="176">
        <v>35138</v>
      </c>
      <c r="D129" s="177">
        <f t="shared" ca="1" si="1"/>
        <v>27</v>
      </c>
      <c r="F129" s="177">
        <v>51566</v>
      </c>
    </row>
    <row r="130" spans="1:6">
      <c r="A130" s="175" t="s">
        <v>848</v>
      </c>
      <c r="B130" s="175" t="s">
        <v>704</v>
      </c>
      <c r="C130" s="176">
        <v>35140</v>
      </c>
      <c r="D130" s="177">
        <f t="shared" ref="D130:D193" ca="1" si="2">DATEDIF(C130,TODAY(),"Y")</f>
        <v>27</v>
      </c>
      <c r="F130" s="177">
        <v>54410</v>
      </c>
    </row>
    <row r="131" spans="1:6">
      <c r="A131" s="175" t="s">
        <v>806</v>
      </c>
      <c r="B131" s="175" t="s">
        <v>694</v>
      </c>
      <c r="C131" s="176">
        <v>35170</v>
      </c>
      <c r="D131" s="177">
        <f t="shared" ca="1" si="2"/>
        <v>27</v>
      </c>
      <c r="F131" s="177">
        <v>23791</v>
      </c>
    </row>
    <row r="132" spans="1:6">
      <c r="A132" s="175" t="s">
        <v>873</v>
      </c>
      <c r="B132" s="175" t="s">
        <v>704</v>
      </c>
      <c r="C132" s="176">
        <v>35190</v>
      </c>
      <c r="D132" s="177">
        <f t="shared" ca="1" si="2"/>
        <v>27</v>
      </c>
      <c r="F132" s="177">
        <v>64885</v>
      </c>
    </row>
    <row r="133" spans="1:6">
      <c r="A133" s="175" t="s">
        <v>662</v>
      </c>
      <c r="B133" s="175" t="s">
        <v>663</v>
      </c>
      <c r="C133" s="176">
        <v>35225</v>
      </c>
      <c r="D133" s="177">
        <f t="shared" ca="1" si="2"/>
        <v>27</v>
      </c>
      <c r="F133" s="177">
        <v>41639</v>
      </c>
    </row>
    <row r="134" spans="1:6">
      <c r="A134" s="175" t="s">
        <v>823</v>
      </c>
      <c r="B134" s="175" t="s">
        <v>696</v>
      </c>
      <c r="C134" s="176">
        <v>35229</v>
      </c>
      <c r="D134" s="177">
        <f t="shared" ca="1" si="2"/>
        <v>27</v>
      </c>
      <c r="F134" s="177">
        <v>79576</v>
      </c>
    </row>
    <row r="135" spans="1:6">
      <c r="A135" s="175" t="s">
        <v>732</v>
      </c>
      <c r="B135" s="175" t="s">
        <v>682</v>
      </c>
      <c r="C135" s="176">
        <v>35230</v>
      </c>
      <c r="D135" s="177">
        <f t="shared" ca="1" si="2"/>
        <v>27</v>
      </c>
      <c r="F135" s="177">
        <v>20966</v>
      </c>
    </row>
    <row r="136" spans="1:6">
      <c r="A136" s="175" t="s">
        <v>807</v>
      </c>
      <c r="B136" s="175" t="s">
        <v>694</v>
      </c>
      <c r="C136" s="176">
        <v>35246</v>
      </c>
      <c r="D136" s="177">
        <f t="shared" ca="1" si="2"/>
        <v>27</v>
      </c>
      <c r="F136" s="177">
        <v>70462</v>
      </c>
    </row>
    <row r="137" spans="1:6">
      <c r="A137" s="175" t="s">
        <v>930</v>
      </c>
      <c r="B137" s="175" t="s">
        <v>708</v>
      </c>
      <c r="C137" s="176">
        <v>35247</v>
      </c>
      <c r="D137" s="177">
        <f t="shared" ca="1" si="2"/>
        <v>27</v>
      </c>
      <c r="F137" s="177">
        <v>60087</v>
      </c>
    </row>
    <row r="138" spans="1:6">
      <c r="A138" s="175" t="s">
        <v>859</v>
      </c>
      <c r="B138" s="175" t="s">
        <v>704</v>
      </c>
      <c r="C138" s="176">
        <v>35249</v>
      </c>
      <c r="D138" s="177">
        <f t="shared" ca="1" si="2"/>
        <v>27</v>
      </c>
      <c r="F138" s="177">
        <v>77339</v>
      </c>
    </row>
    <row r="139" spans="1:6">
      <c r="A139" s="175" t="s">
        <v>894</v>
      </c>
      <c r="B139" s="175" t="s">
        <v>706</v>
      </c>
      <c r="C139" s="176">
        <v>35250</v>
      </c>
      <c r="D139" s="177">
        <f t="shared" ca="1" si="2"/>
        <v>27</v>
      </c>
      <c r="F139" s="177">
        <v>62096</v>
      </c>
    </row>
    <row r="140" spans="1:6">
      <c r="A140" s="175" t="s">
        <v>755</v>
      </c>
      <c r="B140" s="175" t="s">
        <v>690</v>
      </c>
      <c r="C140" s="176">
        <v>35252</v>
      </c>
      <c r="D140" s="177">
        <f t="shared" ca="1" si="2"/>
        <v>27</v>
      </c>
      <c r="F140" s="177">
        <v>69212</v>
      </c>
    </row>
    <row r="141" spans="1:6">
      <c r="A141" s="175" t="s">
        <v>897</v>
      </c>
      <c r="B141" s="175" t="s">
        <v>706</v>
      </c>
      <c r="C141" s="176">
        <v>35268</v>
      </c>
      <c r="D141" s="177">
        <f t="shared" ca="1" si="2"/>
        <v>26</v>
      </c>
      <c r="F141" s="177">
        <v>70660</v>
      </c>
    </row>
    <row r="142" spans="1:6">
      <c r="A142" s="175" t="s">
        <v>849</v>
      </c>
      <c r="B142" s="175" t="s">
        <v>704</v>
      </c>
      <c r="C142" s="176">
        <v>35271</v>
      </c>
      <c r="D142" s="177">
        <f t="shared" ca="1" si="2"/>
        <v>26</v>
      </c>
      <c r="F142" s="177">
        <v>53852</v>
      </c>
    </row>
    <row r="143" spans="1:6">
      <c r="A143" s="175" t="s">
        <v>726</v>
      </c>
      <c r="B143" s="175" t="s">
        <v>680</v>
      </c>
      <c r="C143" s="176">
        <v>35303</v>
      </c>
      <c r="D143" s="177">
        <f t="shared" ca="1" si="2"/>
        <v>26</v>
      </c>
      <c r="F143" s="177">
        <v>42829</v>
      </c>
    </row>
    <row r="144" spans="1:6">
      <c r="A144" s="175" t="s">
        <v>677</v>
      </c>
      <c r="B144" s="175" t="s">
        <v>668</v>
      </c>
      <c r="C144" s="176">
        <v>35314</v>
      </c>
      <c r="D144" s="177">
        <f t="shared" ca="1" si="2"/>
        <v>26</v>
      </c>
      <c r="F144" s="177">
        <v>42909</v>
      </c>
    </row>
    <row r="145" spans="1:6">
      <c r="A145" s="175" t="s">
        <v>736</v>
      </c>
      <c r="B145" s="175" t="s">
        <v>686</v>
      </c>
      <c r="C145" s="176">
        <v>35317</v>
      </c>
      <c r="D145" s="177">
        <f t="shared" ca="1" si="2"/>
        <v>26</v>
      </c>
      <c r="F145" s="177">
        <v>26250</v>
      </c>
    </row>
    <row r="146" spans="1:6">
      <c r="A146" s="175" t="s">
        <v>900</v>
      </c>
      <c r="B146" s="175" t="s">
        <v>706</v>
      </c>
      <c r="C146" s="176">
        <v>35344</v>
      </c>
      <c r="D146" s="177">
        <f t="shared" ca="1" si="2"/>
        <v>26</v>
      </c>
      <c r="F146" s="177">
        <v>49016</v>
      </c>
    </row>
    <row r="147" spans="1:6">
      <c r="A147" s="175" t="s">
        <v>808</v>
      </c>
      <c r="B147" s="175" t="s">
        <v>694</v>
      </c>
      <c r="C147" s="176">
        <v>35351</v>
      </c>
      <c r="D147" s="177">
        <f t="shared" ca="1" si="2"/>
        <v>26</v>
      </c>
      <c r="F147" s="177">
        <v>57555</v>
      </c>
    </row>
    <row r="148" spans="1:6">
      <c r="A148" s="175" t="s">
        <v>770</v>
      </c>
      <c r="B148" s="175" t="s">
        <v>690</v>
      </c>
      <c r="C148" s="176">
        <v>35372</v>
      </c>
      <c r="D148" s="177">
        <f t="shared" ca="1" si="2"/>
        <v>26</v>
      </c>
      <c r="F148" s="177">
        <v>66065</v>
      </c>
    </row>
    <row r="149" spans="1:6">
      <c r="A149" s="175" t="s">
        <v>785</v>
      </c>
      <c r="B149" s="175" t="s">
        <v>690</v>
      </c>
      <c r="C149" s="176">
        <v>35404</v>
      </c>
      <c r="D149" s="177">
        <f t="shared" ca="1" si="2"/>
        <v>26</v>
      </c>
      <c r="F149" s="177">
        <v>73397</v>
      </c>
    </row>
    <row r="150" spans="1:6">
      <c r="A150" s="175" t="s">
        <v>898</v>
      </c>
      <c r="B150" s="175" t="s">
        <v>706</v>
      </c>
      <c r="C150" s="176">
        <v>35414</v>
      </c>
      <c r="D150" s="177">
        <f t="shared" ca="1" si="2"/>
        <v>26</v>
      </c>
      <c r="F150" s="177">
        <v>39786</v>
      </c>
    </row>
    <row r="151" spans="1:6">
      <c r="A151" s="175" t="s">
        <v>923</v>
      </c>
      <c r="B151" s="175" t="s">
        <v>708</v>
      </c>
      <c r="C151" s="176">
        <v>35419</v>
      </c>
      <c r="D151" s="177">
        <f t="shared" ca="1" si="2"/>
        <v>26</v>
      </c>
      <c r="F151" s="177">
        <v>76560</v>
      </c>
    </row>
    <row r="152" spans="1:6">
      <c r="A152" s="175" t="s">
        <v>868</v>
      </c>
      <c r="B152" s="175" t="s">
        <v>704</v>
      </c>
      <c r="C152" s="176">
        <v>35434</v>
      </c>
      <c r="D152" s="177">
        <f t="shared" ca="1" si="2"/>
        <v>26</v>
      </c>
      <c r="F152" s="177">
        <v>43999</v>
      </c>
    </row>
    <row r="153" spans="1:6">
      <c r="A153" s="175" t="s">
        <v>753</v>
      </c>
      <c r="B153" s="175" t="s">
        <v>690</v>
      </c>
      <c r="C153" s="176">
        <v>35485</v>
      </c>
      <c r="D153" s="177">
        <f t="shared" ca="1" si="2"/>
        <v>26</v>
      </c>
      <c r="F153" s="177">
        <v>70008</v>
      </c>
    </row>
    <row r="154" spans="1:6">
      <c r="A154" s="175" t="s">
        <v>777</v>
      </c>
      <c r="B154" s="175" t="s">
        <v>690</v>
      </c>
      <c r="C154" s="176">
        <v>35498</v>
      </c>
      <c r="D154" s="177">
        <f t="shared" ca="1" si="2"/>
        <v>26</v>
      </c>
      <c r="F154" s="177">
        <v>38248</v>
      </c>
    </row>
    <row r="155" spans="1:6">
      <c r="A155" s="175" t="s">
        <v>792</v>
      </c>
      <c r="B155" s="175" t="s">
        <v>690</v>
      </c>
      <c r="C155" s="176">
        <v>35509</v>
      </c>
      <c r="D155" s="177">
        <f t="shared" ca="1" si="2"/>
        <v>26</v>
      </c>
      <c r="F155" s="177">
        <v>65306</v>
      </c>
    </row>
    <row r="156" spans="1:6">
      <c r="A156" s="175" t="s">
        <v>905</v>
      </c>
      <c r="B156" s="175" t="s">
        <v>708</v>
      </c>
      <c r="C156" s="176">
        <v>35516</v>
      </c>
      <c r="D156" s="177">
        <f t="shared" ca="1" si="2"/>
        <v>26</v>
      </c>
      <c r="F156" s="177">
        <v>49388</v>
      </c>
    </row>
    <row r="157" spans="1:6">
      <c r="A157" s="175" t="s">
        <v>824</v>
      </c>
      <c r="B157" s="175" t="s">
        <v>696</v>
      </c>
      <c r="C157" s="176">
        <v>35520</v>
      </c>
      <c r="D157" s="177">
        <f t="shared" ca="1" si="2"/>
        <v>26</v>
      </c>
      <c r="F157" s="177">
        <v>36401</v>
      </c>
    </row>
    <row r="158" spans="1:6">
      <c r="A158" s="175" t="s">
        <v>764</v>
      </c>
      <c r="B158" s="175" t="s">
        <v>690</v>
      </c>
      <c r="C158" s="176">
        <v>35654</v>
      </c>
      <c r="D158" s="177">
        <f t="shared" ca="1" si="2"/>
        <v>25</v>
      </c>
      <c r="F158" s="177">
        <v>20699</v>
      </c>
    </row>
    <row r="159" spans="1:6">
      <c r="A159" s="175" t="s">
        <v>699</v>
      </c>
      <c r="B159" s="175" t="s">
        <v>676</v>
      </c>
      <c r="C159" s="176">
        <v>35656</v>
      </c>
      <c r="D159" s="177">
        <f t="shared" ca="1" si="2"/>
        <v>25</v>
      </c>
      <c r="F159" s="177">
        <v>61080</v>
      </c>
    </row>
    <row r="160" spans="1:6">
      <c r="A160" s="175" t="s">
        <v>798</v>
      </c>
      <c r="B160" s="175" t="s">
        <v>690</v>
      </c>
      <c r="C160" s="176">
        <v>35658</v>
      </c>
      <c r="D160" s="177">
        <f t="shared" ca="1" si="2"/>
        <v>25</v>
      </c>
      <c r="F160" s="177">
        <v>75072</v>
      </c>
    </row>
    <row r="161" spans="1:6">
      <c r="A161" s="175" t="s">
        <v>915</v>
      </c>
      <c r="B161" s="175" t="s">
        <v>708</v>
      </c>
      <c r="C161" s="176">
        <v>35673</v>
      </c>
      <c r="D161" s="177">
        <f t="shared" ca="1" si="2"/>
        <v>25</v>
      </c>
      <c r="F161" s="177">
        <v>74826</v>
      </c>
    </row>
    <row r="162" spans="1:6">
      <c r="A162" s="175" t="s">
        <v>742</v>
      </c>
      <c r="B162" s="175" t="s">
        <v>686</v>
      </c>
      <c r="C162" s="176">
        <v>35697</v>
      </c>
      <c r="D162" s="177">
        <f t="shared" ca="1" si="2"/>
        <v>25</v>
      </c>
      <c r="F162" s="177">
        <v>65723</v>
      </c>
    </row>
    <row r="163" spans="1:6">
      <c r="A163" s="175" t="s">
        <v>875</v>
      </c>
      <c r="B163" s="175" t="s">
        <v>704</v>
      </c>
      <c r="C163" s="176">
        <v>35727</v>
      </c>
      <c r="D163" s="177">
        <f t="shared" ca="1" si="2"/>
        <v>25</v>
      </c>
      <c r="F163" s="177">
        <v>72634</v>
      </c>
    </row>
    <row r="164" spans="1:6">
      <c r="A164" s="175" t="s">
        <v>839</v>
      </c>
      <c r="B164" s="175" t="s">
        <v>700</v>
      </c>
      <c r="C164" s="176">
        <v>35749</v>
      </c>
      <c r="D164" s="177">
        <f t="shared" ca="1" si="2"/>
        <v>25</v>
      </c>
      <c r="F164" s="177">
        <v>76959</v>
      </c>
    </row>
    <row r="165" spans="1:6">
      <c r="A165" s="175" t="s">
        <v>758</v>
      </c>
      <c r="B165" s="175" t="s">
        <v>690</v>
      </c>
      <c r="C165" s="176">
        <v>35783</v>
      </c>
      <c r="D165" s="177">
        <f t="shared" ca="1" si="2"/>
        <v>25</v>
      </c>
      <c r="F165" s="177">
        <v>48533</v>
      </c>
    </row>
    <row r="166" spans="1:6">
      <c r="A166" s="175" t="s">
        <v>679</v>
      </c>
      <c r="B166" s="175" t="s">
        <v>668</v>
      </c>
      <c r="C166" s="176">
        <v>35818</v>
      </c>
      <c r="D166" s="177">
        <f t="shared" ca="1" si="2"/>
        <v>25</v>
      </c>
      <c r="F166" s="177">
        <v>52255</v>
      </c>
    </row>
    <row r="167" spans="1:6">
      <c r="A167" s="175" t="s">
        <v>801</v>
      </c>
      <c r="B167" s="175" t="s">
        <v>692</v>
      </c>
      <c r="C167" s="176">
        <v>35819</v>
      </c>
      <c r="D167" s="177">
        <f t="shared" ca="1" si="2"/>
        <v>25</v>
      </c>
      <c r="F167" s="177">
        <v>74734</v>
      </c>
    </row>
    <row r="168" spans="1:6">
      <c r="A168" s="175" t="s">
        <v>685</v>
      </c>
      <c r="B168" s="175" t="s">
        <v>671</v>
      </c>
      <c r="C168" s="176">
        <v>35947</v>
      </c>
      <c r="D168" s="177">
        <f t="shared" ca="1" si="2"/>
        <v>25</v>
      </c>
      <c r="F168" s="177">
        <v>49882</v>
      </c>
    </row>
    <row r="169" spans="1:6">
      <c r="A169" s="175" t="s">
        <v>717</v>
      </c>
      <c r="B169" s="175" t="s">
        <v>676</v>
      </c>
      <c r="C169" s="176">
        <v>35950</v>
      </c>
      <c r="D169" s="177">
        <f t="shared" ca="1" si="2"/>
        <v>25</v>
      </c>
      <c r="F169" s="177">
        <v>21554</v>
      </c>
    </row>
    <row r="170" spans="1:6">
      <c r="A170" s="175" t="s">
        <v>815</v>
      </c>
      <c r="B170" s="175" t="s">
        <v>694</v>
      </c>
      <c r="C170" s="176">
        <v>35994</v>
      </c>
      <c r="D170" s="177">
        <f t="shared" ca="1" si="2"/>
        <v>24</v>
      </c>
      <c r="F170" s="177">
        <v>52714</v>
      </c>
    </row>
    <row r="171" spans="1:6">
      <c r="A171" s="175" t="s">
        <v>912</v>
      </c>
      <c r="B171" s="175" t="s">
        <v>708</v>
      </c>
      <c r="C171" s="176">
        <v>36010</v>
      </c>
      <c r="D171" s="177">
        <f t="shared" ca="1" si="2"/>
        <v>24</v>
      </c>
      <c r="F171" s="177">
        <v>67728</v>
      </c>
    </row>
    <row r="172" spans="1:6">
      <c r="A172" s="175" t="s">
        <v>932</v>
      </c>
      <c r="B172" s="175" t="s">
        <v>710</v>
      </c>
      <c r="C172" s="176">
        <v>36045</v>
      </c>
      <c r="D172" s="177">
        <f t="shared" ca="1" si="2"/>
        <v>24</v>
      </c>
      <c r="F172" s="177">
        <v>59375</v>
      </c>
    </row>
    <row r="173" spans="1:6">
      <c r="A173" s="175" t="s">
        <v>914</v>
      </c>
      <c r="B173" s="175" t="s">
        <v>708</v>
      </c>
      <c r="C173" s="176">
        <v>36063</v>
      </c>
      <c r="D173" s="177">
        <f t="shared" ca="1" si="2"/>
        <v>24</v>
      </c>
      <c r="F173" s="177">
        <v>66857</v>
      </c>
    </row>
    <row r="174" spans="1:6">
      <c r="A174" s="175" t="s">
        <v>693</v>
      </c>
      <c r="B174" s="175" t="s">
        <v>676</v>
      </c>
      <c r="C174" s="176">
        <v>36072</v>
      </c>
      <c r="D174" s="177">
        <f t="shared" ca="1" si="2"/>
        <v>24</v>
      </c>
      <c r="F174" s="177">
        <v>25187</v>
      </c>
    </row>
    <row r="175" spans="1:6">
      <c r="A175" s="175" t="s">
        <v>906</v>
      </c>
      <c r="B175" s="175" t="s">
        <v>708</v>
      </c>
      <c r="C175" s="176">
        <v>36119</v>
      </c>
      <c r="D175" s="177">
        <f t="shared" ca="1" si="2"/>
        <v>24</v>
      </c>
      <c r="F175" s="177">
        <v>25186</v>
      </c>
    </row>
    <row r="176" spans="1:6">
      <c r="A176" s="175" t="s">
        <v>887</v>
      </c>
      <c r="B176" s="175" t="s">
        <v>706</v>
      </c>
      <c r="C176" s="176">
        <v>36136</v>
      </c>
      <c r="D176" s="177">
        <f t="shared" ca="1" si="2"/>
        <v>24</v>
      </c>
      <c r="F176" s="177">
        <v>48958</v>
      </c>
    </row>
    <row r="177" spans="1:6">
      <c r="A177" s="175" t="s">
        <v>804</v>
      </c>
      <c r="B177" s="175" t="s">
        <v>694</v>
      </c>
      <c r="C177" s="176">
        <v>36220</v>
      </c>
      <c r="D177" s="177">
        <f t="shared" ca="1" si="2"/>
        <v>24</v>
      </c>
      <c r="F177" s="177">
        <v>63331</v>
      </c>
    </row>
    <row r="178" spans="1:6">
      <c r="A178" s="175" t="s">
        <v>788</v>
      </c>
      <c r="B178" s="175" t="s">
        <v>690</v>
      </c>
      <c r="C178" s="176">
        <v>36283</v>
      </c>
      <c r="D178" s="177">
        <f t="shared" ca="1" si="2"/>
        <v>24</v>
      </c>
      <c r="F178" s="177">
        <v>79993</v>
      </c>
    </row>
    <row r="179" spans="1:6">
      <c r="A179" s="175" t="s">
        <v>820</v>
      </c>
      <c r="B179" s="175" t="s">
        <v>696</v>
      </c>
      <c r="C179" s="176">
        <v>36290</v>
      </c>
      <c r="D179" s="177">
        <f t="shared" ca="1" si="2"/>
        <v>24</v>
      </c>
      <c r="F179" s="177">
        <v>40924</v>
      </c>
    </row>
    <row r="180" spans="1:6">
      <c r="A180" s="175" t="s">
        <v>697</v>
      </c>
      <c r="B180" s="175" t="s">
        <v>676</v>
      </c>
      <c r="C180" s="176">
        <v>36295</v>
      </c>
      <c r="D180" s="177">
        <f t="shared" ca="1" si="2"/>
        <v>24</v>
      </c>
      <c r="F180" s="177">
        <v>54271</v>
      </c>
    </row>
    <row r="181" spans="1:6">
      <c r="A181" s="175" t="s">
        <v>737</v>
      </c>
      <c r="B181" s="175" t="s">
        <v>686</v>
      </c>
      <c r="C181" s="176">
        <v>36342</v>
      </c>
      <c r="D181" s="177">
        <f t="shared" ca="1" si="2"/>
        <v>24</v>
      </c>
      <c r="F181" s="177">
        <v>21508</v>
      </c>
    </row>
    <row r="182" spans="1:6">
      <c r="A182" s="175" t="s">
        <v>779</v>
      </c>
      <c r="B182" s="175" t="s">
        <v>690</v>
      </c>
      <c r="C182" s="176">
        <v>36380</v>
      </c>
      <c r="D182" s="177">
        <f t="shared" ca="1" si="2"/>
        <v>23</v>
      </c>
      <c r="F182" s="177">
        <v>41347</v>
      </c>
    </row>
    <row r="183" spans="1:6">
      <c r="A183" s="175" t="s">
        <v>799</v>
      </c>
      <c r="B183" s="175" t="s">
        <v>690</v>
      </c>
      <c r="C183" s="176">
        <v>36385</v>
      </c>
      <c r="D183" s="177">
        <f t="shared" ca="1" si="2"/>
        <v>23</v>
      </c>
      <c r="F183" s="177">
        <v>67107</v>
      </c>
    </row>
    <row r="184" spans="1:6">
      <c r="A184" s="175" t="s">
        <v>802</v>
      </c>
      <c r="B184" s="175" t="s">
        <v>692</v>
      </c>
      <c r="C184" s="176">
        <v>36461</v>
      </c>
      <c r="D184" s="177">
        <f t="shared" ca="1" si="2"/>
        <v>23</v>
      </c>
      <c r="F184" s="177">
        <v>46520</v>
      </c>
    </row>
    <row r="185" spans="1:6">
      <c r="A185" s="175" t="s">
        <v>757</v>
      </c>
      <c r="B185" s="175" t="s">
        <v>690</v>
      </c>
      <c r="C185" s="176">
        <v>36490</v>
      </c>
      <c r="D185" s="177">
        <f t="shared" ca="1" si="2"/>
        <v>23</v>
      </c>
      <c r="F185" s="177">
        <v>34248</v>
      </c>
    </row>
    <row r="186" spans="1:6">
      <c r="A186" s="175" t="s">
        <v>854</v>
      </c>
      <c r="B186" s="175" t="s">
        <v>704</v>
      </c>
      <c r="C186" s="176">
        <v>36580</v>
      </c>
      <c r="D186" s="177">
        <f t="shared" ca="1" si="2"/>
        <v>23</v>
      </c>
      <c r="F186" s="177">
        <v>58468</v>
      </c>
    </row>
    <row r="187" spans="1:6">
      <c r="A187" s="175" t="s">
        <v>727</v>
      </c>
      <c r="B187" s="175" t="s">
        <v>682</v>
      </c>
      <c r="C187" s="176">
        <v>36666</v>
      </c>
      <c r="D187" s="177">
        <f t="shared" ca="1" si="2"/>
        <v>23</v>
      </c>
      <c r="F187" s="177">
        <v>28565</v>
      </c>
    </row>
    <row r="188" spans="1:6">
      <c r="A188" s="175" t="s">
        <v>731</v>
      </c>
      <c r="B188" s="175" t="s">
        <v>682</v>
      </c>
      <c r="C188" s="176">
        <v>36721</v>
      </c>
      <c r="D188" s="177">
        <f t="shared" ca="1" si="2"/>
        <v>22</v>
      </c>
      <c r="F188" s="177">
        <v>70454</v>
      </c>
    </row>
    <row r="189" spans="1:6">
      <c r="A189" s="175" t="s">
        <v>851</v>
      </c>
      <c r="B189" s="175" t="s">
        <v>704</v>
      </c>
      <c r="C189" s="176">
        <v>36755</v>
      </c>
      <c r="D189" s="177">
        <f t="shared" ca="1" si="2"/>
        <v>22</v>
      </c>
      <c r="F189" s="177">
        <v>29868</v>
      </c>
    </row>
    <row r="190" spans="1:6">
      <c r="A190" s="175" t="s">
        <v>831</v>
      </c>
      <c r="B190" s="175" t="s">
        <v>700</v>
      </c>
      <c r="C190" s="176">
        <v>36765</v>
      </c>
      <c r="D190" s="177">
        <f t="shared" ca="1" si="2"/>
        <v>22</v>
      </c>
      <c r="F190" s="177">
        <v>24253</v>
      </c>
    </row>
    <row r="191" spans="1:6">
      <c r="A191" s="175" t="s">
        <v>890</v>
      </c>
      <c r="B191" s="175" t="s">
        <v>706</v>
      </c>
      <c r="C191" s="176">
        <v>36829</v>
      </c>
      <c r="D191" s="177">
        <f t="shared" ca="1" si="2"/>
        <v>22</v>
      </c>
      <c r="F191" s="177">
        <v>51715</v>
      </c>
    </row>
    <row r="192" spans="1:6">
      <c r="A192" s="175" t="s">
        <v>888</v>
      </c>
      <c r="B192" s="175" t="s">
        <v>706</v>
      </c>
      <c r="C192" s="176">
        <v>36847</v>
      </c>
      <c r="D192" s="177">
        <f t="shared" ca="1" si="2"/>
        <v>22</v>
      </c>
      <c r="F192" s="177">
        <v>56510</v>
      </c>
    </row>
    <row r="193" spans="1:6">
      <c r="A193" s="175" t="s">
        <v>723</v>
      </c>
      <c r="B193" s="175" t="s">
        <v>678</v>
      </c>
      <c r="C193" s="176">
        <v>36937</v>
      </c>
      <c r="D193" s="177">
        <f t="shared" ca="1" si="2"/>
        <v>22</v>
      </c>
      <c r="F193" s="177">
        <v>34457</v>
      </c>
    </row>
    <row r="194" spans="1:6">
      <c r="A194" s="175" t="s">
        <v>791</v>
      </c>
      <c r="B194" s="175" t="s">
        <v>690</v>
      </c>
      <c r="C194" s="176">
        <v>36990</v>
      </c>
      <c r="D194" s="177">
        <f t="shared" ref="D194:D248" ca="1" si="3">DATEDIF(C194,TODAY(),"Y")</f>
        <v>22</v>
      </c>
      <c r="F194" s="177">
        <v>42619</v>
      </c>
    </row>
    <row r="195" spans="1:6">
      <c r="A195" s="175" t="s">
        <v>749</v>
      </c>
      <c r="B195" s="175" t="s">
        <v>688</v>
      </c>
      <c r="C195" s="176">
        <v>37000</v>
      </c>
      <c r="D195" s="177">
        <f t="shared" ca="1" si="3"/>
        <v>22</v>
      </c>
      <c r="F195" s="177">
        <v>74858</v>
      </c>
    </row>
    <row r="196" spans="1:6">
      <c r="A196" s="175" t="s">
        <v>891</v>
      </c>
      <c r="B196" s="175" t="s">
        <v>706</v>
      </c>
      <c r="C196" s="176">
        <v>37081</v>
      </c>
      <c r="D196" s="177">
        <f t="shared" ca="1" si="3"/>
        <v>21</v>
      </c>
      <c r="F196" s="177">
        <v>72804</v>
      </c>
    </row>
    <row r="197" spans="1:6">
      <c r="A197" s="175" t="s">
        <v>681</v>
      </c>
      <c r="B197" s="175" t="s">
        <v>671</v>
      </c>
      <c r="C197" s="176">
        <v>37105</v>
      </c>
      <c r="D197" s="177">
        <f t="shared" ca="1" si="3"/>
        <v>21</v>
      </c>
      <c r="F197" s="177">
        <v>54972</v>
      </c>
    </row>
    <row r="198" spans="1:6">
      <c r="A198" s="175" t="s">
        <v>672</v>
      </c>
      <c r="B198" s="175" t="s">
        <v>668</v>
      </c>
      <c r="C198" s="176">
        <v>37196</v>
      </c>
      <c r="D198" s="177">
        <f t="shared" ca="1" si="3"/>
        <v>21</v>
      </c>
      <c r="F198" s="177">
        <v>78644</v>
      </c>
    </row>
    <row r="199" spans="1:6">
      <c r="A199" s="175" t="s">
        <v>751</v>
      </c>
      <c r="B199" s="175" t="s">
        <v>690</v>
      </c>
      <c r="C199" s="176">
        <v>37200</v>
      </c>
      <c r="D199" s="177">
        <f t="shared" ca="1" si="3"/>
        <v>21</v>
      </c>
      <c r="F199" s="177">
        <v>48054</v>
      </c>
    </row>
    <row r="200" spans="1:6">
      <c r="A200" s="175" t="s">
        <v>838</v>
      </c>
      <c r="B200" s="175" t="s">
        <v>700</v>
      </c>
      <c r="C200" s="176">
        <v>37281</v>
      </c>
      <c r="D200" s="177">
        <f t="shared" ca="1" si="3"/>
        <v>21</v>
      </c>
      <c r="F200" s="177">
        <v>44688</v>
      </c>
    </row>
    <row r="201" spans="1:6">
      <c r="A201" s="175" t="s">
        <v>761</v>
      </c>
      <c r="B201" s="175" t="s">
        <v>690</v>
      </c>
      <c r="C201" s="176">
        <v>37431</v>
      </c>
      <c r="D201" s="177">
        <f t="shared" ca="1" si="3"/>
        <v>21</v>
      </c>
      <c r="F201" s="177">
        <v>31214</v>
      </c>
    </row>
    <row r="202" spans="1:6">
      <c r="A202" s="175" t="s">
        <v>768</v>
      </c>
      <c r="B202" s="175" t="s">
        <v>690</v>
      </c>
      <c r="C202" s="176">
        <v>37431</v>
      </c>
      <c r="D202" s="177">
        <f t="shared" ca="1" si="3"/>
        <v>21</v>
      </c>
      <c r="F202" s="177">
        <v>33758</v>
      </c>
    </row>
    <row r="203" spans="1:6">
      <c r="A203" s="175" t="s">
        <v>869</v>
      </c>
      <c r="B203" s="175" t="s">
        <v>704</v>
      </c>
      <c r="C203" s="176">
        <v>37477</v>
      </c>
      <c r="D203" s="177">
        <f t="shared" ca="1" si="3"/>
        <v>20</v>
      </c>
      <c r="F203" s="177">
        <v>62538</v>
      </c>
    </row>
    <row r="204" spans="1:6">
      <c r="A204" s="175" t="s">
        <v>762</v>
      </c>
      <c r="B204" s="175" t="s">
        <v>690</v>
      </c>
      <c r="C204" s="176">
        <v>37561</v>
      </c>
      <c r="D204" s="177">
        <f t="shared" ca="1" si="3"/>
        <v>20</v>
      </c>
      <c r="F204" s="177">
        <v>24235</v>
      </c>
    </row>
    <row r="205" spans="1:6">
      <c r="A205" s="175" t="s">
        <v>733</v>
      </c>
      <c r="B205" s="175" t="s">
        <v>684</v>
      </c>
      <c r="C205" s="176">
        <v>37641</v>
      </c>
      <c r="D205" s="177">
        <f t="shared" ca="1" si="3"/>
        <v>20</v>
      </c>
      <c r="F205" s="177">
        <v>50622</v>
      </c>
    </row>
    <row r="206" spans="1:6">
      <c r="A206" s="175" t="s">
        <v>919</v>
      </c>
      <c r="B206" s="175" t="s">
        <v>708</v>
      </c>
      <c r="C206" s="176">
        <v>37700</v>
      </c>
      <c r="D206" s="177">
        <f t="shared" ca="1" si="3"/>
        <v>20</v>
      </c>
      <c r="F206" s="177">
        <v>28919</v>
      </c>
    </row>
    <row r="207" spans="1:6">
      <c r="A207" s="175" t="s">
        <v>745</v>
      </c>
      <c r="B207" s="175" t="s">
        <v>686</v>
      </c>
      <c r="C207" s="176">
        <v>37807</v>
      </c>
      <c r="D207" s="177">
        <f t="shared" ca="1" si="3"/>
        <v>20</v>
      </c>
      <c r="F207" s="177">
        <v>46086</v>
      </c>
    </row>
    <row r="208" spans="1:6">
      <c r="A208" s="175" t="s">
        <v>841</v>
      </c>
      <c r="B208" s="175" t="s">
        <v>700</v>
      </c>
      <c r="C208" s="176">
        <v>37861</v>
      </c>
      <c r="D208" s="177">
        <f t="shared" ca="1" si="3"/>
        <v>19</v>
      </c>
      <c r="F208" s="177">
        <v>32835</v>
      </c>
    </row>
    <row r="209" spans="1:6">
      <c r="A209" s="175" t="s">
        <v>752</v>
      </c>
      <c r="B209" s="175" t="s">
        <v>690</v>
      </c>
      <c r="C209" s="176">
        <v>37863</v>
      </c>
      <c r="D209" s="177">
        <f t="shared" ca="1" si="3"/>
        <v>19</v>
      </c>
      <c r="F209" s="177">
        <v>29269</v>
      </c>
    </row>
    <row r="210" spans="1:6">
      <c r="A210" s="175" t="s">
        <v>782</v>
      </c>
      <c r="B210" s="175" t="s">
        <v>690</v>
      </c>
      <c r="C210" s="176">
        <v>37875</v>
      </c>
      <c r="D210" s="177">
        <f t="shared" ca="1" si="3"/>
        <v>19</v>
      </c>
      <c r="F210" s="177">
        <v>74066</v>
      </c>
    </row>
    <row r="211" spans="1:6">
      <c r="A211" s="175" t="s">
        <v>711</v>
      </c>
      <c r="B211" s="175" t="s">
        <v>676</v>
      </c>
      <c r="C211" s="176">
        <v>38024</v>
      </c>
      <c r="D211" s="177">
        <f t="shared" ca="1" si="3"/>
        <v>19</v>
      </c>
      <c r="F211" s="177">
        <v>22597</v>
      </c>
    </row>
    <row r="212" spans="1:6">
      <c r="A212" s="175" t="s">
        <v>810</v>
      </c>
      <c r="B212" s="175" t="s">
        <v>694</v>
      </c>
      <c r="C212" s="176">
        <v>38152</v>
      </c>
      <c r="D212" s="177">
        <f t="shared" ca="1" si="3"/>
        <v>19</v>
      </c>
      <c r="F212" s="177">
        <v>41702</v>
      </c>
    </row>
    <row r="213" spans="1:6">
      <c r="A213" s="175" t="s">
        <v>725</v>
      </c>
      <c r="B213" s="175" t="s">
        <v>680</v>
      </c>
      <c r="C213" s="176">
        <v>38201</v>
      </c>
      <c r="D213" s="177">
        <f t="shared" ca="1" si="3"/>
        <v>18</v>
      </c>
      <c r="F213" s="177">
        <v>78455</v>
      </c>
    </row>
    <row r="214" spans="1:6">
      <c r="A214" s="175" t="s">
        <v>901</v>
      </c>
      <c r="B214" s="175" t="s">
        <v>708</v>
      </c>
      <c r="C214" s="176">
        <v>38225</v>
      </c>
      <c r="D214" s="177">
        <f t="shared" ca="1" si="3"/>
        <v>18</v>
      </c>
      <c r="F214" s="177">
        <v>63018</v>
      </c>
    </row>
    <row r="215" spans="1:6">
      <c r="A215" s="175" t="s">
        <v>771</v>
      </c>
      <c r="B215" s="175" t="s">
        <v>690</v>
      </c>
      <c r="C215" s="176">
        <v>38243</v>
      </c>
      <c r="D215" s="177">
        <f t="shared" ca="1" si="3"/>
        <v>18</v>
      </c>
      <c r="F215" s="177">
        <v>21680</v>
      </c>
    </row>
    <row r="216" spans="1:6">
      <c r="A216" s="175" t="s">
        <v>816</v>
      </c>
      <c r="B216" s="175" t="s">
        <v>694</v>
      </c>
      <c r="C216" s="176">
        <v>38337</v>
      </c>
      <c r="D216" s="177">
        <f t="shared" ca="1" si="3"/>
        <v>18</v>
      </c>
      <c r="F216" s="177">
        <v>59944</v>
      </c>
    </row>
    <row r="217" spans="1:6">
      <c r="A217" s="175" t="s">
        <v>909</v>
      </c>
      <c r="B217" s="175" t="s">
        <v>708</v>
      </c>
      <c r="C217" s="176">
        <v>38337</v>
      </c>
      <c r="D217" s="177">
        <f t="shared" ca="1" si="3"/>
        <v>18</v>
      </c>
      <c r="F217" s="177">
        <v>38146</v>
      </c>
    </row>
    <row r="218" spans="1:6">
      <c r="A218" s="175" t="s">
        <v>924</v>
      </c>
      <c r="B218" s="175" t="s">
        <v>708</v>
      </c>
      <c r="C218" s="176">
        <v>38495</v>
      </c>
      <c r="D218" s="177">
        <f t="shared" ca="1" si="3"/>
        <v>18</v>
      </c>
      <c r="F218" s="177">
        <v>65864</v>
      </c>
    </row>
    <row r="219" spans="1:6">
      <c r="A219" s="175" t="s">
        <v>800</v>
      </c>
      <c r="B219" s="175" t="s">
        <v>690</v>
      </c>
      <c r="C219" s="176">
        <v>38509</v>
      </c>
      <c r="D219" s="177">
        <f t="shared" ca="1" si="3"/>
        <v>18</v>
      </c>
      <c r="F219" s="177">
        <v>38342</v>
      </c>
    </row>
    <row r="220" spans="1:6">
      <c r="A220" s="175" t="s">
        <v>721</v>
      </c>
      <c r="B220" s="175" t="s">
        <v>678</v>
      </c>
      <c r="C220" s="176">
        <v>38583</v>
      </c>
      <c r="D220" s="177">
        <f t="shared" ca="1" si="3"/>
        <v>17</v>
      </c>
      <c r="F220" s="177">
        <v>50094</v>
      </c>
    </row>
    <row r="221" spans="1:6">
      <c r="A221" s="175" t="s">
        <v>833</v>
      </c>
      <c r="B221" s="175" t="s">
        <v>700</v>
      </c>
      <c r="C221" s="176">
        <v>38711</v>
      </c>
      <c r="D221" s="177">
        <f t="shared" ca="1" si="3"/>
        <v>17</v>
      </c>
      <c r="F221" s="177">
        <v>64650</v>
      </c>
    </row>
    <row r="222" spans="1:6">
      <c r="A222" s="175" t="s">
        <v>925</v>
      </c>
      <c r="B222" s="175" t="s">
        <v>708</v>
      </c>
      <c r="C222" s="176">
        <v>38733</v>
      </c>
      <c r="D222" s="177">
        <f t="shared" ca="1" si="3"/>
        <v>17</v>
      </c>
      <c r="F222" s="177">
        <v>77605</v>
      </c>
    </row>
    <row r="223" spans="1:6">
      <c r="A223" s="175" t="s">
        <v>927</v>
      </c>
      <c r="B223" s="175" t="s">
        <v>708</v>
      </c>
      <c r="C223" s="176">
        <v>38782</v>
      </c>
      <c r="D223" s="177">
        <f t="shared" ca="1" si="3"/>
        <v>17</v>
      </c>
      <c r="F223" s="177">
        <v>38849</v>
      </c>
    </row>
    <row r="224" spans="1:6">
      <c r="A224" s="175" t="s">
        <v>889</v>
      </c>
      <c r="B224" s="175" t="s">
        <v>706</v>
      </c>
      <c r="C224" s="176">
        <v>38799</v>
      </c>
      <c r="D224" s="177">
        <f t="shared" ca="1" si="3"/>
        <v>17</v>
      </c>
      <c r="F224" s="177">
        <v>73454</v>
      </c>
    </row>
    <row r="225" spans="1:6">
      <c r="A225" s="175" t="s">
        <v>834</v>
      </c>
      <c r="B225" s="175" t="s">
        <v>700</v>
      </c>
      <c r="C225" s="176">
        <v>38837</v>
      </c>
      <c r="D225" s="177">
        <f t="shared" ca="1" si="3"/>
        <v>17</v>
      </c>
      <c r="F225" s="177">
        <v>58790</v>
      </c>
    </row>
    <row r="226" spans="1:6">
      <c r="A226" s="175" t="s">
        <v>760</v>
      </c>
      <c r="B226" s="175" t="s">
        <v>690</v>
      </c>
      <c r="C226" s="176">
        <v>38876</v>
      </c>
      <c r="D226" s="177">
        <f t="shared" ca="1" si="3"/>
        <v>17</v>
      </c>
      <c r="F226" s="177">
        <v>32057</v>
      </c>
    </row>
    <row r="227" spans="1:6">
      <c r="A227" s="175" t="s">
        <v>763</v>
      </c>
      <c r="B227" s="175" t="s">
        <v>690</v>
      </c>
      <c r="C227" s="176">
        <v>38884</v>
      </c>
      <c r="D227" s="177">
        <f t="shared" ca="1" si="3"/>
        <v>17</v>
      </c>
      <c r="F227" s="177">
        <v>24382</v>
      </c>
    </row>
    <row r="228" spans="1:6">
      <c r="A228" s="175" t="s">
        <v>863</v>
      </c>
      <c r="B228" s="175" t="s">
        <v>704</v>
      </c>
      <c r="C228" s="176">
        <v>38918</v>
      </c>
      <c r="D228" s="177">
        <f t="shared" ca="1" si="3"/>
        <v>16</v>
      </c>
      <c r="F228" s="177">
        <v>67145</v>
      </c>
    </row>
    <row r="229" spans="1:6">
      <c r="A229" s="175" t="s">
        <v>738</v>
      </c>
      <c r="B229" s="175" t="s">
        <v>686</v>
      </c>
      <c r="C229" s="176">
        <v>38947</v>
      </c>
      <c r="D229" s="177">
        <f t="shared" ca="1" si="3"/>
        <v>16</v>
      </c>
      <c r="F229" s="177">
        <v>20459</v>
      </c>
    </row>
    <row r="230" spans="1:6">
      <c r="A230" s="175" t="s">
        <v>746</v>
      </c>
      <c r="B230" s="175" t="s">
        <v>686</v>
      </c>
      <c r="C230" s="176">
        <v>39108</v>
      </c>
      <c r="D230" s="177">
        <f t="shared" ca="1" si="3"/>
        <v>16</v>
      </c>
      <c r="F230" s="177">
        <v>76234</v>
      </c>
    </row>
    <row r="231" spans="1:6">
      <c r="A231" s="175" t="s">
        <v>718</v>
      </c>
      <c r="B231" s="175" t="s">
        <v>676</v>
      </c>
      <c r="C231" s="176">
        <v>39139</v>
      </c>
      <c r="D231" s="177">
        <f t="shared" ca="1" si="3"/>
        <v>16</v>
      </c>
      <c r="F231" s="177">
        <v>26048</v>
      </c>
    </row>
    <row r="232" spans="1:6">
      <c r="A232" s="175" t="s">
        <v>683</v>
      </c>
      <c r="B232" s="175" t="s">
        <v>671</v>
      </c>
      <c r="C232" s="176">
        <v>39160</v>
      </c>
      <c r="D232" s="177">
        <f t="shared" ca="1" si="3"/>
        <v>16</v>
      </c>
      <c r="F232" s="177">
        <v>42401</v>
      </c>
    </row>
    <row r="233" spans="1:6">
      <c r="A233" s="175" t="s">
        <v>667</v>
      </c>
      <c r="B233" s="175" t="s">
        <v>668</v>
      </c>
      <c r="C233" s="176">
        <v>39180</v>
      </c>
      <c r="D233" s="177">
        <f t="shared" ca="1" si="3"/>
        <v>16</v>
      </c>
      <c r="F233" s="177">
        <v>43302</v>
      </c>
    </row>
    <row r="234" spans="1:6">
      <c r="A234" s="175" t="s">
        <v>874</v>
      </c>
      <c r="B234" s="175" t="s">
        <v>704</v>
      </c>
      <c r="C234" s="176">
        <v>39220</v>
      </c>
      <c r="D234" s="177">
        <f t="shared" ca="1" si="3"/>
        <v>16</v>
      </c>
      <c r="F234" s="177">
        <v>45852</v>
      </c>
    </row>
    <row r="235" spans="1:6">
      <c r="A235" s="175" t="s">
        <v>789</v>
      </c>
      <c r="B235" s="175" t="s">
        <v>690</v>
      </c>
      <c r="C235" s="176">
        <v>39229</v>
      </c>
      <c r="D235" s="177">
        <f t="shared" ca="1" si="3"/>
        <v>16</v>
      </c>
      <c r="F235" s="177">
        <v>48483</v>
      </c>
    </row>
    <row r="236" spans="1:6">
      <c r="A236" s="175" t="s">
        <v>722</v>
      </c>
      <c r="B236" s="175" t="s">
        <v>678</v>
      </c>
      <c r="C236" s="178">
        <v>39307</v>
      </c>
      <c r="D236" s="177">
        <f t="shared" ca="1" si="3"/>
        <v>15</v>
      </c>
      <c r="F236" s="177">
        <v>26012</v>
      </c>
    </row>
    <row r="237" spans="1:6">
      <c r="A237" s="175" t="s">
        <v>861</v>
      </c>
      <c r="B237" s="175" t="s">
        <v>704</v>
      </c>
      <c r="C237" s="178">
        <v>39308</v>
      </c>
      <c r="D237" s="177">
        <f t="shared" ca="1" si="3"/>
        <v>15</v>
      </c>
      <c r="F237" s="177">
        <v>74371</v>
      </c>
    </row>
    <row r="238" spans="1:6">
      <c r="A238" s="175" t="s">
        <v>748</v>
      </c>
      <c r="B238" s="175" t="s">
        <v>688</v>
      </c>
      <c r="C238" s="176">
        <v>39317</v>
      </c>
      <c r="D238" s="177">
        <f t="shared" ca="1" si="3"/>
        <v>15</v>
      </c>
      <c r="F238" s="177">
        <v>50256</v>
      </c>
    </row>
    <row r="239" spans="1:6">
      <c r="A239" s="175" t="s">
        <v>713</v>
      </c>
      <c r="B239" s="175" t="s">
        <v>676</v>
      </c>
      <c r="C239" s="178">
        <v>39346</v>
      </c>
      <c r="D239" s="177">
        <f t="shared" ca="1" si="3"/>
        <v>15</v>
      </c>
      <c r="F239" s="177">
        <v>66175</v>
      </c>
    </row>
    <row r="240" spans="1:6">
      <c r="A240" s="175" t="s">
        <v>836</v>
      </c>
      <c r="B240" s="175" t="s">
        <v>700</v>
      </c>
      <c r="C240" s="176">
        <v>39424</v>
      </c>
      <c r="D240" s="177">
        <f t="shared" ca="1" si="3"/>
        <v>15</v>
      </c>
      <c r="F240" s="177">
        <v>23067</v>
      </c>
    </row>
    <row r="241" spans="1:6">
      <c r="A241" s="175" t="s">
        <v>822</v>
      </c>
      <c r="B241" s="175" t="s">
        <v>696</v>
      </c>
      <c r="C241" s="176">
        <v>39426</v>
      </c>
      <c r="D241" s="177">
        <f t="shared" ca="1" si="3"/>
        <v>15</v>
      </c>
      <c r="F241" s="177">
        <v>56257</v>
      </c>
    </row>
    <row r="242" spans="1:6">
      <c r="A242" s="175" t="s">
        <v>828</v>
      </c>
      <c r="B242" s="175" t="s">
        <v>700</v>
      </c>
      <c r="C242" s="178">
        <v>39506</v>
      </c>
      <c r="D242" s="177">
        <f t="shared" ca="1" si="3"/>
        <v>15</v>
      </c>
      <c r="F242" s="177">
        <v>26562</v>
      </c>
    </row>
    <row r="243" spans="1:6">
      <c r="A243" s="175" t="s">
        <v>783</v>
      </c>
      <c r="B243" s="175" t="s">
        <v>690</v>
      </c>
      <c r="C243" s="176">
        <v>39524</v>
      </c>
      <c r="D243" s="177">
        <f t="shared" ca="1" si="3"/>
        <v>15</v>
      </c>
      <c r="F243" s="177">
        <v>31176</v>
      </c>
    </row>
    <row r="244" spans="1:6">
      <c r="A244" s="175" t="s">
        <v>907</v>
      </c>
      <c r="B244" s="175" t="s">
        <v>708</v>
      </c>
      <c r="C244" s="178">
        <v>39590</v>
      </c>
      <c r="D244" s="177">
        <f t="shared" ca="1" si="3"/>
        <v>15</v>
      </c>
      <c r="F244" s="177">
        <v>43142</v>
      </c>
    </row>
    <row r="245" spans="1:6">
      <c r="A245" s="175" t="s">
        <v>935</v>
      </c>
      <c r="B245" s="175" t="s">
        <v>712</v>
      </c>
      <c r="C245" s="176">
        <v>39597</v>
      </c>
      <c r="D245" s="177">
        <f t="shared" ca="1" si="3"/>
        <v>15</v>
      </c>
      <c r="F245" s="177">
        <v>41263</v>
      </c>
    </row>
    <row r="246" spans="1:6">
      <c r="A246" s="175" t="s">
        <v>766</v>
      </c>
      <c r="B246" s="175" t="s">
        <v>690</v>
      </c>
      <c r="C246" s="176">
        <v>39628</v>
      </c>
      <c r="D246" s="177">
        <f t="shared" ca="1" si="3"/>
        <v>15</v>
      </c>
      <c r="F246" s="177">
        <v>54138</v>
      </c>
    </row>
    <row r="247" spans="1:6">
      <c r="A247" s="175" t="s">
        <v>928</v>
      </c>
      <c r="B247" s="175" t="s">
        <v>708</v>
      </c>
      <c r="C247" s="176">
        <v>39691</v>
      </c>
      <c r="D247" s="177">
        <f t="shared" ca="1" si="3"/>
        <v>14</v>
      </c>
      <c r="F247" s="177">
        <v>36051</v>
      </c>
    </row>
    <row r="248" spans="1:6">
      <c r="A248" s="175" t="s">
        <v>921</v>
      </c>
      <c r="B248" s="175" t="s">
        <v>708</v>
      </c>
      <c r="C248" s="178">
        <v>39734</v>
      </c>
      <c r="D248" s="177">
        <f t="shared" ca="1" si="3"/>
        <v>14</v>
      </c>
      <c r="F248" s="177">
        <v>63541</v>
      </c>
    </row>
    <row r="249" spans="1:6">
      <c r="A249" s="180"/>
      <c r="B249" s="180"/>
      <c r="C249" s="181"/>
      <c r="D249" s="182"/>
      <c r="E249" s="180"/>
    </row>
    <row r="257" spans="6:6">
      <c r="F257" s="177">
        <f>SUBTOTAL(2,F2:F248)</f>
        <v>247</v>
      </c>
    </row>
    <row r="258" spans="6:6" ht="13.5" thickBot="1">
      <c r="F258" s="177">
        <f>SUBTOTAL(9,F2:F248)</f>
        <v>12709170</v>
      </c>
    </row>
    <row r="259" spans="6:6" ht="13.5" thickTop="1">
      <c r="F259" s="183">
        <f>SUM(F2:F248)</f>
        <v>12709170</v>
      </c>
    </row>
  </sheetData>
  <customSheetViews>
    <customSheetView guid="{BBE43EB8-AC5B-419E-90E4-72D0C525AF66}">
      <pageMargins left="0" right="0" top="0" bottom="0" header="0" footer="0"/>
    </customSheetView>
  </customSheetViews>
  <dataValidations count="2">
    <dataValidation type="list" allowBlank="1" showInputMessage="1" showErrorMessage="1" sqref="E2">
      <formula1>H3:H6</formula1>
    </dataValidation>
    <dataValidation type="whole" allowBlank="1" showInputMessage="1" showErrorMessage="1" sqref="G2:G3 G11">
      <formula1>5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16"/>
  <dimension ref="A1:T571"/>
  <sheetViews>
    <sheetView topLeftCell="M1" workbookViewId="0">
      <selection activeCell="P9" sqref="P9"/>
    </sheetView>
  </sheetViews>
  <sheetFormatPr defaultRowHeight="15"/>
  <cols>
    <col min="3" max="3" width="9.44140625" bestFit="1" customWidth="1"/>
    <col min="4" max="4" width="10.21875" customWidth="1"/>
    <col min="5" max="5" width="22.44140625" bestFit="1" customWidth="1"/>
    <col min="6" max="7" width="8.88671875" customWidth="1"/>
    <col min="8" max="8" width="10.33203125" customWidth="1"/>
    <col min="9" max="9" width="8.88671875" customWidth="1"/>
    <col min="10" max="10" width="11.77734375" bestFit="1" customWidth="1"/>
    <col min="11" max="11" width="8.88671875" customWidth="1"/>
    <col min="14" max="14" width="25.21875" bestFit="1" customWidth="1"/>
    <col min="15" max="15" width="44.109375" bestFit="1" customWidth="1"/>
  </cols>
  <sheetData>
    <row r="1" spans="1:20" ht="18">
      <c r="A1" s="79"/>
      <c r="B1" s="79"/>
      <c r="C1" s="139">
        <v>2005</v>
      </c>
      <c r="D1" s="139">
        <v>2006</v>
      </c>
      <c r="E1" s="139">
        <v>2007</v>
      </c>
      <c r="G1" s="79"/>
      <c r="H1" s="79"/>
      <c r="I1" s="79"/>
      <c r="J1" s="79"/>
      <c r="K1" s="79"/>
      <c r="N1" s="165" t="s">
        <v>1099</v>
      </c>
      <c r="O1" t="s">
        <v>1097</v>
      </c>
    </row>
    <row r="2" spans="1:20" ht="18">
      <c r="A2" s="79"/>
      <c r="B2" s="139" t="s">
        <v>936</v>
      </c>
      <c r="C2" s="144"/>
      <c r="D2" s="144"/>
      <c r="E2" s="144"/>
      <c r="F2" s="144"/>
      <c r="G2" s="79"/>
      <c r="H2" s="79"/>
      <c r="I2" s="79"/>
      <c r="J2" s="79"/>
      <c r="K2" s="79"/>
      <c r="N2" s="165" t="s">
        <v>1095</v>
      </c>
      <c r="O2" t="s">
        <v>1097</v>
      </c>
    </row>
    <row r="3" spans="1:20" ht="18">
      <c r="A3" s="79"/>
      <c r="B3" s="139" t="s">
        <v>937</v>
      </c>
      <c r="C3" s="144"/>
      <c r="D3" s="144"/>
      <c r="E3" s="144"/>
      <c r="F3" s="144"/>
      <c r="G3" s="167"/>
      <c r="H3" s="79"/>
      <c r="I3" s="79"/>
      <c r="J3" s="79"/>
      <c r="K3" s="79"/>
      <c r="N3" s="166" t="s">
        <v>1098</v>
      </c>
      <c r="O3" s="146" t="s">
        <v>1097</v>
      </c>
    </row>
    <row r="4" spans="1:20" ht="18">
      <c r="A4" s="79"/>
      <c r="B4" s="139" t="s">
        <v>938</v>
      </c>
      <c r="C4" s="144"/>
      <c r="D4" s="144"/>
      <c r="E4" s="144"/>
      <c r="F4" s="144"/>
      <c r="G4" s="79"/>
      <c r="H4" s="122" t="s">
        <v>1103</v>
      </c>
      <c r="I4" s="79"/>
      <c r="J4" s="79"/>
      <c r="K4" s="79"/>
      <c r="N4" s="146"/>
      <c r="O4" s="146"/>
    </row>
    <row r="5" spans="1:20">
      <c r="A5" s="79"/>
      <c r="B5" s="79"/>
      <c r="C5" s="79"/>
      <c r="D5" s="79"/>
      <c r="E5" s="79"/>
      <c r="F5" s="79"/>
      <c r="G5" s="79"/>
      <c r="H5" s="143"/>
      <c r="I5" s="79"/>
      <c r="J5" s="79"/>
      <c r="K5" s="79"/>
      <c r="N5" s="146"/>
      <c r="O5" s="146"/>
    </row>
    <row r="6" spans="1:20">
      <c r="A6" s="79"/>
      <c r="B6" s="79"/>
      <c r="C6" s="145"/>
      <c r="D6" s="145"/>
      <c r="E6" s="79"/>
      <c r="F6" s="79"/>
      <c r="G6" s="79"/>
      <c r="H6" s="79"/>
      <c r="I6" s="79"/>
      <c r="J6" s="79"/>
      <c r="K6" s="79"/>
      <c r="O6" s="146"/>
    </row>
    <row r="7" spans="1:20">
      <c r="A7" s="79"/>
      <c r="B7" s="79"/>
      <c r="C7" s="145"/>
      <c r="D7" s="145"/>
      <c r="E7" s="79"/>
      <c r="F7" s="79"/>
      <c r="G7" s="79"/>
      <c r="H7" s="79"/>
      <c r="I7" s="79"/>
      <c r="J7" s="79"/>
      <c r="K7" s="79"/>
    </row>
    <row r="8" spans="1:20" ht="15.75">
      <c r="A8" s="80" t="s">
        <v>565</v>
      </c>
      <c r="B8" s="80" t="s">
        <v>539</v>
      </c>
      <c r="C8" s="80" t="s">
        <v>117</v>
      </c>
      <c r="D8" s="80" t="s">
        <v>116</v>
      </c>
      <c r="E8" s="80" t="s">
        <v>939</v>
      </c>
      <c r="F8" s="120" t="s">
        <v>940</v>
      </c>
      <c r="G8" s="120" t="s">
        <v>941</v>
      </c>
      <c r="H8" s="120" t="s">
        <v>942</v>
      </c>
      <c r="I8" s="120" t="s">
        <v>943</v>
      </c>
      <c r="J8" s="120" t="s">
        <v>1106</v>
      </c>
      <c r="K8" s="120" t="s">
        <v>1104</v>
      </c>
      <c r="L8" s="169" t="s">
        <v>1105</v>
      </c>
      <c r="M8" s="80" t="s">
        <v>1066</v>
      </c>
      <c r="N8" s="168" t="s">
        <v>1074</v>
      </c>
      <c r="O8" s="164" t="s">
        <v>1067</v>
      </c>
      <c r="P8" s="80"/>
      <c r="Q8" s="80"/>
      <c r="R8" s="80"/>
      <c r="S8" s="164" t="s">
        <v>1096</v>
      </c>
      <c r="T8" s="164" t="s">
        <v>1102</v>
      </c>
    </row>
    <row r="9" spans="1:20">
      <c r="A9" s="79" t="s">
        <v>577</v>
      </c>
      <c r="B9" s="79" t="s">
        <v>936</v>
      </c>
      <c r="C9" s="121">
        <v>38355</v>
      </c>
      <c r="D9" s="90">
        <f t="shared" ref="D9:D72" si="0">YEAR(C9)</f>
        <v>2005</v>
      </c>
      <c r="E9" s="122" t="s">
        <v>1107</v>
      </c>
      <c r="F9" s="79">
        <v>500</v>
      </c>
      <c r="G9" s="79">
        <v>10475</v>
      </c>
      <c r="H9" s="79">
        <v>4920</v>
      </c>
      <c r="I9" s="79">
        <v>5555</v>
      </c>
      <c r="J9" s="79" t="str">
        <f>PROPER(E9)</f>
        <v>Safe Aerobic Inc.</v>
      </c>
      <c r="K9" s="79" t="str">
        <f>LOWER(L9)</f>
        <v xml:space="preserve">safe </v>
      </c>
      <c r="L9" t="str">
        <f>UPPER(M9)</f>
        <v xml:space="preserve">SAFE </v>
      </c>
      <c r="M9" s="121" t="str">
        <f>LEFT(E9,FIND(" ",E9,1))</f>
        <v xml:space="preserve">Safe </v>
      </c>
      <c r="N9" s="122" t="str">
        <f>IFERROR(MID(E9,FIND(" ",E9,1)+1,FIND(" ",E9,FIND(" ",E9,5)+1)-FIND(" ",E9,1)-1)," ")</f>
        <v>aerobic</v>
      </c>
      <c r="O9" s="122" t="str">
        <f>IFERROR(RIGHT(E9,LEN(E9)-FIND(" ",E9,FIND(" ",E9,1)+1)),RIGHT(E9,LEN(E9)-FIND(" ",E9,FIND(" ",E9,1))))</f>
        <v>inc.</v>
      </c>
      <c r="P9" t="s">
        <v>1075</v>
      </c>
      <c r="Q9" t="s">
        <v>1076</v>
      </c>
      <c r="R9" t="s">
        <v>1077</v>
      </c>
      <c r="S9" t="str">
        <f>REPLACE(E9,6,7,"Arab")</f>
        <v>Safe Arab inc.</v>
      </c>
    </row>
    <row r="10" spans="1:20">
      <c r="A10" s="79" t="s">
        <v>571</v>
      </c>
      <c r="B10" s="79" t="s">
        <v>938</v>
      </c>
      <c r="C10" s="121">
        <v>38355</v>
      </c>
      <c r="D10" s="90">
        <f t="shared" si="0"/>
        <v>2005</v>
      </c>
      <c r="E10" s="122" t="s">
        <v>945</v>
      </c>
      <c r="F10" s="79">
        <v>900</v>
      </c>
      <c r="G10" s="79">
        <v>19161</v>
      </c>
      <c r="H10" s="79">
        <v>9198</v>
      </c>
      <c r="I10" s="79">
        <v>9963</v>
      </c>
      <c r="J10" s="79" t="str">
        <f t="shared" ref="J10:J73" si="1">PROPER(E10)</f>
        <v>Innovative Paint Company</v>
      </c>
      <c r="K10" s="79" t="str">
        <f t="shared" ref="K10:K73" si="2">LOWER(L10)</f>
        <v xml:space="preserve">innovative </v>
      </c>
      <c r="L10" t="str">
        <f t="shared" ref="L10:L73" si="3">UPPER(M10)</f>
        <v xml:space="preserve">INNOVATIVE </v>
      </c>
      <c r="M10" s="121" t="str">
        <f t="shared" ref="M10:M21" si="4">LEFT(E10,FIND(" ",E10,1))</f>
        <v xml:space="preserve">Innovative </v>
      </c>
      <c r="N10" s="122" t="str">
        <f t="shared" ref="N10:N23" si="5">IFERROR(MID(E10,FIND(" ",E10,1)+1,FIND(" ",E10,FIND(" ",E10,5)+1)-FIND(" ",E10,1)-1)," ")</f>
        <v>Paint</v>
      </c>
      <c r="O10" s="122" t="str">
        <f>RIGHT(E10,LEN(E10)-FIND(" ",E10,FIND(" ",E10,1)+1))</f>
        <v>Company</v>
      </c>
      <c r="P10" t="s">
        <v>1078</v>
      </c>
      <c r="Q10" t="s">
        <v>1079</v>
      </c>
      <c r="R10" t="s">
        <v>1080</v>
      </c>
    </row>
    <row r="11" spans="1:20">
      <c r="A11" s="79" t="s">
        <v>571</v>
      </c>
      <c r="B11" s="79" t="s">
        <v>936</v>
      </c>
      <c r="C11" s="121">
        <v>38360</v>
      </c>
      <c r="D11" s="90">
        <f t="shared" si="0"/>
        <v>2005</v>
      </c>
      <c r="E11" s="122" t="s">
        <v>946</v>
      </c>
      <c r="F11" s="79">
        <v>500</v>
      </c>
      <c r="G11" s="79">
        <v>11845</v>
      </c>
      <c r="H11" s="79">
        <v>4920</v>
      </c>
      <c r="I11" s="79">
        <v>6925</v>
      </c>
      <c r="J11" s="79" t="str">
        <f t="shared" si="1"/>
        <v>Alluring Raft Corporation</v>
      </c>
      <c r="K11" s="79" t="str">
        <f t="shared" si="2"/>
        <v xml:space="preserve">alluring </v>
      </c>
      <c r="L11" t="str">
        <f t="shared" si="3"/>
        <v xml:space="preserve">ALLURING </v>
      </c>
      <c r="M11" s="121" t="str">
        <f t="shared" si="4"/>
        <v xml:space="preserve">Alluring </v>
      </c>
      <c r="N11" s="122" t="str">
        <f t="shared" si="5"/>
        <v>Raft</v>
      </c>
      <c r="O11" s="122" t="str">
        <f t="shared" ref="O11:O21" si="6">RIGHT(E11,LEN(E11)-FIND(" ",E11,FIND(" ",E11,1)+1))</f>
        <v>Corporation</v>
      </c>
      <c r="P11" t="s">
        <v>1081</v>
      </c>
      <c r="Q11" t="s">
        <v>1082</v>
      </c>
      <c r="R11" t="s">
        <v>1083</v>
      </c>
    </row>
    <row r="12" spans="1:20">
      <c r="A12" s="79" t="s">
        <v>571</v>
      </c>
      <c r="B12" s="79" t="s">
        <v>938</v>
      </c>
      <c r="C12" s="121">
        <v>38365</v>
      </c>
      <c r="D12" s="90">
        <f t="shared" si="0"/>
        <v>2005</v>
      </c>
      <c r="E12" s="122" t="s">
        <v>947</v>
      </c>
      <c r="F12" s="79">
        <v>800</v>
      </c>
      <c r="G12" s="79">
        <v>16936</v>
      </c>
      <c r="H12" s="79">
        <v>8176</v>
      </c>
      <c r="I12" s="79">
        <v>8760</v>
      </c>
      <c r="J12" s="79" t="str">
        <f t="shared" si="1"/>
        <v>Paramount Necktie Inc.</v>
      </c>
      <c r="K12" s="79" t="str">
        <f t="shared" si="2"/>
        <v xml:space="preserve">paramount </v>
      </c>
      <c r="L12" t="str">
        <f t="shared" si="3"/>
        <v xml:space="preserve">PARAMOUNT </v>
      </c>
      <c r="M12" s="121" t="str">
        <f t="shared" si="4"/>
        <v xml:space="preserve">Paramount </v>
      </c>
      <c r="N12" s="122" t="str">
        <f t="shared" si="5"/>
        <v>Necktie</v>
      </c>
      <c r="O12" s="122" t="str">
        <f t="shared" si="6"/>
        <v>Inc.</v>
      </c>
      <c r="P12" t="s">
        <v>1084</v>
      </c>
      <c r="Q12" t="s">
        <v>1085</v>
      </c>
      <c r="R12" t="s">
        <v>1077</v>
      </c>
    </row>
    <row r="13" spans="1:20">
      <c r="A13" s="79" t="s">
        <v>577</v>
      </c>
      <c r="B13" s="79" t="s">
        <v>937</v>
      </c>
      <c r="C13" s="121">
        <v>38367</v>
      </c>
      <c r="D13" s="90">
        <f t="shared" si="0"/>
        <v>2005</v>
      </c>
      <c r="E13" s="122" t="s">
        <v>948</v>
      </c>
      <c r="F13" s="79">
        <v>800</v>
      </c>
      <c r="G13" s="79">
        <v>15104</v>
      </c>
      <c r="H13" s="79">
        <v>6776</v>
      </c>
      <c r="I13" s="79">
        <v>8328</v>
      </c>
      <c r="J13" s="79" t="str">
        <f t="shared" si="1"/>
        <v>Powerful Utensil Traders</v>
      </c>
      <c r="K13" s="79" t="str">
        <f t="shared" si="2"/>
        <v xml:space="preserve">powerful </v>
      </c>
      <c r="L13" t="str">
        <f t="shared" si="3"/>
        <v xml:space="preserve">POWERFUL </v>
      </c>
      <c r="M13" s="121" t="str">
        <f t="shared" si="4"/>
        <v xml:space="preserve">Powerful </v>
      </c>
      <c r="N13" s="122" t="str">
        <f t="shared" si="5"/>
        <v>Utensil</v>
      </c>
      <c r="O13" s="122" t="str">
        <f t="shared" si="6"/>
        <v>Traders</v>
      </c>
      <c r="P13" t="s">
        <v>1086</v>
      </c>
      <c r="Q13" t="s">
        <v>1087</v>
      </c>
      <c r="R13" t="s">
        <v>1088</v>
      </c>
    </row>
    <row r="14" spans="1:20">
      <c r="A14" s="79" t="s">
        <v>949</v>
      </c>
      <c r="B14" s="79" t="s">
        <v>938</v>
      </c>
      <c r="C14" s="121">
        <v>38368</v>
      </c>
      <c r="D14" s="90">
        <f t="shared" si="0"/>
        <v>2005</v>
      </c>
      <c r="E14" s="122" t="s">
        <v>950</v>
      </c>
      <c r="F14" s="79">
        <v>900</v>
      </c>
      <c r="G14" s="79">
        <v>19593</v>
      </c>
      <c r="H14" s="79">
        <v>9198</v>
      </c>
      <c r="I14" s="79">
        <v>10395</v>
      </c>
      <c r="J14" s="79" t="str">
        <f t="shared" si="1"/>
        <v>Flexible Ink Corporation</v>
      </c>
      <c r="K14" s="79" t="str">
        <f t="shared" si="2"/>
        <v xml:space="preserve">flexible </v>
      </c>
      <c r="L14" t="str">
        <f t="shared" si="3"/>
        <v xml:space="preserve">FLEXIBLE </v>
      </c>
      <c r="M14" s="121" t="str">
        <f t="shared" si="4"/>
        <v xml:space="preserve">Flexible </v>
      </c>
      <c r="N14" s="122" t="str">
        <f t="shared" si="5"/>
        <v>Ink</v>
      </c>
      <c r="O14" s="122" t="str">
        <f t="shared" si="6"/>
        <v>Corporation</v>
      </c>
      <c r="P14" t="s">
        <v>1089</v>
      </c>
      <c r="Q14" t="s">
        <v>1090</v>
      </c>
      <c r="R14" t="s">
        <v>1083</v>
      </c>
    </row>
    <row r="15" spans="1:20">
      <c r="A15" s="79" t="s">
        <v>949</v>
      </c>
      <c r="B15" s="79" t="s">
        <v>938</v>
      </c>
      <c r="C15" s="121">
        <v>38369</v>
      </c>
      <c r="D15" s="90">
        <f t="shared" si="0"/>
        <v>2005</v>
      </c>
      <c r="E15" s="122" t="s">
        <v>951</v>
      </c>
      <c r="F15" s="79">
        <v>1000</v>
      </c>
      <c r="G15" s="79">
        <v>24430</v>
      </c>
      <c r="H15" s="79">
        <v>10220</v>
      </c>
      <c r="I15" s="79">
        <v>14210</v>
      </c>
      <c r="J15" s="79" t="str">
        <f t="shared" si="1"/>
        <v>Best Scooter Corporation</v>
      </c>
      <c r="K15" s="79" t="str">
        <f t="shared" si="2"/>
        <v xml:space="preserve">best </v>
      </c>
      <c r="L15" t="str">
        <f t="shared" si="3"/>
        <v xml:space="preserve">BEST </v>
      </c>
      <c r="M15" s="121" t="str">
        <f t="shared" si="4"/>
        <v xml:space="preserve">Best </v>
      </c>
      <c r="N15" s="122" t="str">
        <f t="shared" si="5"/>
        <v>Scooter</v>
      </c>
      <c r="O15" s="122" t="str">
        <f t="shared" si="6"/>
        <v>Corporation</v>
      </c>
      <c r="P15" t="s">
        <v>1091</v>
      </c>
      <c r="Q15" t="s">
        <v>1092</v>
      </c>
      <c r="R15" t="s">
        <v>1083</v>
      </c>
    </row>
    <row r="16" spans="1:20">
      <c r="A16" s="79" t="s">
        <v>577</v>
      </c>
      <c r="B16" s="79" t="s">
        <v>937</v>
      </c>
      <c r="C16" s="121">
        <v>38369</v>
      </c>
      <c r="D16" s="90">
        <f t="shared" si="0"/>
        <v>2005</v>
      </c>
      <c r="E16" s="122" t="s">
        <v>950</v>
      </c>
      <c r="F16" s="79">
        <v>800</v>
      </c>
      <c r="G16" s="79">
        <v>16856</v>
      </c>
      <c r="H16" s="79">
        <v>6776</v>
      </c>
      <c r="I16" s="79">
        <v>10080</v>
      </c>
      <c r="J16" s="79" t="str">
        <f t="shared" si="1"/>
        <v>Flexible Ink Corporation</v>
      </c>
      <c r="K16" s="79" t="str">
        <f t="shared" si="2"/>
        <v xml:space="preserve">flexible </v>
      </c>
      <c r="L16" t="str">
        <f t="shared" si="3"/>
        <v xml:space="preserve">FLEXIBLE </v>
      </c>
      <c r="M16" s="121" t="str">
        <f t="shared" si="4"/>
        <v xml:space="preserve">Flexible </v>
      </c>
      <c r="N16" s="122" t="str">
        <f t="shared" si="5"/>
        <v>Ink</v>
      </c>
      <c r="O16" s="122" t="str">
        <f t="shared" si="6"/>
        <v>Corporation</v>
      </c>
      <c r="P16" t="s">
        <v>1089</v>
      </c>
      <c r="Q16" t="s">
        <v>1090</v>
      </c>
      <c r="R16" t="s">
        <v>1083</v>
      </c>
    </row>
    <row r="17" spans="1:18">
      <c r="A17" s="79" t="s">
        <v>949</v>
      </c>
      <c r="B17" s="79" t="s">
        <v>936</v>
      </c>
      <c r="C17" s="121">
        <v>38371</v>
      </c>
      <c r="D17" s="90">
        <f t="shared" si="0"/>
        <v>2005</v>
      </c>
      <c r="E17" s="122" t="s">
        <v>952</v>
      </c>
      <c r="F17" s="79">
        <v>300</v>
      </c>
      <c r="G17" s="79">
        <v>7233</v>
      </c>
      <c r="H17" s="79">
        <v>2952</v>
      </c>
      <c r="I17" s="79">
        <v>4281</v>
      </c>
      <c r="J17" s="79" t="str">
        <f t="shared" si="1"/>
        <v>Superior Meter Company</v>
      </c>
      <c r="K17" s="79" t="str">
        <f t="shared" si="2"/>
        <v xml:space="preserve">superior </v>
      </c>
      <c r="L17" t="str">
        <f t="shared" si="3"/>
        <v xml:space="preserve">SUPERIOR </v>
      </c>
      <c r="M17" s="121" t="str">
        <f t="shared" si="4"/>
        <v xml:space="preserve">Superior </v>
      </c>
      <c r="N17" s="122" t="str">
        <f t="shared" si="5"/>
        <v>Meter</v>
      </c>
      <c r="O17" s="122" t="str">
        <f t="shared" si="6"/>
        <v>Company</v>
      </c>
      <c r="P17" t="s">
        <v>1093</v>
      </c>
      <c r="Q17" t="s">
        <v>1094</v>
      </c>
      <c r="R17" t="s">
        <v>1080</v>
      </c>
    </row>
    <row r="18" spans="1:18">
      <c r="A18" s="79" t="s">
        <v>571</v>
      </c>
      <c r="B18" s="79" t="s">
        <v>936</v>
      </c>
      <c r="C18" s="121">
        <v>38373</v>
      </c>
      <c r="D18" s="90">
        <f t="shared" si="0"/>
        <v>2005</v>
      </c>
      <c r="E18" s="122" t="s">
        <v>951</v>
      </c>
      <c r="F18" s="79">
        <v>1000</v>
      </c>
      <c r="G18" s="79">
        <v>20540</v>
      </c>
      <c r="H18" s="79">
        <v>9840</v>
      </c>
      <c r="I18" s="79">
        <v>10700</v>
      </c>
      <c r="J18" s="79" t="str">
        <f t="shared" si="1"/>
        <v>Best Scooter Corporation</v>
      </c>
      <c r="K18" s="79" t="str">
        <f t="shared" si="2"/>
        <v xml:space="preserve">best </v>
      </c>
      <c r="L18" t="str">
        <f t="shared" si="3"/>
        <v xml:space="preserve">BEST </v>
      </c>
      <c r="M18" s="121" t="str">
        <f t="shared" si="4"/>
        <v xml:space="preserve">Best </v>
      </c>
      <c r="N18" s="122" t="str">
        <f t="shared" si="5"/>
        <v>Scooter</v>
      </c>
      <c r="O18" s="122" t="str">
        <f t="shared" si="6"/>
        <v>Corporation</v>
      </c>
    </row>
    <row r="19" spans="1:18">
      <c r="A19" s="79" t="s">
        <v>949</v>
      </c>
      <c r="B19" s="79" t="s">
        <v>937</v>
      </c>
      <c r="C19" s="121">
        <v>38374</v>
      </c>
      <c r="D19" s="90">
        <f t="shared" si="0"/>
        <v>2005</v>
      </c>
      <c r="E19" s="122" t="s">
        <v>945</v>
      </c>
      <c r="F19" s="79">
        <v>900</v>
      </c>
      <c r="G19" s="79">
        <v>17136</v>
      </c>
      <c r="H19" s="79">
        <v>7623</v>
      </c>
      <c r="I19" s="79">
        <v>9513</v>
      </c>
      <c r="J19" s="79" t="str">
        <f t="shared" si="1"/>
        <v>Innovative Paint Company</v>
      </c>
      <c r="K19" s="79" t="str">
        <f t="shared" si="2"/>
        <v xml:space="preserve">innovative </v>
      </c>
      <c r="L19" t="str">
        <f t="shared" si="3"/>
        <v xml:space="preserve">INNOVATIVE </v>
      </c>
      <c r="M19" s="121" t="str">
        <f t="shared" si="4"/>
        <v xml:space="preserve">Innovative </v>
      </c>
      <c r="N19" s="122" t="str">
        <f t="shared" si="5"/>
        <v>Paint</v>
      </c>
      <c r="O19" s="122" t="str">
        <f t="shared" si="6"/>
        <v>Company</v>
      </c>
    </row>
    <row r="20" spans="1:18">
      <c r="A20" s="79" t="s">
        <v>571</v>
      </c>
      <c r="B20" s="79" t="s">
        <v>938</v>
      </c>
      <c r="C20" s="121">
        <v>38374</v>
      </c>
      <c r="D20" s="90">
        <f t="shared" si="0"/>
        <v>2005</v>
      </c>
      <c r="E20" s="122" t="s">
        <v>945</v>
      </c>
      <c r="F20" s="79">
        <v>1000</v>
      </c>
      <c r="G20" s="79">
        <v>20490</v>
      </c>
      <c r="H20" s="79">
        <v>10220</v>
      </c>
      <c r="I20" s="79">
        <v>10270</v>
      </c>
      <c r="J20" s="79" t="str">
        <f t="shared" si="1"/>
        <v>Innovative Paint Company</v>
      </c>
      <c r="K20" s="79" t="str">
        <f t="shared" si="2"/>
        <v xml:space="preserve">innovative </v>
      </c>
      <c r="L20" t="str">
        <f t="shared" si="3"/>
        <v xml:space="preserve">INNOVATIVE </v>
      </c>
      <c r="M20" s="121" t="str">
        <f t="shared" si="4"/>
        <v xml:space="preserve">Innovative </v>
      </c>
      <c r="N20" s="122" t="str">
        <f t="shared" si="5"/>
        <v>Paint</v>
      </c>
      <c r="O20" s="122" t="str">
        <f t="shared" si="6"/>
        <v>Company</v>
      </c>
    </row>
    <row r="21" spans="1:18">
      <c r="A21" s="79" t="s">
        <v>577</v>
      </c>
      <c r="B21" s="79" t="s">
        <v>938</v>
      </c>
      <c r="C21" s="121">
        <v>38375</v>
      </c>
      <c r="D21" s="90">
        <f t="shared" si="0"/>
        <v>2005</v>
      </c>
      <c r="E21" s="122" t="s">
        <v>953</v>
      </c>
      <c r="F21" s="79">
        <v>500</v>
      </c>
      <c r="G21" s="79">
        <v>10445</v>
      </c>
      <c r="H21" s="79">
        <v>5110</v>
      </c>
      <c r="I21" s="79">
        <v>5335</v>
      </c>
      <c r="J21" s="79" t="str">
        <f t="shared" si="1"/>
        <v>Remarkable Doghouse Supply</v>
      </c>
      <c r="K21" s="79" t="str">
        <f t="shared" si="2"/>
        <v xml:space="preserve">remarkable </v>
      </c>
      <c r="L21" t="str">
        <f t="shared" si="3"/>
        <v xml:space="preserve">REMARKABLE </v>
      </c>
      <c r="M21" s="121" t="str">
        <f t="shared" si="4"/>
        <v xml:space="preserve">Remarkable </v>
      </c>
      <c r="N21" s="122" t="str">
        <f t="shared" si="5"/>
        <v>Doghouse</v>
      </c>
      <c r="O21" s="122" t="str">
        <f t="shared" si="6"/>
        <v>Supply</v>
      </c>
    </row>
    <row r="22" spans="1:18">
      <c r="A22" s="79" t="s">
        <v>949</v>
      </c>
      <c r="B22" s="79" t="s">
        <v>938</v>
      </c>
      <c r="C22" s="121">
        <v>38377</v>
      </c>
      <c r="D22" s="90">
        <f t="shared" si="0"/>
        <v>2005</v>
      </c>
      <c r="E22" s="122" t="s">
        <v>954</v>
      </c>
      <c r="F22" s="79">
        <v>1000</v>
      </c>
      <c r="G22" s="79">
        <v>20670</v>
      </c>
      <c r="H22" s="79">
        <v>10220</v>
      </c>
      <c r="I22" s="79">
        <v>10450</v>
      </c>
      <c r="J22" s="79" t="str">
        <f t="shared" si="1"/>
        <v>Persuasive Shoe Inc.</v>
      </c>
      <c r="K22" s="79" t="str">
        <f t="shared" si="2"/>
        <v/>
      </c>
      <c r="L22" t="str">
        <f t="shared" si="3"/>
        <v/>
      </c>
      <c r="M22" s="121"/>
      <c r="N22" s="122" t="str">
        <f t="shared" si="5"/>
        <v>Shoe</v>
      </c>
      <c r="O22" s="122"/>
    </row>
    <row r="23" spans="1:18">
      <c r="A23" s="79" t="s">
        <v>571</v>
      </c>
      <c r="B23" s="79" t="s">
        <v>938</v>
      </c>
      <c r="C23" s="121">
        <v>38380</v>
      </c>
      <c r="D23" s="90">
        <f t="shared" si="0"/>
        <v>2005</v>
      </c>
      <c r="E23" s="122" t="s">
        <v>951</v>
      </c>
      <c r="F23" s="79">
        <v>900</v>
      </c>
      <c r="G23" s="79">
        <v>19368</v>
      </c>
      <c r="H23" s="79">
        <v>9198</v>
      </c>
      <c r="I23" s="79">
        <v>10170</v>
      </c>
      <c r="J23" s="79" t="str">
        <f t="shared" si="1"/>
        <v>Best Scooter Corporation</v>
      </c>
      <c r="K23" s="79" t="str">
        <f t="shared" si="2"/>
        <v/>
      </c>
      <c r="L23" t="str">
        <f t="shared" si="3"/>
        <v/>
      </c>
      <c r="M23" s="121"/>
      <c r="N23" s="122" t="str">
        <f t="shared" si="5"/>
        <v>Scooter</v>
      </c>
      <c r="O23" s="122"/>
    </row>
    <row r="24" spans="1:18">
      <c r="A24" s="79" t="s">
        <v>577</v>
      </c>
      <c r="B24" s="79" t="s">
        <v>938</v>
      </c>
      <c r="C24" s="121">
        <v>38383</v>
      </c>
      <c r="D24" s="90">
        <f t="shared" si="0"/>
        <v>2005</v>
      </c>
      <c r="E24" s="122" t="s">
        <v>955</v>
      </c>
      <c r="F24" s="79">
        <v>500</v>
      </c>
      <c r="G24" s="79">
        <v>11965</v>
      </c>
      <c r="H24" s="79">
        <v>5110</v>
      </c>
      <c r="I24" s="79">
        <v>6855</v>
      </c>
      <c r="J24" s="79" t="str">
        <f t="shared" si="1"/>
        <v>Vivid Yardstick Company</v>
      </c>
      <c r="K24" s="79" t="str">
        <f t="shared" si="2"/>
        <v/>
      </c>
      <c r="L24" t="str">
        <f t="shared" si="3"/>
        <v/>
      </c>
      <c r="M24" s="121"/>
      <c r="N24" s="122"/>
      <c r="O24" s="122"/>
    </row>
    <row r="25" spans="1:18">
      <c r="A25" s="79" t="s">
        <v>949</v>
      </c>
      <c r="B25" s="79" t="s">
        <v>937</v>
      </c>
      <c r="C25" s="121">
        <v>38385</v>
      </c>
      <c r="D25" s="90">
        <f t="shared" si="0"/>
        <v>2005</v>
      </c>
      <c r="E25" s="122" t="s">
        <v>944</v>
      </c>
      <c r="F25" s="79">
        <v>500</v>
      </c>
      <c r="G25" s="79">
        <v>10445</v>
      </c>
      <c r="H25" s="79">
        <v>4235</v>
      </c>
      <c r="I25" s="79">
        <v>6210</v>
      </c>
      <c r="J25" s="79" t="str">
        <f t="shared" si="1"/>
        <v>Safe Aerobic Inc.</v>
      </c>
      <c r="K25" s="79" t="str">
        <f t="shared" si="2"/>
        <v/>
      </c>
      <c r="L25" t="str">
        <f t="shared" si="3"/>
        <v/>
      </c>
      <c r="M25" s="121"/>
      <c r="N25" s="122"/>
      <c r="O25" s="122"/>
    </row>
    <row r="26" spans="1:18">
      <c r="A26" s="79" t="s">
        <v>571</v>
      </c>
      <c r="B26" s="79" t="s">
        <v>936</v>
      </c>
      <c r="C26" s="121">
        <v>38388</v>
      </c>
      <c r="D26" s="90">
        <f t="shared" si="0"/>
        <v>2005</v>
      </c>
      <c r="E26" s="122" t="s">
        <v>956</v>
      </c>
      <c r="F26" s="79">
        <v>200</v>
      </c>
      <c r="G26" s="79">
        <v>4380</v>
      </c>
      <c r="H26" s="79">
        <v>1968</v>
      </c>
      <c r="I26" s="79">
        <v>2412</v>
      </c>
      <c r="J26" s="79" t="str">
        <f t="shared" si="1"/>
        <v>First-Rate Radio Supply</v>
      </c>
      <c r="K26" s="79" t="str">
        <f t="shared" si="2"/>
        <v/>
      </c>
      <c r="L26" t="str">
        <f t="shared" si="3"/>
        <v/>
      </c>
      <c r="M26" s="121"/>
      <c r="N26" s="122"/>
      <c r="O26" s="122"/>
    </row>
    <row r="27" spans="1:18">
      <c r="A27" s="79" t="s">
        <v>571</v>
      </c>
      <c r="B27" s="79" t="s">
        <v>936</v>
      </c>
      <c r="C27" s="121">
        <v>38390</v>
      </c>
      <c r="D27" s="90">
        <f t="shared" si="0"/>
        <v>2005</v>
      </c>
      <c r="E27" s="122" t="s">
        <v>944</v>
      </c>
      <c r="F27" s="79">
        <v>900</v>
      </c>
      <c r="G27" s="79">
        <v>21555</v>
      </c>
      <c r="H27" s="79">
        <v>8856</v>
      </c>
      <c r="I27" s="79">
        <v>12699</v>
      </c>
      <c r="J27" s="79" t="str">
        <f t="shared" si="1"/>
        <v>Safe Aerobic Inc.</v>
      </c>
      <c r="K27" s="79" t="str">
        <f t="shared" si="2"/>
        <v/>
      </c>
      <c r="L27" t="str">
        <f t="shared" si="3"/>
        <v/>
      </c>
      <c r="M27" s="121"/>
      <c r="N27" s="122"/>
      <c r="O27" s="122"/>
    </row>
    <row r="28" spans="1:18">
      <c r="A28" s="79" t="s">
        <v>571</v>
      </c>
      <c r="B28" s="79" t="s">
        <v>936</v>
      </c>
      <c r="C28" s="121">
        <v>38394</v>
      </c>
      <c r="D28" s="90">
        <f t="shared" si="0"/>
        <v>2005</v>
      </c>
      <c r="E28" s="122" t="s">
        <v>953</v>
      </c>
      <c r="F28" s="79">
        <v>500</v>
      </c>
      <c r="G28" s="79">
        <v>11435</v>
      </c>
      <c r="H28" s="79">
        <v>4920</v>
      </c>
      <c r="I28" s="79">
        <v>6515</v>
      </c>
      <c r="J28" s="79" t="str">
        <f t="shared" si="1"/>
        <v>Remarkable Doghouse Supply</v>
      </c>
      <c r="K28" s="79" t="str">
        <f t="shared" si="2"/>
        <v/>
      </c>
      <c r="L28" t="str">
        <f t="shared" si="3"/>
        <v/>
      </c>
      <c r="M28" s="121"/>
      <c r="N28" s="122"/>
      <c r="O28" s="122"/>
    </row>
    <row r="29" spans="1:18">
      <c r="A29" s="79" t="s">
        <v>949</v>
      </c>
      <c r="B29" s="79" t="s">
        <v>937</v>
      </c>
      <c r="C29" s="121">
        <v>38397</v>
      </c>
      <c r="D29" s="90">
        <f t="shared" si="0"/>
        <v>2005</v>
      </c>
      <c r="E29" s="122" t="s">
        <v>952</v>
      </c>
      <c r="F29" s="79">
        <v>700</v>
      </c>
      <c r="G29" s="79">
        <v>13734</v>
      </c>
      <c r="H29" s="79">
        <v>5929</v>
      </c>
      <c r="I29" s="79">
        <v>7805</v>
      </c>
      <c r="J29" s="79" t="str">
        <f t="shared" si="1"/>
        <v>Superior Meter Company</v>
      </c>
      <c r="K29" s="79" t="str">
        <f t="shared" si="2"/>
        <v/>
      </c>
      <c r="L29" t="str">
        <f t="shared" si="3"/>
        <v/>
      </c>
      <c r="M29" s="121"/>
      <c r="N29" s="122"/>
      <c r="O29" s="122"/>
    </row>
    <row r="30" spans="1:18">
      <c r="A30" s="79" t="s">
        <v>571</v>
      </c>
      <c r="B30" s="79" t="s">
        <v>937</v>
      </c>
      <c r="C30" s="121">
        <v>38398</v>
      </c>
      <c r="D30" s="90">
        <f t="shared" si="0"/>
        <v>2005</v>
      </c>
      <c r="E30" s="122" t="s">
        <v>955</v>
      </c>
      <c r="F30" s="79">
        <v>500</v>
      </c>
      <c r="G30" s="79">
        <v>8725</v>
      </c>
      <c r="H30" s="79">
        <v>4235</v>
      </c>
      <c r="I30" s="79">
        <v>4490</v>
      </c>
      <c r="J30" s="79" t="str">
        <f t="shared" si="1"/>
        <v>Vivid Yardstick Company</v>
      </c>
      <c r="K30" s="79" t="str">
        <f t="shared" si="2"/>
        <v/>
      </c>
      <c r="L30" t="str">
        <f t="shared" si="3"/>
        <v/>
      </c>
      <c r="M30" s="121"/>
      <c r="N30" s="122"/>
      <c r="O30" s="122"/>
    </row>
    <row r="31" spans="1:18">
      <c r="A31" s="79" t="s">
        <v>571</v>
      </c>
      <c r="B31" s="79" t="s">
        <v>938</v>
      </c>
      <c r="C31" s="121">
        <v>38400</v>
      </c>
      <c r="D31" s="90">
        <f t="shared" si="0"/>
        <v>2005</v>
      </c>
      <c r="E31" s="122" t="s">
        <v>950</v>
      </c>
      <c r="F31" s="79">
        <v>1000</v>
      </c>
      <c r="G31" s="79">
        <v>25060</v>
      </c>
      <c r="H31" s="79">
        <v>10220</v>
      </c>
      <c r="I31" s="79">
        <v>14840</v>
      </c>
      <c r="J31" s="79" t="str">
        <f t="shared" si="1"/>
        <v>Flexible Ink Corporation</v>
      </c>
      <c r="K31" s="79" t="str">
        <f t="shared" si="2"/>
        <v/>
      </c>
      <c r="L31" t="str">
        <f t="shared" si="3"/>
        <v/>
      </c>
      <c r="M31" s="121"/>
      <c r="N31" s="122"/>
      <c r="O31" s="122"/>
    </row>
    <row r="32" spans="1:18">
      <c r="A32" s="79" t="s">
        <v>577</v>
      </c>
      <c r="B32" s="79" t="s">
        <v>936</v>
      </c>
      <c r="C32" s="121">
        <v>38400</v>
      </c>
      <c r="D32" s="90">
        <f t="shared" si="0"/>
        <v>2005</v>
      </c>
      <c r="E32" s="122" t="s">
        <v>957</v>
      </c>
      <c r="F32" s="79">
        <v>800</v>
      </c>
      <c r="G32" s="79">
        <v>19344</v>
      </c>
      <c r="H32" s="79">
        <v>7872</v>
      </c>
      <c r="I32" s="79">
        <v>11472</v>
      </c>
      <c r="J32" s="79" t="str">
        <f t="shared" si="1"/>
        <v>Tremendous Meter Partners</v>
      </c>
      <c r="K32" s="79" t="str">
        <f t="shared" si="2"/>
        <v/>
      </c>
      <c r="L32" t="str">
        <f t="shared" si="3"/>
        <v/>
      </c>
      <c r="M32" s="121"/>
      <c r="N32" s="122"/>
      <c r="O32" s="122"/>
    </row>
    <row r="33" spans="1:17">
      <c r="A33" s="79" t="s">
        <v>577</v>
      </c>
      <c r="B33" s="79" t="s">
        <v>937</v>
      </c>
      <c r="C33" s="121">
        <v>38402</v>
      </c>
      <c r="D33" s="90">
        <f t="shared" si="0"/>
        <v>2005</v>
      </c>
      <c r="E33" s="122" t="s">
        <v>953</v>
      </c>
      <c r="F33" s="79">
        <v>800</v>
      </c>
      <c r="G33" s="79">
        <v>13552</v>
      </c>
      <c r="H33" s="79">
        <v>6776</v>
      </c>
      <c r="I33" s="79">
        <v>6776</v>
      </c>
      <c r="J33" s="79" t="str">
        <f t="shared" si="1"/>
        <v>Remarkable Doghouse Supply</v>
      </c>
      <c r="K33" s="79" t="str">
        <f t="shared" si="2"/>
        <v/>
      </c>
      <c r="L33" t="str">
        <f t="shared" si="3"/>
        <v/>
      </c>
      <c r="M33" s="121"/>
      <c r="N33" s="122"/>
      <c r="O33" s="122"/>
    </row>
    <row r="34" spans="1:17">
      <c r="A34" s="79" t="s">
        <v>949</v>
      </c>
      <c r="B34" s="79" t="s">
        <v>938</v>
      </c>
      <c r="C34" s="121">
        <v>38403</v>
      </c>
      <c r="D34" s="90">
        <f t="shared" si="0"/>
        <v>2005</v>
      </c>
      <c r="E34" s="122" t="s">
        <v>951</v>
      </c>
      <c r="F34" s="79">
        <v>100</v>
      </c>
      <c r="G34" s="79">
        <v>2058</v>
      </c>
      <c r="H34" s="79">
        <v>1022</v>
      </c>
      <c r="I34" s="79">
        <v>1036</v>
      </c>
      <c r="J34" s="79" t="str">
        <f t="shared" si="1"/>
        <v>Best Scooter Corporation</v>
      </c>
      <c r="K34" s="79" t="str">
        <f t="shared" si="2"/>
        <v/>
      </c>
      <c r="L34" t="str">
        <f t="shared" si="3"/>
        <v/>
      </c>
      <c r="M34" s="121"/>
      <c r="N34" s="122"/>
      <c r="O34" s="122"/>
    </row>
    <row r="35" spans="1:17">
      <c r="A35" s="79" t="s">
        <v>571</v>
      </c>
      <c r="B35" s="79" t="s">
        <v>937</v>
      </c>
      <c r="C35" s="121">
        <v>38406</v>
      </c>
      <c r="D35" s="90">
        <f t="shared" si="0"/>
        <v>2005</v>
      </c>
      <c r="E35" s="122" t="s">
        <v>950</v>
      </c>
      <c r="F35" s="79">
        <v>300</v>
      </c>
      <c r="G35" s="79">
        <v>6138</v>
      </c>
      <c r="H35" s="79">
        <v>2541</v>
      </c>
      <c r="I35" s="79">
        <v>3597</v>
      </c>
      <c r="J35" s="79" t="str">
        <f t="shared" si="1"/>
        <v>Flexible Ink Corporation</v>
      </c>
      <c r="K35" s="79" t="str">
        <f t="shared" si="2"/>
        <v/>
      </c>
      <c r="L35" t="str">
        <f t="shared" si="3"/>
        <v/>
      </c>
      <c r="M35" s="121"/>
      <c r="N35" s="122"/>
      <c r="O35" s="122"/>
    </row>
    <row r="36" spans="1:17">
      <c r="A36" s="79" t="s">
        <v>571</v>
      </c>
      <c r="B36" s="79" t="s">
        <v>938</v>
      </c>
      <c r="C36" s="121">
        <v>38406</v>
      </c>
      <c r="D36" s="90">
        <f t="shared" si="0"/>
        <v>2005</v>
      </c>
      <c r="E36" s="122" t="s">
        <v>944</v>
      </c>
      <c r="F36" s="79">
        <v>1000</v>
      </c>
      <c r="G36" s="79">
        <v>20940</v>
      </c>
      <c r="H36" s="79">
        <v>10220</v>
      </c>
      <c r="I36" s="79">
        <v>10720</v>
      </c>
      <c r="J36" s="79" t="str">
        <f t="shared" si="1"/>
        <v>Safe Aerobic Inc.</v>
      </c>
      <c r="K36" s="79" t="str">
        <f t="shared" si="2"/>
        <v/>
      </c>
      <c r="L36" t="str">
        <f t="shared" si="3"/>
        <v/>
      </c>
      <c r="M36" s="121"/>
      <c r="O36" s="122"/>
      <c r="P36">
        <f>SUM(P9:P35)</f>
        <v>0</v>
      </c>
      <c r="Q36">
        <f>SUM(Q9:Q35)</f>
        <v>0</v>
      </c>
    </row>
    <row r="37" spans="1:17">
      <c r="A37" s="79" t="s">
        <v>571</v>
      </c>
      <c r="B37" s="79" t="s">
        <v>938</v>
      </c>
      <c r="C37" s="121">
        <v>38414</v>
      </c>
      <c r="D37" s="90">
        <f t="shared" si="0"/>
        <v>2005</v>
      </c>
      <c r="E37" s="122" t="s">
        <v>950</v>
      </c>
      <c r="F37" s="79">
        <v>1000</v>
      </c>
      <c r="G37" s="79">
        <v>22810</v>
      </c>
      <c r="H37" s="79">
        <v>10220</v>
      </c>
      <c r="I37" s="79">
        <v>12590</v>
      </c>
      <c r="J37" s="79" t="str">
        <f t="shared" si="1"/>
        <v>Flexible Ink Corporation</v>
      </c>
      <c r="K37" s="79" t="str">
        <f t="shared" si="2"/>
        <v/>
      </c>
      <c r="L37" t="str">
        <f t="shared" si="3"/>
        <v/>
      </c>
      <c r="M37" s="121"/>
      <c r="O37" s="122"/>
    </row>
    <row r="38" spans="1:17">
      <c r="A38" s="79" t="s">
        <v>949</v>
      </c>
      <c r="B38" s="79" t="s">
        <v>937</v>
      </c>
      <c r="C38" s="121">
        <v>38416</v>
      </c>
      <c r="D38" s="90">
        <f t="shared" si="0"/>
        <v>2005</v>
      </c>
      <c r="E38" s="122" t="s">
        <v>951</v>
      </c>
      <c r="F38" s="79">
        <v>400</v>
      </c>
      <c r="G38" s="79">
        <v>7520</v>
      </c>
      <c r="H38" s="79">
        <v>3388</v>
      </c>
      <c r="I38" s="79">
        <v>4132</v>
      </c>
      <c r="J38" s="79" t="str">
        <f t="shared" si="1"/>
        <v>Best Scooter Corporation</v>
      </c>
      <c r="K38" s="79" t="str">
        <f t="shared" si="2"/>
        <v/>
      </c>
      <c r="L38" t="str">
        <f t="shared" si="3"/>
        <v/>
      </c>
      <c r="M38" s="121"/>
      <c r="O38" s="122"/>
    </row>
    <row r="39" spans="1:17">
      <c r="A39" s="79" t="s">
        <v>577</v>
      </c>
      <c r="B39" s="79" t="s">
        <v>938</v>
      </c>
      <c r="C39" s="121">
        <v>38419</v>
      </c>
      <c r="D39" s="90">
        <f t="shared" si="0"/>
        <v>2005</v>
      </c>
      <c r="E39" s="122" t="s">
        <v>958</v>
      </c>
      <c r="F39" s="79">
        <v>300</v>
      </c>
      <c r="G39" s="79">
        <v>6867</v>
      </c>
      <c r="H39" s="79">
        <v>3066</v>
      </c>
      <c r="I39" s="79">
        <v>3801</v>
      </c>
      <c r="J39" s="79" t="str">
        <f t="shared" si="1"/>
        <v>Enhanced Barometer Corporation</v>
      </c>
      <c r="K39" s="79" t="str">
        <f t="shared" si="2"/>
        <v/>
      </c>
      <c r="L39" t="str">
        <f t="shared" si="3"/>
        <v/>
      </c>
      <c r="M39" s="121"/>
      <c r="O39" s="122"/>
    </row>
    <row r="40" spans="1:17">
      <c r="A40" s="79" t="s">
        <v>571</v>
      </c>
      <c r="B40" s="79" t="s">
        <v>936</v>
      </c>
      <c r="C40" s="121">
        <v>38419</v>
      </c>
      <c r="D40" s="90">
        <f t="shared" si="0"/>
        <v>2005</v>
      </c>
      <c r="E40" s="122" t="s">
        <v>959</v>
      </c>
      <c r="F40" s="79">
        <v>900</v>
      </c>
      <c r="G40" s="79">
        <v>17757</v>
      </c>
      <c r="H40" s="79">
        <v>8856</v>
      </c>
      <c r="I40" s="79">
        <v>8901</v>
      </c>
      <c r="J40" s="79" t="str">
        <f t="shared" si="1"/>
        <v>Honest Banister Company</v>
      </c>
      <c r="K40" s="79" t="str">
        <f t="shared" si="2"/>
        <v/>
      </c>
      <c r="L40" t="str">
        <f t="shared" si="3"/>
        <v/>
      </c>
      <c r="M40" s="121"/>
      <c r="O40" s="122"/>
    </row>
    <row r="41" spans="1:17">
      <c r="A41" s="79" t="s">
        <v>949</v>
      </c>
      <c r="B41" s="79" t="s">
        <v>938</v>
      </c>
      <c r="C41" s="121">
        <v>38421</v>
      </c>
      <c r="D41" s="90">
        <f t="shared" si="0"/>
        <v>2005</v>
      </c>
      <c r="E41" s="122" t="s">
        <v>953</v>
      </c>
      <c r="F41" s="79">
        <v>900</v>
      </c>
      <c r="G41" s="79">
        <v>21438</v>
      </c>
      <c r="H41" s="79">
        <v>9198</v>
      </c>
      <c r="I41" s="79">
        <v>12240</v>
      </c>
      <c r="J41" s="79" t="str">
        <f t="shared" si="1"/>
        <v>Remarkable Doghouse Supply</v>
      </c>
      <c r="K41" s="79" t="str">
        <f t="shared" si="2"/>
        <v/>
      </c>
      <c r="L41" t="str">
        <f t="shared" si="3"/>
        <v/>
      </c>
      <c r="M41" s="121"/>
      <c r="O41" s="122"/>
    </row>
    <row r="42" spans="1:17">
      <c r="A42" s="79" t="s">
        <v>577</v>
      </c>
      <c r="B42" s="79" t="s">
        <v>938</v>
      </c>
      <c r="C42" s="121">
        <v>38422</v>
      </c>
      <c r="D42" s="90">
        <f t="shared" si="0"/>
        <v>2005</v>
      </c>
      <c r="E42" s="122" t="s">
        <v>952</v>
      </c>
      <c r="F42" s="79">
        <v>200</v>
      </c>
      <c r="G42" s="79">
        <v>5002</v>
      </c>
      <c r="H42" s="79">
        <v>2044</v>
      </c>
      <c r="I42" s="79">
        <v>2958</v>
      </c>
      <c r="J42" s="79" t="str">
        <f t="shared" si="1"/>
        <v>Superior Meter Company</v>
      </c>
      <c r="K42" s="79" t="str">
        <f t="shared" si="2"/>
        <v/>
      </c>
      <c r="L42" t="str">
        <f t="shared" si="3"/>
        <v/>
      </c>
      <c r="M42" s="121"/>
      <c r="O42" s="122"/>
    </row>
    <row r="43" spans="1:17">
      <c r="A43" s="79" t="s">
        <v>577</v>
      </c>
      <c r="B43" s="79" t="s">
        <v>938</v>
      </c>
      <c r="C43" s="121">
        <v>38424</v>
      </c>
      <c r="D43" s="90">
        <f t="shared" si="0"/>
        <v>2005</v>
      </c>
      <c r="E43" s="122" t="s">
        <v>945</v>
      </c>
      <c r="F43" s="79">
        <v>800</v>
      </c>
      <c r="G43" s="79">
        <v>19376</v>
      </c>
      <c r="H43" s="79">
        <v>8176</v>
      </c>
      <c r="I43" s="79">
        <v>11200</v>
      </c>
      <c r="J43" s="79" t="str">
        <f t="shared" si="1"/>
        <v>Innovative Paint Company</v>
      </c>
      <c r="K43" s="79" t="str">
        <f t="shared" si="2"/>
        <v/>
      </c>
      <c r="L43" t="str">
        <f t="shared" si="3"/>
        <v/>
      </c>
      <c r="M43" s="121"/>
      <c r="O43" s="122"/>
    </row>
    <row r="44" spans="1:17">
      <c r="A44" s="79" t="s">
        <v>577</v>
      </c>
      <c r="B44" s="79" t="s">
        <v>937</v>
      </c>
      <c r="C44" s="121">
        <v>38425</v>
      </c>
      <c r="D44" s="90">
        <f t="shared" si="0"/>
        <v>2005</v>
      </c>
      <c r="E44" s="122" t="s">
        <v>944</v>
      </c>
      <c r="F44" s="79">
        <v>300</v>
      </c>
      <c r="G44" s="79">
        <v>6069</v>
      </c>
      <c r="H44" s="79">
        <v>2541</v>
      </c>
      <c r="I44" s="79">
        <v>3528</v>
      </c>
      <c r="J44" s="79" t="str">
        <f t="shared" si="1"/>
        <v>Safe Aerobic Inc.</v>
      </c>
      <c r="K44" s="79" t="str">
        <f t="shared" si="2"/>
        <v/>
      </c>
      <c r="L44" t="str">
        <f t="shared" si="3"/>
        <v/>
      </c>
      <c r="M44" s="121"/>
      <c r="O44" s="122"/>
    </row>
    <row r="45" spans="1:17">
      <c r="A45" s="79" t="s">
        <v>577</v>
      </c>
      <c r="B45" s="79" t="s">
        <v>938</v>
      </c>
      <c r="C45" s="121">
        <v>38429</v>
      </c>
      <c r="D45" s="90">
        <f t="shared" si="0"/>
        <v>2005</v>
      </c>
      <c r="E45" s="122" t="s">
        <v>953</v>
      </c>
      <c r="F45" s="79">
        <v>500</v>
      </c>
      <c r="G45" s="79">
        <v>12760</v>
      </c>
      <c r="H45" s="79">
        <v>5110</v>
      </c>
      <c r="I45" s="79">
        <v>7650</v>
      </c>
      <c r="J45" s="79" t="str">
        <f t="shared" si="1"/>
        <v>Remarkable Doghouse Supply</v>
      </c>
      <c r="K45" s="79" t="str">
        <f t="shared" si="2"/>
        <v/>
      </c>
      <c r="L45" t="str">
        <f t="shared" si="3"/>
        <v/>
      </c>
      <c r="M45" s="121"/>
      <c r="O45" s="122"/>
    </row>
    <row r="46" spans="1:17">
      <c r="A46" s="79" t="s">
        <v>949</v>
      </c>
      <c r="B46" s="79" t="s">
        <v>936</v>
      </c>
      <c r="C46" s="121">
        <v>38430</v>
      </c>
      <c r="D46" s="90">
        <f t="shared" si="0"/>
        <v>2005</v>
      </c>
      <c r="E46" s="122" t="s">
        <v>951</v>
      </c>
      <c r="F46" s="79">
        <v>800</v>
      </c>
      <c r="G46" s="79">
        <v>19424</v>
      </c>
      <c r="H46" s="79">
        <v>7872</v>
      </c>
      <c r="I46" s="79">
        <v>11552</v>
      </c>
      <c r="J46" s="79" t="str">
        <f t="shared" si="1"/>
        <v>Best Scooter Corporation</v>
      </c>
      <c r="K46" s="79" t="str">
        <f t="shared" si="2"/>
        <v/>
      </c>
      <c r="L46" t="str">
        <f t="shared" si="3"/>
        <v/>
      </c>
      <c r="M46" s="121"/>
      <c r="O46" s="122"/>
    </row>
    <row r="47" spans="1:17">
      <c r="A47" s="79" t="s">
        <v>571</v>
      </c>
      <c r="B47" s="79" t="s">
        <v>937</v>
      </c>
      <c r="C47" s="121">
        <v>38430</v>
      </c>
      <c r="D47" s="90">
        <f t="shared" si="0"/>
        <v>2005</v>
      </c>
      <c r="E47" s="122" t="s">
        <v>960</v>
      </c>
      <c r="F47" s="79">
        <v>1000</v>
      </c>
      <c r="G47" s="79">
        <v>17840</v>
      </c>
      <c r="H47" s="79">
        <v>8470</v>
      </c>
      <c r="I47" s="79">
        <v>9370</v>
      </c>
      <c r="J47" s="79" t="str">
        <f t="shared" si="1"/>
        <v>User-Friendly Luggage Company</v>
      </c>
      <c r="K47" s="79" t="str">
        <f t="shared" si="2"/>
        <v/>
      </c>
      <c r="L47" t="str">
        <f t="shared" si="3"/>
        <v/>
      </c>
      <c r="M47" s="121"/>
      <c r="O47" s="122"/>
    </row>
    <row r="48" spans="1:17">
      <c r="A48" s="79" t="s">
        <v>949</v>
      </c>
      <c r="B48" s="79" t="s">
        <v>938</v>
      </c>
      <c r="C48" s="121">
        <v>38430</v>
      </c>
      <c r="D48" s="90">
        <f t="shared" si="0"/>
        <v>2005</v>
      </c>
      <c r="E48" s="122" t="s">
        <v>953</v>
      </c>
      <c r="F48" s="79">
        <v>200</v>
      </c>
      <c r="G48" s="79">
        <v>4690</v>
      </c>
      <c r="H48" s="79">
        <v>2044</v>
      </c>
      <c r="I48" s="79">
        <v>2646</v>
      </c>
      <c r="J48" s="79" t="str">
        <f t="shared" si="1"/>
        <v>Remarkable Doghouse Supply</v>
      </c>
      <c r="K48" s="79" t="str">
        <f t="shared" si="2"/>
        <v/>
      </c>
      <c r="L48" t="str">
        <f t="shared" si="3"/>
        <v/>
      </c>
      <c r="M48" s="121"/>
      <c r="O48" s="122"/>
    </row>
    <row r="49" spans="1:15">
      <c r="A49" s="79" t="s">
        <v>949</v>
      </c>
      <c r="B49" s="79" t="s">
        <v>937</v>
      </c>
      <c r="C49" s="121">
        <v>38431</v>
      </c>
      <c r="D49" s="90">
        <f t="shared" si="0"/>
        <v>2005</v>
      </c>
      <c r="E49" s="122" t="s">
        <v>944</v>
      </c>
      <c r="F49" s="79">
        <v>100</v>
      </c>
      <c r="G49" s="79">
        <v>1861</v>
      </c>
      <c r="H49" s="79">
        <v>847</v>
      </c>
      <c r="I49" s="79">
        <v>1014</v>
      </c>
      <c r="J49" s="79" t="str">
        <f t="shared" si="1"/>
        <v>Safe Aerobic Inc.</v>
      </c>
      <c r="K49" s="79" t="str">
        <f t="shared" si="2"/>
        <v/>
      </c>
      <c r="L49" t="str">
        <f t="shared" si="3"/>
        <v/>
      </c>
      <c r="M49" s="121"/>
      <c r="O49" s="122"/>
    </row>
    <row r="50" spans="1:15">
      <c r="A50" s="79" t="s">
        <v>577</v>
      </c>
      <c r="B50" s="79" t="s">
        <v>936</v>
      </c>
      <c r="C50" s="121">
        <v>38432</v>
      </c>
      <c r="D50" s="90">
        <f t="shared" si="0"/>
        <v>2005</v>
      </c>
      <c r="E50" s="122" t="s">
        <v>955</v>
      </c>
      <c r="F50" s="79">
        <v>200</v>
      </c>
      <c r="G50" s="79">
        <v>3942</v>
      </c>
      <c r="H50" s="79">
        <v>1968</v>
      </c>
      <c r="I50" s="79">
        <v>1974</v>
      </c>
      <c r="J50" s="79" t="str">
        <f t="shared" si="1"/>
        <v>Vivid Yardstick Company</v>
      </c>
      <c r="K50" s="79" t="str">
        <f t="shared" si="2"/>
        <v/>
      </c>
      <c r="L50" t="str">
        <f t="shared" si="3"/>
        <v/>
      </c>
      <c r="M50" s="121"/>
      <c r="O50" s="122"/>
    </row>
    <row r="51" spans="1:15">
      <c r="A51" s="79" t="s">
        <v>949</v>
      </c>
      <c r="B51" s="79" t="s">
        <v>937</v>
      </c>
      <c r="C51" s="121">
        <v>38433</v>
      </c>
      <c r="D51" s="90">
        <f t="shared" si="0"/>
        <v>2005</v>
      </c>
      <c r="E51" s="122" t="s">
        <v>944</v>
      </c>
      <c r="F51" s="79">
        <v>500</v>
      </c>
      <c r="G51" s="79">
        <v>9475</v>
      </c>
      <c r="H51" s="79">
        <v>4235</v>
      </c>
      <c r="I51" s="79">
        <v>5240</v>
      </c>
      <c r="J51" s="79" t="str">
        <f t="shared" si="1"/>
        <v>Safe Aerobic Inc.</v>
      </c>
      <c r="K51" s="79" t="str">
        <f t="shared" si="2"/>
        <v/>
      </c>
      <c r="L51" t="str">
        <f t="shared" si="3"/>
        <v/>
      </c>
      <c r="M51" s="121"/>
      <c r="O51" s="122"/>
    </row>
    <row r="52" spans="1:15">
      <c r="A52" s="79" t="s">
        <v>571</v>
      </c>
      <c r="B52" s="79" t="s">
        <v>937</v>
      </c>
      <c r="C52" s="121">
        <v>38436</v>
      </c>
      <c r="D52" s="90">
        <f t="shared" si="0"/>
        <v>2005</v>
      </c>
      <c r="E52" s="122" t="s">
        <v>958</v>
      </c>
      <c r="F52" s="79">
        <v>700</v>
      </c>
      <c r="G52" s="79">
        <v>14686</v>
      </c>
      <c r="H52" s="79">
        <v>5929</v>
      </c>
      <c r="I52" s="79">
        <v>8757</v>
      </c>
      <c r="J52" s="79" t="str">
        <f t="shared" si="1"/>
        <v>Enhanced Barometer Corporation</v>
      </c>
      <c r="K52" s="79" t="str">
        <f t="shared" si="2"/>
        <v/>
      </c>
      <c r="L52" t="str">
        <f t="shared" si="3"/>
        <v/>
      </c>
      <c r="M52" s="121"/>
      <c r="O52" s="122"/>
    </row>
    <row r="53" spans="1:15">
      <c r="A53" s="79" t="s">
        <v>571</v>
      </c>
      <c r="B53" s="79" t="s">
        <v>938</v>
      </c>
      <c r="C53" s="121">
        <v>38436</v>
      </c>
      <c r="D53" s="90">
        <f t="shared" si="0"/>
        <v>2005</v>
      </c>
      <c r="E53" s="122" t="s">
        <v>952</v>
      </c>
      <c r="F53" s="79">
        <v>400</v>
      </c>
      <c r="G53" s="79">
        <v>9704</v>
      </c>
      <c r="H53" s="79">
        <v>4088</v>
      </c>
      <c r="I53" s="79">
        <v>5616</v>
      </c>
      <c r="J53" s="79" t="str">
        <f t="shared" si="1"/>
        <v>Superior Meter Company</v>
      </c>
      <c r="K53" s="79" t="str">
        <f t="shared" si="2"/>
        <v/>
      </c>
      <c r="L53" t="str">
        <f t="shared" si="3"/>
        <v/>
      </c>
      <c r="M53" s="121"/>
      <c r="O53" s="122"/>
    </row>
    <row r="54" spans="1:15">
      <c r="A54" s="79" t="s">
        <v>949</v>
      </c>
      <c r="B54" s="79" t="s">
        <v>936</v>
      </c>
      <c r="C54" s="121">
        <v>38436</v>
      </c>
      <c r="D54" s="90">
        <f t="shared" si="0"/>
        <v>2005</v>
      </c>
      <c r="E54" s="122" t="s">
        <v>955</v>
      </c>
      <c r="F54" s="79">
        <v>1000</v>
      </c>
      <c r="G54" s="79">
        <v>20480</v>
      </c>
      <c r="H54" s="79">
        <v>9840</v>
      </c>
      <c r="I54" s="79">
        <v>10640</v>
      </c>
      <c r="J54" s="79" t="str">
        <f t="shared" si="1"/>
        <v>Vivid Yardstick Company</v>
      </c>
      <c r="K54" s="79" t="str">
        <f t="shared" si="2"/>
        <v/>
      </c>
      <c r="L54" t="str">
        <f t="shared" si="3"/>
        <v/>
      </c>
      <c r="M54" s="121"/>
      <c r="O54" s="122"/>
    </row>
    <row r="55" spans="1:15">
      <c r="A55" s="79" t="s">
        <v>949</v>
      </c>
      <c r="B55" s="79" t="s">
        <v>938</v>
      </c>
      <c r="C55" s="121">
        <v>38439</v>
      </c>
      <c r="D55" s="90">
        <f t="shared" si="0"/>
        <v>2005</v>
      </c>
      <c r="E55" s="122" t="s">
        <v>955</v>
      </c>
      <c r="F55" s="79">
        <v>700</v>
      </c>
      <c r="G55" s="79">
        <v>17367</v>
      </c>
      <c r="H55" s="79">
        <v>7154</v>
      </c>
      <c r="I55" s="79">
        <v>10213</v>
      </c>
      <c r="J55" s="79" t="str">
        <f t="shared" si="1"/>
        <v>Vivid Yardstick Company</v>
      </c>
      <c r="K55" s="79" t="str">
        <f t="shared" si="2"/>
        <v/>
      </c>
      <c r="L55" t="str">
        <f t="shared" si="3"/>
        <v/>
      </c>
      <c r="M55" s="121"/>
      <c r="O55" s="122"/>
    </row>
    <row r="56" spans="1:15">
      <c r="A56" s="79" t="s">
        <v>571</v>
      </c>
      <c r="B56" s="79" t="s">
        <v>938</v>
      </c>
      <c r="C56" s="121">
        <v>38441</v>
      </c>
      <c r="D56" s="90">
        <f t="shared" si="0"/>
        <v>2005</v>
      </c>
      <c r="E56" s="122" t="s">
        <v>958</v>
      </c>
      <c r="F56" s="79">
        <v>900</v>
      </c>
      <c r="G56" s="79">
        <v>18684</v>
      </c>
      <c r="H56" s="79">
        <v>9198</v>
      </c>
      <c r="I56" s="79">
        <v>9486</v>
      </c>
      <c r="J56" s="79" t="str">
        <f t="shared" si="1"/>
        <v>Enhanced Barometer Corporation</v>
      </c>
      <c r="K56" s="79" t="str">
        <f t="shared" si="2"/>
        <v/>
      </c>
      <c r="L56" t="str">
        <f t="shared" si="3"/>
        <v/>
      </c>
      <c r="M56" s="121"/>
      <c r="O56" s="122"/>
    </row>
    <row r="57" spans="1:15">
      <c r="A57" s="79" t="s">
        <v>571</v>
      </c>
      <c r="B57" s="79" t="s">
        <v>936</v>
      </c>
      <c r="C57" s="121">
        <v>38441</v>
      </c>
      <c r="D57" s="90">
        <f t="shared" si="0"/>
        <v>2005</v>
      </c>
      <c r="E57" s="122" t="s">
        <v>952</v>
      </c>
      <c r="F57" s="79">
        <v>800</v>
      </c>
      <c r="G57" s="79">
        <v>16232</v>
      </c>
      <c r="H57" s="79">
        <v>7872</v>
      </c>
      <c r="I57" s="79">
        <v>8360</v>
      </c>
      <c r="J57" s="79" t="str">
        <f t="shared" si="1"/>
        <v>Superior Meter Company</v>
      </c>
      <c r="K57" s="79" t="str">
        <f t="shared" si="2"/>
        <v/>
      </c>
      <c r="L57" t="str">
        <f t="shared" si="3"/>
        <v/>
      </c>
      <c r="M57" s="121"/>
      <c r="O57" s="122"/>
    </row>
    <row r="58" spans="1:15">
      <c r="A58" s="79" t="s">
        <v>577</v>
      </c>
      <c r="B58" s="79" t="s">
        <v>936</v>
      </c>
      <c r="C58" s="121">
        <v>38442</v>
      </c>
      <c r="D58" s="90">
        <f t="shared" si="0"/>
        <v>2005</v>
      </c>
      <c r="E58" s="122" t="s">
        <v>945</v>
      </c>
      <c r="F58" s="79">
        <v>800</v>
      </c>
      <c r="G58" s="79">
        <v>17160</v>
      </c>
      <c r="H58" s="79">
        <v>7872</v>
      </c>
      <c r="I58" s="79">
        <v>9288</v>
      </c>
      <c r="J58" s="79" t="str">
        <f t="shared" si="1"/>
        <v>Innovative Paint Company</v>
      </c>
      <c r="K58" s="79" t="str">
        <f t="shared" si="2"/>
        <v/>
      </c>
      <c r="L58" t="str">
        <f t="shared" si="3"/>
        <v/>
      </c>
      <c r="M58" s="121"/>
      <c r="O58" s="122"/>
    </row>
    <row r="59" spans="1:15">
      <c r="A59" s="79" t="s">
        <v>577</v>
      </c>
      <c r="B59" s="79" t="s">
        <v>938</v>
      </c>
      <c r="C59" s="121">
        <v>38444</v>
      </c>
      <c r="D59" s="90">
        <f t="shared" si="0"/>
        <v>2005</v>
      </c>
      <c r="E59" s="122" t="s">
        <v>947</v>
      </c>
      <c r="F59" s="79">
        <v>1000</v>
      </c>
      <c r="G59" s="79">
        <v>24130</v>
      </c>
      <c r="H59" s="79">
        <v>10220</v>
      </c>
      <c r="I59" s="79">
        <v>13910</v>
      </c>
      <c r="J59" s="79" t="str">
        <f t="shared" si="1"/>
        <v>Paramount Necktie Inc.</v>
      </c>
      <c r="K59" s="79" t="str">
        <f t="shared" si="2"/>
        <v/>
      </c>
      <c r="L59" t="str">
        <f t="shared" si="3"/>
        <v/>
      </c>
      <c r="M59" s="121"/>
      <c r="O59" s="122"/>
    </row>
    <row r="60" spans="1:15">
      <c r="A60" s="79" t="s">
        <v>571</v>
      </c>
      <c r="B60" s="79" t="s">
        <v>937</v>
      </c>
      <c r="C60" s="121">
        <v>38445</v>
      </c>
      <c r="D60" s="90">
        <f t="shared" si="0"/>
        <v>2005</v>
      </c>
      <c r="E60" s="122" t="s">
        <v>951</v>
      </c>
      <c r="F60" s="79">
        <v>900</v>
      </c>
      <c r="G60" s="79">
        <v>15759</v>
      </c>
      <c r="H60" s="79">
        <v>7623</v>
      </c>
      <c r="I60" s="79">
        <v>8136</v>
      </c>
      <c r="J60" s="79" t="str">
        <f t="shared" si="1"/>
        <v>Best Scooter Corporation</v>
      </c>
      <c r="K60" s="79" t="str">
        <f t="shared" si="2"/>
        <v/>
      </c>
      <c r="L60" t="str">
        <f t="shared" si="3"/>
        <v/>
      </c>
      <c r="M60" s="121"/>
      <c r="O60" s="122"/>
    </row>
    <row r="61" spans="1:15">
      <c r="A61" s="79" t="s">
        <v>571</v>
      </c>
      <c r="B61" s="79" t="s">
        <v>937</v>
      </c>
      <c r="C61" s="121">
        <v>38446</v>
      </c>
      <c r="D61" s="90">
        <f t="shared" si="0"/>
        <v>2005</v>
      </c>
      <c r="E61" s="122" t="s">
        <v>953</v>
      </c>
      <c r="F61" s="79">
        <v>1000</v>
      </c>
      <c r="G61" s="79">
        <v>18660</v>
      </c>
      <c r="H61" s="79">
        <v>8470</v>
      </c>
      <c r="I61" s="79">
        <v>10190</v>
      </c>
      <c r="J61" s="79" t="str">
        <f t="shared" si="1"/>
        <v>Remarkable Doghouse Supply</v>
      </c>
      <c r="K61" s="79" t="str">
        <f t="shared" si="2"/>
        <v/>
      </c>
      <c r="L61" t="str">
        <f t="shared" si="3"/>
        <v/>
      </c>
      <c r="M61" s="121"/>
      <c r="O61" s="122"/>
    </row>
    <row r="62" spans="1:15">
      <c r="A62" s="79" t="s">
        <v>571</v>
      </c>
      <c r="B62" s="79" t="s">
        <v>938</v>
      </c>
      <c r="C62" s="121">
        <v>38448</v>
      </c>
      <c r="D62" s="90">
        <f t="shared" si="0"/>
        <v>2005</v>
      </c>
      <c r="E62" s="122" t="s">
        <v>954</v>
      </c>
      <c r="F62" s="79">
        <v>700</v>
      </c>
      <c r="G62" s="79">
        <v>15435</v>
      </c>
      <c r="H62" s="79">
        <v>7154</v>
      </c>
      <c r="I62" s="79">
        <v>8281</v>
      </c>
      <c r="J62" s="79" t="str">
        <f t="shared" si="1"/>
        <v>Persuasive Shoe Inc.</v>
      </c>
      <c r="K62" s="79" t="str">
        <f t="shared" si="2"/>
        <v/>
      </c>
      <c r="L62" t="str">
        <f t="shared" si="3"/>
        <v/>
      </c>
      <c r="M62" s="121"/>
      <c r="O62" s="122"/>
    </row>
    <row r="63" spans="1:15">
      <c r="A63" s="79" t="s">
        <v>949</v>
      </c>
      <c r="B63" s="79" t="s">
        <v>937</v>
      </c>
      <c r="C63" s="121">
        <v>38450</v>
      </c>
      <c r="D63" s="90">
        <f t="shared" si="0"/>
        <v>2005</v>
      </c>
      <c r="E63" s="122" t="s">
        <v>952</v>
      </c>
      <c r="F63" s="79">
        <v>900</v>
      </c>
      <c r="G63" s="79">
        <v>15651</v>
      </c>
      <c r="H63" s="79">
        <v>7623</v>
      </c>
      <c r="I63" s="79">
        <v>8028</v>
      </c>
      <c r="J63" s="79" t="str">
        <f t="shared" si="1"/>
        <v>Superior Meter Company</v>
      </c>
      <c r="K63" s="79" t="str">
        <f t="shared" si="2"/>
        <v/>
      </c>
      <c r="L63" t="str">
        <f t="shared" si="3"/>
        <v/>
      </c>
      <c r="M63" s="121"/>
      <c r="O63" s="122"/>
    </row>
    <row r="64" spans="1:15">
      <c r="A64" s="79" t="s">
        <v>577</v>
      </c>
      <c r="B64" s="79" t="s">
        <v>937</v>
      </c>
      <c r="C64" s="121">
        <v>38451</v>
      </c>
      <c r="D64" s="90">
        <f t="shared" si="0"/>
        <v>2005</v>
      </c>
      <c r="E64" s="122" t="s">
        <v>950</v>
      </c>
      <c r="F64" s="79">
        <v>800</v>
      </c>
      <c r="G64" s="79">
        <v>14408</v>
      </c>
      <c r="H64" s="79">
        <v>6776</v>
      </c>
      <c r="I64" s="79">
        <v>7632</v>
      </c>
      <c r="J64" s="79" t="str">
        <f t="shared" si="1"/>
        <v>Flexible Ink Corporation</v>
      </c>
      <c r="K64" s="79" t="str">
        <f t="shared" si="2"/>
        <v/>
      </c>
      <c r="L64" t="str">
        <f t="shared" si="3"/>
        <v/>
      </c>
      <c r="M64" s="121"/>
      <c r="O64" s="122"/>
    </row>
    <row r="65" spans="1:15">
      <c r="A65" s="79" t="s">
        <v>571</v>
      </c>
      <c r="B65" s="79" t="s">
        <v>937</v>
      </c>
      <c r="C65" s="121">
        <v>38454</v>
      </c>
      <c r="D65" s="90">
        <f t="shared" si="0"/>
        <v>2005</v>
      </c>
      <c r="E65" s="122" t="s">
        <v>955</v>
      </c>
      <c r="F65" s="79">
        <v>300</v>
      </c>
      <c r="G65" s="79">
        <v>5967</v>
      </c>
      <c r="H65" s="79">
        <v>2541</v>
      </c>
      <c r="I65" s="79">
        <v>3426</v>
      </c>
      <c r="J65" s="79" t="str">
        <f t="shared" si="1"/>
        <v>Vivid Yardstick Company</v>
      </c>
      <c r="K65" s="79" t="str">
        <f t="shared" si="2"/>
        <v/>
      </c>
      <c r="L65" t="str">
        <f t="shared" si="3"/>
        <v/>
      </c>
      <c r="M65" s="121"/>
      <c r="O65" s="122"/>
    </row>
    <row r="66" spans="1:15">
      <c r="A66" s="79" t="s">
        <v>949</v>
      </c>
      <c r="B66" s="79" t="s">
        <v>936</v>
      </c>
      <c r="C66" s="121">
        <v>38457</v>
      </c>
      <c r="D66" s="90">
        <f t="shared" si="0"/>
        <v>2005</v>
      </c>
      <c r="E66" s="122" t="s">
        <v>952</v>
      </c>
      <c r="F66" s="79">
        <v>700</v>
      </c>
      <c r="G66" s="79">
        <v>16303</v>
      </c>
      <c r="H66" s="79">
        <v>6888</v>
      </c>
      <c r="I66" s="79">
        <v>9415</v>
      </c>
      <c r="J66" s="79" t="str">
        <f t="shared" si="1"/>
        <v>Superior Meter Company</v>
      </c>
      <c r="K66" s="79" t="str">
        <f t="shared" si="2"/>
        <v/>
      </c>
      <c r="L66" t="str">
        <f t="shared" si="3"/>
        <v/>
      </c>
      <c r="M66" s="121"/>
      <c r="O66" s="122"/>
    </row>
    <row r="67" spans="1:15">
      <c r="A67" s="79" t="s">
        <v>571</v>
      </c>
      <c r="B67" s="79" t="s">
        <v>937</v>
      </c>
      <c r="C67" s="121">
        <v>38458</v>
      </c>
      <c r="D67" s="90">
        <f t="shared" si="0"/>
        <v>2005</v>
      </c>
      <c r="E67" s="122" t="s">
        <v>944</v>
      </c>
      <c r="F67" s="79">
        <v>500</v>
      </c>
      <c r="G67" s="79">
        <v>9380</v>
      </c>
      <c r="H67" s="79">
        <v>4235</v>
      </c>
      <c r="I67" s="79">
        <v>5145</v>
      </c>
      <c r="J67" s="79" t="str">
        <f t="shared" si="1"/>
        <v>Safe Aerobic Inc.</v>
      </c>
      <c r="K67" s="79" t="str">
        <f t="shared" si="2"/>
        <v/>
      </c>
      <c r="L67" t="str">
        <f t="shared" si="3"/>
        <v/>
      </c>
      <c r="M67" s="121"/>
      <c r="O67" s="122"/>
    </row>
    <row r="68" spans="1:15">
      <c r="A68" s="79" t="s">
        <v>571</v>
      </c>
      <c r="B68" s="79" t="s">
        <v>937</v>
      </c>
      <c r="C68" s="121">
        <v>38458</v>
      </c>
      <c r="D68" s="90">
        <f t="shared" si="0"/>
        <v>2005</v>
      </c>
      <c r="E68" s="122" t="s">
        <v>953</v>
      </c>
      <c r="F68" s="79">
        <v>100</v>
      </c>
      <c r="G68" s="79">
        <v>2066</v>
      </c>
      <c r="H68" s="79">
        <v>847</v>
      </c>
      <c r="I68" s="79">
        <v>1219</v>
      </c>
      <c r="J68" s="79" t="str">
        <f t="shared" si="1"/>
        <v>Remarkable Doghouse Supply</v>
      </c>
      <c r="K68" s="79" t="str">
        <f t="shared" si="2"/>
        <v/>
      </c>
      <c r="L68" t="str">
        <f t="shared" si="3"/>
        <v/>
      </c>
      <c r="M68" s="121"/>
      <c r="O68" s="122"/>
    </row>
    <row r="69" spans="1:15">
      <c r="A69" s="79" t="s">
        <v>949</v>
      </c>
      <c r="B69" s="79" t="s">
        <v>937</v>
      </c>
      <c r="C69" s="121">
        <v>38459</v>
      </c>
      <c r="D69" s="90">
        <f t="shared" si="0"/>
        <v>2005</v>
      </c>
      <c r="E69" s="122" t="s">
        <v>950</v>
      </c>
      <c r="F69" s="79">
        <v>500</v>
      </c>
      <c r="G69" s="79">
        <v>10460</v>
      </c>
      <c r="H69" s="79">
        <v>4235</v>
      </c>
      <c r="I69" s="79">
        <v>6225</v>
      </c>
      <c r="J69" s="79" t="str">
        <f t="shared" si="1"/>
        <v>Flexible Ink Corporation</v>
      </c>
      <c r="K69" s="79" t="str">
        <f t="shared" si="2"/>
        <v/>
      </c>
      <c r="L69" t="str">
        <f t="shared" si="3"/>
        <v/>
      </c>
      <c r="M69" s="121"/>
      <c r="O69" s="122"/>
    </row>
    <row r="70" spans="1:15">
      <c r="A70" s="79" t="s">
        <v>577</v>
      </c>
      <c r="B70" s="79" t="s">
        <v>938</v>
      </c>
      <c r="C70" s="121">
        <v>38460</v>
      </c>
      <c r="D70" s="90">
        <f t="shared" si="0"/>
        <v>2005</v>
      </c>
      <c r="E70" s="122" t="s">
        <v>946</v>
      </c>
      <c r="F70" s="79">
        <v>800</v>
      </c>
      <c r="G70" s="79">
        <v>18304</v>
      </c>
      <c r="H70" s="79">
        <v>8176</v>
      </c>
      <c r="I70" s="79">
        <v>10128</v>
      </c>
      <c r="J70" s="79" t="str">
        <f t="shared" si="1"/>
        <v>Alluring Raft Corporation</v>
      </c>
      <c r="K70" s="79" t="str">
        <f t="shared" si="2"/>
        <v/>
      </c>
      <c r="L70" t="str">
        <f t="shared" si="3"/>
        <v/>
      </c>
      <c r="M70" s="121"/>
      <c r="O70" s="122"/>
    </row>
    <row r="71" spans="1:15">
      <c r="A71" s="79" t="s">
        <v>577</v>
      </c>
      <c r="B71" s="79" t="s">
        <v>937</v>
      </c>
      <c r="C71" s="121">
        <v>38460</v>
      </c>
      <c r="D71" s="90">
        <f t="shared" si="0"/>
        <v>2005</v>
      </c>
      <c r="E71" s="122" t="s">
        <v>945</v>
      </c>
      <c r="F71" s="79">
        <v>900</v>
      </c>
      <c r="G71" s="79">
        <v>18981</v>
      </c>
      <c r="H71" s="79">
        <v>7623</v>
      </c>
      <c r="I71" s="79">
        <v>11358</v>
      </c>
      <c r="J71" s="79" t="str">
        <f t="shared" si="1"/>
        <v>Innovative Paint Company</v>
      </c>
      <c r="K71" s="79" t="str">
        <f t="shared" si="2"/>
        <v/>
      </c>
      <c r="L71" t="str">
        <f t="shared" si="3"/>
        <v/>
      </c>
      <c r="M71" s="121"/>
      <c r="O71" s="122"/>
    </row>
    <row r="72" spans="1:15">
      <c r="A72" s="79" t="s">
        <v>577</v>
      </c>
      <c r="B72" s="79" t="s">
        <v>936</v>
      </c>
      <c r="C72" s="121">
        <v>38461</v>
      </c>
      <c r="D72" s="90">
        <f t="shared" si="0"/>
        <v>2005</v>
      </c>
      <c r="E72" s="122" t="s">
        <v>950</v>
      </c>
      <c r="F72" s="79">
        <v>100</v>
      </c>
      <c r="G72" s="79">
        <v>2409</v>
      </c>
      <c r="H72" s="79">
        <v>984</v>
      </c>
      <c r="I72" s="79">
        <v>1425</v>
      </c>
      <c r="J72" s="79" t="str">
        <f t="shared" si="1"/>
        <v>Flexible Ink Corporation</v>
      </c>
      <c r="K72" s="79" t="str">
        <f t="shared" si="2"/>
        <v/>
      </c>
      <c r="L72" t="str">
        <f t="shared" si="3"/>
        <v/>
      </c>
      <c r="M72" s="121"/>
      <c r="O72" s="122"/>
    </row>
    <row r="73" spans="1:15">
      <c r="A73" s="79" t="s">
        <v>577</v>
      </c>
      <c r="B73" s="79" t="s">
        <v>938</v>
      </c>
      <c r="C73" s="121">
        <v>38462</v>
      </c>
      <c r="D73" s="90">
        <f t="shared" ref="D73:D136" si="7">YEAR(C73)</f>
        <v>2005</v>
      </c>
      <c r="E73" s="122" t="s">
        <v>961</v>
      </c>
      <c r="F73" s="79">
        <v>600</v>
      </c>
      <c r="G73" s="79">
        <v>12612</v>
      </c>
      <c r="H73" s="79">
        <v>6132</v>
      </c>
      <c r="I73" s="79">
        <v>6480</v>
      </c>
      <c r="J73" s="79" t="str">
        <f t="shared" si="1"/>
        <v>Hip Electronics Company</v>
      </c>
      <c r="K73" s="79" t="str">
        <f t="shared" si="2"/>
        <v/>
      </c>
      <c r="L73" t="str">
        <f t="shared" si="3"/>
        <v/>
      </c>
      <c r="M73" s="121"/>
      <c r="O73" s="122"/>
    </row>
    <row r="74" spans="1:15">
      <c r="A74" s="79" t="s">
        <v>571</v>
      </c>
      <c r="B74" s="79" t="s">
        <v>937</v>
      </c>
      <c r="C74" s="121">
        <v>38463</v>
      </c>
      <c r="D74" s="90">
        <f t="shared" si="7"/>
        <v>2005</v>
      </c>
      <c r="E74" s="122" t="s">
        <v>946</v>
      </c>
      <c r="F74" s="79">
        <v>100</v>
      </c>
      <c r="G74" s="79">
        <v>1842</v>
      </c>
      <c r="H74" s="79">
        <v>847</v>
      </c>
      <c r="I74" s="79">
        <v>995</v>
      </c>
      <c r="J74" s="79" t="str">
        <f t="shared" ref="J74:J137" si="8">PROPER(E74)</f>
        <v>Alluring Raft Corporation</v>
      </c>
      <c r="K74" s="79" t="str">
        <f t="shared" ref="K74:K137" si="9">LOWER(L74)</f>
        <v/>
      </c>
      <c r="L74" t="str">
        <f t="shared" ref="L74:L137" si="10">UPPER(M74)</f>
        <v/>
      </c>
      <c r="M74" s="121"/>
      <c r="O74" s="122"/>
    </row>
    <row r="75" spans="1:15">
      <c r="A75" s="79" t="s">
        <v>571</v>
      </c>
      <c r="B75" s="79" t="s">
        <v>936</v>
      </c>
      <c r="C75" s="121">
        <v>38463</v>
      </c>
      <c r="D75" s="90">
        <f t="shared" si="7"/>
        <v>2005</v>
      </c>
      <c r="E75" s="122" t="s">
        <v>954</v>
      </c>
      <c r="F75" s="79">
        <v>600</v>
      </c>
      <c r="G75" s="79">
        <v>12672</v>
      </c>
      <c r="H75" s="79">
        <v>5904</v>
      </c>
      <c r="I75" s="79">
        <v>6768</v>
      </c>
      <c r="J75" s="79" t="str">
        <f t="shared" si="8"/>
        <v>Persuasive Shoe Inc.</v>
      </c>
      <c r="K75" s="79" t="str">
        <f t="shared" si="9"/>
        <v/>
      </c>
      <c r="L75" t="str">
        <f t="shared" si="10"/>
        <v/>
      </c>
      <c r="M75" s="121"/>
      <c r="O75" s="122"/>
    </row>
    <row r="76" spans="1:15">
      <c r="A76" s="79" t="s">
        <v>949</v>
      </c>
      <c r="B76" s="79" t="s">
        <v>937</v>
      </c>
      <c r="C76" s="121">
        <v>38463</v>
      </c>
      <c r="D76" s="90">
        <f t="shared" si="7"/>
        <v>2005</v>
      </c>
      <c r="E76" s="122" t="s">
        <v>955</v>
      </c>
      <c r="F76" s="79">
        <v>400</v>
      </c>
      <c r="G76" s="79">
        <v>6860</v>
      </c>
      <c r="H76" s="79">
        <v>3388</v>
      </c>
      <c r="I76" s="79">
        <v>3472</v>
      </c>
      <c r="J76" s="79" t="str">
        <f t="shared" si="8"/>
        <v>Vivid Yardstick Company</v>
      </c>
      <c r="K76" s="79" t="str">
        <f t="shared" si="9"/>
        <v/>
      </c>
      <c r="L76" t="str">
        <f t="shared" si="10"/>
        <v/>
      </c>
      <c r="M76" s="121"/>
      <c r="O76" s="122"/>
    </row>
    <row r="77" spans="1:15">
      <c r="A77" s="79" t="s">
        <v>577</v>
      </c>
      <c r="B77" s="79" t="s">
        <v>937</v>
      </c>
      <c r="C77" s="121">
        <v>38464</v>
      </c>
      <c r="D77" s="90">
        <f t="shared" si="7"/>
        <v>2005</v>
      </c>
      <c r="E77" s="122" t="s">
        <v>961</v>
      </c>
      <c r="F77" s="79">
        <v>500</v>
      </c>
      <c r="G77" s="79">
        <v>8940</v>
      </c>
      <c r="H77" s="79">
        <v>4235</v>
      </c>
      <c r="I77" s="79">
        <v>4705</v>
      </c>
      <c r="J77" s="79" t="str">
        <f t="shared" si="8"/>
        <v>Hip Electronics Company</v>
      </c>
      <c r="K77" s="79" t="str">
        <f t="shared" si="9"/>
        <v/>
      </c>
      <c r="L77" t="str">
        <f t="shared" si="10"/>
        <v/>
      </c>
      <c r="M77" s="121"/>
      <c r="O77" s="122"/>
    </row>
    <row r="78" spans="1:15">
      <c r="A78" s="79" t="s">
        <v>577</v>
      </c>
      <c r="B78" s="79" t="s">
        <v>937</v>
      </c>
      <c r="C78" s="121">
        <v>38467</v>
      </c>
      <c r="D78" s="90">
        <f t="shared" si="7"/>
        <v>2005</v>
      </c>
      <c r="E78" s="122" t="s">
        <v>952</v>
      </c>
      <c r="F78" s="79">
        <v>500</v>
      </c>
      <c r="G78" s="79">
        <v>10155</v>
      </c>
      <c r="H78" s="79">
        <v>4235</v>
      </c>
      <c r="I78" s="79">
        <v>5920</v>
      </c>
      <c r="J78" s="79" t="str">
        <f t="shared" si="8"/>
        <v>Superior Meter Company</v>
      </c>
      <c r="K78" s="79" t="str">
        <f t="shared" si="9"/>
        <v/>
      </c>
      <c r="L78" t="str">
        <f t="shared" si="10"/>
        <v/>
      </c>
      <c r="M78" s="121"/>
      <c r="O78" s="122"/>
    </row>
    <row r="79" spans="1:15">
      <c r="A79" s="79" t="s">
        <v>571</v>
      </c>
      <c r="B79" s="79" t="s">
        <v>937</v>
      </c>
      <c r="C79" s="121">
        <v>38468</v>
      </c>
      <c r="D79" s="90">
        <f t="shared" si="7"/>
        <v>2005</v>
      </c>
      <c r="E79" s="122" t="s">
        <v>952</v>
      </c>
      <c r="F79" s="79">
        <v>600</v>
      </c>
      <c r="G79" s="79">
        <v>11430</v>
      </c>
      <c r="H79" s="79">
        <v>5082</v>
      </c>
      <c r="I79" s="79">
        <v>6348</v>
      </c>
      <c r="J79" s="79" t="str">
        <f t="shared" si="8"/>
        <v>Superior Meter Company</v>
      </c>
      <c r="K79" s="79" t="str">
        <f t="shared" si="9"/>
        <v/>
      </c>
      <c r="L79" t="str">
        <f t="shared" si="10"/>
        <v/>
      </c>
      <c r="M79" s="121"/>
      <c r="O79" s="122"/>
    </row>
    <row r="80" spans="1:15">
      <c r="A80" s="79" t="s">
        <v>571</v>
      </c>
      <c r="B80" s="79" t="s">
        <v>936</v>
      </c>
      <c r="C80" s="121">
        <v>38468</v>
      </c>
      <c r="D80" s="90">
        <f t="shared" si="7"/>
        <v>2005</v>
      </c>
      <c r="E80" s="122" t="s">
        <v>953</v>
      </c>
      <c r="F80" s="79">
        <v>300</v>
      </c>
      <c r="G80" s="79">
        <v>6714</v>
      </c>
      <c r="H80" s="79">
        <v>2952</v>
      </c>
      <c r="I80" s="79">
        <v>3762</v>
      </c>
      <c r="J80" s="79" t="str">
        <f t="shared" si="8"/>
        <v>Remarkable Doghouse Supply</v>
      </c>
      <c r="K80" s="79" t="str">
        <f t="shared" si="9"/>
        <v/>
      </c>
      <c r="L80" t="str">
        <f t="shared" si="10"/>
        <v/>
      </c>
      <c r="M80" s="121"/>
      <c r="O80" s="122"/>
    </row>
    <row r="81" spans="1:15">
      <c r="A81" s="79" t="s">
        <v>949</v>
      </c>
      <c r="B81" s="79" t="s">
        <v>938</v>
      </c>
      <c r="C81" s="121">
        <v>38474</v>
      </c>
      <c r="D81" s="90">
        <f t="shared" si="7"/>
        <v>2005</v>
      </c>
      <c r="E81" s="122" t="s">
        <v>952</v>
      </c>
      <c r="F81" s="79">
        <v>700</v>
      </c>
      <c r="G81" s="79">
        <v>17199</v>
      </c>
      <c r="H81" s="79">
        <v>7154</v>
      </c>
      <c r="I81" s="79">
        <v>10045</v>
      </c>
      <c r="J81" s="79" t="str">
        <f t="shared" si="8"/>
        <v>Superior Meter Company</v>
      </c>
      <c r="K81" s="79" t="str">
        <f t="shared" si="9"/>
        <v/>
      </c>
      <c r="L81" t="str">
        <f t="shared" si="10"/>
        <v/>
      </c>
      <c r="M81" s="121"/>
      <c r="O81" s="122"/>
    </row>
    <row r="82" spans="1:15">
      <c r="A82" s="79" t="s">
        <v>577</v>
      </c>
      <c r="B82" s="79" t="s">
        <v>937</v>
      </c>
      <c r="C82" s="121">
        <v>38475</v>
      </c>
      <c r="D82" s="90">
        <f t="shared" si="7"/>
        <v>2005</v>
      </c>
      <c r="E82" s="122" t="s">
        <v>952</v>
      </c>
      <c r="F82" s="79">
        <v>200</v>
      </c>
      <c r="G82" s="79">
        <v>3390</v>
      </c>
      <c r="H82" s="79">
        <v>1694</v>
      </c>
      <c r="I82" s="79">
        <v>1696</v>
      </c>
      <c r="J82" s="79" t="str">
        <f t="shared" si="8"/>
        <v>Superior Meter Company</v>
      </c>
      <c r="K82" s="79" t="str">
        <f t="shared" si="9"/>
        <v/>
      </c>
      <c r="L82" t="str">
        <f t="shared" si="10"/>
        <v/>
      </c>
      <c r="M82" s="121"/>
      <c r="O82" s="122"/>
    </row>
    <row r="83" spans="1:15">
      <c r="A83" s="79" t="s">
        <v>577</v>
      </c>
      <c r="B83" s="79" t="s">
        <v>937</v>
      </c>
      <c r="C83" s="121">
        <v>38479</v>
      </c>
      <c r="D83" s="90">
        <f t="shared" si="7"/>
        <v>2005</v>
      </c>
      <c r="E83" s="122" t="s">
        <v>954</v>
      </c>
      <c r="F83" s="79">
        <v>800</v>
      </c>
      <c r="G83" s="79">
        <v>14592</v>
      </c>
      <c r="H83" s="79">
        <v>6776</v>
      </c>
      <c r="I83" s="79">
        <v>7816</v>
      </c>
      <c r="J83" s="79" t="str">
        <f t="shared" si="8"/>
        <v>Persuasive Shoe Inc.</v>
      </c>
      <c r="K83" s="79" t="str">
        <f t="shared" si="9"/>
        <v/>
      </c>
      <c r="L83" t="str">
        <f t="shared" si="10"/>
        <v/>
      </c>
      <c r="M83" s="121"/>
      <c r="O83" s="122"/>
    </row>
    <row r="84" spans="1:15">
      <c r="A84" s="79" t="s">
        <v>577</v>
      </c>
      <c r="B84" s="79" t="s">
        <v>937</v>
      </c>
      <c r="C84" s="121">
        <v>38479</v>
      </c>
      <c r="D84" s="90">
        <f t="shared" si="7"/>
        <v>2005</v>
      </c>
      <c r="E84" s="122" t="s">
        <v>954</v>
      </c>
      <c r="F84" s="79">
        <v>700</v>
      </c>
      <c r="G84" s="79">
        <v>12803</v>
      </c>
      <c r="H84" s="79">
        <v>5929</v>
      </c>
      <c r="I84" s="79">
        <v>6874</v>
      </c>
      <c r="J84" s="79" t="str">
        <f t="shared" si="8"/>
        <v>Persuasive Shoe Inc.</v>
      </c>
      <c r="K84" s="79" t="str">
        <f t="shared" si="9"/>
        <v/>
      </c>
      <c r="L84" t="str">
        <f t="shared" si="10"/>
        <v/>
      </c>
      <c r="M84" s="121"/>
      <c r="O84" s="122"/>
    </row>
    <row r="85" spans="1:15">
      <c r="A85" s="79" t="s">
        <v>577</v>
      </c>
      <c r="B85" s="79" t="s">
        <v>937</v>
      </c>
      <c r="C85" s="121">
        <v>38481</v>
      </c>
      <c r="D85" s="90">
        <f t="shared" si="7"/>
        <v>2005</v>
      </c>
      <c r="E85" s="122" t="s">
        <v>952</v>
      </c>
      <c r="F85" s="79">
        <v>900</v>
      </c>
      <c r="G85" s="79">
        <v>17964</v>
      </c>
      <c r="H85" s="79">
        <v>7623</v>
      </c>
      <c r="I85" s="79">
        <v>10341</v>
      </c>
      <c r="J85" s="79" t="str">
        <f t="shared" si="8"/>
        <v>Superior Meter Company</v>
      </c>
      <c r="K85" s="79" t="str">
        <f t="shared" si="9"/>
        <v/>
      </c>
      <c r="L85" t="str">
        <f t="shared" si="10"/>
        <v/>
      </c>
      <c r="M85" s="121"/>
      <c r="O85" s="122"/>
    </row>
    <row r="86" spans="1:15">
      <c r="A86" s="79" t="s">
        <v>577</v>
      </c>
      <c r="B86" s="79" t="s">
        <v>936</v>
      </c>
      <c r="C86" s="121">
        <v>38486</v>
      </c>
      <c r="D86" s="90">
        <f t="shared" si="7"/>
        <v>2005</v>
      </c>
      <c r="E86" s="122" t="s">
        <v>953</v>
      </c>
      <c r="F86" s="79">
        <v>700</v>
      </c>
      <c r="G86" s="79">
        <v>14560</v>
      </c>
      <c r="H86" s="79">
        <v>6888</v>
      </c>
      <c r="I86" s="79">
        <v>7672</v>
      </c>
      <c r="J86" s="79" t="str">
        <f t="shared" si="8"/>
        <v>Remarkable Doghouse Supply</v>
      </c>
      <c r="K86" s="79" t="str">
        <f t="shared" si="9"/>
        <v/>
      </c>
      <c r="L86" t="str">
        <f t="shared" si="10"/>
        <v/>
      </c>
      <c r="M86" s="121"/>
      <c r="O86" s="122"/>
    </row>
    <row r="87" spans="1:15">
      <c r="A87" s="79" t="s">
        <v>571</v>
      </c>
      <c r="B87" s="79" t="s">
        <v>938</v>
      </c>
      <c r="C87" s="121">
        <v>38490</v>
      </c>
      <c r="D87" s="90">
        <f t="shared" si="7"/>
        <v>2005</v>
      </c>
      <c r="E87" s="122" t="s">
        <v>946</v>
      </c>
      <c r="F87" s="79">
        <v>100</v>
      </c>
      <c r="G87" s="79">
        <v>2401</v>
      </c>
      <c r="H87" s="79">
        <v>1022</v>
      </c>
      <c r="I87" s="79">
        <v>1379</v>
      </c>
      <c r="J87" s="79" t="str">
        <f t="shared" si="8"/>
        <v>Alluring Raft Corporation</v>
      </c>
      <c r="K87" s="79" t="str">
        <f t="shared" si="9"/>
        <v/>
      </c>
      <c r="L87" t="str">
        <f t="shared" si="10"/>
        <v/>
      </c>
      <c r="M87" s="121"/>
      <c r="O87" s="122"/>
    </row>
    <row r="88" spans="1:15">
      <c r="A88" s="79" t="s">
        <v>571</v>
      </c>
      <c r="B88" s="79" t="s">
        <v>936</v>
      </c>
      <c r="C88" s="121">
        <v>38490</v>
      </c>
      <c r="D88" s="90">
        <f t="shared" si="7"/>
        <v>2005</v>
      </c>
      <c r="E88" s="122" t="s">
        <v>957</v>
      </c>
      <c r="F88" s="79">
        <v>500</v>
      </c>
      <c r="G88" s="79">
        <v>10760</v>
      </c>
      <c r="H88" s="79">
        <v>4920</v>
      </c>
      <c r="I88" s="79">
        <v>5840</v>
      </c>
      <c r="J88" s="79" t="str">
        <f t="shared" si="8"/>
        <v>Tremendous Meter Partners</v>
      </c>
      <c r="K88" s="79" t="str">
        <f t="shared" si="9"/>
        <v/>
      </c>
      <c r="L88" t="str">
        <f t="shared" si="10"/>
        <v/>
      </c>
      <c r="M88" s="121"/>
      <c r="O88" s="122"/>
    </row>
    <row r="89" spans="1:15">
      <c r="A89" s="79" t="s">
        <v>949</v>
      </c>
      <c r="B89" s="79" t="s">
        <v>937</v>
      </c>
      <c r="C89" s="121">
        <v>38494</v>
      </c>
      <c r="D89" s="90">
        <f t="shared" si="7"/>
        <v>2005</v>
      </c>
      <c r="E89" s="122" t="s">
        <v>952</v>
      </c>
      <c r="F89" s="79">
        <v>300</v>
      </c>
      <c r="G89" s="79">
        <v>5826</v>
      </c>
      <c r="H89" s="79">
        <v>2541</v>
      </c>
      <c r="I89" s="79">
        <v>3285</v>
      </c>
      <c r="J89" s="79" t="str">
        <f t="shared" si="8"/>
        <v>Superior Meter Company</v>
      </c>
      <c r="K89" s="79" t="str">
        <f t="shared" si="9"/>
        <v/>
      </c>
      <c r="L89" t="str">
        <f t="shared" si="10"/>
        <v/>
      </c>
      <c r="M89" s="121"/>
      <c r="O89" s="122"/>
    </row>
    <row r="90" spans="1:15">
      <c r="A90" s="79" t="s">
        <v>949</v>
      </c>
      <c r="B90" s="79" t="s">
        <v>936</v>
      </c>
      <c r="C90" s="121">
        <v>38496</v>
      </c>
      <c r="D90" s="90">
        <f t="shared" si="7"/>
        <v>2005</v>
      </c>
      <c r="E90" s="122" t="s">
        <v>944</v>
      </c>
      <c r="F90" s="79">
        <v>400</v>
      </c>
      <c r="G90" s="79">
        <v>9672</v>
      </c>
      <c r="H90" s="79">
        <v>3936</v>
      </c>
      <c r="I90" s="79">
        <v>5736</v>
      </c>
      <c r="J90" s="79" t="str">
        <f t="shared" si="8"/>
        <v>Safe Aerobic Inc.</v>
      </c>
      <c r="K90" s="79" t="str">
        <f t="shared" si="9"/>
        <v/>
      </c>
      <c r="L90" t="str">
        <f t="shared" si="10"/>
        <v/>
      </c>
      <c r="M90" s="121"/>
      <c r="O90" s="122"/>
    </row>
    <row r="91" spans="1:15">
      <c r="A91" s="79" t="s">
        <v>949</v>
      </c>
      <c r="B91" s="79" t="s">
        <v>936</v>
      </c>
      <c r="C91" s="121">
        <v>38499</v>
      </c>
      <c r="D91" s="90">
        <f t="shared" si="7"/>
        <v>2005</v>
      </c>
      <c r="E91" s="122" t="s">
        <v>962</v>
      </c>
      <c r="F91" s="79">
        <v>200</v>
      </c>
      <c r="G91" s="79">
        <v>4754</v>
      </c>
      <c r="H91" s="79">
        <v>1968</v>
      </c>
      <c r="I91" s="79">
        <v>2786</v>
      </c>
      <c r="J91" s="79" t="str">
        <f t="shared" si="8"/>
        <v>Special Gadget Inc.</v>
      </c>
      <c r="K91" s="79" t="str">
        <f t="shared" si="9"/>
        <v/>
      </c>
      <c r="L91" t="str">
        <f t="shared" si="10"/>
        <v/>
      </c>
      <c r="M91" s="121"/>
      <c r="O91" s="122"/>
    </row>
    <row r="92" spans="1:15">
      <c r="A92" s="79" t="s">
        <v>949</v>
      </c>
      <c r="B92" s="79" t="s">
        <v>937</v>
      </c>
      <c r="C92" s="121">
        <v>38500</v>
      </c>
      <c r="D92" s="90">
        <f t="shared" si="7"/>
        <v>2005</v>
      </c>
      <c r="E92" s="122" t="s">
        <v>946</v>
      </c>
      <c r="F92" s="79">
        <v>100</v>
      </c>
      <c r="G92" s="79">
        <v>1740</v>
      </c>
      <c r="H92" s="79">
        <v>847</v>
      </c>
      <c r="I92" s="79">
        <v>893</v>
      </c>
      <c r="J92" s="79" t="str">
        <f t="shared" si="8"/>
        <v>Alluring Raft Corporation</v>
      </c>
      <c r="K92" s="79" t="str">
        <f t="shared" si="9"/>
        <v/>
      </c>
      <c r="L92" t="str">
        <f t="shared" si="10"/>
        <v/>
      </c>
      <c r="M92" s="121"/>
      <c r="O92" s="122"/>
    </row>
    <row r="93" spans="1:15">
      <c r="A93" s="79" t="s">
        <v>949</v>
      </c>
      <c r="B93" s="79" t="s">
        <v>937</v>
      </c>
      <c r="C93" s="121">
        <v>38505</v>
      </c>
      <c r="D93" s="90">
        <f t="shared" si="7"/>
        <v>2005</v>
      </c>
      <c r="E93" s="122" t="s">
        <v>950</v>
      </c>
      <c r="F93" s="79">
        <v>200</v>
      </c>
      <c r="G93" s="79">
        <v>4010</v>
      </c>
      <c r="H93" s="79">
        <v>1694</v>
      </c>
      <c r="I93" s="79">
        <v>2316</v>
      </c>
      <c r="J93" s="79" t="str">
        <f t="shared" si="8"/>
        <v>Flexible Ink Corporation</v>
      </c>
      <c r="K93" s="79" t="str">
        <f t="shared" si="9"/>
        <v/>
      </c>
      <c r="L93" t="str">
        <f t="shared" si="10"/>
        <v/>
      </c>
      <c r="M93" s="121"/>
      <c r="O93" s="122"/>
    </row>
    <row r="94" spans="1:15">
      <c r="A94" s="79" t="s">
        <v>577</v>
      </c>
      <c r="B94" s="79" t="s">
        <v>938</v>
      </c>
      <c r="C94" s="121">
        <v>38506</v>
      </c>
      <c r="D94" s="90">
        <f t="shared" si="7"/>
        <v>2005</v>
      </c>
      <c r="E94" s="122" t="s">
        <v>953</v>
      </c>
      <c r="F94" s="79">
        <v>800</v>
      </c>
      <c r="G94" s="79">
        <v>18560</v>
      </c>
      <c r="H94" s="79">
        <v>8176</v>
      </c>
      <c r="I94" s="79">
        <v>10384</v>
      </c>
      <c r="J94" s="79" t="str">
        <f t="shared" si="8"/>
        <v>Remarkable Doghouse Supply</v>
      </c>
      <c r="K94" s="79" t="str">
        <f t="shared" si="9"/>
        <v/>
      </c>
      <c r="L94" t="str">
        <f t="shared" si="10"/>
        <v/>
      </c>
      <c r="M94" s="121"/>
      <c r="O94" s="122"/>
    </row>
    <row r="95" spans="1:15">
      <c r="A95" s="79" t="s">
        <v>571</v>
      </c>
      <c r="B95" s="79" t="s">
        <v>936</v>
      </c>
      <c r="C95" s="121">
        <v>38512</v>
      </c>
      <c r="D95" s="90">
        <f t="shared" si="7"/>
        <v>2005</v>
      </c>
      <c r="E95" s="122" t="s">
        <v>950</v>
      </c>
      <c r="F95" s="79">
        <v>900</v>
      </c>
      <c r="G95" s="79">
        <v>19674</v>
      </c>
      <c r="H95" s="79">
        <v>8856</v>
      </c>
      <c r="I95" s="79">
        <v>10818</v>
      </c>
      <c r="J95" s="79" t="str">
        <f t="shared" si="8"/>
        <v>Flexible Ink Corporation</v>
      </c>
      <c r="K95" s="79" t="str">
        <f t="shared" si="9"/>
        <v/>
      </c>
      <c r="L95" t="str">
        <f t="shared" si="10"/>
        <v/>
      </c>
      <c r="M95" s="121"/>
      <c r="O95" s="122"/>
    </row>
    <row r="96" spans="1:15">
      <c r="A96" s="79" t="s">
        <v>577</v>
      </c>
      <c r="B96" s="79" t="s">
        <v>938</v>
      </c>
      <c r="C96" s="121">
        <v>38512</v>
      </c>
      <c r="D96" s="90">
        <f t="shared" si="7"/>
        <v>2005</v>
      </c>
      <c r="E96" s="122" t="s">
        <v>963</v>
      </c>
      <c r="F96" s="79">
        <v>600</v>
      </c>
      <c r="G96" s="79">
        <v>13962</v>
      </c>
      <c r="H96" s="79">
        <v>6132</v>
      </c>
      <c r="I96" s="79">
        <v>7830</v>
      </c>
      <c r="J96" s="79" t="str">
        <f t="shared" si="8"/>
        <v>Mouthwatering Furnace Supply</v>
      </c>
      <c r="K96" s="79" t="str">
        <f t="shared" si="9"/>
        <v/>
      </c>
      <c r="L96" t="str">
        <f t="shared" si="10"/>
        <v/>
      </c>
      <c r="M96" s="121"/>
      <c r="O96" s="122"/>
    </row>
    <row r="97" spans="1:15">
      <c r="A97" s="79" t="s">
        <v>571</v>
      </c>
      <c r="B97" s="79" t="s">
        <v>937</v>
      </c>
      <c r="C97" s="121">
        <v>38516</v>
      </c>
      <c r="D97" s="90">
        <f t="shared" si="7"/>
        <v>2005</v>
      </c>
      <c r="E97" s="122" t="s">
        <v>950</v>
      </c>
      <c r="F97" s="79">
        <v>100</v>
      </c>
      <c r="G97" s="79">
        <v>1913</v>
      </c>
      <c r="H97" s="79">
        <v>847</v>
      </c>
      <c r="I97" s="79">
        <v>1066</v>
      </c>
      <c r="J97" s="79" t="str">
        <f t="shared" si="8"/>
        <v>Flexible Ink Corporation</v>
      </c>
      <c r="K97" s="79" t="str">
        <f t="shared" si="9"/>
        <v/>
      </c>
      <c r="L97" t="str">
        <f t="shared" si="10"/>
        <v/>
      </c>
      <c r="M97" s="121"/>
      <c r="O97" s="122"/>
    </row>
    <row r="98" spans="1:15">
      <c r="A98" s="79" t="s">
        <v>577</v>
      </c>
      <c r="B98" s="79" t="s">
        <v>936</v>
      </c>
      <c r="C98" s="121">
        <v>38517</v>
      </c>
      <c r="D98" s="90">
        <f t="shared" si="7"/>
        <v>2005</v>
      </c>
      <c r="E98" s="122" t="s">
        <v>946</v>
      </c>
      <c r="F98" s="79">
        <v>300</v>
      </c>
      <c r="G98" s="79">
        <v>6522</v>
      </c>
      <c r="H98" s="79">
        <v>2952</v>
      </c>
      <c r="I98" s="79">
        <v>3570</v>
      </c>
      <c r="J98" s="79" t="str">
        <f t="shared" si="8"/>
        <v>Alluring Raft Corporation</v>
      </c>
      <c r="K98" s="79" t="str">
        <f t="shared" si="9"/>
        <v/>
      </c>
      <c r="L98" t="str">
        <f t="shared" si="10"/>
        <v/>
      </c>
      <c r="M98" s="121"/>
      <c r="O98" s="122"/>
    </row>
    <row r="99" spans="1:15">
      <c r="A99" s="79" t="s">
        <v>577</v>
      </c>
      <c r="B99" s="79" t="s">
        <v>938</v>
      </c>
      <c r="C99" s="121">
        <v>38521</v>
      </c>
      <c r="D99" s="90">
        <f t="shared" si="7"/>
        <v>2005</v>
      </c>
      <c r="E99" s="122" t="s">
        <v>964</v>
      </c>
      <c r="F99" s="79">
        <v>1000</v>
      </c>
      <c r="G99" s="79">
        <v>22840</v>
      </c>
      <c r="H99" s="79">
        <v>10220</v>
      </c>
      <c r="I99" s="79">
        <v>12620</v>
      </c>
      <c r="J99" s="79" t="str">
        <f t="shared" si="8"/>
        <v>Compelling Bottle Inc.</v>
      </c>
      <c r="K99" s="79" t="str">
        <f t="shared" si="9"/>
        <v/>
      </c>
      <c r="L99" t="str">
        <f t="shared" si="10"/>
        <v/>
      </c>
      <c r="M99" s="121"/>
      <c r="O99" s="122"/>
    </row>
    <row r="100" spans="1:15">
      <c r="A100" s="79" t="s">
        <v>571</v>
      </c>
      <c r="B100" s="79" t="s">
        <v>936</v>
      </c>
      <c r="C100" s="121">
        <v>38526</v>
      </c>
      <c r="D100" s="90">
        <f t="shared" si="7"/>
        <v>2005</v>
      </c>
      <c r="E100" s="122" t="s">
        <v>952</v>
      </c>
      <c r="F100" s="79">
        <v>300</v>
      </c>
      <c r="G100" s="79">
        <v>5961</v>
      </c>
      <c r="H100" s="79">
        <v>2952</v>
      </c>
      <c r="I100" s="79">
        <v>3009</v>
      </c>
      <c r="J100" s="79" t="str">
        <f t="shared" si="8"/>
        <v>Superior Meter Company</v>
      </c>
      <c r="K100" s="79" t="str">
        <f t="shared" si="9"/>
        <v/>
      </c>
      <c r="L100" t="str">
        <f t="shared" si="10"/>
        <v/>
      </c>
      <c r="M100" s="121"/>
      <c r="O100" s="122"/>
    </row>
    <row r="101" spans="1:15">
      <c r="A101" s="79" t="s">
        <v>577</v>
      </c>
      <c r="B101" s="79" t="s">
        <v>938</v>
      </c>
      <c r="C101" s="121">
        <v>38529</v>
      </c>
      <c r="D101" s="90">
        <f t="shared" si="7"/>
        <v>2005</v>
      </c>
      <c r="E101" s="122" t="s">
        <v>954</v>
      </c>
      <c r="F101" s="79">
        <v>300</v>
      </c>
      <c r="G101" s="79">
        <v>7593</v>
      </c>
      <c r="H101" s="79">
        <v>3066</v>
      </c>
      <c r="I101" s="79">
        <v>4527</v>
      </c>
      <c r="J101" s="79" t="str">
        <f t="shared" si="8"/>
        <v>Persuasive Shoe Inc.</v>
      </c>
      <c r="K101" s="79" t="str">
        <f t="shared" si="9"/>
        <v/>
      </c>
      <c r="L101" t="str">
        <f t="shared" si="10"/>
        <v/>
      </c>
      <c r="M101" s="121"/>
      <c r="O101" s="122"/>
    </row>
    <row r="102" spans="1:15">
      <c r="A102" s="79" t="s">
        <v>949</v>
      </c>
      <c r="B102" s="79" t="s">
        <v>938</v>
      </c>
      <c r="C102" s="121">
        <v>38530</v>
      </c>
      <c r="D102" s="90">
        <f t="shared" si="7"/>
        <v>2005</v>
      </c>
      <c r="E102" s="122" t="s">
        <v>955</v>
      </c>
      <c r="F102" s="79">
        <v>200</v>
      </c>
      <c r="G102" s="79">
        <v>4902</v>
      </c>
      <c r="H102" s="79">
        <v>2044</v>
      </c>
      <c r="I102" s="79">
        <v>2858</v>
      </c>
      <c r="J102" s="79" t="str">
        <f t="shared" si="8"/>
        <v>Vivid Yardstick Company</v>
      </c>
      <c r="K102" s="79" t="str">
        <f t="shared" si="9"/>
        <v/>
      </c>
      <c r="L102" t="str">
        <f t="shared" si="10"/>
        <v/>
      </c>
      <c r="M102" s="121"/>
      <c r="O102" s="122"/>
    </row>
    <row r="103" spans="1:15">
      <c r="A103" s="79" t="s">
        <v>571</v>
      </c>
      <c r="B103" s="79" t="s">
        <v>937</v>
      </c>
      <c r="C103" s="121">
        <v>38539</v>
      </c>
      <c r="D103" s="90">
        <f t="shared" si="7"/>
        <v>2005</v>
      </c>
      <c r="E103" s="122" t="s">
        <v>950</v>
      </c>
      <c r="F103" s="79">
        <v>700</v>
      </c>
      <c r="G103" s="79">
        <v>13804</v>
      </c>
      <c r="H103" s="79">
        <v>5929</v>
      </c>
      <c r="I103" s="79">
        <v>7875</v>
      </c>
      <c r="J103" s="79" t="str">
        <f t="shared" si="8"/>
        <v>Flexible Ink Corporation</v>
      </c>
      <c r="K103" s="79" t="str">
        <f t="shared" si="9"/>
        <v/>
      </c>
      <c r="L103" t="str">
        <f t="shared" si="10"/>
        <v/>
      </c>
      <c r="M103" s="121"/>
      <c r="O103" s="122"/>
    </row>
    <row r="104" spans="1:15">
      <c r="A104" s="79" t="s">
        <v>577</v>
      </c>
      <c r="B104" s="79" t="s">
        <v>937</v>
      </c>
      <c r="C104" s="121">
        <v>38541</v>
      </c>
      <c r="D104" s="90">
        <f t="shared" si="7"/>
        <v>2005</v>
      </c>
      <c r="E104" s="122" t="s">
        <v>955</v>
      </c>
      <c r="F104" s="79">
        <v>1000</v>
      </c>
      <c r="G104" s="79">
        <v>19890</v>
      </c>
      <c r="H104" s="79">
        <v>8470</v>
      </c>
      <c r="I104" s="79">
        <v>11420</v>
      </c>
      <c r="J104" s="79" t="str">
        <f t="shared" si="8"/>
        <v>Vivid Yardstick Company</v>
      </c>
      <c r="K104" s="79" t="str">
        <f t="shared" si="9"/>
        <v/>
      </c>
      <c r="L104" t="str">
        <f t="shared" si="10"/>
        <v/>
      </c>
      <c r="M104" s="121"/>
      <c r="O104" s="122"/>
    </row>
    <row r="105" spans="1:15">
      <c r="A105" s="79" t="s">
        <v>577</v>
      </c>
      <c r="B105" s="79" t="s">
        <v>938</v>
      </c>
      <c r="C105" s="121">
        <v>38542</v>
      </c>
      <c r="D105" s="90">
        <f t="shared" si="7"/>
        <v>2005</v>
      </c>
      <c r="E105" s="122" t="s">
        <v>954</v>
      </c>
      <c r="F105" s="79">
        <v>1000</v>
      </c>
      <c r="G105" s="79">
        <v>25080</v>
      </c>
      <c r="H105" s="79">
        <v>10220</v>
      </c>
      <c r="I105" s="79">
        <v>14860</v>
      </c>
      <c r="J105" s="79" t="str">
        <f t="shared" si="8"/>
        <v>Persuasive Shoe Inc.</v>
      </c>
      <c r="K105" s="79" t="str">
        <f t="shared" si="9"/>
        <v/>
      </c>
      <c r="L105" t="str">
        <f t="shared" si="10"/>
        <v/>
      </c>
      <c r="M105" s="121"/>
      <c r="O105" s="122"/>
    </row>
    <row r="106" spans="1:15">
      <c r="A106" s="79" t="s">
        <v>571</v>
      </c>
      <c r="B106" s="79" t="s">
        <v>937</v>
      </c>
      <c r="C106" s="121">
        <v>38546</v>
      </c>
      <c r="D106" s="90">
        <f t="shared" si="7"/>
        <v>2005</v>
      </c>
      <c r="E106" s="122" t="s">
        <v>954</v>
      </c>
      <c r="F106" s="79">
        <v>900</v>
      </c>
      <c r="G106" s="79">
        <v>17172</v>
      </c>
      <c r="H106" s="79">
        <v>7623</v>
      </c>
      <c r="I106" s="79">
        <v>9549</v>
      </c>
      <c r="J106" s="79" t="str">
        <f t="shared" si="8"/>
        <v>Persuasive Shoe Inc.</v>
      </c>
      <c r="K106" s="79" t="str">
        <f t="shared" si="9"/>
        <v/>
      </c>
      <c r="L106" t="str">
        <f t="shared" si="10"/>
        <v/>
      </c>
      <c r="M106" s="121"/>
      <c r="O106" s="122"/>
    </row>
    <row r="107" spans="1:15">
      <c r="A107" s="79" t="s">
        <v>571</v>
      </c>
      <c r="B107" s="79" t="s">
        <v>936</v>
      </c>
      <c r="C107" s="121">
        <v>38548</v>
      </c>
      <c r="D107" s="90">
        <f t="shared" si="7"/>
        <v>2005</v>
      </c>
      <c r="E107" s="122" t="s">
        <v>944</v>
      </c>
      <c r="F107" s="79">
        <v>600</v>
      </c>
      <c r="G107" s="79">
        <v>14466</v>
      </c>
      <c r="H107" s="79">
        <v>5904</v>
      </c>
      <c r="I107" s="79">
        <v>8562</v>
      </c>
      <c r="J107" s="79" t="str">
        <f t="shared" si="8"/>
        <v>Safe Aerobic Inc.</v>
      </c>
      <c r="K107" s="79" t="str">
        <f t="shared" si="9"/>
        <v/>
      </c>
      <c r="L107" t="str">
        <f t="shared" si="10"/>
        <v/>
      </c>
      <c r="M107" s="121"/>
      <c r="O107" s="122"/>
    </row>
    <row r="108" spans="1:15">
      <c r="A108" s="79" t="s">
        <v>949</v>
      </c>
      <c r="B108" s="79" t="s">
        <v>938</v>
      </c>
      <c r="C108" s="121">
        <v>38554</v>
      </c>
      <c r="D108" s="90">
        <f t="shared" si="7"/>
        <v>2005</v>
      </c>
      <c r="E108" s="122" t="s">
        <v>953</v>
      </c>
      <c r="F108" s="79">
        <v>1000</v>
      </c>
      <c r="G108" s="79">
        <v>25140</v>
      </c>
      <c r="H108" s="79">
        <v>10220</v>
      </c>
      <c r="I108" s="79">
        <v>14920</v>
      </c>
      <c r="J108" s="79" t="str">
        <f t="shared" si="8"/>
        <v>Remarkable Doghouse Supply</v>
      </c>
      <c r="K108" s="79" t="str">
        <f t="shared" si="9"/>
        <v/>
      </c>
      <c r="L108" t="str">
        <f t="shared" si="10"/>
        <v/>
      </c>
      <c r="M108" s="121"/>
      <c r="O108" s="122"/>
    </row>
    <row r="109" spans="1:15">
      <c r="A109" s="79" t="s">
        <v>577</v>
      </c>
      <c r="B109" s="79" t="s">
        <v>938</v>
      </c>
      <c r="C109" s="121">
        <v>38562</v>
      </c>
      <c r="D109" s="90">
        <f t="shared" si="7"/>
        <v>2005</v>
      </c>
      <c r="E109" s="122" t="s">
        <v>944</v>
      </c>
      <c r="F109" s="79">
        <v>400</v>
      </c>
      <c r="G109" s="79">
        <v>8744</v>
      </c>
      <c r="H109" s="79">
        <v>4088</v>
      </c>
      <c r="I109" s="79">
        <v>4656</v>
      </c>
      <c r="J109" s="79" t="str">
        <f t="shared" si="8"/>
        <v>Safe Aerobic Inc.</v>
      </c>
      <c r="K109" s="79" t="str">
        <f t="shared" si="9"/>
        <v/>
      </c>
      <c r="L109" t="str">
        <f t="shared" si="10"/>
        <v/>
      </c>
      <c r="M109" s="121"/>
      <c r="O109" s="122"/>
    </row>
    <row r="110" spans="1:15">
      <c r="A110" s="79" t="s">
        <v>571</v>
      </c>
      <c r="B110" s="79" t="s">
        <v>938</v>
      </c>
      <c r="C110" s="121">
        <v>38564</v>
      </c>
      <c r="D110" s="90">
        <f t="shared" si="7"/>
        <v>2005</v>
      </c>
      <c r="E110" s="122" t="s">
        <v>944</v>
      </c>
      <c r="F110" s="79">
        <v>900</v>
      </c>
      <c r="G110" s="79">
        <v>21465</v>
      </c>
      <c r="H110" s="79">
        <v>9198</v>
      </c>
      <c r="I110" s="79">
        <v>12267</v>
      </c>
      <c r="J110" s="79" t="str">
        <f t="shared" si="8"/>
        <v>Safe Aerobic Inc.</v>
      </c>
      <c r="K110" s="79" t="str">
        <f t="shared" si="9"/>
        <v/>
      </c>
      <c r="L110" t="str">
        <f t="shared" si="10"/>
        <v/>
      </c>
      <c r="M110" s="121"/>
      <c r="O110" s="122"/>
    </row>
    <row r="111" spans="1:15">
      <c r="A111" s="79" t="s">
        <v>949</v>
      </c>
      <c r="B111" s="79" t="s">
        <v>937</v>
      </c>
      <c r="C111" s="121">
        <v>38564</v>
      </c>
      <c r="D111" s="90">
        <f t="shared" si="7"/>
        <v>2005</v>
      </c>
      <c r="E111" s="122" t="s">
        <v>957</v>
      </c>
      <c r="F111" s="79">
        <v>800</v>
      </c>
      <c r="G111" s="79">
        <v>15312</v>
      </c>
      <c r="H111" s="79">
        <v>6776</v>
      </c>
      <c r="I111" s="79">
        <v>8536</v>
      </c>
      <c r="J111" s="79" t="str">
        <f t="shared" si="8"/>
        <v>Tremendous Meter Partners</v>
      </c>
      <c r="K111" s="79" t="str">
        <f t="shared" si="9"/>
        <v/>
      </c>
      <c r="L111" t="str">
        <f t="shared" si="10"/>
        <v/>
      </c>
      <c r="M111" s="121"/>
      <c r="O111" s="122"/>
    </row>
    <row r="112" spans="1:15">
      <c r="A112" s="79" t="s">
        <v>571</v>
      </c>
      <c r="B112" s="79" t="s">
        <v>937</v>
      </c>
      <c r="C112" s="121">
        <v>38567</v>
      </c>
      <c r="D112" s="90">
        <f t="shared" si="7"/>
        <v>2005</v>
      </c>
      <c r="E112" s="122" t="s">
        <v>954</v>
      </c>
      <c r="F112" s="79">
        <v>800</v>
      </c>
      <c r="G112" s="79">
        <v>15640</v>
      </c>
      <c r="H112" s="79">
        <v>6776</v>
      </c>
      <c r="I112" s="79">
        <v>8864</v>
      </c>
      <c r="J112" s="79" t="str">
        <f t="shared" si="8"/>
        <v>Persuasive Shoe Inc.</v>
      </c>
      <c r="K112" s="79" t="str">
        <f t="shared" si="9"/>
        <v/>
      </c>
      <c r="L112" t="str">
        <f t="shared" si="10"/>
        <v/>
      </c>
      <c r="M112" s="121"/>
      <c r="O112" s="122"/>
    </row>
    <row r="113" spans="1:15">
      <c r="A113" s="79" t="s">
        <v>949</v>
      </c>
      <c r="B113" s="79" t="s">
        <v>937</v>
      </c>
      <c r="C113" s="121">
        <v>38567</v>
      </c>
      <c r="D113" s="90">
        <f t="shared" si="7"/>
        <v>2005</v>
      </c>
      <c r="E113" s="122" t="s">
        <v>953</v>
      </c>
      <c r="F113" s="79">
        <v>500</v>
      </c>
      <c r="G113" s="79">
        <v>8970</v>
      </c>
      <c r="H113" s="79">
        <v>4235</v>
      </c>
      <c r="I113" s="79">
        <v>4735</v>
      </c>
      <c r="J113" s="79" t="str">
        <f t="shared" si="8"/>
        <v>Remarkable Doghouse Supply</v>
      </c>
      <c r="K113" s="79" t="str">
        <f t="shared" si="9"/>
        <v/>
      </c>
      <c r="L113" t="str">
        <f t="shared" si="10"/>
        <v/>
      </c>
      <c r="M113" s="121"/>
      <c r="O113" s="122"/>
    </row>
    <row r="114" spans="1:15">
      <c r="A114" s="79" t="s">
        <v>949</v>
      </c>
      <c r="B114" s="79" t="s">
        <v>938</v>
      </c>
      <c r="C114" s="121">
        <v>38568</v>
      </c>
      <c r="D114" s="90">
        <f t="shared" si="7"/>
        <v>2005</v>
      </c>
      <c r="E114" s="122" t="s">
        <v>944</v>
      </c>
      <c r="F114" s="79">
        <v>900</v>
      </c>
      <c r="G114" s="79">
        <v>18918</v>
      </c>
      <c r="H114" s="79">
        <v>9198</v>
      </c>
      <c r="I114" s="79">
        <v>9720</v>
      </c>
      <c r="J114" s="79" t="str">
        <f t="shared" si="8"/>
        <v>Safe Aerobic Inc.</v>
      </c>
      <c r="K114" s="79" t="str">
        <f t="shared" si="9"/>
        <v/>
      </c>
      <c r="L114" t="str">
        <f t="shared" si="10"/>
        <v/>
      </c>
      <c r="M114" s="121"/>
      <c r="O114" s="122"/>
    </row>
    <row r="115" spans="1:15">
      <c r="A115" s="79" t="s">
        <v>949</v>
      </c>
      <c r="B115" s="79" t="s">
        <v>936</v>
      </c>
      <c r="C115" s="121">
        <v>38573</v>
      </c>
      <c r="D115" s="90">
        <f t="shared" si="7"/>
        <v>2005</v>
      </c>
      <c r="E115" s="122" t="s">
        <v>951</v>
      </c>
      <c r="F115" s="79">
        <v>200</v>
      </c>
      <c r="G115" s="79">
        <v>4484</v>
      </c>
      <c r="H115" s="79">
        <v>1968</v>
      </c>
      <c r="I115" s="79">
        <v>2516</v>
      </c>
      <c r="J115" s="79" t="str">
        <f t="shared" si="8"/>
        <v>Best Scooter Corporation</v>
      </c>
      <c r="K115" s="79" t="str">
        <f t="shared" si="9"/>
        <v/>
      </c>
      <c r="L115" t="str">
        <f t="shared" si="10"/>
        <v/>
      </c>
      <c r="M115" s="121"/>
      <c r="O115" s="122"/>
    </row>
    <row r="116" spans="1:15">
      <c r="A116" s="79" t="s">
        <v>577</v>
      </c>
      <c r="B116" s="79" t="s">
        <v>937</v>
      </c>
      <c r="C116" s="121">
        <v>38574</v>
      </c>
      <c r="D116" s="90">
        <f t="shared" si="7"/>
        <v>2005</v>
      </c>
      <c r="E116" s="122" t="s">
        <v>954</v>
      </c>
      <c r="F116" s="79">
        <v>100</v>
      </c>
      <c r="G116" s="79">
        <v>1704</v>
      </c>
      <c r="H116" s="79">
        <v>847</v>
      </c>
      <c r="I116" s="79">
        <v>857</v>
      </c>
      <c r="J116" s="79" t="str">
        <f t="shared" si="8"/>
        <v>Persuasive Shoe Inc.</v>
      </c>
      <c r="K116" s="79" t="str">
        <f t="shared" si="9"/>
        <v/>
      </c>
      <c r="L116" t="str">
        <f t="shared" si="10"/>
        <v/>
      </c>
      <c r="M116" s="121"/>
      <c r="O116" s="122"/>
    </row>
    <row r="117" spans="1:15">
      <c r="A117" s="79" t="s">
        <v>577</v>
      </c>
      <c r="B117" s="79" t="s">
        <v>938</v>
      </c>
      <c r="C117" s="121">
        <v>38574</v>
      </c>
      <c r="D117" s="90">
        <f t="shared" si="7"/>
        <v>2005</v>
      </c>
      <c r="E117" s="122" t="s">
        <v>965</v>
      </c>
      <c r="F117" s="79">
        <v>600</v>
      </c>
      <c r="G117" s="79">
        <v>13806</v>
      </c>
      <c r="H117" s="79">
        <v>6132</v>
      </c>
      <c r="I117" s="79">
        <v>7674</v>
      </c>
      <c r="J117" s="79" t="str">
        <f t="shared" si="8"/>
        <v>Fully Vegetable Corporation</v>
      </c>
      <c r="K117" s="79" t="str">
        <f t="shared" si="9"/>
        <v/>
      </c>
      <c r="L117" t="str">
        <f t="shared" si="10"/>
        <v/>
      </c>
      <c r="M117" s="121"/>
      <c r="O117" s="122"/>
    </row>
    <row r="118" spans="1:15">
      <c r="A118" s="79" t="s">
        <v>949</v>
      </c>
      <c r="B118" s="79" t="s">
        <v>936</v>
      </c>
      <c r="C118" s="121">
        <v>38575</v>
      </c>
      <c r="D118" s="90">
        <f t="shared" si="7"/>
        <v>2005</v>
      </c>
      <c r="E118" s="122" t="s">
        <v>945</v>
      </c>
      <c r="F118" s="79">
        <v>700</v>
      </c>
      <c r="G118" s="79">
        <v>14203</v>
      </c>
      <c r="H118" s="79">
        <v>6888</v>
      </c>
      <c r="I118" s="79">
        <v>7315</v>
      </c>
      <c r="J118" s="79" t="str">
        <f t="shared" si="8"/>
        <v>Innovative Paint Company</v>
      </c>
      <c r="K118" s="79" t="str">
        <f t="shared" si="9"/>
        <v/>
      </c>
      <c r="L118" t="str">
        <f t="shared" si="10"/>
        <v/>
      </c>
      <c r="M118" s="121"/>
      <c r="O118" s="122"/>
    </row>
    <row r="119" spans="1:15">
      <c r="A119" s="79" t="s">
        <v>571</v>
      </c>
      <c r="B119" s="79" t="s">
        <v>936</v>
      </c>
      <c r="C119" s="121">
        <v>38576</v>
      </c>
      <c r="D119" s="90">
        <f t="shared" si="7"/>
        <v>2005</v>
      </c>
      <c r="E119" s="122" t="s">
        <v>945</v>
      </c>
      <c r="F119" s="79">
        <v>300</v>
      </c>
      <c r="G119" s="79">
        <v>6228</v>
      </c>
      <c r="H119" s="79">
        <v>2952</v>
      </c>
      <c r="I119" s="79">
        <v>3276</v>
      </c>
      <c r="J119" s="79" t="str">
        <f t="shared" si="8"/>
        <v>Innovative Paint Company</v>
      </c>
      <c r="K119" s="79" t="str">
        <f t="shared" si="9"/>
        <v/>
      </c>
      <c r="L119" t="str">
        <f t="shared" si="10"/>
        <v/>
      </c>
      <c r="M119" s="121"/>
      <c r="O119" s="122"/>
    </row>
    <row r="120" spans="1:15">
      <c r="A120" s="79" t="s">
        <v>949</v>
      </c>
      <c r="B120" s="79" t="s">
        <v>937</v>
      </c>
      <c r="C120" s="121">
        <v>38577</v>
      </c>
      <c r="D120" s="90">
        <f t="shared" si="7"/>
        <v>2005</v>
      </c>
      <c r="E120" s="122" t="s">
        <v>952</v>
      </c>
      <c r="F120" s="79">
        <v>500</v>
      </c>
      <c r="G120" s="79">
        <v>8785</v>
      </c>
      <c r="H120" s="79">
        <v>4235</v>
      </c>
      <c r="I120" s="79">
        <v>4550</v>
      </c>
      <c r="J120" s="79" t="str">
        <f t="shared" si="8"/>
        <v>Superior Meter Company</v>
      </c>
      <c r="K120" s="79" t="str">
        <f t="shared" si="9"/>
        <v/>
      </c>
      <c r="L120" t="str">
        <f t="shared" si="10"/>
        <v/>
      </c>
      <c r="M120" s="121"/>
      <c r="O120" s="122"/>
    </row>
    <row r="121" spans="1:15">
      <c r="A121" s="79" t="s">
        <v>577</v>
      </c>
      <c r="B121" s="79" t="s">
        <v>936</v>
      </c>
      <c r="C121" s="121">
        <v>38577</v>
      </c>
      <c r="D121" s="90">
        <f t="shared" si="7"/>
        <v>2005</v>
      </c>
      <c r="E121" s="122" t="s">
        <v>952</v>
      </c>
      <c r="F121" s="79">
        <v>500</v>
      </c>
      <c r="G121" s="79">
        <v>10955</v>
      </c>
      <c r="H121" s="79">
        <v>4920</v>
      </c>
      <c r="I121" s="79">
        <v>6035</v>
      </c>
      <c r="J121" s="79" t="str">
        <f t="shared" si="8"/>
        <v>Superior Meter Company</v>
      </c>
      <c r="K121" s="79" t="str">
        <f t="shared" si="9"/>
        <v/>
      </c>
      <c r="L121" t="str">
        <f t="shared" si="10"/>
        <v/>
      </c>
      <c r="M121" s="121"/>
      <c r="O121" s="122"/>
    </row>
    <row r="122" spans="1:15">
      <c r="A122" s="79" t="s">
        <v>949</v>
      </c>
      <c r="B122" s="79" t="s">
        <v>938</v>
      </c>
      <c r="C122" s="121">
        <v>38577</v>
      </c>
      <c r="D122" s="90">
        <f t="shared" si="7"/>
        <v>2005</v>
      </c>
      <c r="E122" s="122" t="s">
        <v>950</v>
      </c>
      <c r="F122" s="79">
        <v>1000</v>
      </c>
      <c r="G122" s="79">
        <v>22680</v>
      </c>
      <c r="H122" s="79">
        <v>10220</v>
      </c>
      <c r="I122" s="79">
        <v>12460</v>
      </c>
      <c r="J122" s="79" t="str">
        <f t="shared" si="8"/>
        <v>Flexible Ink Corporation</v>
      </c>
      <c r="K122" s="79" t="str">
        <f t="shared" si="9"/>
        <v/>
      </c>
      <c r="L122" t="str">
        <f t="shared" si="10"/>
        <v/>
      </c>
      <c r="M122" s="121"/>
      <c r="O122" s="122"/>
    </row>
    <row r="123" spans="1:15">
      <c r="A123" s="79" t="s">
        <v>571</v>
      </c>
      <c r="B123" s="79" t="s">
        <v>938</v>
      </c>
      <c r="C123" s="121">
        <v>38578</v>
      </c>
      <c r="D123" s="90">
        <f t="shared" si="7"/>
        <v>2005</v>
      </c>
      <c r="E123" s="122" t="s">
        <v>946</v>
      </c>
      <c r="F123" s="79">
        <v>600</v>
      </c>
      <c r="G123" s="79">
        <v>15006</v>
      </c>
      <c r="H123" s="79">
        <v>6132</v>
      </c>
      <c r="I123" s="79">
        <v>8874</v>
      </c>
      <c r="J123" s="79" t="str">
        <f t="shared" si="8"/>
        <v>Alluring Raft Corporation</v>
      </c>
      <c r="K123" s="79" t="str">
        <f t="shared" si="9"/>
        <v/>
      </c>
      <c r="L123" t="str">
        <f t="shared" si="10"/>
        <v/>
      </c>
      <c r="M123" s="121"/>
      <c r="O123" s="122"/>
    </row>
    <row r="124" spans="1:15">
      <c r="A124" s="79" t="s">
        <v>571</v>
      </c>
      <c r="B124" s="79" t="s">
        <v>938</v>
      </c>
      <c r="C124" s="121">
        <v>38585</v>
      </c>
      <c r="D124" s="90">
        <f t="shared" si="7"/>
        <v>2005</v>
      </c>
      <c r="E124" s="122" t="s">
        <v>966</v>
      </c>
      <c r="F124" s="79">
        <v>800</v>
      </c>
      <c r="G124" s="79">
        <v>18264</v>
      </c>
      <c r="H124" s="79">
        <v>8176</v>
      </c>
      <c r="I124" s="79">
        <v>10088</v>
      </c>
      <c r="J124" s="79" t="str">
        <f t="shared" si="8"/>
        <v>Different Eggbeater Corporation</v>
      </c>
      <c r="K124" s="79" t="str">
        <f t="shared" si="9"/>
        <v/>
      </c>
      <c r="L124" t="str">
        <f t="shared" si="10"/>
        <v/>
      </c>
      <c r="M124" s="121"/>
      <c r="O124" s="122"/>
    </row>
    <row r="125" spans="1:15">
      <c r="A125" s="79" t="s">
        <v>949</v>
      </c>
      <c r="B125" s="79" t="s">
        <v>937</v>
      </c>
      <c r="C125" s="121">
        <v>38585</v>
      </c>
      <c r="D125" s="90">
        <f t="shared" si="7"/>
        <v>2005</v>
      </c>
      <c r="E125" s="122" t="s">
        <v>953</v>
      </c>
      <c r="F125" s="79">
        <v>600</v>
      </c>
      <c r="G125" s="79">
        <v>12360</v>
      </c>
      <c r="H125" s="79">
        <v>5082</v>
      </c>
      <c r="I125" s="79">
        <v>7278</v>
      </c>
      <c r="J125" s="79" t="str">
        <f t="shared" si="8"/>
        <v>Remarkable Doghouse Supply</v>
      </c>
      <c r="K125" s="79" t="str">
        <f t="shared" si="9"/>
        <v/>
      </c>
      <c r="L125" t="str">
        <f t="shared" si="10"/>
        <v/>
      </c>
      <c r="M125" s="121"/>
      <c r="O125" s="122"/>
    </row>
    <row r="126" spans="1:15">
      <c r="A126" s="79" t="s">
        <v>577</v>
      </c>
      <c r="B126" s="79" t="s">
        <v>937</v>
      </c>
      <c r="C126" s="121">
        <v>38586</v>
      </c>
      <c r="D126" s="90">
        <f t="shared" si="7"/>
        <v>2005</v>
      </c>
      <c r="E126" s="122" t="s">
        <v>967</v>
      </c>
      <c r="F126" s="79">
        <v>300</v>
      </c>
      <c r="G126" s="79">
        <v>5859</v>
      </c>
      <c r="H126" s="79">
        <v>2541</v>
      </c>
      <c r="I126" s="79">
        <v>3318</v>
      </c>
      <c r="J126" s="79" t="str">
        <f t="shared" si="8"/>
        <v>Inventive Glass Company</v>
      </c>
      <c r="K126" s="79" t="str">
        <f t="shared" si="9"/>
        <v/>
      </c>
      <c r="L126" t="str">
        <f t="shared" si="10"/>
        <v/>
      </c>
      <c r="M126" s="121"/>
      <c r="O126" s="122"/>
    </row>
    <row r="127" spans="1:15">
      <c r="A127" s="79" t="s">
        <v>949</v>
      </c>
      <c r="B127" s="79" t="s">
        <v>936</v>
      </c>
      <c r="C127" s="121">
        <v>38588</v>
      </c>
      <c r="D127" s="90">
        <f t="shared" si="7"/>
        <v>2005</v>
      </c>
      <c r="E127" s="122" t="s">
        <v>950</v>
      </c>
      <c r="F127" s="79">
        <v>900</v>
      </c>
      <c r="G127" s="79">
        <v>18990</v>
      </c>
      <c r="H127" s="79">
        <v>8856</v>
      </c>
      <c r="I127" s="79">
        <v>10134</v>
      </c>
      <c r="J127" s="79" t="str">
        <f t="shared" si="8"/>
        <v>Flexible Ink Corporation</v>
      </c>
      <c r="K127" s="79" t="str">
        <f t="shared" si="9"/>
        <v/>
      </c>
      <c r="L127" t="str">
        <f t="shared" si="10"/>
        <v/>
      </c>
      <c r="M127" s="121"/>
      <c r="O127" s="122"/>
    </row>
    <row r="128" spans="1:15">
      <c r="A128" s="79" t="s">
        <v>949</v>
      </c>
      <c r="B128" s="79" t="s">
        <v>938</v>
      </c>
      <c r="C128" s="121">
        <v>38590</v>
      </c>
      <c r="D128" s="90">
        <f t="shared" si="7"/>
        <v>2005</v>
      </c>
      <c r="E128" s="122" t="s">
        <v>946</v>
      </c>
      <c r="F128" s="79">
        <v>600</v>
      </c>
      <c r="G128" s="79">
        <v>14448</v>
      </c>
      <c r="H128" s="79">
        <v>6132</v>
      </c>
      <c r="I128" s="79">
        <v>8316</v>
      </c>
      <c r="J128" s="79" t="str">
        <f t="shared" si="8"/>
        <v>Alluring Raft Corporation</v>
      </c>
      <c r="K128" s="79" t="str">
        <f t="shared" si="9"/>
        <v/>
      </c>
      <c r="L128" t="str">
        <f t="shared" si="10"/>
        <v/>
      </c>
      <c r="M128" s="121"/>
      <c r="O128" s="122"/>
    </row>
    <row r="129" spans="1:15">
      <c r="A129" s="79" t="s">
        <v>949</v>
      </c>
      <c r="B129" s="79" t="s">
        <v>937</v>
      </c>
      <c r="C129" s="121">
        <v>38591</v>
      </c>
      <c r="D129" s="90">
        <f t="shared" si="7"/>
        <v>2005</v>
      </c>
      <c r="E129" s="122" t="s">
        <v>950</v>
      </c>
      <c r="F129" s="79">
        <v>1000</v>
      </c>
      <c r="G129" s="79">
        <v>21010</v>
      </c>
      <c r="H129" s="79">
        <v>8470</v>
      </c>
      <c r="I129" s="79">
        <v>12540</v>
      </c>
      <c r="J129" s="79" t="str">
        <f t="shared" si="8"/>
        <v>Flexible Ink Corporation</v>
      </c>
      <c r="K129" s="79" t="str">
        <f t="shared" si="9"/>
        <v/>
      </c>
      <c r="L129" t="str">
        <f t="shared" si="10"/>
        <v/>
      </c>
      <c r="M129" s="121"/>
      <c r="O129" s="122"/>
    </row>
    <row r="130" spans="1:15">
      <c r="A130" s="79" t="s">
        <v>577</v>
      </c>
      <c r="B130" s="79" t="s">
        <v>936</v>
      </c>
      <c r="C130" s="121">
        <v>38594</v>
      </c>
      <c r="D130" s="90">
        <f t="shared" si="7"/>
        <v>2005</v>
      </c>
      <c r="E130" s="122" t="s">
        <v>952</v>
      </c>
      <c r="F130" s="79">
        <v>300</v>
      </c>
      <c r="G130" s="79">
        <v>7032</v>
      </c>
      <c r="H130" s="79">
        <v>2952</v>
      </c>
      <c r="I130" s="79">
        <v>4080</v>
      </c>
      <c r="J130" s="79" t="str">
        <f t="shared" si="8"/>
        <v>Superior Meter Company</v>
      </c>
      <c r="K130" s="79" t="str">
        <f t="shared" si="9"/>
        <v/>
      </c>
      <c r="L130" t="str">
        <f t="shared" si="10"/>
        <v/>
      </c>
      <c r="M130" s="121"/>
      <c r="O130" s="122"/>
    </row>
    <row r="131" spans="1:15">
      <c r="A131" s="79" t="s">
        <v>949</v>
      </c>
      <c r="B131" s="79" t="s">
        <v>938</v>
      </c>
      <c r="C131" s="121">
        <v>38595</v>
      </c>
      <c r="D131" s="90">
        <f t="shared" si="7"/>
        <v>2005</v>
      </c>
      <c r="E131" s="122" t="s">
        <v>953</v>
      </c>
      <c r="F131" s="79">
        <v>500</v>
      </c>
      <c r="G131" s="79">
        <v>11525</v>
      </c>
      <c r="H131" s="79">
        <v>5110</v>
      </c>
      <c r="I131" s="79">
        <v>6415</v>
      </c>
      <c r="J131" s="79" t="str">
        <f t="shared" si="8"/>
        <v>Remarkable Doghouse Supply</v>
      </c>
      <c r="K131" s="79" t="str">
        <f t="shared" si="9"/>
        <v/>
      </c>
      <c r="L131" t="str">
        <f t="shared" si="10"/>
        <v/>
      </c>
      <c r="M131" s="121"/>
      <c r="O131" s="122"/>
    </row>
    <row r="132" spans="1:15">
      <c r="A132" s="79" t="s">
        <v>571</v>
      </c>
      <c r="B132" s="79" t="s">
        <v>937</v>
      </c>
      <c r="C132" s="121">
        <v>38596</v>
      </c>
      <c r="D132" s="90">
        <f t="shared" si="7"/>
        <v>2005</v>
      </c>
      <c r="E132" s="122" t="s">
        <v>945</v>
      </c>
      <c r="F132" s="79">
        <v>300</v>
      </c>
      <c r="G132" s="79">
        <v>6045</v>
      </c>
      <c r="H132" s="79">
        <v>2541</v>
      </c>
      <c r="I132" s="79">
        <v>3504</v>
      </c>
      <c r="J132" s="79" t="str">
        <f t="shared" si="8"/>
        <v>Innovative Paint Company</v>
      </c>
      <c r="K132" s="79" t="str">
        <f t="shared" si="9"/>
        <v/>
      </c>
      <c r="L132" t="str">
        <f t="shared" si="10"/>
        <v/>
      </c>
      <c r="M132" s="121"/>
      <c r="O132" s="122"/>
    </row>
    <row r="133" spans="1:15">
      <c r="A133" s="79" t="s">
        <v>577</v>
      </c>
      <c r="B133" s="79" t="s">
        <v>936</v>
      </c>
      <c r="C133" s="121">
        <v>38597</v>
      </c>
      <c r="D133" s="90">
        <f t="shared" si="7"/>
        <v>2005</v>
      </c>
      <c r="E133" s="122" t="s">
        <v>944</v>
      </c>
      <c r="F133" s="79">
        <v>600</v>
      </c>
      <c r="G133" s="79">
        <v>14472</v>
      </c>
      <c r="H133" s="79">
        <v>5904</v>
      </c>
      <c r="I133" s="79">
        <v>8568</v>
      </c>
      <c r="J133" s="79" t="str">
        <f t="shared" si="8"/>
        <v>Safe Aerobic Inc.</v>
      </c>
      <c r="K133" s="79" t="str">
        <f t="shared" si="9"/>
        <v/>
      </c>
      <c r="L133" t="str">
        <f t="shared" si="10"/>
        <v/>
      </c>
      <c r="M133" s="121"/>
      <c r="O133" s="122"/>
    </row>
    <row r="134" spans="1:15">
      <c r="A134" s="79" t="s">
        <v>571</v>
      </c>
      <c r="B134" s="79" t="s">
        <v>937</v>
      </c>
      <c r="C134" s="121">
        <v>38598</v>
      </c>
      <c r="D134" s="90">
        <f t="shared" si="7"/>
        <v>2005</v>
      </c>
      <c r="E134" s="122" t="s">
        <v>954</v>
      </c>
      <c r="F134" s="79">
        <v>200</v>
      </c>
      <c r="G134" s="79">
        <v>3632</v>
      </c>
      <c r="H134" s="79">
        <v>1694</v>
      </c>
      <c r="I134" s="79">
        <v>1938</v>
      </c>
      <c r="J134" s="79" t="str">
        <f t="shared" si="8"/>
        <v>Persuasive Shoe Inc.</v>
      </c>
      <c r="K134" s="79" t="str">
        <f t="shared" si="9"/>
        <v/>
      </c>
      <c r="L134" t="str">
        <f t="shared" si="10"/>
        <v/>
      </c>
      <c r="M134" s="121"/>
      <c r="O134" s="122"/>
    </row>
    <row r="135" spans="1:15">
      <c r="A135" s="79" t="s">
        <v>571</v>
      </c>
      <c r="B135" s="79" t="s">
        <v>938</v>
      </c>
      <c r="C135" s="121">
        <v>38600</v>
      </c>
      <c r="D135" s="90">
        <f t="shared" si="7"/>
        <v>2005</v>
      </c>
      <c r="E135" s="122" t="s">
        <v>958</v>
      </c>
      <c r="F135" s="79">
        <v>600</v>
      </c>
      <c r="G135" s="79">
        <v>12570</v>
      </c>
      <c r="H135" s="79">
        <v>6132</v>
      </c>
      <c r="I135" s="79">
        <v>6438</v>
      </c>
      <c r="J135" s="79" t="str">
        <f t="shared" si="8"/>
        <v>Enhanced Barometer Corporation</v>
      </c>
      <c r="K135" s="79" t="str">
        <f t="shared" si="9"/>
        <v/>
      </c>
      <c r="L135" t="str">
        <f t="shared" si="10"/>
        <v/>
      </c>
      <c r="M135" s="121"/>
      <c r="O135" s="122"/>
    </row>
    <row r="136" spans="1:15">
      <c r="A136" s="79" t="s">
        <v>571</v>
      </c>
      <c r="B136" s="79" t="s">
        <v>936</v>
      </c>
      <c r="C136" s="121">
        <v>38602</v>
      </c>
      <c r="D136" s="90">
        <f t="shared" si="7"/>
        <v>2005</v>
      </c>
      <c r="E136" s="122" t="s">
        <v>951</v>
      </c>
      <c r="F136" s="79">
        <v>600</v>
      </c>
      <c r="G136" s="79">
        <v>12798</v>
      </c>
      <c r="H136" s="79">
        <v>5904</v>
      </c>
      <c r="I136" s="79">
        <v>6894</v>
      </c>
      <c r="J136" s="79" t="str">
        <f t="shared" si="8"/>
        <v>Best Scooter Corporation</v>
      </c>
      <c r="K136" s="79" t="str">
        <f t="shared" si="9"/>
        <v/>
      </c>
      <c r="L136" t="str">
        <f t="shared" si="10"/>
        <v/>
      </c>
      <c r="M136" s="121"/>
      <c r="O136" s="122"/>
    </row>
    <row r="137" spans="1:15">
      <c r="A137" s="79" t="s">
        <v>577</v>
      </c>
      <c r="B137" s="79" t="s">
        <v>937</v>
      </c>
      <c r="C137" s="121">
        <v>38606</v>
      </c>
      <c r="D137" s="90">
        <f t="shared" ref="D137:D200" si="11">YEAR(C137)</f>
        <v>2005</v>
      </c>
      <c r="E137" s="122" t="s">
        <v>951</v>
      </c>
      <c r="F137" s="79">
        <v>1000</v>
      </c>
      <c r="G137" s="79">
        <v>19250</v>
      </c>
      <c r="H137" s="79">
        <v>8470</v>
      </c>
      <c r="I137" s="79">
        <v>10780</v>
      </c>
      <c r="J137" s="79" t="str">
        <f t="shared" si="8"/>
        <v>Best Scooter Corporation</v>
      </c>
      <c r="K137" s="79" t="str">
        <f t="shared" si="9"/>
        <v/>
      </c>
      <c r="L137" t="str">
        <f t="shared" si="10"/>
        <v/>
      </c>
      <c r="M137" s="121"/>
      <c r="O137" s="122"/>
    </row>
    <row r="138" spans="1:15">
      <c r="A138" s="79" t="s">
        <v>571</v>
      </c>
      <c r="B138" s="79" t="s">
        <v>936</v>
      </c>
      <c r="C138" s="121">
        <v>38607</v>
      </c>
      <c r="D138" s="90">
        <f t="shared" si="11"/>
        <v>2005</v>
      </c>
      <c r="E138" s="122" t="s">
        <v>952</v>
      </c>
      <c r="F138" s="79">
        <v>200</v>
      </c>
      <c r="G138" s="79">
        <v>4740</v>
      </c>
      <c r="H138" s="79">
        <v>1968</v>
      </c>
      <c r="I138" s="79">
        <v>2772</v>
      </c>
      <c r="J138" s="79" t="str">
        <f t="shared" ref="J138:J201" si="12">PROPER(E138)</f>
        <v>Superior Meter Company</v>
      </c>
      <c r="K138" s="79" t="str">
        <f t="shared" ref="K138:K201" si="13">LOWER(L138)</f>
        <v/>
      </c>
      <c r="L138" t="str">
        <f t="shared" ref="L138:L201" si="14">UPPER(M138)</f>
        <v/>
      </c>
      <c r="M138" s="121"/>
      <c r="O138" s="122"/>
    </row>
    <row r="139" spans="1:15">
      <c r="A139" s="79" t="s">
        <v>949</v>
      </c>
      <c r="B139" s="79" t="s">
        <v>937</v>
      </c>
      <c r="C139" s="121">
        <v>38608</v>
      </c>
      <c r="D139" s="90">
        <f t="shared" si="11"/>
        <v>2005</v>
      </c>
      <c r="E139" s="122" t="s">
        <v>952</v>
      </c>
      <c r="F139" s="79">
        <v>800</v>
      </c>
      <c r="G139" s="79">
        <v>15976</v>
      </c>
      <c r="H139" s="79">
        <v>6776</v>
      </c>
      <c r="I139" s="79">
        <v>9200</v>
      </c>
      <c r="J139" s="79" t="str">
        <f t="shared" si="12"/>
        <v>Superior Meter Company</v>
      </c>
      <c r="K139" s="79" t="str">
        <f t="shared" si="13"/>
        <v/>
      </c>
      <c r="L139" t="str">
        <f t="shared" si="14"/>
        <v/>
      </c>
      <c r="M139" s="121"/>
      <c r="O139" s="122"/>
    </row>
    <row r="140" spans="1:15">
      <c r="A140" s="79" t="s">
        <v>577</v>
      </c>
      <c r="B140" s="79" t="s">
        <v>938</v>
      </c>
      <c r="C140" s="121">
        <v>38608</v>
      </c>
      <c r="D140" s="90">
        <f t="shared" si="11"/>
        <v>2005</v>
      </c>
      <c r="E140" s="122" t="s">
        <v>968</v>
      </c>
      <c r="F140" s="79">
        <v>500</v>
      </c>
      <c r="G140" s="79">
        <v>11680</v>
      </c>
      <c r="H140" s="79">
        <v>5110</v>
      </c>
      <c r="I140" s="79">
        <v>6570</v>
      </c>
      <c r="J140" s="79" t="str">
        <f t="shared" si="12"/>
        <v>Paramount Vise Corporation</v>
      </c>
      <c r="K140" s="79" t="str">
        <f t="shared" si="13"/>
        <v/>
      </c>
      <c r="L140" t="str">
        <f t="shared" si="14"/>
        <v/>
      </c>
      <c r="M140" s="121"/>
      <c r="O140" s="122"/>
    </row>
    <row r="141" spans="1:15">
      <c r="A141" s="79" t="s">
        <v>949</v>
      </c>
      <c r="B141" s="79" t="s">
        <v>938</v>
      </c>
      <c r="C141" s="121">
        <v>38610</v>
      </c>
      <c r="D141" s="90">
        <f t="shared" si="11"/>
        <v>2005</v>
      </c>
      <c r="E141" s="122" t="s">
        <v>952</v>
      </c>
      <c r="F141" s="79">
        <v>500</v>
      </c>
      <c r="G141" s="79">
        <v>10550</v>
      </c>
      <c r="H141" s="79">
        <v>5110</v>
      </c>
      <c r="I141" s="79">
        <v>5440</v>
      </c>
      <c r="J141" s="79" t="str">
        <f t="shared" si="12"/>
        <v>Superior Meter Company</v>
      </c>
      <c r="K141" s="79" t="str">
        <f t="shared" si="13"/>
        <v/>
      </c>
      <c r="L141" t="str">
        <f t="shared" si="14"/>
        <v/>
      </c>
      <c r="M141" s="121"/>
      <c r="O141" s="122"/>
    </row>
    <row r="142" spans="1:15">
      <c r="A142" s="79" t="s">
        <v>571</v>
      </c>
      <c r="B142" s="79" t="s">
        <v>936</v>
      </c>
      <c r="C142" s="121">
        <v>38612</v>
      </c>
      <c r="D142" s="90">
        <f t="shared" si="11"/>
        <v>2005</v>
      </c>
      <c r="E142" s="122" t="s">
        <v>954</v>
      </c>
      <c r="F142" s="79">
        <v>400</v>
      </c>
      <c r="G142" s="79">
        <v>9760</v>
      </c>
      <c r="H142" s="79">
        <v>3936</v>
      </c>
      <c r="I142" s="79">
        <v>5824</v>
      </c>
      <c r="J142" s="79" t="str">
        <f t="shared" si="12"/>
        <v>Persuasive Shoe Inc.</v>
      </c>
      <c r="K142" s="79" t="str">
        <f t="shared" si="13"/>
        <v/>
      </c>
      <c r="L142" t="str">
        <f t="shared" si="14"/>
        <v/>
      </c>
      <c r="M142" s="121"/>
      <c r="O142" s="122"/>
    </row>
    <row r="143" spans="1:15">
      <c r="A143" s="79" t="s">
        <v>571</v>
      </c>
      <c r="B143" s="79" t="s">
        <v>937</v>
      </c>
      <c r="C143" s="121">
        <v>38614</v>
      </c>
      <c r="D143" s="90">
        <f t="shared" si="11"/>
        <v>2005</v>
      </c>
      <c r="E143" s="122" t="s">
        <v>964</v>
      </c>
      <c r="F143" s="79">
        <v>100</v>
      </c>
      <c r="G143" s="79">
        <v>1819</v>
      </c>
      <c r="H143" s="79">
        <v>847</v>
      </c>
      <c r="I143" s="79">
        <v>972</v>
      </c>
      <c r="J143" s="79" t="str">
        <f t="shared" si="12"/>
        <v>Compelling Bottle Inc.</v>
      </c>
      <c r="K143" s="79" t="str">
        <f t="shared" si="13"/>
        <v/>
      </c>
      <c r="L143" t="str">
        <f t="shared" si="14"/>
        <v/>
      </c>
      <c r="M143" s="121"/>
      <c r="O143" s="122"/>
    </row>
    <row r="144" spans="1:15">
      <c r="A144" s="79" t="s">
        <v>949</v>
      </c>
      <c r="B144" s="79" t="s">
        <v>937</v>
      </c>
      <c r="C144" s="121">
        <v>38618</v>
      </c>
      <c r="D144" s="90">
        <f t="shared" si="11"/>
        <v>2005</v>
      </c>
      <c r="E144" s="122" t="s">
        <v>946</v>
      </c>
      <c r="F144" s="79">
        <v>900</v>
      </c>
      <c r="G144" s="79">
        <v>15255</v>
      </c>
      <c r="H144" s="79">
        <v>7623</v>
      </c>
      <c r="I144" s="79">
        <v>7632</v>
      </c>
      <c r="J144" s="79" t="str">
        <f t="shared" si="12"/>
        <v>Alluring Raft Corporation</v>
      </c>
      <c r="K144" s="79" t="str">
        <f t="shared" si="13"/>
        <v/>
      </c>
      <c r="L144" t="str">
        <f t="shared" si="14"/>
        <v/>
      </c>
      <c r="M144" s="121"/>
      <c r="O144" s="122"/>
    </row>
    <row r="145" spans="1:15">
      <c r="A145" s="79" t="s">
        <v>571</v>
      </c>
      <c r="B145" s="79" t="s">
        <v>936</v>
      </c>
      <c r="C145" s="121">
        <v>38619</v>
      </c>
      <c r="D145" s="90">
        <f t="shared" si="11"/>
        <v>2005</v>
      </c>
      <c r="E145" s="122" t="s">
        <v>954</v>
      </c>
      <c r="F145" s="79">
        <v>900</v>
      </c>
      <c r="G145" s="79">
        <v>18486</v>
      </c>
      <c r="H145" s="79">
        <v>8856</v>
      </c>
      <c r="I145" s="79">
        <v>9630</v>
      </c>
      <c r="J145" s="79" t="str">
        <f t="shared" si="12"/>
        <v>Persuasive Shoe Inc.</v>
      </c>
      <c r="K145" s="79" t="str">
        <f t="shared" si="13"/>
        <v/>
      </c>
      <c r="L145" t="str">
        <f t="shared" si="14"/>
        <v/>
      </c>
      <c r="M145" s="121"/>
      <c r="O145" s="122"/>
    </row>
    <row r="146" spans="1:15">
      <c r="A146" s="79" t="s">
        <v>949</v>
      </c>
      <c r="B146" s="79" t="s">
        <v>938</v>
      </c>
      <c r="C146" s="121">
        <v>38619</v>
      </c>
      <c r="D146" s="90">
        <f t="shared" si="11"/>
        <v>2005</v>
      </c>
      <c r="E146" s="122" t="s">
        <v>969</v>
      </c>
      <c r="F146" s="79">
        <v>300</v>
      </c>
      <c r="G146" s="79">
        <v>7167</v>
      </c>
      <c r="H146" s="79">
        <v>3066</v>
      </c>
      <c r="I146" s="79">
        <v>4101</v>
      </c>
      <c r="J146" s="79" t="str">
        <f t="shared" si="12"/>
        <v>Flexible Thermostat Company</v>
      </c>
      <c r="K146" s="79" t="str">
        <f t="shared" si="13"/>
        <v/>
      </c>
      <c r="L146" t="str">
        <f t="shared" si="14"/>
        <v/>
      </c>
      <c r="M146" s="121"/>
      <c r="O146" s="122"/>
    </row>
    <row r="147" spans="1:15">
      <c r="A147" s="79" t="s">
        <v>571</v>
      </c>
      <c r="B147" s="79" t="s">
        <v>936</v>
      </c>
      <c r="C147" s="121">
        <v>38619</v>
      </c>
      <c r="D147" s="90">
        <f t="shared" si="11"/>
        <v>2005</v>
      </c>
      <c r="E147" s="122" t="s">
        <v>945</v>
      </c>
      <c r="F147" s="79">
        <v>500</v>
      </c>
      <c r="G147" s="79">
        <v>10295</v>
      </c>
      <c r="H147" s="79">
        <v>4920</v>
      </c>
      <c r="I147" s="79">
        <v>5375</v>
      </c>
      <c r="J147" s="79" t="str">
        <f t="shared" si="12"/>
        <v>Innovative Paint Company</v>
      </c>
      <c r="K147" s="79" t="str">
        <f t="shared" si="13"/>
        <v/>
      </c>
      <c r="L147" t="str">
        <f t="shared" si="14"/>
        <v/>
      </c>
      <c r="M147" s="121"/>
      <c r="O147" s="122"/>
    </row>
    <row r="148" spans="1:15">
      <c r="A148" s="79" t="s">
        <v>571</v>
      </c>
      <c r="B148" s="79" t="s">
        <v>938</v>
      </c>
      <c r="C148" s="121">
        <v>38619</v>
      </c>
      <c r="D148" s="90">
        <f t="shared" si="11"/>
        <v>2005</v>
      </c>
      <c r="E148" s="122" t="s">
        <v>953</v>
      </c>
      <c r="F148" s="79">
        <v>500</v>
      </c>
      <c r="G148" s="79">
        <v>10935</v>
      </c>
      <c r="H148" s="79">
        <v>5110</v>
      </c>
      <c r="I148" s="79">
        <v>5825</v>
      </c>
      <c r="J148" s="79" t="str">
        <f t="shared" si="12"/>
        <v>Remarkable Doghouse Supply</v>
      </c>
      <c r="K148" s="79" t="str">
        <f t="shared" si="13"/>
        <v/>
      </c>
      <c r="L148" t="str">
        <f t="shared" si="14"/>
        <v/>
      </c>
      <c r="M148" s="121"/>
      <c r="O148" s="122"/>
    </row>
    <row r="149" spans="1:15">
      <c r="A149" s="79" t="s">
        <v>949</v>
      </c>
      <c r="B149" s="79" t="s">
        <v>937</v>
      </c>
      <c r="C149" s="121">
        <v>38623</v>
      </c>
      <c r="D149" s="90">
        <f t="shared" si="11"/>
        <v>2005</v>
      </c>
      <c r="E149" s="122" t="s">
        <v>954</v>
      </c>
      <c r="F149" s="79">
        <v>600</v>
      </c>
      <c r="G149" s="79">
        <v>10290</v>
      </c>
      <c r="H149" s="79">
        <v>5082</v>
      </c>
      <c r="I149" s="79">
        <v>5208</v>
      </c>
      <c r="J149" s="79" t="str">
        <f t="shared" si="12"/>
        <v>Persuasive Shoe Inc.</v>
      </c>
      <c r="K149" s="79" t="str">
        <f t="shared" si="13"/>
        <v/>
      </c>
      <c r="L149" t="str">
        <f t="shared" si="14"/>
        <v/>
      </c>
      <c r="M149" s="121"/>
      <c r="O149" s="122"/>
    </row>
    <row r="150" spans="1:15">
      <c r="A150" s="79" t="s">
        <v>571</v>
      </c>
      <c r="B150" s="79" t="s">
        <v>936</v>
      </c>
      <c r="C150" s="121">
        <v>38623</v>
      </c>
      <c r="D150" s="90">
        <f t="shared" si="11"/>
        <v>2005</v>
      </c>
      <c r="E150" s="122" t="s">
        <v>954</v>
      </c>
      <c r="F150" s="79">
        <v>200</v>
      </c>
      <c r="G150" s="79">
        <v>4186</v>
      </c>
      <c r="H150" s="79">
        <v>1968</v>
      </c>
      <c r="I150" s="79">
        <v>2218</v>
      </c>
      <c r="J150" s="79" t="str">
        <f t="shared" si="12"/>
        <v>Persuasive Shoe Inc.</v>
      </c>
      <c r="K150" s="79" t="str">
        <f t="shared" si="13"/>
        <v/>
      </c>
      <c r="L150" t="str">
        <f t="shared" si="14"/>
        <v/>
      </c>
      <c r="M150" s="121"/>
      <c r="O150" s="122"/>
    </row>
    <row r="151" spans="1:15">
      <c r="A151" s="79" t="s">
        <v>949</v>
      </c>
      <c r="B151" s="79" t="s">
        <v>937</v>
      </c>
      <c r="C151" s="121">
        <v>38626</v>
      </c>
      <c r="D151" s="90">
        <f t="shared" si="11"/>
        <v>2005</v>
      </c>
      <c r="E151" s="122" t="s">
        <v>953</v>
      </c>
      <c r="F151" s="79">
        <v>1000</v>
      </c>
      <c r="G151" s="79">
        <v>18290</v>
      </c>
      <c r="H151" s="79">
        <v>8470</v>
      </c>
      <c r="I151" s="79">
        <v>9820</v>
      </c>
      <c r="J151" s="79" t="str">
        <f t="shared" si="12"/>
        <v>Remarkable Doghouse Supply</v>
      </c>
      <c r="K151" s="79" t="str">
        <f t="shared" si="13"/>
        <v/>
      </c>
      <c r="L151" t="str">
        <f t="shared" si="14"/>
        <v/>
      </c>
      <c r="M151" s="121"/>
      <c r="O151" s="122"/>
    </row>
    <row r="152" spans="1:15">
      <c r="A152" s="79" t="s">
        <v>949</v>
      </c>
      <c r="B152" s="79" t="s">
        <v>937</v>
      </c>
      <c r="C152" s="121">
        <v>38627</v>
      </c>
      <c r="D152" s="90">
        <f t="shared" si="11"/>
        <v>2005</v>
      </c>
      <c r="E152" s="122" t="s">
        <v>946</v>
      </c>
      <c r="F152" s="79">
        <v>500</v>
      </c>
      <c r="G152" s="79">
        <v>9460</v>
      </c>
      <c r="H152" s="79">
        <v>4235</v>
      </c>
      <c r="I152" s="79">
        <v>5225</v>
      </c>
      <c r="J152" s="79" t="str">
        <f t="shared" si="12"/>
        <v>Alluring Raft Corporation</v>
      </c>
      <c r="K152" s="79" t="str">
        <f t="shared" si="13"/>
        <v/>
      </c>
      <c r="L152" t="str">
        <f t="shared" si="14"/>
        <v/>
      </c>
      <c r="M152" s="121"/>
      <c r="O152" s="122"/>
    </row>
    <row r="153" spans="1:15">
      <c r="A153" s="79" t="s">
        <v>571</v>
      </c>
      <c r="B153" s="79" t="s">
        <v>936</v>
      </c>
      <c r="C153" s="121">
        <v>38627</v>
      </c>
      <c r="D153" s="90">
        <f t="shared" si="11"/>
        <v>2005</v>
      </c>
      <c r="E153" s="122" t="s">
        <v>958</v>
      </c>
      <c r="F153" s="79">
        <v>600</v>
      </c>
      <c r="G153" s="79">
        <v>14580</v>
      </c>
      <c r="H153" s="79">
        <v>5904</v>
      </c>
      <c r="I153" s="79">
        <v>8676</v>
      </c>
      <c r="J153" s="79" t="str">
        <f t="shared" si="12"/>
        <v>Enhanced Barometer Corporation</v>
      </c>
      <c r="K153" s="79" t="str">
        <f t="shared" si="13"/>
        <v/>
      </c>
      <c r="L153" t="str">
        <f t="shared" si="14"/>
        <v/>
      </c>
      <c r="M153" s="121"/>
      <c r="O153" s="122"/>
    </row>
    <row r="154" spans="1:15">
      <c r="A154" s="79" t="s">
        <v>949</v>
      </c>
      <c r="B154" s="79" t="s">
        <v>936</v>
      </c>
      <c r="C154" s="121">
        <v>38629</v>
      </c>
      <c r="D154" s="90">
        <f t="shared" si="11"/>
        <v>2005</v>
      </c>
      <c r="E154" s="122" t="s">
        <v>945</v>
      </c>
      <c r="F154" s="79">
        <v>300</v>
      </c>
      <c r="G154" s="79">
        <v>6159</v>
      </c>
      <c r="H154" s="79">
        <v>2952</v>
      </c>
      <c r="I154" s="79">
        <v>3207</v>
      </c>
      <c r="J154" s="79" t="str">
        <f t="shared" si="12"/>
        <v>Innovative Paint Company</v>
      </c>
      <c r="K154" s="79" t="str">
        <f t="shared" si="13"/>
        <v/>
      </c>
      <c r="L154" t="str">
        <f t="shared" si="14"/>
        <v/>
      </c>
      <c r="M154" s="121"/>
      <c r="O154" s="122"/>
    </row>
    <row r="155" spans="1:15">
      <c r="A155" s="79" t="s">
        <v>577</v>
      </c>
      <c r="B155" s="79" t="s">
        <v>938</v>
      </c>
      <c r="C155" s="121">
        <v>38633</v>
      </c>
      <c r="D155" s="90">
        <f t="shared" si="11"/>
        <v>2005</v>
      </c>
      <c r="E155" s="122" t="s">
        <v>953</v>
      </c>
      <c r="F155" s="79">
        <v>1000</v>
      </c>
      <c r="G155" s="79">
        <v>24070</v>
      </c>
      <c r="H155" s="79">
        <v>10220</v>
      </c>
      <c r="I155" s="79">
        <v>13850</v>
      </c>
      <c r="J155" s="79" t="str">
        <f t="shared" si="12"/>
        <v>Remarkable Doghouse Supply</v>
      </c>
      <c r="K155" s="79" t="str">
        <f t="shared" si="13"/>
        <v/>
      </c>
      <c r="L155" t="str">
        <f t="shared" si="14"/>
        <v/>
      </c>
      <c r="M155" s="121"/>
      <c r="O155" s="122"/>
    </row>
    <row r="156" spans="1:15">
      <c r="A156" s="79" t="s">
        <v>949</v>
      </c>
      <c r="B156" s="79" t="s">
        <v>936</v>
      </c>
      <c r="C156" s="121">
        <v>38637</v>
      </c>
      <c r="D156" s="90">
        <f t="shared" si="11"/>
        <v>2005</v>
      </c>
      <c r="E156" s="122" t="s">
        <v>958</v>
      </c>
      <c r="F156" s="79">
        <v>300</v>
      </c>
      <c r="G156" s="79">
        <v>7245</v>
      </c>
      <c r="H156" s="79">
        <v>2952</v>
      </c>
      <c r="I156" s="79">
        <v>4293</v>
      </c>
      <c r="J156" s="79" t="str">
        <f t="shared" si="12"/>
        <v>Enhanced Barometer Corporation</v>
      </c>
      <c r="K156" s="79" t="str">
        <f t="shared" si="13"/>
        <v/>
      </c>
      <c r="L156" t="str">
        <f t="shared" si="14"/>
        <v/>
      </c>
      <c r="M156" s="121"/>
      <c r="O156" s="122"/>
    </row>
    <row r="157" spans="1:15">
      <c r="A157" s="79" t="s">
        <v>577</v>
      </c>
      <c r="B157" s="79" t="s">
        <v>936</v>
      </c>
      <c r="C157" s="121">
        <v>38638</v>
      </c>
      <c r="D157" s="90">
        <f t="shared" si="11"/>
        <v>2005</v>
      </c>
      <c r="E157" s="122" t="s">
        <v>955</v>
      </c>
      <c r="F157" s="79">
        <v>300</v>
      </c>
      <c r="G157" s="79">
        <v>6582</v>
      </c>
      <c r="H157" s="79">
        <v>2952</v>
      </c>
      <c r="I157" s="79">
        <v>3630</v>
      </c>
      <c r="J157" s="79" t="str">
        <f t="shared" si="12"/>
        <v>Vivid Yardstick Company</v>
      </c>
      <c r="K157" s="79" t="str">
        <f t="shared" si="13"/>
        <v/>
      </c>
      <c r="L157" t="str">
        <f t="shared" si="14"/>
        <v/>
      </c>
      <c r="M157" s="121"/>
      <c r="O157" s="122"/>
    </row>
    <row r="158" spans="1:15">
      <c r="A158" s="79" t="s">
        <v>949</v>
      </c>
      <c r="B158" s="79" t="s">
        <v>937</v>
      </c>
      <c r="C158" s="121">
        <v>38638</v>
      </c>
      <c r="D158" s="90">
        <f t="shared" si="11"/>
        <v>2005</v>
      </c>
      <c r="E158" s="122" t="s">
        <v>945</v>
      </c>
      <c r="F158" s="79">
        <v>600</v>
      </c>
      <c r="G158" s="79">
        <v>11922</v>
      </c>
      <c r="H158" s="79">
        <v>5082</v>
      </c>
      <c r="I158" s="79">
        <v>6840</v>
      </c>
      <c r="J158" s="79" t="str">
        <f t="shared" si="12"/>
        <v>Innovative Paint Company</v>
      </c>
      <c r="K158" s="79" t="str">
        <f t="shared" si="13"/>
        <v/>
      </c>
      <c r="L158" t="str">
        <f t="shared" si="14"/>
        <v/>
      </c>
      <c r="M158" s="121"/>
      <c r="O158" s="122"/>
    </row>
    <row r="159" spans="1:15">
      <c r="A159" s="79" t="s">
        <v>949</v>
      </c>
      <c r="B159" s="79" t="s">
        <v>938</v>
      </c>
      <c r="C159" s="121">
        <v>38639</v>
      </c>
      <c r="D159" s="90">
        <f t="shared" si="11"/>
        <v>2005</v>
      </c>
      <c r="E159" s="122" t="s">
        <v>952</v>
      </c>
      <c r="F159" s="79">
        <v>400</v>
      </c>
      <c r="G159" s="79">
        <v>8804</v>
      </c>
      <c r="H159" s="79">
        <v>4088</v>
      </c>
      <c r="I159" s="79">
        <v>4716</v>
      </c>
      <c r="J159" s="79" t="str">
        <f t="shared" si="12"/>
        <v>Superior Meter Company</v>
      </c>
      <c r="K159" s="79" t="str">
        <f t="shared" si="13"/>
        <v/>
      </c>
      <c r="L159" t="str">
        <f t="shared" si="14"/>
        <v/>
      </c>
      <c r="M159" s="121"/>
      <c r="O159" s="122"/>
    </row>
    <row r="160" spans="1:15">
      <c r="A160" s="79" t="s">
        <v>571</v>
      </c>
      <c r="B160" s="79" t="s">
        <v>937</v>
      </c>
      <c r="C160" s="121">
        <v>38642</v>
      </c>
      <c r="D160" s="90">
        <f t="shared" si="11"/>
        <v>2005</v>
      </c>
      <c r="E160" s="122" t="s">
        <v>946</v>
      </c>
      <c r="F160" s="79">
        <v>600</v>
      </c>
      <c r="G160" s="79">
        <v>12318</v>
      </c>
      <c r="H160" s="79">
        <v>5082</v>
      </c>
      <c r="I160" s="79">
        <v>7236</v>
      </c>
      <c r="J160" s="79" t="str">
        <f t="shared" si="12"/>
        <v>Alluring Raft Corporation</v>
      </c>
      <c r="K160" s="79" t="str">
        <f t="shared" si="13"/>
        <v/>
      </c>
      <c r="L160" t="str">
        <f t="shared" si="14"/>
        <v/>
      </c>
      <c r="M160" s="121"/>
      <c r="O160" s="122"/>
    </row>
    <row r="161" spans="1:15">
      <c r="A161" s="79" t="s">
        <v>949</v>
      </c>
      <c r="B161" s="79" t="s">
        <v>937</v>
      </c>
      <c r="C161" s="121">
        <v>38644</v>
      </c>
      <c r="D161" s="90">
        <f t="shared" si="11"/>
        <v>2005</v>
      </c>
      <c r="E161" s="122" t="s">
        <v>952</v>
      </c>
      <c r="F161" s="79">
        <v>700</v>
      </c>
      <c r="G161" s="79">
        <v>13433</v>
      </c>
      <c r="H161" s="79">
        <v>5929</v>
      </c>
      <c r="I161" s="79">
        <v>7504</v>
      </c>
      <c r="J161" s="79" t="str">
        <f t="shared" si="12"/>
        <v>Superior Meter Company</v>
      </c>
      <c r="K161" s="79" t="str">
        <f t="shared" si="13"/>
        <v/>
      </c>
      <c r="L161" t="str">
        <f t="shared" si="14"/>
        <v/>
      </c>
      <c r="M161" s="121"/>
      <c r="O161" s="122"/>
    </row>
    <row r="162" spans="1:15">
      <c r="A162" s="79" t="s">
        <v>949</v>
      </c>
      <c r="B162" s="79" t="s">
        <v>938</v>
      </c>
      <c r="C162" s="121">
        <v>38646</v>
      </c>
      <c r="D162" s="90">
        <f t="shared" si="11"/>
        <v>2005</v>
      </c>
      <c r="E162" s="122" t="s">
        <v>954</v>
      </c>
      <c r="F162" s="79">
        <v>600</v>
      </c>
      <c r="G162" s="79">
        <v>12480</v>
      </c>
      <c r="H162" s="79">
        <v>6132</v>
      </c>
      <c r="I162" s="79">
        <v>6348</v>
      </c>
      <c r="J162" s="79" t="str">
        <f t="shared" si="12"/>
        <v>Persuasive Shoe Inc.</v>
      </c>
      <c r="K162" s="79" t="str">
        <f t="shared" si="13"/>
        <v/>
      </c>
      <c r="L162" t="str">
        <f t="shared" si="14"/>
        <v/>
      </c>
      <c r="M162" s="121"/>
      <c r="O162" s="122"/>
    </row>
    <row r="163" spans="1:15">
      <c r="A163" s="79" t="s">
        <v>577</v>
      </c>
      <c r="B163" s="79" t="s">
        <v>936</v>
      </c>
      <c r="C163" s="121">
        <v>38647</v>
      </c>
      <c r="D163" s="90">
        <f t="shared" si="11"/>
        <v>2005</v>
      </c>
      <c r="E163" s="122" t="s">
        <v>953</v>
      </c>
      <c r="F163" s="79">
        <v>800</v>
      </c>
      <c r="G163" s="79">
        <v>17544</v>
      </c>
      <c r="H163" s="79">
        <v>7872</v>
      </c>
      <c r="I163" s="79">
        <v>9672</v>
      </c>
      <c r="J163" s="79" t="str">
        <f t="shared" si="12"/>
        <v>Remarkable Doghouse Supply</v>
      </c>
      <c r="K163" s="79" t="str">
        <f t="shared" si="13"/>
        <v/>
      </c>
      <c r="L163" t="str">
        <f t="shared" si="14"/>
        <v/>
      </c>
      <c r="M163" s="121"/>
      <c r="O163" s="122"/>
    </row>
    <row r="164" spans="1:15">
      <c r="A164" s="79" t="s">
        <v>571</v>
      </c>
      <c r="B164" s="79" t="s">
        <v>936</v>
      </c>
      <c r="C164" s="121">
        <v>38650</v>
      </c>
      <c r="D164" s="90">
        <f t="shared" si="11"/>
        <v>2005</v>
      </c>
      <c r="E164" s="122" t="s">
        <v>952</v>
      </c>
      <c r="F164" s="79">
        <v>100</v>
      </c>
      <c r="G164" s="79">
        <v>2272</v>
      </c>
      <c r="H164" s="79">
        <v>984</v>
      </c>
      <c r="I164" s="79">
        <v>1288</v>
      </c>
      <c r="J164" s="79" t="str">
        <f t="shared" si="12"/>
        <v>Superior Meter Company</v>
      </c>
      <c r="K164" s="79" t="str">
        <f t="shared" si="13"/>
        <v/>
      </c>
      <c r="L164" t="str">
        <f t="shared" si="14"/>
        <v/>
      </c>
      <c r="M164" s="121"/>
      <c r="O164" s="122"/>
    </row>
    <row r="165" spans="1:15">
      <c r="A165" s="79" t="s">
        <v>577</v>
      </c>
      <c r="B165" s="79" t="s">
        <v>936</v>
      </c>
      <c r="C165" s="121">
        <v>38650</v>
      </c>
      <c r="D165" s="90">
        <f t="shared" si="11"/>
        <v>2005</v>
      </c>
      <c r="E165" s="122" t="s">
        <v>953</v>
      </c>
      <c r="F165" s="79">
        <v>900</v>
      </c>
      <c r="G165" s="79">
        <v>18099</v>
      </c>
      <c r="H165" s="79">
        <v>8856</v>
      </c>
      <c r="I165" s="79">
        <v>9243</v>
      </c>
      <c r="J165" s="79" t="str">
        <f t="shared" si="12"/>
        <v>Remarkable Doghouse Supply</v>
      </c>
      <c r="K165" s="79" t="str">
        <f t="shared" si="13"/>
        <v/>
      </c>
      <c r="L165" t="str">
        <f t="shared" si="14"/>
        <v/>
      </c>
      <c r="M165" s="121"/>
      <c r="O165" s="122"/>
    </row>
    <row r="166" spans="1:15">
      <c r="A166" s="79" t="s">
        <v>949</v>
      </c>
      <c r="B166" s="79" t="s">
        <v>937</v>
      </c>
      <c r="C166" s="121">
        <v>38655</v>
      </c>
      <c r="D166" s="90">
        <f t="shared" si="11"/>
        <v>2005</v>
      </c>
      <c r="E166" s="122" t="s">
        <v>952</v>
      </c>
      <c r="F166" s="79">
        <v>300</v>
      </c>
      <c r="G166" s="79">
        <v>5847</v>
      </c>
      <c r="H166" s="79">
        <v>2541</v>
      </c>
      <c r="I166" s="79">
        <v>3306</v>
      </c>
      <c r="J166" s="79" t="str">
        <f t="shared" si="12"/>
        <v>Superior Meter Company</v>
      </c>
      <c r="K166" s="79" t="str">
        <f t="shared" si="13"/>
        <v/>
      </c>
      <c r="L166" t="str">
        <f t="shared" si="14"/>
        <v/>
      </c>
      <c r="M166" s="121"/>
      <c r="O166" s="122"/>
    </row>
    <row r="167" spans="1:15">
      <c r="A167" s="79" t="s">
        <v>949</v>
      </c>
      <c r="B167" s="79" t="s">
        <v>936</v>
      </c>
      <c r="C167" s="121">
        <v>38656</v>
      </c>
      <c r="D167" s="90">
        <f t="shared" si="11"/>
        <v>2005</v>
      </c>
      <c r="E167" s="122" t="s">
        <v>958</v>
      </c>
      <c r="F167" s="79">
        <v>700</v>
      </c>
      <c r="G167" s="79">
        <v>17213</v>
      </c>
      <c r="H167" s="79">
        <v>6888</v>
      </c>
      <c r="I167" s="79">
        <v>10325</v>
      </c>
      <c r="J167" s="79" t="str">
        <f t="shared" si="12"/>
        <v>Enhanced Barometer Corporation</v>
      </c>
      <c r="K167" s="79" t="str">
        <f t="shared" si="13"/>
        <v/>
      </c>
      <c r="L167" t="str">
        <f t="shared" si="14"/>
        <v/>
      </c>
      <c r="M167" s="121"/>
      <c r="O167" s="122"/>
    </row>
    <row r="168" spans="1:15">
      <c r="A168" s="79" t="s">
        <v>571</v>
      </c>
      <c r="B168" s="79" t="s">
        <v>938</v>
      </c>
      <c r="C168" s="121">
        <v>38656</v>
      </c>
      <c r="D168" s="90">
        <f t="shared" si="11"/>
        <v>2005</v>
      </c>
      <c r="E168" s="122" t="s">
        <v>954</v>
      </c>
      <c r="F168" s="79">
        <v>100</v>
      </c>
      <c r="G168" s="79">
        <v>2095</v>
      </c>
      <c r="H168" s="79">
        <v>1022</v>
      </c>
      <c r="I168" s="79">
        <v>1073</v>
      </c>
      <c r="J168" s="79" t="str">
        <f t="shared" si="12"/>
        <v>Persuasive Shoe Inc.</v>
      </c>
      <c r="K168" s="79" t="str">
        <f t="shared" si="13"/>
        <v/>
      </c>
      <c r="L168" t="str">
        <f t="shared" si="14"/>
        <v/>
      </c>
      <c r="M168" s="121"/>
      <c r="O168" s="122"/>
    </row>
    <row r="169" spans="1:15">
      <c r="A169" s="79" t="s">
        <v>571</v>
      </c>
      <c r="B169" s="79" t="s">
        <v>937</v>
      </c>
      <c r="C169" s="121">
        <v>38658</v>
      </c>
      <c r="D169" s="90">
        <f t="shared" si="11"/>
        <v>2005</v>
      </c>
      <c r="E169" s="122" t="s">
        <v>944</v>
      </c>
      <c r="F169" s="79">
        <v>600</v>
      </c>
      <c r="G169" s="79">
        <v>11598</v>
      </c>
      <c r="H169" s="79">
        <v>5082</v>
      </c>
      <c r="I169" s="79">
        <v>6516</v>
      </c>
      <c r="J169" s="79" t="str">
        <f t="shared" si="12"/>
        <v>Safe Aerobic Inc.</v>
      </c>
      <c r="K169" s="79" t="str">
        <f t="shared" si="13"/>
        <v/>
      </c>
      <c r="L169" t="str">
        <f t="shared" si="14"/>
        <v/>
      </c>
      <c r="M169" s="121"/>
      <c r="O169" s="122"/>
    </row>
    <row r="170" spans="1:15">
      <c r="A170" s="79" t="s">
        <v>949</v>
      </c>
      <c r="B170" s="79" t="s">
        <v>936</v>
      </c>
      <c r="C170" s="121">
        <v>38658</v>
      </c>
      <c r="D170" s="90">
        <f t="shared" si="11"/>
        <v>2005</v>
      </c>
      <c r="E170" s="122" t="s">
        <v>955</v>
      </c>
      <c r="F170" s="79">
        <v>200</v>
      </c>
      <c r="G170" s="79">
        <v>4286</v>
      </c>
      <c r="H170" s="79">
        <v>1968</v>
      </c>
      <c r="I170" s="79">
        <v>2318</v>
      </c>
      <c r="J170" s="79" t="str">
        <f t="shared" si="12"/>
        <v>Vivid Yardstick Company</v>
      </c>
      <c r="K170" s="79" t="str">
        <f t="shared" si="13"/>
        <v/>
      </c>
      <c r="L170" t="str">
        <f t="shared" si="14"/>
        <v/>
      </c>
      <c r="M170" s="121"/>
      <c r="O170" s="122"/>
    </row>
    <row r="171" spans="1:15">
      <c r="A171" s="79" t="s">
        <v>949</v>
      </c>
      <c r="B171" s="79" t="s">
        <v>938</v>
      </c>
      <c r="C171" s="121">
        <v>38659</v>
      </c>
      <c r="D171" s="90">
        <f t="shared" si="11"/>
        <v>2005</v>
      </c>
      <c r="E171" s="122" t="s">
        <v>944</v>
      </c>
      <c r="F171" s="79">
        <v>100</v>
      </c>
      <c r="G171" s="79">
        <v>2320</v>
      </c>
      <c r="H171" s="79">
        <v>1022</v>
      </c>
      <c r="I171" s="79">
        <v>1298</v>
      </c>
      <c r="J171" s="79" t="str">
        <f t="shared" si="12"/>
        <v>Safe Aerobic Inc.</v>
      </c>
      <c r="K171" s="79" t="str">
        <f t="shared" si="13"/>
        <v/>
      </c>
      <c r="L171" t="str">
        <f t="shared" si="14"/>
        <v/>
      </c>
      <c r="M171" s="121"/>
      <c r="O171" s="122"/>
    </row>
    <row r="172" spans="1:15">
      <c r="A172" s="79" t="s">
        <v>571</v>
      </c>
      <c r="B172" s="79" t="s">
        <v>936</v>
      </c>
      <c r="C172" s="121">
        <v>38660</v>
      </c>
      <c r="D172" s="90">
        <f t="shared" si="11"/>
        <v>2005</v>
      </c>
      <c r="E172" s="122" t="s">
        <v>952</v>
      </c>
      <c r="F172" s="79">
        <v>300</v>
      </c>
      <c r="G172" s="79">
        <v>6588</v>
      </c>
      <c r="H172" s="79">
        <v>2952</v>
      </c>
      <c r="I172" s="79">
        <v>3636</v>
      </c>
      <c r="J172" s="79" t="str">
        <f t="shared" si="12"/>
        <v>Superior Meter Company</v>
      </c>
      <c r="K172" s="79" t="str">
        <f t="shared" si="13"/>
        <v/>
      </c>
      <c r="L172" t="str">
        <f t="shared" si="14"/>
        <v/>
      </c>
      <c r="M172" s="121"/>
      <c r="O172" s="122"/>
    </row>
    <row r="173" spans="1:15">
      <c r="A173" s="79" t="s">
        <v>571</v>
      </c>
      <c r="B173" s="79" t="s">
        <v>937</v>
      </c>
      <c r="C173" s="121">
        <v>38662</v>
      </c>
      <c r="D173" s="90">
        <f t="shared" si="11"/>
        <v>2005</v>
      </c>
      <c r="E173" s="122" t="s">
        <v>945</v>
      </c>
      <c r="F173" s="79">
        <v>700</v>
      </c>
      <c r="G173" s="79">
        <v>13195</v>
      </c>
      <c r="H173" s="79">
        <v>5929</v>
      </c>
      <c r="I173" s="79">
        <v>7266</v>
      </c>
      <c r="J173" s="79" t="str">
        <f t="shared" si="12"/>
        <v>Innovative Paint Company</v>
      </c>
      <c r="K173" s="79" t="str">
        <f t="shared" si="13"/>
        <v/>
      </c>
      <c r="L173" t="str">
        <f t="shared" si="14"/>
        <v/>
      </c>
      <c r="M173" s="121"/>
      <c r="O173" s="122"/>
    </row>
    <row r="174" spans="1:15">
      <c r="A174" s="79" t="s">
        <v>949</v>
      </c>
      <c r="B174" s="79" t="s">
        <v>937</v>
      </c>
      <c r="C174" s="121">
        <v>38664</v>
      </c>
      <c r="D174" s="90">
        <f t="shared" si="11"/>
        <v>2005</v>
      </c>
      <c r="E174" s="122" t="s">
        <v>946</v>
      </c>
      <c r="F174" s="79">
        <v>100</v>
      </c>
      <c r="G174" s="79">
        <v>1795</v>
      </c>
      <c r="H174" s="79">
        <v>847</v>
      </c>
      <c r="I174" s="79">
        <v>948</v>
      </c>
      <c r="J174" s="79" t="str">
        <f t="shared" si="12"/>
        <v>Alluring Raft Corporation</v>
      </c>
      <c r="K174" s="79" t="str">
        <f t="shared" si="13"/>
        <v/>
      </c>
      <c r="L174" t="str">
        <f t="shared" si="14"/>
        <v/>
      </c>
      <c r="M174" s="121"/>
      <c r="O174" s="122"/>
    </row>
    <row r="175" spans="1:15">
      <c r="A175" s="79" t="s">
        <v>571</v>
      </c>
      <c r="B175" s="79" t="s">
        <v>937</v>
      </c>
      <c r="C175" s="121">
        <v>38664</v>
      </c>
      <c r="D175" s="90">
        <f t="shared" si="11"/>
        <v>2005</v>
      </c>
      <c r="E175" s="122" t="s">
        <v>946</v>
      </c>
      <c r="F175" s="79">
        <v>300</v>
      </c>
      <c r="G175" s="79">
        <v>5370</v>
      </c>
      <c r="H175" s="79">
        <v>2541</v>
      </c>
      <c r="I175" s="79">
        <v>2829</v>
      </c>
      <c r="J175" s="79" t="str">
        <f t="shared" si="12"/>
        <v>Alluring Raft Corporation</v>
      </c>
      <c r="K175" s="79" t="str">
        <f t="shared" si="13"/>
        <v/>
      </c>
      <c r="L175" t="str">
        <f t="shared" si="14"/>
        <v/>
      </c>
      <c r="M175" s="121"/>
      <c r="O175" s="122"/>
    </row>
    <row r="176" spans="1:15">
      <c r="A176" s="79" t="s">
        <v>949</v>
      </c>
      <c r="B176" s="79" t="s">
        <v>937</v>
      </c>
      <c r="C176" s="121">
        <v>38667</v>
      </c>
      <c r="D176" s="90">
        <f t="shared" si="11"/>
        <v>2005</v>
      </c>
      <c r="E176" s="122" t="s">
        <v>953</v>
      </c>
      <c r="F176" s="79">
        <v>200</v>
      </c>
      <c r="G176" s="79">
        <v>3756</v>
      </c>
      <c r="H176" s="79">
        <v>1694</v>
      </c>
      <c r="I176" s="79">
        <v>2062</v>
      </c>
      <c r="J176" s="79" t="str">
        <f t="shared" si="12"/>
        <v>Remarkable Doghouse Supply</v>
      </c>
      <c r="K176" s="79" t="str">
        <f t="shared" si="13"/>
        <v/>
      </c>
      <c r="L176" t="str">
        <f t="shared" si="14"/>
        <v/>
      </c>
      <c r="M176" s="121"/>
      <c r="O176" s="122"/>
    </row>
    <row r="177" spans="1:15">
      <c r="A177" s="79" t="s">
        <v>571</v>
      </c>
      <c r="B177" s="79" t="s">
        <v>937</v>
      </c>
      <c r="C177" s="121">
        <v>38668</v>
      </c>
      <c r="D177" s="90">
        <f t="shared" si="11"/>
        <v>2005</v>
      </c>
      <c r="E177" s="122" t="s">
        <v>951</v>
      </c>
      <c r="F177" s="79">
        <v>900</v>
      </c>
      <c r="G177" s="79">
        <v>18072</v>
      </c>
      <c r="H177" s="79">
        <v>7623</v>
      </c>
      <c r="I177" s="79">
        <v>10449</v>
      </c>
      <c r="J177" s="79" t="str">
        <f t="shared" si="12"/>
        <v>Best Scooter Corporation</v>
      </c>
      <c r="K177" s="79" t="str">
        <f t="shared" si="13"/>
        <v/>
      </c>
      <c r="L177" t="str">
        <f t="shared" si="14"/>
        <v/>
      </c>
      <c r="M177" s="121"/>
      <c r="O177" s="122"/>
    </row>
    <row r="178" spans="1:15">
      <c r="A178" s="79" t="s">
        <v>949</v>
      </c>
      <c r="B178" s="79" t="s">
        <v>938</v>
      </c>
      <c r="C178" s="121">
        <v>38671</v>
      </c>
      <c r="D178" s="90">
        <f t="shared" si="11"/>
        <v>2005</v>
      </c>
      <c r="E178" s="122" t="s">
        <v>953</v>
      </c>
      <c r="F178" s="79">
        <v>1000</v>
      </c>
      <c r="G178" s="79">
        <v>23810</v>
      </c>
      <c r="H178" s="79">
        <v>10220</v>
      </c>
      <c r="I178" s="79">
        <v>13590</v>
      </c>
      <c r="J178" s="79" t="str">
        <f t="shared" si="12"/>
        <v>Remarkable Doghouse Supply</v>
      </c>
      <c r="K178" s="79" t="str">
        <f t="shared" si="13"/>
        <v/>
      </c>
      <c r="L178" t="str">
        <f t="shared" si="14"/>
        <v/>
      </c>
      <c r="M178" s="121"/>
      <c r="O178" s="122"/>
    </row>
    <row r="179" spans="1:15">
      <c r="A179" s="79" t="s">
        <v>949</v>
      </c>
      <c r="B179" s="79" t="s">
        <v>937</v>
      </c>
      <c r="C179" s="121">
        <v>38674</v>
      </c>
      <c r="D179" s="90">
        <f t="shared" si="11"/>
        <v>2005</v>
      </c>
      <c r="E179" s="122" t="s">
        <v>953</v>
      </c>
      <c r="F179" s="79">
        <v>900</v>
      </c>
      <c r="G179" s="79">
        <v>17883</v>
      </c>
      <c r="H179" s="79">
        <v>7623</v>
      </c>
      <c r="I179" s="79">
        <v>10260</v>
      </c>
      <c r="J179" s="79" t="str">
        <f t="shared" si="12"/>
        <v>Remarkable Doghouse Supply</v>
      </c>
      <c r="K179" s="79" t="str">
        <f t="shared" si="13"/>
        <v/>
      </c>
      <c r="L179" t="str">
        <f t="shared" si="14"/>
        <v/>
      </c>
      <c r="M179" s="121"/>
      <c r="O179" s="122"/>
    </row>
    <row r="180" spans="1:15">
      <c r="A180" s="79" t="s">
        <v>571</v>
      </c>
      <c r="B180" s="79" t="s">
        <v>937</v>
      </c>
      <c r="C180" s="121">
        <v>38675</v>
      </c>
      <c r="D180" s="90">
        <f t="shared" si="11"/>
        <v>2005</v>
      </c>
      <c r="E180" s="122" t="s">
        <v>950</v>
      </c>
      <c r="F180" s="79">
        <v>100</v>
      </c>
      <c r="G180" s="79">
        <v>1877</v>
      </c>
      <c r="H180" s="79">
        <v>847</v>
      </c>
      <c r="I180" s="79">
        <v>1030</v>
      </c>
      <c r="J180" s="79" t="str">
        <f t="shared" si="12"/>
        <v>Flexible Ink Corporation</v>
      </c>
      <c r="K180" s="79" t="str">
        <f t="shared" si="13"/>
        <v/>
      </c>
      <c r="L180" t="str">
        <f t="shared" si="14"/>
        <v/>
      </c>
      <c r="M180" s="121"/>
      <c r="O180" s="122"/>
    </row>
    <row r="181" spans="1:15">
      <c r="A181" s="79" t="s">
        <v>571</v>
      </c>
      <c r="B181" s="79" t="s">
        <v>937</v>
      </c>
      <c r="C181" s="121">
        <v>38675</v>
      </c>
      <c r="D181" s="90">
        <f t="shared" si="11"/>
        <v>2005</v>
      </c>
      <c r="E181" s="122" t="s">
        <v>950</v>
      </c>
      <c r="F181" s="79">
        <v>100</v>
      </c>
      <c r="G181" s="79">
        <v>1836</v>
      </c>
      <c r="H181" s="79">
        <v>847</v>
      </c>
      <c r="I181" s="79">
        <v>989</v>
      </c>
      <c r="J181" s="79" t="str">
        <f t="shared" si="12"/>
        <v>Flexible Ink Corporation</v>
      </c>
      <c r="K181" s="79" t="str">
        <f t="shared" si="13"/>
        <v/>
      </c>
      <c r="L181" t="str">
        <f t="shared" si="14"/>
        <v/>
      </c>
      <c r="M181" s="121"/>
      <c r="O181" s="122"/>
    </row>
    <row r="182" spans="1:15">
      <c r="A182" s="79" t="s">
        <v>949</v>
      </c>
      <c r="B182" s="79" t="s">
        <v>936</v>
      </c>
      <c r="C182" s="121">
        <v>38677</v>
      </c>
      <c r="D182" s="90">
        <f t="shared" si="11"/>
        <v>2005</v>
      </c>
      <c r="E182" s="122" t="s">
        <v>952</v>
      </c>
      <c r="F182" s="79">
        <v>500</v>
      </c>
      <c r="G182" s="79">
        <v>11250</v>
      </c>
      <c r="H182" s="79">
        <v>4920</v>
      </c>
      <c r="I182" s="79">
        <v>6330</v>
      </c>
      <c r="J182" s="79" t="str">
        <f t="shared" si="12"/>
        <v>Superior Meter Company</v>
      </c>
      <c r="K182" s="79" t="str">
        <f t="shared" si="13"/>
        <v/>
      </c>
      <c r="L182" t="str">
        <f t="shared" si="14"/>
        <v/>
      </c>
      <c r="M182" s="121"/>
      <c r="O182" s="122"/>
    </row>
    <row r="183" spans="1:15">
      <c r="A183" s="79" t="s">
        <v>571</v>
      </c>
      <c r="B183" s="79" t="s">
        <v>938</v>
      </c>
      <c r="C183" s="121">
        <v>38682</v>
      </c>
      <c r="D183" s="90">
        <f t="shared" si="11"/>
        <v>2005</v>
      </c>
      <c r="E183" s="122" t="s">
        <v>944</v>
      </c>
      <c r="F183" s="79">
        <v>600</v>
      </c>
      <c r="G183" s="79">
        <v>12984</v>
      </c>
      <c r="H183" s="79">
        <v>6132</v>
      </c>
      <c r="I183" s="79">
        <v>6852</v>
      </c>
      <c r="J183" s="79" t="str">
        <f t="shared" si="12"/>
        <v>Safe Aerobic Inc.</v>
      </c>
      <c r="K183" s="79" t="str">
        <f t="shared" si="13"/>
        <v/>
      </c>
      <c r="L183" t="str">
        <f t="shared" si="14"/>
        <v/>
      </c>
      <c r="M183" s="121"/>
      <c r="O183" s="122"/>
    </row>
    <row r="184" spans="1:15">
      <c r="A184" s="79" t="s">
        <v>571</v>
      </c>
      <c r="B184" s="79" t="s">
        <v>938</v>
      </c>
      <c r="C184" s="121">
        <v>38684</v>
      </c>
      <c r="D184" s="90">
        <f t="shared" si="11"/>
        <v>2005</v>
      </c>
      <c r="E184" s="122" t="s">
        <v>951</v>
      </c>
      <c r="F184" s="79">
        <v>800</v>
      </c>
      <c r="G184" s="79">
        <v>18208</v>
      </c>
      <c r="H184" s="79">
        <v>8176</v>
      </c>
      <c r="I184" s="79">
        <v>10032</v>
      </c>
      <c r="J184" s="79" t="str">
        <f t="shared" si="12"/>
        <v>Best Scooter Corporation</v>
      </c>
      <c r="K184" s="79" t="str">
        <f t="shared" si="13"/>
        <v/>
      </c>
      <c r="L184" t="str">
        <f t="shared" si="14"/>
        <v/>
      </c>
      <c r="M184" s="121"/>
      <c r="O184" s="122"/>
    </row>
    <row r="185" spans="1:15">
      <c r="A185" s="79" t="s">
        <v>949</v>
      </c>
      <c r="B185" s="79" t="s">
        <v>936</v>
      </c>
      <c r="C185" s="121">
        <v>38687</v>
      </c>
      <c r="D185" s="90">
        <f t="shared" si="11"/>
        <v>2005</v>
      </c>
      <c r="E185" s="122" t="s">
        <v>950</v>
      </c>
      <c r="F185" s="79">
        <v>100</v>
      </c>
      <c r="G185" s="79">
        <v>2221</v>
      </c>
      <c r="H185" s="79">
        <v>984</v>
      </c>
      <c r="I185" s="79">
        <v>1237</v>
      </c>
      <c r="J185" s="79" t="str">
        <f t="shared" si="12"/>
        <v>Flexible Ink Corporation</v>
      </c>
      <c r="K185" s="79" t="str">
        <f t="shared" si="13"/>
        <v/>
      </c>
      <c r="L185" t="str">
        <f t="shared" si="14"/>
        <v/>
      </c>
      <c r="M185" s="121"/>
      <c r="O185" s="122"/>
    </row>
    <row r="186" spans="1:15">
      <c r="A186" s="79" t="s">
        <v>571</v>
      </c>
      <c r="B186" s="79" t="s">
        <v>937</v>
      </c>
      <c r="C186" s="121">
        <v>38688</v>
      </c>
      <c r="D186" s="90">
        <f t="shared" si="11"/>
        <v>2005</v>
      </c>
      <c r="E186" s="122" t="s">
        <v>952</v>
      </c>
      <c r="F186" s="79">
        <v>600</v>
      </c>
      <c r="G186" s="79">
        <v>12330</v>
      </c>
      <c r="H186" s="79">
        <v>5082</v>
      </c>
      <c r="I186" s="79">
        <v>7248</v>
      </c>
      <c r="J186" s="79" t="str">
        <f t="shared" si="12"/>
        <v>Superior Meter Company</v>
      </c>
      <c r="K186" s="79" t="str">
        <f t="shared" si="13"/>
        <v/>
      </c>
      <c r="L186" t="str">
        <f t="shared" si="14"/>
        <v/>
      </c>
      <c r="M186" s="121"/>
      <c r="O186" s="122"/>
    </row>
    <row r="187" spans="1:15">
      <c r="A187" s="79" t="s">
        <v>949</v>
      </c>
      <c r="B187" s="79" t="s">
        <v>938</v>
      </c>
      <c r="C187" s="121">
        <v>38688</v>
      </c>
      <c r="D187" s="90">
        <f t="shared" si="11"/>
        <v>2005</v>
      </c>
      <c r="E187" s="122" t="s">
        <v>944</v>
      </c>
      <c r="F187" s="79">
        <v>900</v>
      </c>
      <c r="G187" s="79">
        <v>21960</v>
      </c>
      <c r="H187" s="79">
        <v>9198</v>
      </c>
      <c r="I187" s="79">
        <v>12762</v>
      </c>
      <c r="J187" s="79" t="str">
        <f t="shared" si="12"/>
        <v>Safe Aerobic Inc.</v>
      </c>
      <c r="K187" s="79" t="str">
        <f t="shared" si="13"/>
        <v/>
      </c>
      <c r="L187" t="str">
        <f t="shared" si="14"/>
        <v/>
      </c>
      <c r="M187" s="121"/>
      <c r="O187" s="122"/>
    </row>
    <row r="188" spans="1:15">
      <c r="A188" s="79" t="s">
        <v>571</v>
      </c>
      <c r="B188" s="79" t="s">
        <v>936</v>
      </c>
      <c r="C188" s="121">
        <v>38690</v>
      </c>
      <c r="D188" s="90">
        <f t="shared" si="11"/>
        <v>2005</v>
      </c>
      <c r="E188" s="122" t="s">
        <v>950</v>
      </c>
      <c r="F188" s="79">
        <v>600</v>
      </c>
      <c r="G188" s="79">
        <v>13566</v>
      </c>
      <c r="H188" s="79">
        <v>5904</v>
      </c>
      <c r="I188" s="79">
        <v>7662</v>
      </c>
      <c r="J188" s="79" t="str">
        <f t="shared" si="12"/>
        <v>Flexible Ink Corporation</v>
      </c>
      <c r="K188" s="79" t="str">
        <f t="shared" si="13"/>
        <v/>
      </c>
      <c r="L188" t="str">
        <f t="shared" si="14"/>
        <v/>
      </c>
      <c r="M188" s="121"/>
      <c r="O188" s="122"/>
    </row>
    <row r="189" spans="1:15">
      <c r="A189" s="79" t="s">
        <v>949</v>
      </c>
      <c r="B189" s="79" t="s">
        <v>937</v>
      </c>
      <c r="C189" s="121">
        <v>38690</v>
      </c>
      <c r="D189" s="90">
        <f t="shared" si="11"/>
        <v>2005</v>
      </c>
      <c r="E189" s="122" t="s">
        <v>954</v>
      </c>
      <c r="F189" s="79">
        <v>900</v>
      </c>
      <c r="G189" s="79">
        <v>15363</v>
      </c>
      <c r="H189" s="79">
        <v>7623</v>
      </c>
      <c r="I189" s="79">
        <v>7740</v>
      </c>
      <c r="J189" s="79" t="str">
        <f t="shared" si="12"/>
        <v>Persuasive Shoe Inc.</v>
      </c>
      <c r="K189" s="79" t="str">
        <f t="shared" si="13"/>
        <v/>
      </c>
      <c r="L189" t="str">
        <f t="shared" si="14"/>
        <v/>
      </c>
      <c r="M189" s="121"/>
      <c r="O189" s="122"/>
    </row>
    <row r="190" spans="1:15">
      <c r="A190" s="79" t="s">
        <v>949</v>
      </c>
      <c r="B190" s="79" t="s">
        <v>938</v>
      </c>
      <c r="C190" s="121">
        <v>38690</v>
      </c>
      <c r="D190" s="90">
        <f t="shared" si="11"/>
        <v>2005</v>
      </c>
      <c r="E190" s="122" t="s">
        <v>953</v>
      </c>
      <c r="F190" s="79">
        <v>500</v>
      </c>
      <c r="G190" s="79">
        <v>12625</v>
      </c>
      <c r="H190" s="79">
        <v>5110</v>
      </c>
      <c r="I190" s="79">
        <v>7515</v>
      </c>
      <c r="J190" s="79" t="str">
        <f t="shared" si="12"/>
        <v>Remarkable Doghouse Supply</v>
      </c>
      <c r="K190" s="79" t="str">
        <f t="shared" si="13"/>
        <v/>
      </c>
      <c r="L190" t="str">
        <f t="shared" si="14"/>
        <v/>
      </c>
      <c r="M190" s="121"/>
      <c r="O190" s="122"/>
    </row>
    <row r="191" spans="1:15">
      <c r="A191" s="79" t="s">
        <v>949</v>
      </c>
      <c r="B191" s="79" t="s">
        <v>938</v>
      </c>
      <c r="C191" s="121">
        <v>38692</v>
      </c>
      <c r="D191" s="90">
        <f t="shared" si="11"/>
        <v>2005</v>
      </c>
      <c r="E191" s="122" t="s">
        <v>953</v>
      </c>
      <c r="F191" s="79">
        <v>900</v>
      </c>
      <c r="G191" s="79">
        <v>21888</v>
      </c>
      <c r="H191" s="79">
        <v>9198</v>
      </c>
      <c r="I191" s="79">
        <v>12690</v>
      </c>
      <c r="J191" s="79" t="str">
        <f t="shared" si="12"/>
        <v>Remarkable Doghouse Supply</v>
      </c>
      <c r="K191" s="79" t="str">
        <f t="shared" si="13"/>
        <v/>
      </c>
      <c r="L191" t="str">
        <f t="shared" si="14"/>
        <v/>
      </c>
      <c r="M191" s="121"/>
      <c r="O191" s="122"/>
    </row>
    <row r="192" spans="1:15">
      <c r="A192" s="79" t="s">
        <v>571</v>
      </c>
      <c r="B192" s="79" t="s">
        <v>938</v>
      </c>
      <c r="C192" s="121">
        <v>38692</v>
      </c>
      <c r="D192" s="90">
        <f t="shared" si="11"/>
        <v>2005</v>
      </c>
      <c r="E192" s="122" t="s">
        <v>953</v>
      </c>
      <c r="F192" s="79">
        <v>800</v>
      </c>
      <c r="G192" s="79">
        <v>19152</v>
      </c>
      <c r="H192" s="79">
        <v>8176</v>
      </c>
      <c r="I192" s="79">
        <v>10976</v>
      </c>
      <c r="J192" s="79" t="str">
        <f t="shared" si="12"/>
        <v>Remarkable Doghouse Supply</v>
      </c>
      <c r="K192" s="79" t="str">
        <f t="shared" si="13"/>
        <v/>
      </c>
      <c r="L192" t="str">
        <f t="shared" si="14"/>
        <v/>
      </c>
      <c r="M192" s="121"/>
      <c r="O192" s="122"/>
    </row>
    <row r="193" spans="1:15">
      <c r="A193" s="79" t="s">
        <v>949</v>
      </c>
      <c r="B193" s="79" t="s">
        <v>937</v>
      </c>
      <c r="C193" s="121">
        <v>38697</v>
      </c>
      <c r="D193" s="90">
        <f t="shared" si="11"/>
        <v>2005</v>
      </c>
      <c r="E193" s="122" t="s">
        <v>954</v>
      </c>
      <c r="F193" s="79">
        <v>1000</v>
      </c>
      <c r="G193" s="79">
        <v>17410</v>
      </c>
      <c r="H193" s="79">
        <v>8470</v>
      </c>
      <c r="I193" s="79">
        <v>8940</v>
      </c>
      <c r="J193" s="79" t="str">
        <f t="shared" si="12"/>
        <v>Persuasive Shoe Inc.</v>
      </c>
      <c r="K193" s="79" t="str">
        <f t="shared" si="13"/>
        <v/>
      </c>
      <c r="L193" t="str">
        <f t="shared" si="14"/>
        <v/>
      </c>
      <c r="M193" s="121"/>
      <c r="O193" s="122"/>
    </row>
    <row r="194" spans="1:15">
      <c r="A194" s="79" t="s">
        <v>949</v>
      </c>
      <c r="B194" s="79" t="s">
        <v>938</v>
      </c>
      <c r="C194" s="121">
        <v>38698</v>
      </c>
      <c r="D194" s="90">
        <f t="shared" si="11"/>
        <v>2005</v>
      </c>
      <c r="E194" s="122" t="s">
        <v>950</v>
      </c>
      <c r="F194" s="79">
        <v>1000</v>
      </c>
      <c r="G194" s="79">
        <v>23090</v>
      </c>
      <c r="H194" s="79">
        <v>10220</v>
      </c>
      <c r="I194" s="79">
        <v>12870</v>
      </c>
      <c r="J194" s="79" t="str">
        <f t="shared" si="12"/>
        <v>Flexible Ink Corporation</v>
      </c>
      <c r="K194" s="79" t="str">
        <f t="shared" si="13"/>
        <v/>
      </c>
      <c r="L194" t="str">
        <f t="shared" si="14"/>
        <v/>
      </c>
      <c r="M194" s="121"/>
      <c r="O194" s="122"/>
    </row>
    <row r="195" spans="1:15">
      <c r="A195" s="79" t="s">
        <v>577</v>
      </c>
      <c r="B195" s="79" t="s">
        <v>938</v>
      </c>
      <c r="C195" s="121">
        <v>38700</v>
      </c>
      <c r="D195" s="90">
        <f t="shared" si="11"/>
        <v>2005</v>
      </c>
      <c r="E195" s="122" t="s">
        <v>960</v>
      </c>
      <c r="F195" s="79">
        <v>200</v>
      </c>
      <c r="G195" s="79">
        <v>4846</v>
      </c>
      <c r="H195" s="79">
        <v>2044</v>
      </c>
      <c r="I195" s="79">
        <v>2802</v>
      </c>
      <c r="J195" s="79" t="str">
        <f t="shared" si="12"/>
        <v>User-Friendly Luggage Company</v>
      </c>
      <c r="K195" s="79" t="str">
        <f t="shared" si="13"/>
        <v/>
      </c>
      <c r="L195" t="str">
        <f t="shared" si="14"/>
        <v/>
      </c>
      <c r="M195" s="121"/>
      <c r="O195" s="122"/>
    </row>
    <row r="196" spans="1:15">
      <c r="A196" s="79" t="s">
        <v>571</v>
      </c>
      <c r="B196" s="79" t="s">
        <v>938</v>
      </c>
      <c r="C196" s="121">
        <v>38705</v>
      </c>
      <c r="D196" s="90">
        <f t="shared" si="11"/>
        <v>2005</v>
      </c>
      <c r="E196" s="122" t="s">
        <v>950</v>
      </c>
      <c r="F196" s="79">
        <v>100</v>
      </c>
      <c r="G196" s="79">
        <v>2487</v>
      </c>
      <c r="H196" s="79">
        <v>1022</v>
      </c>
      <c r="I196" s="79">
        <v>1465</v>
      </c>
      <c r="J196" s="79" t="str">
        <f t="shared" si="12"/>
        <v>Flexible Ink Corporation</v>
      </c>
      <c r="K196" s="79" t="str">
        <f t="shared" si="13"/>
        <v/>
      </c>
      <c r="L196" t="str">
        <f t="shared" si="14"/>
        <v/>
      </c>
      <c r="M196" s="121"/>
      <c r="O196" s="122"/>
    </row>
    <row r="197" spans="1:15">
      <c r="A197" s="79" t="s">
        <v>949</v>
      </c>
      <c r="B197" s="79" t="s">
        <v>937</v>
      </c>
      <c r="C197" s="121">
        <v>38707</v>
      </c>
      <c r="D197" s="90">
        <f t="shared" si="11"/>
        <v>2005</v>
      </c>
      <c r="E197" s="122" t="s">
        <v>951</v>
      </c>
      <c r="F197" s="79">
        <v>800</v>
      </c>
      <c r="G197" s="79">
        <v>14136</v>
      </c>
      <c r="H197" s="79">
        <v>6776</v>
      </c>
      <c r="I197" s="79">
        <v>7360</v>
      </c>
      <c r="J197" s="79" t="str">
        <f t="shared" si="12"/>
        <v>Best Scooter Corporation</v>
      </c>
      <c r="K197" s="79" t="str">
        <f t="shared" si="13"/>
        <v/>
      </c>
      <c r="L197" t="str">
        <f t="shared" si="14"/>
        <v/>
      </c>
      <c r="M197" s="121"/>
      <c r="O197" s="122"/>
    </row>
    <row r="198" spans="1:15">
      <c r="A198" s="79" t="s">
        <v>577</v>
      </c>
      <c r="B198" s="79" t="s">
        <v>937</v>
      </c>
      <c r="C198" s="121">
        <v>38707</v>
      </c>
      <c r="D198" s="90">
        <f t="shared" si="11"/>
        <v>2005</v>
      </c>
      <c r="E198" s="122" t="s">
        <v>963</v>
      </c>
      <c r="F198" s="79">
        <v>200</v>
      </c>
      <c r="G198" s="79">
        <v>4158</v>
      </c>
      <c r="H198" s="79">
        <v>1694</v>
      </c>
      <c r="I198" s="79">
        <v>2464</v>
      </c>
      <c r="J198" s="79" t="str">
        <f t="shared" si="12"/>
        <v>Mouthwatering Furnace Supply</v>
      </c>
      <c r="K198" s="79" t="str">
        <f t="shared" si="13"/>
        <v/>
      </c>
      <c r="L198" t="str">
        <f t="shared" si="14"/>
        <v/>
      </c>
      <c r="M198" s="121"/>
      <c r="O198" s="122"/>
    </row>
    <row r="199" spans="1:15">
      <c r="A199" s="79" t="s">
        <v>571</v>
      </c>
      <c r="B199" s="79" t="s">
        <v>936</v>
      </c>
      <c r="C199" s="121">
        <v>38708</v>
      </c>
      <c r="D199" s="90">
        <f t="shared" si="11"/>
        <v>2005</v>
      </c>
      <c r="E199" s="122" t="s">
        <v>969</v>
      </c>
      <c r="F199" s="79">
        <v>700</v>
      </c>
      <c r="G199" s="79">
        <v>14497</v>
      </c>
      <c r="H199" s="79">
        <v>6888</v>
      </c>
      <c r="I199" s="79">
        <v>7609</v>
      </c>
      <c r="J199" s="79" t="str">
        <f t="shared" si="12"/>
        <v>Flexible Thermostat Company</v>
      </c>
      <c r="K199" s="79" t="str">
        <f t="shared" si="13"/>
        <v/>
      </c>
      <c r="L199" t="str">
        <f t="shared" si="14"/>
        <v/>
      </c>
      <c r="M199" s="121"/>
      <c r="O199" s="122"/>
    </row>
    <row r="200" spans="1:15">
      <c r="A200" s="79" t="s">
        <v>571</v>
      </c>
      <c r="B200" s="79" t="s">
        <v>936</v>
      </c>
      <c r="C200" s="121">
        <v>38712</v>
      </c>
      <c r="D200" s="90">
        <f t="shared" si="11"/>
        <v>2005</v>
      </c>
      <c r="E200" s="122" t="s">
        <v>950</v>
      </c>
      <c r="F200" s="79">
        <v>100</v>
      </c>
      <c r="G200" s="79">
        <v>2457</v>
      </c>
      <c r="H200" s="79">
        <v>984</v>
      </c>
      <c r="I200" s="79">
        <v>1473</v>
      </c>
      <c r="J200" s="79" t="str">
        <f t="shared" si="12"/>
        <v>Flexible Ink Corporation</v>
      </c>
      <c r="K200" s="79" t="str">
        <f t="shared" si="13"/>
        <v/>
      </c>
      <c r="L200" t="str">
        <f t="shared" si="14"/>
        <v/>
      </c>
      <c r="M200" s="121"/>
      <c r="O200" s="122"/>
    </row>
    <row r="201" spans="1:15">
      <c r="A201" s="79" t="s">
        <v>577</v>
      </c>
      <c r="B201" s="79" t="s">
        <v>937</v>
      </c>
      <c r="C201" s="121">
        <v>38712</v>
      </c>
      <c r="D201" s="90">
        <f t="shared" ref="D201:D264" si="15">YEAR(C201)</f>
        <v>2005</v>
      </c>
      <c r="E201" s="122" t="s">
        <v>950</v>
      </c>
      <c r="F201" s="79">
        <v>300</v>
      </c>
      <c r="G201" s="79">
        <v>5700</v>
      </c>
      <c r="H201" s="79">
        <v>2541</v>
      </c>
      <c r="I201" s="79">
        <v>3159</v>
      </c>
      <c r="J201" s="79" t="str">
        <f t="shared" si="12"/>
        <v>Flexible Ink Corporation</v>
      </c>
      <c r="K201" s="79" t="str">
        <f t="shared" si="13"/>
        <v/>
      </c>
      <c r="L201" t="str">
        <f t="shared" si="14"/>
        <v/>
      </c>
      <c r="M201" s="121"/>
      <c r="O201" s="122"/>
    </row>
    <row r="202" spans="1:15">
      <c r="A202" s="79" t="s">
        <v>577</v>
      </c>
      <c r="B202" s="79" t="s">
        <v>937</v>
      </c>
      <c r="C202" s="121">
        <v>38712</v>
      </c>
      <c r="D202" s="90">
        <f t="shared" si="15"/>
        <v>2005</v>
      </c>
      <c r="E202" s="122" t="s">
        <v>953</v>
      </c>
      <c r="F202" s="79">
        <v>400</v>
      </c>
      <c r="G202" s="79">
        <v>7376</v>
      </c>
      <c r="H202" s="79">
        <v>3388</v>
      </c>
      <c r="I202" s="79">
        <v>3988</v>
      </c>
      <c r="J202" s="79" t="str">
        <f t="shared" ref="J202:J265" si="16">PROPER(E202)</f>
        <v>Remarkable Doghouse Supply</v>
      </c>
      <c r="K202" s="79" t="str">
        <f t="shared" ref="K202:K265" si="17">LOWER(L202)</f>
        <v/>
      </c>
      <c r="L202" t="str">
        <f t="shared" ref="L202:L265" si="18">UPPER(M202)</f>
        <v/>
      </c>
      <c r="M202" s="121"/>
      <c r="O202" s="122"/>
    </row>
    <row r="203" spans="1:15">
      <c r="A203" s="79" t="s">
        <v>577</v>
      </c>
      <c r="B203" s="79" t="s">
        <v>936</v>
      </c>
      <c r="C203" s="121">
        <v>38714</v>
      </c>
      <c r="D203" s="90">
        <f t="shared" si="15"/>
        <v>2005</v>
      </c>
      <c r="E203" s="122" t="s">
        <v>955</v>
      </c>
      <c r="F203" s="79">
        <v>600</v>
      </c>
      <c r="G203" s="79">
        <v>12030</v>
      </c>
      <c r="H203" s="79">
        <v>5904</v>
      </c>
      <c r="I203" s="79">
        <v>6126</v>
      </c>
      <c r="J203" s="79" t="str">
        <f t="shared" si="16"/>
        <v>Vivid Yardstick Company</v>
      </c>
      <c r="K203" s="79" t="str">
        <f t="shared" si="17"/>
        <v/>
      </c>
      <c r="L203" t="str">
        <f t="shared" si="18"/>
        <v/>
      </c>
      <c r="M203" s="121"/>
      <c r="O203" s="122"/>
    </row>
    <row r="204" spans="1:15">
      <c r="A204" s="79" t="s">
        <v>571</v>
      </c>
      <c r="B204" s="79" t="s">
        <v>936</v>
      </c>
      <c r="C204" s="121">
        <v>38715</v>
      </c>
      <c r="D204" s="90">
        <f t="shared" si="15"/>
        <v>2005</v>
      </c>
      <c r="E204" s="122" t="s">
        <v>967</v>
      </c>
      <c r="F204" s="79">
        <v>100</v>
      </c>
      <c r="G204" s="79">
        <v>2358</v>
      </c>
      <c r="H204" s="79">
        <v>984</v>
      </c>
      <c r="I204" s="79">
        <v>1374</v>
      </c>
      <c r="J204" s="79" t="str">
        <f t="shared" si="16"/>
        <v>Inventive Glass Company</v>
      </c>
      <c r="K204" s="79" t="str">
        <f t="shared" si="17"/>
        <v/>
      </c>
      <c r="L204" t="str">
        <f t="shared" si="18"/>
        <v/>
      </c>
      <c r="M204" s="121"/>
      <c r="O204" s="122"/>
    </row>
    <row r="205" spans="1:15">
      <c r="A205" s="79" t="s">
        <v>571</v>
      </c>
      <c r="B205" s="79" t="s">
        <v>938</v>
      </c>
      <c r="C205" s="121">
        <v>38716</v>
      </c>
      <c r="D205" s="90">
        <f t="shared" si="15"/>
        <v>2005</v>
      </c>
      <c r="E205" s="122" t="s">
        <v>955</v>
      </c>
      <c r="F205" s="79">
        <v>700</v>
      </c>
      <c r="G205" s="79">
        <v>14469</v>
      </c>
      <c r="H205" s="79">
        <v>7154</v>
      </c>
      <c r="I205" s="79">
        <v>7315</v>
      </c>
      <c r="J205" s="79" t="str">
        <f t="shared" si="16"/>
        <v>Vivid Yardstick Company</v>
      </c>
      <c r="K205" s="79" t="str">
        <f t="shared" si="17"/>
        <v/>
      </c>
      <c r="L205" t="str">
        <f t="shared" si="18"/>
        <v/>
      </c>
      <c r="M205" s="121"/>
      <c r="O205" s="122"/>
    </row>
    <row r="206" spans="1:15">
      <c r="A206" s="79" t="s">
        <v>571</v>
      </c>
      <c r="B206" s="79" t="s">
        <v>937</v>
      </c>
      <c r="C206" s="121">
        <v>38721</v>
      </c>
      <c r="D206" s="90">
        <f t="shared" si="15"/>
        <v>2006</v>
      </c>
      <c r="E206" s="122" t="s">
        <v>952</v>
      </c>
      <c r="F206" s="79">
        <v>300</v>
      </c>
      <c r="G206" s="79">
        <v>5439</v>
      </c>
      <c r="H206" s="79">
        <v>2541</v>
      </c>
      <c r="I206" s="79">
        <v>2898</v>
      </c>
      <c r="J206" s="79" t="str">
        <f t="shared" si="16"/>
        <v>Superior Meter Company</v>
      </c>
      <c r="K206" s="79" t="str">
        <f t="shared" si="17"/>
        <v/>
      </c>
      <c r="L206" t="str">
        <f t="shared" si="18"/>
        <v/>
      </c>
      <c r="M206" s="121"/>
      <c r="O206" s="122"/>
    </row>
    <row r="207" spans="1:15">
      <c r="A207" s="79" t="s">
        <v>571</v>
      </c>
      <c r="B207" s="79" t="s">
        <v>938</v>
      </c>
      <c r="C207" s="121">
        <v>38721</v>
      </c>
      <c r="D207" s="90">
        <f t="shared" si="15"/>
        <v>2006</v>
      </c>
      <c r="E207" s="122" t="s">
        <v>955</v>
      </c>
      <c r="F207" s="79">
        <v>400</v>
      </c>
      <c r="G207" s="79">
        <v>8560</v>
      </c>
      <c r="H207" s="79">
        <v>4088</v>
      </c>
      <c r="I207" s="79">
        <v>4472</v>
      </c>
      <c r="J207" s="79" t="str">
        <f t="shared" si="16"/>
        <v>Vivid Yardstick Company</v>
      </c>
      <c r="K207" s="79" t="str">
        <f t="shared" si="17"/>
        <v/>
      </c>
      <c r="L207" t="str">
        <f t="shared" si="18"/>
        <v/>
      </c>
      <c r="M207" s="121"/>
      <c r="O207" s="122"/>
    </row>
    <row r="208" spans="1:15">
      <c r="A208" s="79" t="s">
        <v>949</v>
      </c>
      <c r="B208" s="79" t="s">
        <v>937</v>
      </c>
      <c r="C208" s="121">
        <v>38725</v>
      </c>
      <c r="D208" s="90">
        <f t="shared" si="15"/>
        <v>2006</v>
      </c>
      <c r="E208" s="122" t="s">
        <v>951</v>
      </c>
      <c r="F208" s="79">
        <v>600</v>
      </c>
      <c r="G208" s="79">
        <v>10602</v>
      </c>
      <c r="H208" s="79">
        <v>5082</v>
      </c>
      <c r="I208" s="79">
        <v>5520</v>
      </c>
      <c r="J208" s="79" t="str">
        <f t="shared" si="16"/>
        <v>Best Scooter Corporation</v>
      </c>
      <c r="K208" s="79" t="str">
        <f t="shared" si="17"/>
        <v/>
      </c>
      <c r="L208" t="str">
        <f t="shared" si="18"/>
        <v/>
      </c>
      <c r="M208" s="121"/>
      <c r="O208" s="122"/>
    </row>
    <row r="209" spans="1:15">
      <c r="A209" s="79" t="s">
        <v>949</v>
      </c>
      <c r="B209" s="79" t="s">
        <v>938</v>
      </c>
      <c r="C209" s="121">
        <v>38725</v>
      </c>
      <c r="D209" s="90">
        <f t="shared" si="15"/>
        <v>2006</v>
      </c>
      <c r="E209" s="122" t="s">
        <v>951</v>
      </c>
      <c r="F209" s="79">
        <v>300</v>
      </c>
      <c r="G209" s="79">
        <v>6789</v>
      </c>
      <c r="H209" s="79">
        <v>3066</v>
      </c>
      <c r="I209" s="79">
        <v>3723</v>
      </c>
      <c r="J209" s="79" t="str">
        <f t="shared" si="16"/>
        <v>Best Scooter Corporation</v>
      </c>
      <c r="K209" s="79" t="str">
        <f t="shared" si="17"/>
        <v/>
      </c>
      <c r="L209" t="str">
        <f t="shared" si="18"/>
        <v/>
      </c>
      <c r="M209" s="121"/>
      <c r="O209" s="122"/>
    </row>
    <row r="210" spans="1:15">
      <c r="A210" s="79" t="s">
        <v>577</v>
      </c>
      <c r="B210" s="79" t="s">
        <v>938</v>
      </c>
      <c r="C210" s="121">
        <v>38729</v>
      </c>
      <c r="D210" s="90">
        <f t="shared" si="15"/>
        <v>2006</v>
      </c>
      <c r="E210" s="122" t="s">
        <v>962</v>
      </c>
      <c r="F210" s="79">
        <v>800</v>
      </c>
      <c r="G210" s="79">
        <v>19544</v>
      </c>
      <c r="H210" s="79">
        <v>8176</v>
      </c>
      <c r="I210" s="79">
        <v>11368</v>
      </c>
      <c r="J210" s="79" t="str">
        <f t="shared" si="16"/>
        <v>Special Gadget Inc.</v>
      </c>
      <c r="K210" s="79" t="str">
        <f t="shared" si="17"/>
        <v/>
      </c>
      <c r="L210" t="str">
        <f t="shared" si="18"/>
        <v/>
      </c>
      <c r="M210" s="121"/>
      <c r="O210" s="122"/>
    </row>
    <row r="211" spans="1:15">
      <c r="A211" s="79" t="s">
        <v>577</v>
      </c>
      <c r="B211" s="79" t="s">
        <v>937</v>
      </c>
      <c r="C211" s="121">
        <v>38737</v>
      </c>
      <c r="D211" s="90">
        <f t="shared" si="15"/>
        <v>2006</v>
      </c>
      <c r="E211" s="122" t="s">
        <v>950</v>
      </c>
      <c r="F211" s="79">
        <v>200</v>
      </c>
      <c r="G211" s="79">
        <v>3856</v>
      </c>
      <c r="H211" s="79">
        <v>1694</v>
      </c>
      <c r="I211" s="79">
        <v>2162</v>
      </c>
      <c r="J211" s="79" t="str">
        <f t="shared" si="16"/>
        <v>Flexible Ink Corporation</v>
      </c>
      <c r="K211" s="79" t="str">
        <f t="shared" si="17"/>
        <v/>
      </c>
      <c r="L211" t="str">
        <f t="shared" si="18"/>
        <v/>
      </c>
      <c r="M211" s="121"/>
      <c r="O211" s="122"/>
    </row>
    <row r="212" spans="1:15">
      <c r="A212" s="79" t="s">
        <v>571</v>
      </c>
      <c r="B212" s="79" t="s">
        <v>938</v>
      </c>
      <c r="C212" s="121">
        <v>38738</v>
      </c>
      <c r="D212" s="90">
        <f t="shared" si="15"/>
        <v>2006</v>
      </c>
      <c r="E212" s="122" t="s">
        <v>944</v>
      </c>
      <c r="F212" s="79">
        <v>400</v>
      </c>
      <c r="G212" s="79">
        <v>8620</v>
      </c>
      <c r="H212" s="79">
        <v>4088</v>
      </c>
      <c r="I212" s="79">
        <v>4532</v>
      </c>
      <c r="J212" s="79" t="str">
        <f t="shared" si="16"/>
        <v>Safe Aerobic Inc.</v>
      </c>
      <c r="K212" s="79" t="str">
        <f t="shared" si="17"/>
        <v/>
      </c>
      <c r="L212" t="str">
        <f t="shared" si="18"/>
        <v/>
      </c>
      <c r="M212" s="121"/>
      <c r="O212" s="122"/>
    </row>
    <row r="213" spans="1:15">
      <c r="A213" s="79" t="s">
        <v>577</v>
      </c>
      <c r="B213" s="79" t="s">
        <v>936</v>
      </c>
      <c r="C213" s="121">
        <v>38739</v>
      </c>
      <c r="D213" s="90">
        <f t="shared" si="15"/>
        <v>2006</v>
      </c>
      <c r="E213" s="122" t="s">
        <v>945</v>
      </c>
      <c r="F213" s="79">
        <v>600</v>
      </c>
      <c r="G213" s="79">
        <v>13866</v>
      </c>
      <c r="H213" s="79">
        <v>5904</v>
      </c>
      <c r="I213" s="79">
        <v>7962</v>
      </c>
      <c r="J213" s="79" t="str">
        <f t="shared" si="16"/>
        <v>Innovative Paint Company</v>
      </c>
      <c r="K213" s="79" t="str">
        <f t="shared" si="17"/>
        <v/>
      </c>
      <c r="L213" t="str">
        <f t="shared" si="18"/>
        <v/>
      </c>
      <c r="M213" s="121"/>
      <c r="O213" s="122"/>
    </row>
    <row r="214" spans="1:15">
      <c r="A214" s="79" t="s">
        <v>577</v>
      </c>
      <c r="B214" s="79" t="s">
        <v>936</v>
      </c>
      <c r="C214" s="121">
        <v>38739</v>
      </c>
      <c r="D214" s="90">
        <f t="shared" si="15"/>
        <v>2006</v>
      </c>
      <c r="E214" s="122" t="s">
        <v>945</v>
      </c>
      <c r="F214" s="79">
        <v>200</v>
      </c>
      <c r="G214" s="79">
        <v>4378</v>
      </c>
      <c r="H214" s="79">
        <v>1968</v>
      </c>
      <c r="I214" s="79">
        <v>2410</v>
      </c>
      <c r="J214" s="79" t="str">
        <f t="shared" si="16"/>
        <v>Innovative Paint Company</v>
      </c>
      <c r="K214" s="79" t="str">
        <f t="shared" si="17"/>
        <v/>
      </c>
      <c r="L214" t="str">
        <f t="shared" si="18"/>
        <v/>
      </c>
      <c r="M214" s="121"/>
      <c r="O214" s="122"/>
    </row>
    <row r="215" spans="1:15">
      <c r="A215" s="79" t="s">
        <v>571</v>
      </c>
      <c r="B215" s="79" t="s">
        <v>938</v>
      </c>
      <c r="C215" s="121">
        <v>38742</v>
      </c>
      <c r="D215" s="90">
        <f t="shared" si="15"/>
        <v>2006</v>
      </c>
      <c r="E215" s="122" t="s">
        <v>951</v>
      </c>
      <c r="F215" s="79">
        <v>800</v>
      </c>
      <c r="G215" s="79">
        <v>20008</v>
      </c>
      <c r="H215" s="79">
        <v>8176</v>
      </c>
      <c r="I215" s="79">
        <v>11832</v>
      </c>
      <c r="J215" s="79" t="str">
        <f t="shared" si="16"/>
        <v>Best Scooter Corporation</v>
      </c>
      <c r="K215" s="79" t="str">
        <f t="shared" si="17"/>
        <v/>
      </c>
      <c r="L215" t="str">
        <f t="shared" si="18"/>
        <v/>
      </c>
      <c r="M215" s="121"/>
      <c r="O215" s="122"/>
    </row>
    <row r="216" spans="1:15">
      <c r="A216" s="79" t="s">
        <v>571</v>
      </c>
      <c r="B216" s="79" t="s">
        <v>936</v>
      </c>
      <c r="C216" s="121">
        <v>38743</v>
      </c>
      <c r="D216" s="90">
        <f t="shared" si="15"/>
        <v>2006</v>
      </c>
      <c r="E216" s="122" t="s">
        <v>950</v>
      </c>
      <c r="F216" s="79">
        <v>200</v>
      </c>
      <c r="G216" s="79">
        <v>4526</v>
      </c>
      <c r="H216" s="79">
        <v>1968</v>
      </c>
      <c r="I216" s="79">
        <v>2558</v>
      </c>
      <c r="J216" s="79" t="str">
        <f t="shared" si="16"/>
        <v>Flexible Ink Corporation</v>
      </c>
      <c r="K216" s="79" t="str">
        <f t="shared" si="17"/>
        <v/>
      </c>
      <c r="L216" t="str">
        <f t="shared" si="18"/>
        <v/>
      </c>
      <c r="M216" s="121"/>
      <c r="O216" s="122"/>
    </row>
    <row r="217" spans="1:15">
      <c r="A217" s="79" t="s">
        <v>949</v>
      </c>
      <c r="B217" s="79" t="s">
        <v>938</v>
      </c>
      <c r="C217" s="121">
        <v>38745</v>
      </c>
      <c r="D217" s="90">
        <f t="shared" si="15"/>
        <v>2006</v>
      </c>
      <c r="E217" s="122" t="s">
        <v>952</v>
      </c>
      <c r="F217" s="79">
        <v>900</v>
      </c>
      <c r="G217" s="79">
        <v>21762</v>
      </c>
      <c r="H217" s="79">
        <v>9198</v>
      </c>
      <c r="I217" s="79">
        <v>12564</v>
      </c>
      <c r="J217" s="79" t="str">
        <f t="shared" si="16"/>
        <v>Superior Meter Company</v>
      </c>
      <c r="K217" s="79" t="str">
        <f t="shared" si="17"/>
        <v/>
      </c>
      <c r="L217" t="str">
        <f t="shared" si="18"/>
        <v/>
      </c>
      <c r="M217" s="121"/>
      <c r="O217" s="122"/>
    </row>
    <row r="218" spans="1:15">
      <c r="A218" s="79" t="s">
        <v>571</v>
      </c>
      <c r="B218" s="79" t="s">
        <v>936</v>
      </c>
      <c r="C218" s="121">
        <v>38746</v>
      </c>
      <c r="D218" s="90">
        <f t="shared" si="15"/>
        <v>2006</v>
      </c>
      <c r="E218" s="122" t="s">
        <v>953</v>
      </c>
      <c r="F218" s="79">
        <v>800</v>
      </c>
      <c r="G218" s="79">
        <v>19280</v>
      </c>
      <c r="H218" s="79">
        <v>7872</v>
      </c>
      <c r="I218" s="79">
        <v>11408</v>
      </c>
      <c r="J218" s="79" t="str">
        <f t="shared" si="16"/>
        <v>Remarkable Doghouse Supply</v>
      </c>
      <c r="K218" s="79" t="str">
        <f t="shared" si="17"/>
        <v/>
      </c>
      <c r="L218" t="str">
        <f t="shared" si="18"/>
        <v/>
      </c>
      <c r="M218" s="121"/>
      <c r="O218" s="122"/>
    </row>
    <row r="219" spans="1:15">
      <c r="A219" s="79" t="s">
        <v>949</v>
      </c>
      <c r="B219" s="79" t="s">
        <v>936</v>
      </c>
      <c r="C219" s="121">
        <v>38748</v>
      </c>
      <c r="D219" s="90">
        <f t="shared" si="15"/>
        <v>2006</v>
      </c>
      <c r="E219" s="122" t="s">
        <v>955</v>
      </c>
      <c r="F219" s="79">
        <v>500</v>
      </c>
      <c r="G219" s="79">
        <v>11545</v>
      </c>
      <c r="H219" s="79">
        <v>4920</v>
      </c>
      <c r="I219" s="79">
        <v>6625</v>
      </c>
      <c r="J219" s="79" t="str">
        <f t="shared" si="16"/>
        <v>Vivid Yardstick Company</v>
      </c>
      <c r="K219" s="79" t="str">
        <f t="shared" si="17"/>
        <v/>
      </c>
      <c r="L219" t="str">
        <f t="shared" si="18"/>
        <v/>
      </c>
      <c r="M219" s="121"/>
      <c r="O219" s="122"/>
    </row>
    <row r="220" spans="1:15">
      <c r="A220" s="79" t="s">
        <v>577</v>
      </c>
      <c r="B220" s="79" t="s">
        <v>938</v>
      </c>
      <c r="C220" s="121">
        <v>38750</v>
      </c>
      <c r="D220" s="90">
        <f t="shared" si="15"/>
        <v>2006</v>
      </c>
      <c r="E220" s="122" t="s">
        <v>958</v>
      </c>
      <c r="F220" s="79">
        <v>400</v>
      </c>
      <c r="G220" s="79">
        <v>9240</v>
      </c>
      <c r="H220" s="79">
        <v>4088</v>
      </c>
      <c r="I220" s="79">
        <v>5152</v>
      </c>
      <c r="J220" s="79" t="str">
        <f t="shared" si="16"/>
        <v>Enhanced Barometer Corporation</v>
      </c>
      <c r="K220" s="79" t="str">
        <f t="shared" si="17"/>
        <v/>
      </c>
      <c r="L220" t="str">
        <f t="shared" si="18"/>
        <v/>
      </c>
      <c r="M220" s="121"/>
      <c r="O220" s="122"/>
    </row>
    <row r="221" spans="1:15">
      <c r="A221" s="79" t="s">
        <v>949</v>
      </c>
      <c r="B221" s="79" t="s">
        <v>938</v>
      </c>
      <c r="C221" s="121">
        <v>38751</v>
      </c>
      <c r="D221" s="90">
        <f t="shared" si="15"/>
        <v>2006</v>
      </c>
      <c r="E221" s="122" t="s">
        <v>952</v>
      </c>
      <c r="F221" s="79">
        <v>100</v>
      </c>
      <c r="G221" s="79">
        <v>2149</v>
      </c>
      <c r="H221" s="79">
        <v>1022</v>
      </c>
      <c r="I221" s="79">
        <v>1127</v>
      </c>
      <c r="J221" s="79" t="str">
        <f t="shared" si="16"/>
        <v>Superior Meter Company</v>
      </c>
      <c r="K221" s="79" t="str">
        <f t="shared" si="17"/>
        <v/>
      </c>
      <c r="L221" t="str">
        <f t="shared" si="18"/>
        <v/>
      </c>
      <c r="M221" s="121"/>
      <c r="O221" s="122"/>
    </row>
    <row r="222" spans="1:15">
      <c r="A222" s="79" t="s">
        <v>571</v>
      </c>
      <c r="B222" s="79" t="s">
        <v>936</v>
      </c>
      <c r="C222" s="121">
        <v>38751</v>
      </c>
      <c r="D222" s="90">
        <f t="shared" si="15"/>
        <v>2006</v>
      </c>
      <c r="E222" s="122" t="s">
        <v>952</v>
      </c>
      <c r="F222" s="79">
        <v>500</v>
      </c>
      <c r="G222" s="79">
        <v>12095</v>
      </c>
      <c r="H222" s="79">
        <v>4920</v>
      </c>
      <c r="I222" s="79">
        <v>7175</v>
      </c>
      <c r="J222" s="79" t="str">
        <f t="shared" si="16"/>
        <v>Superior Meter Company</v>
      </c>
      <c r="K222" s="79" t="str">
        <f t="shared" si="17"/>
        <v/>
      </c>
      <c r="L222" t="str">
        <f t="shared" si="18"/>
        <v/>
      </c>
      <c r="M222" s="121"/>
      <c r="O222" s="122"/>
    </row>
    <row r="223" spans="1:15">
      <c r="A223" s="79" t="s">
        <v>949</v>
      </c>
      <c r="B223" s="79" t="s">
        <v>937</v>
      </c>
      <c r="C223" s="121">
        <v>38751</v>
      </c>
      <c r="D223" s="90">
        <f t="shared" si="15"/>
        <v>2006</v>
      </c>
      <c r="E223" s="122" t="s">
        <v>950</v>
      </c>
      <c r="F223" s="79">
        <v>900</v>
      </c>
      <c r="G223" s="79">
        <v>16209</v>
      </c>
      <c r="H223" s="79">
        <v>7623</v>
      </c>
      <c r="I223" s="79">
        <v>8586</v>
      </c>
      <c r="J223" s="79" t="str">
        <f t="shared" si="16"/>
        <v>Flexible Ink Corporation</v>
      </c>
      <c r="K223" s="79" t="str">
        <f t="shared" si="17"/>
        <v/>
      </c>
      <c r="L223" t="str">
        <f t="shared" si="18"/>
        <v/>
      </c>
      <c r="M223" s="121"/>
      <c r="O223" s="122"/>
    </row>
    <row r="224" spans="1:15">
      <c r="A224" s="79" t="s">
        <v>577</v>
      </c>
      <c r="B224" s="79" t="s">
        <v>938</v>
      </c>
      <c r="C224" s="121">
        <v>38751</v>
      </c>
      <c r="D224" s="90">
        <f t="shared" si="15"/>
        <v>2006</v>
      </c>
      <c r="E224" s="122" t="s">
        <v>967</v>
      </c>
      <c r="F224" s="79">
        <v>800</v>
      </c>
      <c r="G224" s="79">
        <v>17856</v>
      </c>
      <c r="H224" s="79">
        <v>8176</v>
      </c>
      <c r="I224" s="79">
        <v>9680</v>
      </c>
      <c r="J224" s="79" t="str">
        <f t="shared" si="16"/>
        <v>Inventive Glass Company</v>
      </c>
      <c r="K224" s="79" t="str">
        <f t="shared" si="17"/>
        <v/>
      </c>
      <c r="L224" t="str">
        <f t="shared" si="18"/>
        <v/>
      </c>
      <c r="M224" s="121"/>
      <c r="O224" s="122"/>
    </row>
    <row r="225" spans="1:15">
      <c r="A225" s="79" t="s">
        <v>949</v>
      </c>
      <c r="B225" s="79" t="s">
        <v>938</v>
      </c>
      <c r="C225" s="121">
        <v>38753</v>
      </c>
      <c r="D225" s="90">
        <f t="shared" si="15"/>
        <v>2006</v>
      </c>
      <c r="E225" s="122" t="s">
        <v>954</v>
      </c>
      <c r="F225" s="79">
        <v>900</v>
      </c>
      <c r="G225" s="79">
        <v>19584</v>
      </c>
      <c r="H225" s="79">
        <v>9198</v>
      </c>
      <c r="I225" s="79">
        <v>10386</v>
      </c>
      <c r="J225" s="79" t="str">
        <f t="shared" si="16"/>
        <v>Persuasive Shoe Inc.</v>
      </c>
      <c r="K225" s="79" t="str">
        <f t="shared" si="17"/>
        <v/>
      </c>
      <c r="L225" t="str">
        <f t="shared" si="18"/>
        <v/>
      </c>
      <c r="M225" s="121"/>
      <c r="O225" s="122"/>
    </row>
    <row r="226" spans="1:15">
      <c r="A226" s="79" t="s">
        <v>577</v>
      </c>
      <c r="B226" s="79" t="s">
        <v>936</v>
      </c>
      <c r="C226" s="121">
        <v>38757</v>
      </c>
      <c r="D226" s="90">
        <f t="shared" si="15"/>
        <v>2006</v>
      </c>
      <c r="E226" s="122" t="s">
        <v>954</v>
      </c>
      <c r="F226" s="79">
        <v>600</v>
      </c>
      <c r="G226" s="79">
        <v>13728</v>
      </c>
      <c r="H226" s="79">
        <v>5904</v>
      </c>
      <c r="I226" s="79">
        <v>7824</v>
      </c>
      <c r="J226" s="79" t="str">
        <f t="shared" si="16"/>
        <v>Persuasive Shoe Inc.</v>
      </c>
      <c r="K226" s="79" t="str">
        <f t="shared" si="17"/>
        <v/>
      </c>
      <c r="L226" t="str">
        <f t="shared" si="18"/>
        <v/>
      </c>
      <c r="M226" s="121"/>
      <c r="O226" s="122"/>
    </row>
    <row r="227" spans="1:15">
      <c r="A227" s="79" t="s">
        <v>571</v>
      </c>
      <c r="B227" s="79" t="s">
        <v>937</v>
      </c>
      <c r="C227" s="121">
        <v>38759</v>
      </c>
      <c r="D227" s="90">
        <f t="shared" si="15"/>
        <v>2006</v>
      </c>
      <c r="E227" s="122" t="s">
        <v>955</v>
      </c>
      <c r="F227" s="79">
        <v>100</v>
      </c>
      <c r="G227" s="79">
        <v>2028</v>
      </c>
      <c r="H227" s="79">
        <v>847</v>
      </c>
      <c r="I227" s="79">
        <v>1181</v>
      </c>
      <c r="J227" s="79" t="str">
        <f t="shared" si="16"/>
        <v>Vivid Yardstick Company</v>
      </c>
      <c r="K227" s="79" t="str">
        <f t="shared" si="17"/>
        <v/>
      </c>
      <c r="L227" t="str">
        <f t="shared" si="18"/>
        <v/>
      </c>
      <c r="M227" s="121"/>
      <c r="O227" s="122"/>
    </row>
    <row r="228" spans="1:15">
      <c r="A228" s="79" t="s">
        <v>949</v>
      </c>
      <c r="B228" s="79" t="s">
        <v>936</v>
      </c>
      <c r="C228" s="121">
        <v>38760</v>
      </c>
      <c r="D228" s="90">
        <f t="shared" si="15"/>
        <v>2006</v>
      </c>
      <c r="E228" s="122" t="s">
        <v>947</v>
      </c>
      <c r="F228" s="79">
        <v>1000</v>
      </c>
      <c r="G228" s="79">
        <v>20950</v>
      </c>
      <c r="H228" s="79">
        <v>9840</v>
      </c>
      <c r="I228" s="79">
        <v>11110</v>
      </c>
      <c r="J228" s="79" t="str">
        <f t="shared" si="16"/>
        <v>Paramount Necktie Inc.</v>
      </c>
      <c r="K228" s="79" t="str">
        <f t="shared" si="17"/>
        <v/>
      </c>
      <c r="L228" t="str">
        <f t="shared" si="18"/>
        <v/>
      </c>
      <c r="M228" s="121"/>
      <c r="O228" s="122"/>
    </row>
    <row r="229" spans="1:15">
      <c r="A229" s="79" t="s">
        <v>949</v>
      </c>
      <c r="B229" s="79" t="s">
        <v>938</v>
      </c>
      <c r="C229" s="121">
        <v>38761</v>
      </c>
      <c r="D229" s="90">
        <f t="shared" si="15"/>
        <v>2006</v>
      </c>
      <c r="E229" s="122" t="s">
        <v>954</v>
      </c>
      <c r="F229" s="79">
        <v>1000</v>
      </c>
      <c r="G229" s="79">
        <v>22530</v>
      </c>
      <c r="H229" s="79">
        <v>10220</v>
      </c>
      <c r="I229" s="79">
        <v>12310</v>
      </c>
      <c r="J229" s="79" t="str">
        <f t="shared" si="16"/>
        <v>Persuasive Shoe Inc.</v>
      </c>
      <c r="K229" s="79" t="str">
        <f t="shared" si="17"/>
        <v/>
      </c>
      <c r="L229" t="str">
        <f t="shared" si="18"/>
        <v/>
      </c>
      <c r="M229" s="121"/>
      <c r="O229" s="122"/>
    </row>
    <row r="230" spans="1:15">
      <c r="A230" s="79" t="s">
        <v>571</v>
      </c>
      <c r="B230" s="79" t="s">
        <v>937</v>
      </c>
      <c r="C230" s="121">
        <v>38767</v>
      </c>
      <c r="D230" s="90">
        <f t="shared" si="15"/>
        <v>2006</v>
      </c>
      <c r="E230" s="122" t="s">
        <v>970</v>
      </c>
      <c r="F230" s="79">
        <v>400</v>
      </c>
      <c r="G230" s="79">
        <v>8116</v>
      </c>
      <c r="H230" s="79">
        <v>3388</v>
      </c>
      <c r="I230" s="79">
        <v>4728</v>
      </c>
      <c r="J230" s="79" t="str">
        <f t="shared" si="16"/>
        <v>Guaranteed Freezer Company</v>
      </c>
      <c r="K230" s="79" t="str">
        <f t="shared" si="17"/>
        <v/>
      </c>
      <c r="L230" t="str">
        <f t="shared" si="18"/>
        <v/>
      </c>
      <c r="M230" s="121"/>
      <c r="O230" s="122"/>
    </row>
    <row r="231" spans="1:15">
      <c r="A231" s="79" t="s">
        <v>577</v>
      </c>
      <c r="B231" s="79" t="s">
        <v>937</v>
      </c>
      <c r="C231" s="121">
        <v>38767</v>
      </c>
      <c r="D231" s="90">
        <f t="shared" si="15"/>
        <v>2006</v>
      </c>
      <c r="E231" s="122" t="s">
        <v>954</v>
      </c>
      <c r="F231" s="79">
        <v>600</v>
      </c>
      <c r="G231" s="79">
        <v>12684</v>
      </c>
      <c r="H231" s="79">
        <v>5082</v>
      </c>
      <c r="I231" s="79">
        <v>7602</v>
      </c>
      <c r="J231" s="79" t="str">
        <f t="shared" si="16"/>
        <v>Persuasive Shoe Inc.</v>
      </c>
      <c r="K231" s="79" t="str">
        <f t="shared" si="17"/>
        <v/>
      </c>
      <c r="L231" t="str">
        <f t="shared" si="18"/>
        <v/>
      </c>
      <c r="M231" s="121"/>
      <c r="O231" s="122"/>
    </row>
    <row r="232" spans="1:15">
      <c r="A232" s="79" t="s">
        <v>949</v>
      </c>
      <c r="B232" s="79" t="s">
        <v>937</v>
      </c>
      <c r="C232" s="121">
        <v>38768</v>
      </c>
      <c r="D232" s="90">
        <f t="shared" si="15"/>
        <v>2006</v>
      </c>
      <c r="E232" s="122" t="s">
        <v>951</v>
      </c>
      <c r="F232" s="79">
        <v>900</v>
      </c>
      <c r="G232" s="79">
        <v>17505</v>
      </c>
      <c r="H232" s="79">
        <v>7623</v>
      </c>
      <c r="I232" s="79">
        <v>9882</v>
      </c>
      <c r="J232" s="79" t="str">
        <f t="shared" si="16"/>
        <v>Best Scooter Corporation</v>
      </c>
      <c r="K232" s="79" t="str">
        <f t="shared" si="17"/>
        <v/>
      </c>
      <c r="L232" t="str">
        <f t="shared" si="18"/>
        <v/>
      </c>
      <c r="M232" s="121"/>
      <c r="O232" s="122"/>
    </row>
    <row r="233" spans="1:15">
      <c r="A233" s="79" t="s">
        <v>949</v>
      </c>
      <c r="B233" s="79" t="s">
        <v>937</v>
      </c>
      <c r="C233" s="121">
        <v>38770</v>
      </c>
      <c r="D233" s="90">
        <f t="shared" si="15"/>
        <v>2006</v>
      </c>
      <c r="E233" s="122" t="s">
        <v>952</v>
      </c>
      <c r="F233" s="79">
        <v>1000</v>
      </c>
      <c r="G233" s="79">
        <v>21120</v>
      </c>
      <c r="H233" s="79">
        <v>8470</v>
      </c>
      <c r="I233" s="79">
        <v>12650</v>
      </c>
      <c r="J233" s="79" t="str">
        <f t="shared" si="16"/>
        <v>Superior Meter Company</v>
      </c>
      <c r="K233" s="79" t="str">
        <f t="shared" si="17"/>
        <v/>
      </c>
      <c r="L233" t="str">
        <f t="shared" si="18"/>
        <v/>
      </c>
      <c r="M233" s="121"/>
      <c r="O233" s="122"/>
    </row>
    <row r="234" spans="1:15">
      <c r="A234" s="79" t="s">
        <v>577</v>
      </c>
      <c r="B234" s="79" t="s">
        <v>936</v>
      </c>
      <c r="C234" s="121">
        <v>38773</v>
      </c>
      <c r="D234" s="90">
        <f t="shared" si="15"/>
        <v>2006</v>
      </c>
      <c r="E234" s="122" t="s">
        <v>952</v>
      </c>
      <c r="F234" s="79">
        <v>300</v>
      </c>
      <c r="G234" s="79">
        <v>6735</v>
      </c>
      <c r="H234" s="79">
        <v>2952</v>
      </c>
      <c r="I234" s="79">
        <v>3783</v>
      </c>
      <c r="J234" s="79" t="str">
        <f t="shared" si="16"/>
        <v>Superior Meter Company</v>
      </c>
      <c r="K234" s="79" t="str">
        <f t="shared" si="17"/>
        <v/>
      </c>
      <c r="L234" t="str">
        <f t="shared" si="18"/>
        <v/>
      </c>
      <c r="M234" s="121"/>
      <c r="O234" s="122"/>
    </row>
    <row r="235" spans="1:15">
      <c r="A235" s="79" t="s">
        <v>949</v>
      </c>
      <c r="B235" s="79" t="s">
        <v>938</v>
      </c>
      <c r="C235" s="121">
        <v>38774</v>
      </c>
      <c r="D235" s="90">
        <f t="shared" si="15"/>
        <v>2006</v>
      </c>
      <c r="E235" s="122" t="s">
        <v>944</v>
      </c>
      <c r="F235" s="79">
        <v>400</v>
      </c>
      <c r="G235" s="79">
        <v>9204</v>
      </c>
      <c r="H235" s="79">
        <v>4088</v>
      </c>
      <c r="I235" s="79">
        <v>5116</v>
      </c>
      <c r="J235" s="79" t="str">
        <f t="shared" si="16"/>
        <v>Safe Aerobic Inc.</v>
      </c>
      <c r="K235" s="79" t="str">
        <f t="shared" si="17"/>
        <v/>
      </c>
      <c r="L235" t="str">
        <f t="shared" si="18"/>
        <v/>
      </c>
      <c r="M235" s="121"/>
      <c r="O235" s="122"/>
    </row>
    <row r="236" spans="1:15">
      <c r="A236" s="79" t="s">
        <v>949</v>
      </c>
      <c r="B236" s="79" t="s">
        <v>936</v>
      </c>
      <c r="C236" s="121">
        <v>38777</v>
      </c>
      <c r="D236" s="90">
        <f t="shared" si="15"/>
        <v>2006</v>
      </c>
      <c r="E236" s="122" t="s">
        <v>954</v>
      </c>
      <c r="F236" s="79">
        <v>500</v>
      </c>
      <c r="G236" s="79">
        <v>12270</v>
      </c>
      <c r="H236" s="79">
        <v>4920</v>
      </c>
      <c r="I236" s="79">
        <v>7350</v>
      </c>
      <c r="J236" s="79" t="str">
        <f t="shared" si="16"/>
        <v>Persuasive Shoe Inc.</v>
      </c>
      <c r="K236" s="79" t="str">
        <f t="shared" si="17"/>
        <v/>
      </c>
      <c r="L236" t="str">
        <f t="shared" si="18"/>
        <v/>
      </c>
      <c r="M236" s="121"/>
      <c r="O236" s="122"/>
    </row>
    <row r="237" spans="1:15">
      <c r="A237" s="79" t="s">
        <v>949</v>
      </c>
      <c r="B237" s="79" t="s">
        <v>938</v>
      </c>
      <c r="C237" s="121">
        <v>38781</v>
      </c>
      <c r="D237" s="90">
        <f t="shared" si="15"/>
        <v>2006</v>
      </c>
      <c r="E237" s="122" t="s">
        <v>946</v>
      </c>
      <c r="F237" s="79">
        <v>200</v>
      </c>
      <c r="G237" s="79">
        <v>4440</v>
      </c>
      <c r="H237" s="79">
        <v>2044</v>
      </c>
      <c r="I237" s="79">
        <v>2396</v>
      </c>
      <c r="J237" s="79" t="str">
        <f t="shared" si="16"/>
        <v>Alluring Raft Corporation</v>
      </c>
      <c r="K237" s="79" t="str">
        <f t="shared" si="17"/>
        <v/>
      </c>
      <c r="L237" t="str">
        <f t="shared" si="18"/>
        <v/>
      </c>
      <c r="M237" s="121"/>
      <c r="O237" s="122"/>
    </row>
    <row r="238" spans="1:15">
      <c r="A238" s="79" t="s">
        <v>577</v>
      </c>
      <c r="B238" s="79" t="s">
        <v>936</v>
      </c>
      <c r="C238" s="121">
        <v>38784</v>
      </c>
      <c r="D238" s="90">
        <f t="shared" si="15"/>
        <v>2006</v>
      </c>
      <c r="E238" s="122" t="s">
        <v>954</v>
      </c>
      <c r="F238" s="79">
        <v>1000</v>
      </c>
      <c r="G238" s="79">
        <v>23690</v>
      </c>
      <c r="H238" s="79">
        <v>9840</v>
      </c>
      <c r="I238" s="79">
        <v>13850</v>
      </c>
      <c r="J238" s="79" t="str">
        <f t="shared" si="16"/>
        <v>Persuasive Shoe Inc.</v>
      </c>
      <c r="K238" s="79" t="str">
        <f t="shared" si="17"/>
        <v/>
      </c>
      <c r="L238" t="str">
        <f t="shared" si="18"/>
        <v/>
      </c>
      <c r="M238" s="121"/>
      <c r="O238" s="122"/>
    </row>
    <row r="239" spans="1:15">
      <c r="A239" s="79" t="s">
        <v>949</v>
      </c>
      <c r="B239" s="79" t="s">
        <v>937</v>
      </c>
      <c r="C239" s="121">
        <v>38787</v>
      </c>
      <c r="D239" s="90">
        <f t="shared" si="15"/>
        <v>2006</v>
      </c>
      <c r="E239" s="122" t="s">
        <v>953</v>
      </c>
      <c r="F239" s="79">
        <v>800</v>
      </c>
      <c r="G239" s="79">
        <v>16696</v>
      </c>
      <c r="H239" s="79">
        <v>6776</v>
      </c>
      <c r="I239" s="79">
        <v>9920</v>
      </c>
      <c r="J239" s="79" t="str">
        <f t="shared" si="16"/>
        <v>Remarkable Doghouse Supply</v>
      </c>
      <c r="K239" s="79" t="str">
        <f t="shared" si="17"/>
        <v/>
      </c>
      <c r="L239" t="str">
        <f t="shared" si="18"/>
        <v/>
      </c>
      <c r="M239" s="121"/>
      <c r="O239" s="122"/>
    </row>
    <row r="240" spans="1:15">
      <c r="A240" s="79" t="s">
        <v>949</v>
      </c>
      <c r="B240" s="79" t="s">
        <v>936</v>
      </c>
      <c r="C240" s="121">
        <v>38792</v>
      </c>
      <c r="D240" s="90">
        <f t="shared" si="15"/>
        <v>2006</v>
      </c>
      <c r="E240" s="122" t="s">
        <v>954</v>
      </c>
      <c r="F240" s="79">
        <v>100</v>
      </c>
      <c r="G240" s="79">
        <v>2004</v>
      </c>
      <c r="H240" s="79">
        <v>984</v>
      </c>
      <c r="I240" s="79">
        <v>1020</v>
      </c>
      <c r="J240" s="79" t="str">
        <f t="shared" si="16"/>
        <v>Persuasive Shoe Inc.</v>
      </c>
      <c r="K240" s="79" t="str">
        <f t="shared" si="17"/>
        <v/>
      </c>
      <c r="L240" t="str">
        <f t="shared" si="18"/>
        <v/>
      </c>
      <c r="M240" s="121"/>
      <c r="O240" s="122"/>
    </row>
    <row r="241" spans="1:15">
      <c r="A241" s="79" t="s">
        <v>571</v>
      </c>
      <c r="B241" s="79" t="s">
        <v>937</v>
      </c>
      <c r="C241" s="121">
        <v>38794</v>
      </c>
      <c r="D241" s="90">
        <f t="shared" si="15"/>
        <v>2006</v>
      </c>
      <c r="E241" s="122" t="s">
        <v>952</v>
      </c>
      <c r="F241" s="79">
        <v>300</v>
      </c>
      <c r="G241" s="79">
        <v>5904</v>
      </c>
      <c r="H241" s="79">
        <v>2541</v>
      </c>
      <c r="I241" s="79">
        <v>3363</v>
      </c>
      <c r="J241" s="79" t="str">
        <f t="shared" si="16"/>
        <v>Superior Meter Company</v>
      </c>
      <c r="K241" s="79" t="str">
        <f t="shared" si="17"/>
        <v/>
      </c>
      <c r="L241" t="str">
        <f t="shared" si="18"/>
        <v/>
      </c>
      <c r="M241" s="121"/>
      <c r="O241" s="122"/>
    </row>
    <row r="242" spans="1:15">
      <c r="A242" s="79" t="s">
        <v>577</v>
      </c>
      <c r="B242" s="79" t="s">
        <v>937</v>
      </c>
      <c r="C242" s="121">
        <v>38795</v>
      </c>
      <c r="D242" s="90">
        <f t="shared" si="15"/>
        <v>2006</v>
      </c>
      <c r="E242" s="122" t="s">
        <v>970</v>
      </c>
      <c r="F242" s="79">
        <v>1000</v>
      </c>
      <c r="G242" s="79">
        <v>18290</v>
      </c>
      <c r="H242" s="79">
        <v>8470</v>
      </c>
      <c r="I242" s="79">
        <v>9820</v>
      </c>
      <c r="J242" s="79" t="str">
        <f t="shared" si="16"/>
        <v>Guaranteed Freezer Company</v>
      </c>
      <c r="K242" s="79" t="str">
        <f t="shared" si="17"/>
        <v/>
      </c>
      <c r="L242" t="str">
        <f t="shared" si="18"/>
        <v/>
      </c>
      <c r="M242" s="121"/>
      <c r="O242" s="122"/>
    </row>
    <row r="243" spans="1:15">
      <c r="A243" s="79" t="s">
        <v>571</v>
      </c>
      <c r="B243" s="79" t="s">
        <v>938</v>
      </c>
      <c r="C243" s="121">
        <v>38798</v>
      </c>
      <c r="D243" s="90">
        <f t="shared" si="15"/>
        <v>2006</v>
      </c>
      <c r="E243" s="122" t="s">
        <v>958</v>
      </c>
      <c r="F243" s="79">
        <v>1000</v>
      </c>
      <c r="G243" s="79">
        <v>25350</v>
      </c>
      <c r="H243" s="79">
        <v>10220</v>
      </c>
      <c r="I243" s="79">
        <v>15130</v>
      </c>
      <c r="J243" s="79" t="str">
        <f t="shared" si="16"/>
        <v>Enhanced Barometer Corporation</v>
      </c>
      <c r="K243" s="79" t="str">
        <f t="shared" si="17"/>
        <v/>
      </c>
      <c r="L243" t="str">
        <f t="shared" si="18"/>
        <v/>
      </c>
      <c r="M243" s="121"/>
      <c r="O243" s="122"/>
    </row>
    <row r="244" spans="1:15">
      <c r="A244" s="79" t="s">
        <v>577</v>
      </c>
      <c r="B244" s="79" t="s">
        <v>938</v>
      </c>
      <c r="C244" s="121">
        <v>38802</v>
      </c>
      <c r="D244" s="90">
        <f t="shared" si="15"/>
        <v>2006</v>
      </c>
      <c r="E244" s="122" t="s">
        <v>944</v>
      </c>
      <c r="F244" s="79">
        <v>300</v>
      </c>
      <c r="G244" s="79">
        <v>7569</v>
      </c>
      <c r="H244" s="79">
        <v>3066</v>
      </c>
      <c r="I244" s="79">
        <v>4503</v>
      </c>
      <c r="J244" s="79" t="str">
        <f t="shared" si="16"/>
        <v>Safe Aerobic Inc.</v>
      </c>
      <c r="K244" s="79" t="str">
        <f t="shared" si="17"/>
        <v/>
      </c>
      <c r="L244" t="str">
        <f t="shared" si="18"/>
        <v/>
      </c>
      <c r="M244" s="121"/>
      <c r="O244" s="122"/>
    </row>
    <row r="245" spans="1:15">
      <c r="A245" s="79" t="s">
        <v>571</v>
      </c>
      <c r="B245" s="79" t="s">
        <v>938</v>
      </c>
      <c r="C245" s="121">
        <v>38804</v>
      </c>
      <c r="D245" s="90">
        <f t="shared" si="15"/>
        <v>2006</v>
      </c>
      <c r="E245" s="122" t="s">
        <v>950</v>
      </c>
      <c r="F245" s="79">
        <v>500</v>
      </c>
      <c r="G245" s="79">
        <v>10380</v>
      </c>
      <c r="H245" s="79">
        <v>5110</v>
      </c>
      <c r="I245" s="79">
        <v>5270</v>
      </c>
      <c r="J245" s="79" t="str">
        <f t="shared" si="16"/>
        <v>Flexible Ink Corporation</v>
      </c>
      <c r="K245" s="79" t="str">
        <f t="shared" si="17"/>
        <v/>
      </c>
      <c r="L245" t="str">
        <f t="shared" si="18"/>
        <v/>
      </c>
      <c r="M245" s="121"/>
      <c r="O245" s="122"/>
    </row>
    <row r="246" spans="1:15">
      <c r="A246" s="79" t="s">
        <v>571</v>
      </c>
      <c r="B246" s="79" t="s">
        <v>936</v>
      </c>
      <c r="C246" s="121">
        <v>38805</v>
      </c>
      <c r="D246" s="90">
        <f t="shared" si="15"/>
        <v>2006</v>
      </c>
      <c r="E246" s="122" t="s">
        <v>944</v>
      </c>
      <c r="F246" s="79">
        <v>700</v>
      </c>
      <c r="G246" s="79">
        <v>13797</v>
      </c>
      <c r="H246" s="79">
        <v>6888</v>
      </c>
      <c r="I246" s="79">
        <v>6909</v>
      </c>
      <c r="J246" s="79" t="str">
        <f t="shared" si="16"/>
        <v>Safe Aerobic Inc.</v>
      </c>
      <c r="K246" s="79" t="str">
        <f t="shared" si="17"/>
        <v/>
      </c>
      <c r="L246" t="str">
        <f t="shared" si="18"/>
        <v/>
      </c>
      <c r="M246" s="121"/>
      <c r="O246" s="122"/>
    </row>
    <row r="247" spans="1:15">
      <c r="A247" s="79" t="s">
        <v>577</v>
      </c>
      <c r="B247" s="79" t="s">
        <v>938</v>
      </c>
      <c r="C247" s="121">
        <v>38807</v>
      </c>
      <c r="D247" s="90">
        <f t="shared" si="15"/>
        <v>2006</v>
      </c>
      <c r="E247" s="122" t="s">
        <v>955</v>
      </c>
      <c r="F247" s="79">
        <v>300</v>
      </c>
      <c r="G247" s="79">
        <v>7305</v>
      </c>
      <c r="H247" s="79">
        <v>3066</v>
      </c>
      <c r="I247" s="79">
        <v>4239</v>
      </c>
      <c r="J247" s="79" t="str">
        <f t="shared" si="16"/>
        <v>Vivid Yardstick Company</v>
      </c>
      <c r="K247" s="79" t="str">
        <f t="shared" si="17"/>
        <v/>
      </c>
      <c r="L247" t="str">
        <f t="shared" si="18"/>
        <v/>
      </c>
      <c r="M247" s="121"/>
      <c r="O247" s="122"/>
    </row>
    <row r="248" spans="1:15">
      <c r="A248" s="79" t="s">
        <v>571</v>
      </c>
      <c r="B248" s="79" t="s">
        <v>937</v>
      </c>
      <c r="C248" s="121">
        <v>38808</v>
      </c>
      <c r="D248" s="90">
        <f t="shared" si="15"/>
        <v>2006</v>
      </c>
      <c r="E248" s="122" t="s">
        <v>947</v>
      </c>
      <c r="F248" s="79">
        <v>500</v>
      </c>
      <c r="G248" s="79">
        <v>9635</v>
      </c>
      <c r="H248" s="79">
        <v>4235</v>
      </c>
      <c r="I248" s="79">
        <v>5400</v>
      </c>
      <c r="J248" s="79" t="str">
        <f t="shared" si="16"/>
        <v>Paramount Necktie Inc.</v>
      </c>
      <c r="K248" s="79" t="str">
        <f t="shared" si="17"/>
        <v/>
      </c>
      <c r="L248" t="str">
        <f t="shared" si="18"/>
        <v/>
      </c>
      <c r="M248" s="121"/>
      <c r="O248" s="122"/>
    </row>
    <row r="249" spans="1:15">
      <c r="A249" s="79" t="s">
        <v>577</v>
      </c>
      <c r="B249" s="79" t="s">
        <v>938</v>
      </c>
      <c r="C249" s="121">
        <v>38810</v>
      </c>
      <c r="D249" s="90">
        <f t="shared" si="15"/>
        <v>2006</v>
      </c>
      <c r="E249" s="122" t="s">
        <v>950</v>
      </c>
      <c r="F249" s="79">
        <v>500</v>
      </c>
      <c r="G249" s="79">
        <v>12755</v>
      </c>
      <c r="H249" s="79">
        <v>5110</v>
      </c>
      <c r="I249" s="79">
        <v>7645</v>
      </c>
      <c r="J249" s="79" t="str">
        <f t="shared" si="16"/>
        <v>Flexible Ink Corporation</v>
      </c>
      <c r="K249" s="79" t="str">
        <f t="shared" si="17"/>
        <v/>
      </c>
      <c r="L249" t="str">
        <f t="shared" si="18"/>
        <v/>
      </c>
      <c r="M249" s="121"/>
      <c r="O249" s="122"/>
    </row>
    <row r="250" spans="1:15">
      <c r="A250" s="79" t="s">
        <v>577</v>
      </c>
      <c r="B250" s="79" t="s">
        <v>937</v>
      </c>
      <c r="C250" s="121">
        <v>38810</v>
      </c>
      <c r="D250" s="90">
        <f t="shared" si="15"/>
        <v>2006</v>
      </c>
      <c r="E250" s="122" t="s">
        <v>954</v>
      </c>
      <c r="F250" s="79">
        <v>500</v>
      </c>
      <c r="G250" s="79">
        <v>9855</v>
      </c>
      <c r="H250" s="79">
        <v>4235</v>
      </c>
      <c r="I250" s="79">
        <v>5620</v>
      </c>
      <c r="J250" s="79" t="str">
        <f t="shared" si="16"/>
        <v>Persuasive Shoe Inc.</v>
      </c>
      <c r="K250" s="79" t="str">
        <f t="shared" si="17"/>
        <v/>
      </c>
      <c r="L250" t="str">
        <f t="shared" si="18"/>
        <v/>
      </c>
      <c r="M250" s="121"/>
      <c r="O250" s="122"/>
    </row>
    <row r="251" spans="1:15">
      <c r="A251" s="79" t="s">
        <v>577</v>
      </c>
      <c r="B251" s="79" t="s">
        <v>937</v>
      </c>
      <c r="C251" s="121">
        <v>38814</v>
      </c>
      <c r="D251" s="90">
        <f t="shared" si="15"/>
        <v>2006</v>
      </c>
      <c r="E251" s="122" t="s">
        <v>953</v>
      </c>
      <c r="F251" s="79">
        <v>400</v>
      </c>
      <c r="G251" s="79">
        <v>6880</v>
      </c>
      <c r="H251" s="79">
        <v>3388</v>
      </c>
      <c r="I251" s="79">
        <v>3492</v>
      </c>
      <c r="J251" s="79" t="str">
        <f t="shared" si="16"/>
        <v>Remarkable Doghouse Supply</v>
      </c>
      <c r="K251" s="79" t="str">
        <f t="shared" si="17"/>
        <v/>
      </c>
      <c r="L251" t="str">
        <f t="shared" si="18"/>
        <v/>
      </c>
      <c r="M251" s="121"/>
      <c r="O251" s="122"/>
    </row>
    <row r="252" spans="1:15">
      <c r="A252" s="79" t="s">
        <v>949</v>
      </c>
      <c r="B252" s="79" t="s">
        <v>938</v>
      </c>
      <c r="C252" s="121">
        <v>38815</v>
      </c>
      <c r="D252" s="90">
        <f t="shared" si="15"/>
        <v>2006</v>
      </c>
      <c r="E252" s="122" t="s">
        <v>951</v>
      </c>
      <c r="F252" s="79">
        <v>900</v>
      </c>
      <c r="G252" s="79">
        <v>18783</v>
      </c>
      <c r="H252" s="79">
        <v>9198</v>
      </c>
      <c r="I252" s="79">
        <v>9585</v>
      </c>
      <c r="J252" s="79" t="str">
        <f t="shared" si="16"/>
        <v>Best Scooter Corporation</v>
      </c>
      <c r="K252" s="79" t="str">
        <f t="shared" si="17"/>
        <v/>
      </c>
      <c r="L252" t="str">
        <f t="shared" si="18"/>
        <v/>
      </c>
      <c r="M252" s="121"/>
      <c r="O252" s="122"/>
    </row>
    <row r="253" spans="1:15">
      <c r="A253" s="79" t="s">
        <v>949</v>
      </c>
      <c r="B253" s="79" t="s">
        <v>938</v>
      </c>
      <c r="C253" s="121">
        <v>38815</v>
      </c>
      <c r="D253" s="90">
        <f t="shared" si="15"/>
        <v>2006</v>
      </c>
      <c r="E253" s="122" t="s">
        <v>950</v>
      </c>
      <c r="F253" s="79">
        <v>200</v>
      </c>
      <c r="G253" s="79">
        <v>4550</v>
      </c>
      <c r="H253" s="79">
        <v>2044</v>
      </c>
      <c r="I253" s="79">
        <v>2506</v>
      </c>
      <c r="J253" s="79" t="str">
        <f t="shared" si="16"/>
        <v>Flexible Ink Corporation</v>
      </c>
      <c r="K253" s="79" t="str">
        <f t="shared" si="17"/>
        <v/>
      </c>
      <c r="L253" t="str">
        <f t="shared" si="18"/>
        <v/>
      </c>
      <c r="M253" s="121"/>
      <c r="O253" s="122"/>
    </row>
    <row r="254" spans="1:15">
      <c r="A254" s="79" t="s">
        <v>571</v>
      </c>
      <c r="B254" s="79" t="s">
        <v>936</v>
      </c>
      <c r="C254" s="121">
        <v>38816</v>
      </c>
      <c r="D254" s="90">
        <f t="shared" si="15"/>
        <v>2006</v>
      </c>
      <c r="E254" s="122" t="s">
        <v>955</v>
      </c>
      <c r="F254" s="79">
        <v>500</v>
      </c>
      <c r="G254" s="79">
        <v>11695</v>
      </c>
      <c r="H254" s="79">
        <v>4920</v>
      </c>
      <c r="I254" s="79">
        <v>6775</v>
      </c>
      <c r="J254" s="79" t="str">
        <f t="shared" si="16"/>
        <v>Vivid Yardstick Company</v>
      </c>
      <c r="K254" s="79" t="str">
        <f t="shared" si="17"/>
        <v/>
      </c>
      <c r="L254" t="str">
        <f t="shared" si="18"/>
        <v/>
      </c>
      <c r="M254" s="121"/>
      <c r="O254" s="122"/>
    </row>
    <row r="255" spans="1:15">
      <c r="A255" s="79" t="s">
        <v>571</v>
      </c>
      <c r="B255" s="79" t="s">
        <v>936</v>
      </c>
      <c r="C255" s="121">
        <v>38817</v>
      </c>
      <c r="D255" s="90">
        <f t="shared" si="15"/>
        <v>2006</v>
      </c>
      <c r="E255" s="122" t="s">
        <v>953</v>
      </c>
      <c r="F255" s="79">
        <v>700</v>
      </c>
      <c r="G255" s="79">
        <v>14784</v>
      </c>
      <c r="H255" s="79">
        <v>6888</v>
      </c>
      <c r="I255" s="79">
        <v>7896</v>
      </c>
      <c r="J255" s="79" t="str">
        <f t="shared" si="16"/>
        <v>Remarkable Doghouse Supply</v>
      </c>
      <c r="K255" s="79" t="str">
        <f t="shared" si="17"/>
        <v/>
      </c>
      <c r="L255" t="str">
        <f t="shared" si="18"/>
        <v/>
      </c>
      <c r="M255" s="121"/>
      <c r="O255" s="122"/>
    </row>
    <row r="256" spans="1:15">
      <c r="A256" s="79" t="s">
        <v>949</v>
      </c>
      <c r="B256" s="79" t="s">
        <v>936</v>
      </c>
      <c r="C256" s="121">
        <v>38820</v>
      </c>
      <c r="D256" s="90">
        <f t="shared" si="15"/>
        <v>2006</v>
      </c>
      <c r="E256" s="122" t="s">
        <v>950</v>
      </c>
      <c r="F256" s="79">
        <v>800</v>
      </c>
      <c r="G256" s="79">
        <v>16264</v>
      </c>
      <c r="H256" s="79">
        <v>7872</v>
      </c>
      <c r="I256" s="79">
        <v>8392</v>
      </c>
      <c r="J256" s="79" t="str">
        <f t="shared" si="16"/>
        <v>Flexible Ink Corporation</v>
      </c>
      <c r="K256" s="79" t="str">
        <f t="shared" si="17"/>
        <v/>
      </c>
      <c r="L256" t="str">
        <f t="shared" si="18"/>
        <v/>
      </c>
      <c r="M256" s="121"/>
      <c r="O256" s="122"/>
    </row>
    <row r="257" spans="1:15">
      <c r="A257" s="79" t="s">
        <v>577</v>
      </c>
      <c r="B257" s="79" t="s">
        <v>936</v>
      </c>
      <c r="C257" s="121">
        <v>38827</v>
      </c>
      <c r="D257" s="90">
        <f t="shared" si="15"/>
        <v>2006</v>
      </c>
      <c r="E257" s="122" t="s">
        <v>953</v>
      </c>
      <c r="F257" s="79">
        <v>1000</v>
      </c>
      <c r="G257" s="79">
        <v>23820</v>
      </c>
      <c r="H257" s="79">
        <v>9840</v>
      </c>
      <c r="I257" s="79">
        <v>13980</v>
      </c>
      <c r="J257" s="79" t="str">
        <f t="shared" si="16"/>
        <v>Remarkable Doghouse Supply</v>
      </c>
      <c r="K257" s="79" t="str">
        <f t="shared" si="17"/>
        <v/>
      </c>
      <c r="L257" t="str">
        <f t="shared" si="18"/>
        <v/>
      </c>
      <c r="M257" s="121"/>
      <c r="O257" s="122"/>
    </row>
    <row r="258" spans="1:15">
      <c r="A258" s="79" t="s">
        <v>571</v>
      </c>
      <c r="B258" s="79" t="s">
        <v>936</v>
      </c>
      <c r="C258" s="121">
        <v>38830</v>
      </c>
      <c r="D258" s="90">
        <f t="shared" si="15"/>
        <v>2006</v>
      </c>
      <c r="E258" s="122" t="s">
        <v>948</v>
      </c>
      <c r="F258" s="79">
        <v>600</v>
      </c>
      <c r="G258" s="79">
        <v>14004</v>
      </c>
      <c r="H258" s="79">
        <v>5904</v>
      </c>
      <c r="I258" s="79">
        <v>8100</v>
      </c>
      <c r="J258" s="79" t="str">
        <f t="shared" si="16"/>
        <v>Powerful Utensil Traders</v>
      </c>
      <c r="K258" s="79" t="str">
        <f t="shared" si="17"/>
        <v/>
      </c>
      <c r="L258" t="str">
        <f t="shared" si="18"/>
        <v/>
      </c>
      <c r="M258" s="121"/>
      <c r="O258" s="122"/>
    </row>
    <row r="259" spans="1:15">
      <c r="A259" s="79" t="s">
        <v>949</v>
      </c>
      <c r="B259" s="79" t="s">
        <v>938</v>
      </c>
      <c r="C259" s="121">
        <v>38830</v>
      </c>
      <c r="D259" s="90">
        <f t="shared" si="15"/>
        <v>2006</v>
      </c>
      <c r="E259" s="122" t="s">
        <v>956</v>
      </c>
      <c r="F259" s="79">
        <v>400</v>
      </c>
      <c r="G259" s="79">
        <v>9064</v>
      </c>
      <c r="H259" s="79">
        <v>4088</v>
      </c>
      <c r="I259" s="79">
        <v>4976</v>
      </c>
      <c r="J259" s="79" t="str">
        <f t="shared" si="16"/>
        <v>First-Rate Radio Supply</v>
      </c>
      <c r="K259" s="79" t="str">
        <f t="shared" si="17"/>
        <v/>
      </c>
      <c r="L259" t="str">
        <f t="shared" si="18"/>
        <v/>
      </c>
      <c r="M259" s="121"/>
      <c r="O259" s="122"/>
    </row>
    <row r="260" spans="1:15">
      <c r="A260" s="79" t="s">
        <v>949</v>
      </c>
      <c r="B260" s="79" t="s">
        <v>938</v>
      </c>
      <c r="C260" s="121">
        <v>38830</v>
      </c>
      <c r="D260" s="90">
        <f t="shared" si="15"/>
        <v>2006</v>
      </c>
      <c r="E260" s="122" t="s">
        <v>955</v>
      </c>
      <c r="F260" s="79">
        <v>500</v>
      </c>
      <c r="G260" s="79">
        <v>12135</v>
      </c>
      <c r="H260" s="79">
        <v>5110</v>
      </c>
      <c r="I260" s="79">
        <v>7025</v>
      </c>
      <c r="J260" s="79" t="str">
        <f t="shared" si="16"/>
        <v>Vivid Yardstick Company</v>
      </c>
      <c r="K260" s="79" t="str">
        <f t="shared" si="17"/>
        <v/>
      </c>
      <c r="L260" t="str">
        <f t="shared" si="18"/>
        <v/>
      </c>
      <c r="M260" s="121"/>
      <c r="O260" s="122"/>
    </row>
    <row r="261" spans="1:15">
      <c r="A261" s="79" t="s">
        <v>571</v>
      </c>
      <c r="B261" s="79" t="s">
        <v>938</v>
      </c>
      <c r="C261" s="121">
        <v>38832</v>
      </c>
      <c r="D261" s="90">
        <f t="shared" si="15"/>
        <v>2006</v>
      </c>
      <c r="E261" s="122" t="s">
        <v>958</v>
      </c>
      <c r="F261" s="79">
        <v>900</v>
      </c>
      <c r="G261" s="79">
        <v>18756</v>
      </c>
      <c r="H261" s="79">
        <v>9198</v>
      </c>
      <c r="I261" s="79">
        <v>9558</v>
      </c>
      <c r="J261" s="79" t="str">
        <f t="shared" si="16"/>
        <v>Enhanced Barometer Corporation</v>
      </c>
      <c r="K261" s="79" t="str">
        <f t="shared" si="17"/>
        <v/>
      </c>
      <c r="L261" t="str">
        <f t="shared" si="18"/>
        <v/>
      </c>
      <c r="M261" s="121"/>
      <c r="O261" s="122"/>
    </row>
    <row r="262" spans="1:15">
      <c r="A262" s="79" t="s">
        <v>577</v>
      </c>
      <c r="B262" s="79" t="s">
        <v>938</v>
      </c>
      <c r="C262" s="121">
        <v>38833</v>
      </c>
      <c r="D262" s="90">
        <f t="shared" si="15"/>
        <v>2006</v>
      </c>
      <c r="E262" s="122" t="s">
        <v>952</v>
      </c>
      <c r="F262" s="79">
        <v>200</v>
      </c>
      <c r="G262" s="79">
        <v>5002</v>
      </c>
      <c r="H262" s="79">
        <v>2044</v>
      </c>
      <c r="I262" s="79">
        <v>2958</v>
      </c>
      <c r="J262" s="79" t="str">
        <f t="shared" si="16"/>
        <v>Superior Meter Company</v>
      </c>
      <c r="K262" s="79" t="str">
        <f t="shared" si="17"/>
        <v/>
      </c>
      <c r="L262" t="str">
        <f t="shared" si="18"/>
        <v/>
      </c>
      <c r="M262" s="121"/>
      <c r="O262" s="122"/>
    </row>
    <row r="263" spans="1:15">
      <c r="A263" s="79" t="s">
        <v>577</v>
      </c>
      <c r="B263" s="79" t="s">
        <v>936</v>
      </c>
      <c r="C263" s="121">
        <v>38834</v>
      </c>
      <c r="D263" s="90">
        <f t="shared" si="15"/>
        <v>2006</v>
      </c>
      <c r="E263" s="122" t="s">
        <v>951</v>
      </c>
      <c r="F263" s="79">
        <v>800</v>
      </c>
      <c r="G263" s="79">
        <v>15856</v>
      </c>
      <c r="H263" s="79">
        <v>7872</v>
      </c>
      <c r="I263" s="79">
        <v>7984</v>
      </c>
      <c r="J263" s="79" t="str">
        <f t="shared" si="16"/>
        <v>Best Scooter Corporation</v>
      </c>
      <c r="K263" s="79" t="str">
        <f t="shared" si="17"/>
        <v/>
      </c>
      <c r="L263" t="str">
        <f t="shared" si="18"/>
        <v/>
      </c>
      <c r="M263" s="121"/>
      <c r="O263" s="122"/>
    </row>
    <row r="264" spans="1:15">
      <c r="A264" s="79" t="s">
        <v>571</v>
      </c>
      <c r="B264" s="79" t="s">
        <v>937</v>
      </c>
      <c r="C264" s="121">
        <v>38834</v>
      </c>
      <c r="D264" s="90">
        <f t="shared" si="15"/>
        <v>2006</v>
      </c>
      <c r="E264" s="122" t="s">
        <v>965</v>
      </c>
      <c r="F264" s="79">
        <v>400</v>
      </c>
      <c r="G264" s="79">
        <v>7136</v>
      </c>
      <c r="H264" s="79">
        <v>3388</v>
      </c>
      <c r="I264" s="79">
        <v>3748</v>
      </c>
      <c r="J264" s="79" t="str">
        <f t="shared" si="16"/>
        <v>Fully Vegetable Corporation</v>
      </c>
      <c r="K264" s="79" t="str">
        <f t="shared" si="17"/>
        <v/>
      </c>
      <c r="L264" t="str">
        <f t="shared" si="18"/>
        <v/>
      </c>
      <c r="M264" s="121"/>
      <c r="O264" s="122"/>
    </row>
    <row r="265" spans="1:15">
      <c r="A265" s="79" t="s">
        <v>571</v>
      </c>
      <c r="B265" s="79" t="s">
        <v>936</v>
      </c>
      <c r="C265" s="121">
        <v>38835</v>
      </c>
      <c r="D265" s="90">
        <f t="shared" ref="D265:D328" si="19">YEAR(C265)</f>
        <v>2006</v>
      </c>
      <c r="E265" s="122" t="s">
        <v>946</v>
      </c>
      <c r="F265" s="79">
        <v>600</v>
      </c>
      <c r="G265" s="79">
        <v>14154</v>
      </c>
      <c r="H265" s="79">
        <v>5904</v>
      </c>
      <c r="I265" s="79">
        <v>8250</v>
      </c>
      <c r="J265" s="79" t="str">
        <f t="shared" si="16"/>
        <v>Alluring Raft Corporation</v>
      </c>
      <c r="K265" s="79" t="str">
        <f t="shared" si="17"/>
        <v/>
      </c>
      <c r="L265" t="str">
        <f t="shared" si="18"/>
        <v/>
      </c>
      <c r="M265" s="121"/>
      <c r="O265" s="122"/>
    </row>
    <row r="266" spans="1:15">
      <c r="A266" s="79" t="s">
        <v>949</v>
      </c>
      <c r="B266" s="79" t="s">
        <v>937</v>
      </c>
      <c r="C266" s="121">
        <v>38837</v>
      </c>
      <c r="D266" s="90">
        <f t="shared" si="19"/>
        <v>2006</v>
      </c>
      <c r="E266" s="122" t="s">
        <v>951</v>
      </c>
      <c r="F266" s="79">
        <v>1000</v>
      </c>
      <c r="G266" s="79">
        <v>20770</v>
      </c>
      <c r="H266" s="79">
        <v>8470</v>
      </c>
      <c r="I266" s="79">
        <v>12300</v>
      </c>
      <c r="J266" s="79" t="str">
        <f t="shared" ref="J266:J329" si="20">PROPER(E266)</f>
        <v>Best Scooter Corporation</v>
      </c>
      <c r="K266" s="79" t="str">
        <f t="shared" ref="K266:K329" si="21">LOWER(L266)</f>
        <v/>
      </c>
      <c r="L266" t="str">
        <f t="shared" ref="L266:L329" si="22">UPPER(M266)</f>
        <v/>
      </c>
      <c r="M266" s="121"/>
      <c r="O266" s="122"/>
    </row>
    <row r="267" spans="1:15">
      <c r="A267" s="79" t="s">
        <v>571</v>
      </c>
      <c r="B267" s="79" t="s">
        <v>938</v>
      </c>
      <c r="C267" s="121">
        <v>38842</v>
      </c>
      <c r="D267" s="90">
        <f t="shared" si="19"/>
        <v>2006</v>
      </c>
      <c r="E267" s="122" t="s">
        <v>946</v>
      </c>
      <c r="F267" s="79">
        <v>900</v>
      </c>
      <c r="G267" s="79">
        <v>21042</v>
      </c>
      <c r="H267" s="79">
        <v>9198</v>
      </c>
      <c r="I267" s="79">
        <v>11844</v>
      </c>
      <c r="J267" s="79" t="str">
        <f t="shared" si="20"/>
        <v>Alluring Raft Corporation</v>
      </c>
      <c r="K267" s="79" t="str">
        <f t="shared" si="21"/>
        <v/>
      </c>
      <c r="L267" t="str">
        <f t="shared" si="22"/>
        <v/>
      </c>
      <c r="M267" s="121"/>
      <c r="O267" s="122"/>
    </row>
    <row r="268" spans="1:15">
      <c r="A268" s="79" t="s">
        <v>577</v>
      </c>
      <c r="B268" s="79" t="s">
        <v>936</v>
      </c>
      <c r="C268" s="121">
        <v>38844</v>
      </c>
      <c r="D268" s="90">
        <f t="shared" si="19"/>
        <v>2006</v>
      </c>
      <c r="E268" s="122" t="s">
        <v>945</v>
      </c>
      <c r="F268" s="79">
        <v>100</v>
      </c>
      <c r="G268" s="79">
        <v>2042</v>
      </c>
      <c r="H268" s="79">
        <v>984</v>
      </c>
      <c r="I268" s="79">
        <v>1058</v>
      </c>
      <c r="J268" s="79" t="str">
        <f t="shared" si="20"/>
        <v>Innovative Paint Company</v>
      </c>
      <c r="K268" s="79" t="str">
        <f t="shared" si="21"/>
        <v/>
      </c>
      <c r="L268" t="str">
        <f t="shared" si="22"/>
        <v/>
      </c>
      <c r="M268" s="121"/>
      <c r="O268" s="122"/>
    </row>
    <row r="269" spans="1:15">
      <c r="A269" s="79" t="s">
        <v>571</v>
      </c>
      <c r="B269" s="79" t="s">
        <v>938</v>
      </c>
      <c r="C269" s="121">
        <v>38848</v>
      </c>
      <c r="D269" s="90">
        <f t="shared" si="19"/>
        <v>2006</v>
      </c>
      <c r="E269" s="122" t="s">
        <v>946</v>
      </c>
      <c r="F269" s="79">
        <v>900</v>
      </c>
      <c r="G269" s="79">
        <v>19062</v>
      </c>
      <c r="H269" s="79">
        <v>9198</v>
      </c>
      <c r="I269" s="79">
        <v>9864</v>
      </c>
      <c r="J269" s="79" t="str">
        <f t="shared" si="20"/>
        <v>Alluring Raft Corporation</v>
      </c>
      <c r="K269" s="79" t="str">
        <f t="shared" si="21"/>
        <v/>
      </c>
      <c r="L269" t="str">
        <f t="shared" si="22"/>
        <v/>
      </c>
      <c r="M269" s="121"/>
      <c r="O269" s="122"/>
    </row>
    <row r="270" spans="1:15">
      <c r="A270" s="79" t="s">
        <v>571</v>
      </c>
      <c r="B270" s="79" t="s">
        <v>938</v>
      </c>
      <c r="C270" s="121">
        <v>38853</v>
      </c>
      <c r="D270" s="90">
        <f t="shared" si="19"/>
        <v>2006</v>
      </c>
      <c r="E270" s="122" t="s">
        <v>955</v>
      </c>
      <c r="F270" s="79">
        <v>400</v>
      </c>
      <c r="G270" s="79">
        <v>9816</v>
      </c>
      <c r="H270" s="79">
        <v>4088</v>
      </c>
      <c r="I270" s="79">
        <v>5728</v>
      </c>
      <c r="J270" s="79" t="str">
        <f t="shared" si="20"/>
        <v>Vivid Yardstick Company</v>
      </c>
      <c r="K270" s="79" t="str">
        <f t="shared" si="21"/>
        <v/>
      </c>
      <c r="L270" t="str">
        <f t="shared" si="22"/>
        <v/>
      </c>
      <c r="M270" s="121"/>
      <c r="O270" s="122"/>
    </row>
    <row r="271" spans="1:15">
      <c r="A271" s="79" t="s">
        <v>949</v>
      </c>
      <c r="B271" s="79" t="s">
        <v>936</v>
      </c>
      <c r="C271" s="121">
        <v>38856</v>
      </c>
      <c r="D271" s="90">
        <f t="shared" si="19"/>
        <v>2006</v>
      </c>
      <c r="E271" s="122" t="s">
        <v>958</v>
      </c>
      <c r="F271" s="79">
        <v>900</v>
      </c>
      <c r="G271" s="79">
        <v>21033</v>
      </c>
      <c r="H271" s="79">
        <v>8856</v>
      </c>
      <c r="I271" s="79">
        <v>12177</v>
      </c>
      <c r="J271" s="79" t="str">
        <f t="shared" si="20"/>
        <v>Enhanced Barometer Corporation</v>
      </c>
      <c r="K271" s="79" t="str">
        <f t="shared" si="21"/>
        <v/>
      </c>
      <c r="L271" t="str">
        <f t="shared" si="22"/>
        <v/>
      </c>
      <c r="M271" s="121"/>
      <c r="O271" s="122"/>
    </row>
    <row r="272" spans="1:15">
      <c r="A272" s="79" t="s">
        <v>571</v>
      </c>
      <c r="B272" s="79" t="s">
        <v>938</v>
      </c>
      <c r="C272" s="121">
        <v>38858</v>
      </c>
      <c r="D272" s="90">
        <f t="shared" si="19"/>
        <v>2006</v>
      </c>
      <c r="E272" s="122" t="s">
        <v>950</v>
      </c>
      <c r="F272" s="79">
        <v>400</v>
      </c>
      <c r="G272" s="79">
        <v>9156</v>
      </c>
      <c r="H272" s="79">
        <v>4088</v>
      </c>
      <c r="I272" s="79">
        <v>5068</v>
      </c>
      <c r="J272" s="79" t="str">
        <f t="shared" si="20"/>
        <v>Flexible Ink Corporation</v>
      </c>
      <c r="K272" s="79" t="str">
        <f t="shared" si="21"/>
        <v/>
      </c>
      <c r="L272" t="str">
        <f t="shared" si="22"/>
        <v/>
      </c>
      <c r="M272" s="121"/>
      <c r="O272" s="122"/>
    </row>
    <row r="273" spans="1:15">
      <c r="A273" s="79" t="s">
        <v>571</v>
      </c>
      <c r="B273" s="79" t="s">
        <v>937</v>
      </c>
      <c r="C273" s="121">
        <v>38858</v>
      </c>
      <c r="D273" s="90">
        <f t="shared" si="19"/>
        <v>2006</v>
      </c>
      <c r="E273" s="122" t="s">
        <v>944</v>
      </c>
      <c r="F273" s="79">
        <v>700</v>
      </c>
      <c r="G273" s="79">
        <v>13874</v>
      </c>
      <c r="H273" s="79">
        <v>5929</v>
      </c>
      <c r="I273" s="79">
        <v>7945</v>
      </c>
      <c r="J273" s="79" t="str">
        <f t="shared" si="20"/>
        <v>Safe Aerobic Inc.</v>
      </c>
      <c r="K273" s="79" t="str">
        <f t="shared" si="21"/>
        <v/>
      </c>
      <c r="L273" t="str">
        <f t="shared" si="22"/>
        <v/>
      </c>
      <c r="M273" s="121"/>
      <c r="O273" s="122"/>
    </row>
    <row r="274" spans="1:15">
      <c r="A274" s="79" t="s">
        <v>571</v>
      </c>
      <c r="B274" s="79" t="s">
        <v>936</v>
      </c>
      <c r="C274" s="121">
        <v>38860</v>
      </c>
      <c r="D274" s="90">
        <f t="shared" si="19"/>
        <v>2006</v>
      </c>
      <c r="E274" s="122" t="s">
        <v>950</v>
      </c>
      <c r="F274" s="79">
        <v>200</v>
      </c>
      <c r="G274" s="79">
        <v>4474</v>
      </c>
      <c r="H274" s="79">
        <v>1968</v>
      </c>
      <c r="I274" s="79">
        <v>2506</v>
      </c>
      <c r="J274" s="79" t="str">
        <f t="shared" si="20"/>
        <v>Flexible Ink Corporation</v>
      </c>
      <c r="K274" s="79" t="str">
        <f t="shared" si="21"/>
        <v/>
      </c>
      <c r="L274" t="str">
        <f t="shared" si="22"/>
        <v/>
      </c>
      <c r="M274" s="121"/>
      <c r="O274" s="122"/>
    </row>
    <row r="275" spans="1:15">
      <c r="A275" s="79" t="s">
        <v>571</v>
      </c>
      <c r="B275" s="79" t="s">
        <v>937</v>
      </c>
      <c r="C275" s="121">
        <v>38861</v>
      </c>
      <c r="D275" s="90">
        <f t="shared" si="19"/>
        <v>2006</v>
      </c>
      <c r="E275" s="122" t="s">
        <v>958</v>
      </c>
      <c r="F275" s="79">
        <v>400</v>
      </c>
      <c r="G275" s="79">
        <v>7152</v>
      </c>
      <c r="H275" s="79">
        <v>3388</v>
      </c>
      <c r="I275" s="79">
        <v>3764</v>
      </c>
      <c r="J275" s="79" t="str">
        <f t="shared" si="20"/>
        <v>Enhanced Barometer Corporation</v>
      </c>
      <c r="K275" s="79" t="str">
        <f t="shared" si="21"/>
        <v/>
      </c>
      <c r="L275" t="str">
        <f t="shared" si="22"/>
        <v/>
      </c>
      <c r="M275" s="121"/>
      <c r="O275" s="122"/>
    </row>
    <row r="276" spans="1:15">
      <c r="A276" s="79" t="s">
        <v>949</v>
      </c>
      <c r="B276" s="79" t="s">
        <v>937</v>
      </c>
      <c r="C276" s="121">
        <v>38861</v>
      </c>
      <c r="D276" s="90">
        <f t="shared" si="19"/>
        <v>2006</v>
      </c>
      <c r="E276" s="122" t="s">
        <v>952</v>
      </c>
      <c r="F276" s="79">
        <v>600</v>
      </c>
      <c r="G276" s="79">
        <v>11964</v>
      </c>
      <c r="H276" s="79">
        <v>5082</v>
      </c>
      <c r="I276" s="79">
        <v>6882</v>
      </c>
      <c r="J276" s="79" t="str">
        <f t="shared" si="20"/>
        <v>Superior Meter Company</v>
      </c>
      <c r="K276" s="79" t="str">
        <f t="shared" si="21"/>
        <v/>
      </c>
      <c r="L276" t="str">
        <f t="shared" si="22"/>
        <v/>
      </c>
      <c r="M276" s="121"/>
      <c r="O276" s="122"/>
    </row>
    <row r="277" spans="1:15">
      <c r="A277" s="79" t="s">
        <v>577</v>
      </c>
      <c r="B277" s="79" t="s">
        <v>937</v>
      </c>
      <c r="C277" s="121">
        <v>38862</v>
      </c>
      <c r="D277" s="90">
        <f t="shared" si="19"/>
        <v>2006</v>
      </c>
      <c r="E277" s="122" t="s">
        <v>952</v>
      </c>
      <c r="F277" s="79">
        <v>1000</v>
      </c>
      <c r="G277" s="79">
        <v>18530</v>
      </c>
      <c r="H277" s="79">
        <v>8470</v>
      </c>
      <c r="I277" s="79">
        <v>10060</v>
      </c>
      <c r="J277" s="79" t="str">
        <f t="shared" si="20"/>
        <v>Superior Meter Company</v>
      </c>
      <c r="K277" s="79" t="str">
        <f t="shared" si="21"/>
        <v/>
      </c>
      <c r="L277" t="str">
        <f t="shared" si="22"/>
        <v/>
      </c>
      <c r="M277" s="121"/>
      <c r="O277" s="122"/>
    </row>
    <row r="278" spans="1:15">
      <c r="A278" s="79" t="s">
        <v>571</v>
      </c>
      <c r="B278" s="79" t="s">
        <v>938</v>
      </c>
      <c r="C278" s="121">
        <v>38865</v>
      </c>
      <c r="D278" s="90">
        <f t="shared" si="19"/>
        <v>2006</v>
      </c>
      <c r="E278" s="122" t="s">
        <v>945</v>
      </c>
      <c r="F278" s="79">
        <v>600</v>
      </c>
      <c r="G278" s="79">
        <v>13290</v>
      </c>
      <c r="H278" s="79">
        <v>6132</v>
      </c>
      <c r="I278" s="79">
        <v>7158</v>
      </c>
      <c r="J278" s="79" t="str">
        <f t="shared" si="20"/>
        <v>Innovative Paint Company</v>
      </c>
      <c r="K278" s="79" t="str">
        <f t="shared" si="21"/>
        <v/>
      </c>
      <c r="L278" t="str">
        <f t="shared" si="22"/>
        <v/>
      </c>
      <c r="M278" s="121"/>
      <c r="O278" s="122"/>
    </row>
    <row r="279" spans="1:15">
      <c r="A279" s="79" t="s">
        <v>571</v>
      </c>
      <c r="B279" s="79" t="s">
        <v>936</v>
      </c>
      <c r="C279" s="121">
        <v>38868</v>
      </c>
      <c r="D279" s="90">
        <f t="shared" si="19"/>
        <v>2006</v>
      </c>
      <c r="E279" s="122" t="s">
        <v>951</v>
      </c>
      <c r="F279" s="79">
        <v>800</v>
      </c>
      <c r="G279" s="79">
        <v>17136</v>
      </c>
      <c r="H279" s="79">
        <v>7872</v>
      </c>
      <c r="I279" s="79">
        <v>9264</v>
      </c>
      <c r="J279" s="79" t="str">
        <f t="shared" si="20"/>
        <v>Best Scooter Corporation</v>
      </c>
      <c r="K279" s="79" t="str">
        <f t="shared" si="21"/>
        <v/>
      </c>
      <c r="L279" t="str">
        <f t="shared" si="22"/>
        <v/>
      </c>
      <c r="M279" s="121"/>
      <c r="O279" s="122"/>
    </row>
    <row r="280" spans="1:15">
      <c r="A280" s="79" t="s">
        <v>949</v>
      </c>
      <c r="B280" s="79" t="s">
        <v>936</v>
      </c>
      <c r="C280" s="121">
        <v>38870</v>
      </c>
      <c r="D280" s="90">
        <f t="shared" si="19"/>
        <v>2006</v>
      </c>
      <c r="E280" s="122" t="s">
        <v>954</v>
      </c>
      <c r="F280" s="79">
        <v>200</v>
      </c>
      <c r="G280" s="79">
        <v>4492</v>
      </c>
      <c r="H280" s="79">
        <v>1968</v>
      </c>
      <c r="I280" s="79">
        <v>2524</v>
      </c>
      <c r="J280" s="79" t="str">
        <f t="shared" si="20"/>
        <v>Persuasive Shoe Inc.</v>
      </c>
      <c r="K280" s="79" t="str">
        <f t="shared" si="21"/>
        <v/>
      </c>
      <c r="L280" t="str">
        <f t="shared" si="22"/>
        <v/>
      </c>
      <c r="M280" s="121"/>
      <c r="O280" s="122"/>
    </row>
    <row r="281" spans="1:15">
      <c r="A281" s="79" t="s">
        <v>571</v>
      </c>
      <c r="B281" s="79" t="s">
        <v>937</v>
      </c>
      <c r="C281" s="121">
        <v>38872</v>
      </c>
      <c r="D281" s="90">
        <f t="shared" si="19"/>
        <v>2006</v>
      </c>
      <c r="E281" s="122" t="s">
        <v>958</v>
      </c>
      <c r="F281" s="79">
        <v>800</v>
      </c>
      <c r="G281" s="79">
        <v>14984</v>
      </c>
      <c r="H281" s="79">
        <v>6776</v>
      </c>
      <c r="I281" s="79">
        <v>8208</v>
      </c>
      <c r="J281" s="79" t="str">
        <f t="shared" si="20"/>
        <v>Enhanced Barometer Corporation</v>
      </c>
      <c r="K281" s="79" t="str">
        <f t="shared" si="21"/>
        <v/>
      </c>
      <c r="L281" t="str">
        <f t="shared" si="22"/>
        <v/>
      </c>
      <c r="M281" s="121"/>
      <c r="O281" s="122"/>
    </row>
    <row r="282" spans="1:15">
      <c r="A282" s="79" t="s">
        <v>571</v>
      </c>
      <c r="B282" s="79" t="s">
        <v>937</v>
      </c>
      <c r="C282" s="121">
        <v>38873</v>
      </c>
      <c r="D282" s="90">
        <f t="shared" si="19"/>
        <v>2006</v>
      </c>
      <c r="E282" s="122" t="s">
        <v>958</v>
      </c>
      <c r="F282" s="79">
        <v>900</v>
      </c>
      <c r="G282" s="79">
        <v>18576</v>
      </c>
      <c r="H282" s="79">
        <v>7623</v>
      </c>
      <c r="I282" s="79">
        <v>10953</v>
      </c>
      <c r="J282" s="79" t="str">
        <f t="shared" si="20"/>
        <v>Enhanced Barometer Corporation</v>
      </c>
      <c r="K282" s="79" t="str">
        <f t="shared" si="21"/>
        <v/>
      </c>
      <c r="L282" t="str">
        <f t="shared" si="22"/>
        <v/>
      </c>
      <c r="M282" s="121"/>
      <c r="O282" s="122"/>
    </row>
    <row r="283" spans="1:15">
      <c r="A283" s="79" t="s">
        <v>949</v>
      </c>
      <c r="B283" s="79" t="s">
        <v>936</v>
      </c>
      <c r="C283" s="121">
        <v>38873</v>
      </c>
      <c r="D283" s="90">
        <f t="shared" si="19"/>
        <v>2006</v>
      </c>
      <c r="E283" s="122" t="s">
        <v>963</v>
      </c>
      <c r="F283" s="79">
        <v>500</v>
      </c>
      <c r="G283" s="79">
        <v>11220</v>
      </c>
      <c r="H283" s="79">
        <v>4920</v>
      </c>
      <c r="I283" s="79">
        <v>6300</v>
      </c>
      <c r="J283" s="79" t="str">
        <f t="shared" si="20"/>
        <v>Mouthwatering Furnace Supply</v>
      </c>
      <c r="K283" s="79" t="str">
        <f t="shared" si="21"/>
        <v/>
      </c>
      <c r="L283" t="str">
        <f t="shared" si="22"/>
        <v/>
      </c>
      <c r="M283" s="121"/>
      <c r="O283" s="122"/>
    </row>
    <row r="284" spans="1:15">
      <c r="A284" s="79" t="s">
        <v>571</v>
      </c>
      <c r="B284" s="79" t="s">
        <v>938</v>
      </c>
      <c r="C284" s="121">
        <v>38873</v>
      </c>
      <c r="D284" s="90">
        <f t="shared" si="19"/>
        <v>2006</v>
      </c>
      <c r="E284" s="122" t="s">
        <v>953</v>
      </c>
      <c r="F284" s="79">
        <v>900</v>
      </c>
      <c r="G284" s="79">
        <v>22716</v>
      </c>
      <c r="H284" s="79">
        <v>9198</v>
      </c>
      <c r="I284" s="79">
        <v>13518</v>
      </c>
      <c r="J284" s="79" t="str">
        <f t="shared" si="20"/>
        <v>Remarkable Doghouse Supply</v>
      </c>
      <c r="K284" s="79" t="str">
        <f t="shared" si="21"/>
        <v/>
      </c>
      <c r="L284" t="str">
        <f t="shared" si="22"/>
        <v/>
      </c>
      <c r="M284" s="121"/>
      <c r="O284" s="122"/>
    </row>
    <row r="285" spans="1:15">
      <c r="A285" s="79" t="s">
        <v>571</v>
      </c>
      <c r="B285" s="79" t="s">
        <v>937</v>
      </c>
      <c r="C285" s="121">
        <v>38877</v>
      </c>
      <c r="D285" s="90">
        <f t="shared" si="19"/>
        <v>2006</v>
      </c>
      <c r="E285" s="122" t="s">
        <v>945</v>
      </c>
      <c r="F285" s="79">
        <v>500</v>
      </c>
      <c r="G285" s="79">
        <v>9345</v>
      </c>
      <c r="H285" s="79">
        <v>4235</v>
      </c>
      <c r="I285" s="79">
        <v>5110</v>
      </c>
      <c r="J285" s="79" t="str">
        <f t="shared" si="20"/>
        <v>Innovative Paint Company</v>
      </c>
      <c r="K285" s="79" t="str">
        <f t="shared" si="21"/>
        <v/>
      </c>
      <c r="L285" t="str">
        <f t="shared" si="22"/>
        <v/>
      </c>
      <c r="M285" s="121"/>
      <c r="O285" s="122"/>
    </row>
    <row r="286" spans="1:15">
      <c r="A286" s="79" t="s">
        <v>949</v>
      </c>
      <c r="B286" s="79" t="s">
        <v>938</v>
      </c>
      <c r="C286" s="121">
        <v>38887</v>
      </c>
      <c r="D286" s="90">
        <f t="shared" si="19"/>
        <v>2006</v>
      </c>
      <c r="E286" s="122" t="s">
        <v>952</v>
      </c>
      <c r="F286" s="79">
        <v>300</v>
      </c>
      <c r="G286" s="79">
        <v>6495</v>
      </c>
      <c r="H286" s="79">
        <v>3066</v>
      </c>
      <c r="I286" s="79">
        <v>3429</v>
      </c>
      <c r="J286" s="79" t="str">
        <f t="shared" si="20"/>
        <v>Superior Meter Company</v>
      </c>
      <c r="K286" s="79" t="str">
        <f t="shared" si="21"/>
        <v/>
      </c>
      <c r="L286" t="str">
        <f t="shared" si="22"/>
        <v/>
      </c>
      <c r="M286" s="121"/>
      <c r="O286" s="122"/>
    </row>
    <row r="287" spans="1:15">
      <c r="A287" s="79" t="s">
        <v>577</v>
      </c>
      <c r="B287" s="79" t="s">
        <v>937</v>
      </c>
      <c r="C287" s="121">
        <v>38887</v>
      </c>
      <c r="D287" s="90">
        <f t="shared" si="19"/>
        <v>2006</v>
      </c>
      <c r="E287" s="122" t="s">
        <v>944</v>
      </c>
      <c r="F287" s="79">
        <v>300</v>
      </c>
      <c r="G287" s="79">
        <v>5094</v>
      </c>
      <c r="H287" s="79">
        <v>2541</v>
      </c>
      <c r="I287" s="79">
        <v>2553</v>
      </c>
      <c r="J287" s="79" t="str">
        <f t="shared" si="20"/>
        <v>Safe Aerobic Inc.</v>
      </c>
      <c r="K287" s="79" t="str">
        <f t="shared" si="21"/>
        <v/>
      </c>
      <c r="L287" t="str">
        <f t="shared" si="22"/>
        <v/>
      </c>
      <c r="M287" s="121"/>
      <c r="O287" s="122"/>
    </row>
    <row r="288" spans="1:15">
      <c r="A288" s="79" t="s">
        <v>571</v>
      </c>
      <c r="B288" s="79" t="s">
        <v>938</v>
      </c>
      <c r="C288" s="121">
        <v>38887</v>
      </c>
      <c r="D288" s="90">
        <f t="shared" si="19"/>
        <v>2006</v>
      </c>
      <c r="E288" s="122" t="s">
        <v>945</v>
      </c>
      <c r="F288" s="79">
        <v>1000</v>
      </c>
      <c r="G288" s="79">
        <v>21880</v>
      </c>
      <c r="H288" s="79">
        <v>10220</v>
      </c>
      <c r="I288" s="79">
        <v>11660</v>
      </c>
      <c r="J288" s="79" t="str">
        <f t="shared" si="20"/>
        <v>Innovative Paint Company</v>
      </c>
      <c r="K288" s="79" t="str">
        <f t="shared" si="21"/>
        <v/>
      </c>
      <c r="L288" t="str">
        <f t="shared" si="22"/>
        <v/>
      </c>
      <c r="M288" s="121"/>
      <c r="O288" s="122"/>
    </row>
    <row r="289" spans="1:15">
      <c r="A289" s="79" t="s">
        <v>577</v>
      </c>
      <c r="B289" s="79" t="s">
        <v>938</v>
      </c>
      <c r="C289" s="121">
        <v>38889</v>
      </c>
      <c r="D289" s="90">
        <f t="shared" si="19"/>
        <v>2006</v>
      </c>
      <c r="E289" s="122" t="s">
        <v>948</v>
      </c>
      <c r="F289" s="79">
        <v>800</v>
      </c>
      <c r="G289" s="79">
        <v>18072</v>
      </c>
      <c r="H289" s="79">
        <v>8176</v>
      </c>
      <c r="I289" s="79">
        <v>9896</v>
      </c>
      <c r="J289" s="79" t="str">
        <f t="shared" si="20"/>
        <v>Powerful Utensil Traders</v>
      </c>
      <c r="K289" s="79" t="str">
        <f t="shared" si="21"/>
        <v/>
      </c>
      <c r="L289" t="str">
        <f t="shared" si="22"/>
        <v/>
      </c>
      <c r="M289" s="121"/>
      <c r="O289" s="122"/>
    </row>
    <row r="290" spans="1:15">
      <c r="A290" s="79" t="s">
        <v>949</v>
      </c>
      <c r="B290" s="79" t="s">
        <v>938</v>
      </c>
      <c r="C290" s="121">
        <v>38890</v>
      </c>
      <c r="D290" s="90">
        <f t="shared" si="19"/>
        <v>2006</v>
      </c>
      <c r="E290" s="122" t="s">
        <v>951</v>
      </c>
      <c r="F290" s="79">
        <v>100</v>
      </c>
      <c r="G290" s="79">
        <v>2309</v>
      </c>
      <c r="H290" s="79">
        <v>1022</v>
      </c>
      <c r="I290" s="79">
        <v>1287</v>
      </c>
      <c r="J290" s="79" t="str">
        <f t="shared" si="20"/>
        <v>Best Scooter Corporation</v>
      </c>
      <c r="K290" s="79" t="str">
        <f t="shared" si="21"/>
        <v/>
      </c>
      <c r="L290" t="str">
        <f t="shared" si="22"/>
        <v/>
      </c>
      <c r="M290" s="121"/>
      <c r="O290" s="122"/>
    </row>
    <row r="291" spans="1:15">
      <c r="A291" s="79" t="s">
        <v>949</v>
      </c>
      <c r="B291" s="79" t="s">
        <v>938</v>
      </c>
      <c r="C291" s="121">
        <v>38890</v>
      </c>
      <c r="D291" s="90">
        <f t="shared" si="19"/>
        <v>2006</v>
      </c>
      <c r="E291" s="122" t="s">
        <v>954</v>
      </c>
      <c r="F291" s="79">
        <v>500</v>
      </c>
      <c r="G291" s="79">
        <v>11470</v>
      </c>
      <c r="H291" s="79">
        <v>5110</v>
      </c>
      <c r="I291" s="79">
        <v>6360</v>
      </c>
      <c r="J291" s="79" t="str">
        <f t="shared" si="20"/>
        <v>Persuasive Shoe Inc.</v>
      </c>
      <c r="K291" s="79" t="str">
        <f t="shared" si="21"/>
        <v/>
      </c>
      <c r="L291" t="str">
        <f t="shared" si="22"/>
        <v/>
      </c>
      <c r="M291" s="121"/>
      <c r="O291" s="122"/>
    </row>
    <row r="292" spans="1:15">
      <c r="A292" s="79" t="s">
        <v>571</v>
      </c>
      <c r="B292" s="79" t="s">
        <v>936</v>
      </c>
      <c r="C292" s="121">
        <v>38895</v>
      </c>
      <c r="D292" s="90">
        <f t="shared" si="19"/>
        <v>2006</v>
      </c>
      <c r="E292" s="122" t="s">
        <v>952</v>
      </c>
      <c r="F292" s="79">
        <v>900</v>
      </c>
      <c r="G292" s="79">
        <v>21168</v>
      </c>
      <c r="H292" s="79">
        <v>8856</v>
      </c>
      <c r="I292" s="79">
        <v>12312</v>
      </c>
      <c r="J292" s="79" t="str">
        <f t="shared" si="20"/>
        <v>Superior Meter Company</v>
      </c>
      <c r="K292" s="79" t="str">
        <f t="shared" si="21"/>
        <v/>
      </c>
      <c r="L292" t="str">
        <f t="shared" si="22"/>
        <v/>
      </c>
      <c r="M292" s="121"/>
      <c r="O292" s="122"/>
    </row>
    <row r="293" spans="1:15">
      <c r="A293" s="79" t="s">
        <v>949</v>
      </c>
      <c r="B293" s="79" t="s">
        <v>936</v>
      </c>
      <c r="C293" s="121">
        <v>38896</v>
      </c>
      <c r="D293" s="90">
        <f t="shared" si="19"/>
        <v>2006</v>
      </c>
      <c r="E293" s="122" t="s">
        <v>945</v>
      </c>
      <c r="F293" s="79">
        <v>100</v>
      </c>
      <c r="G293" s="79">
        <v>2257</v>
      </c>
      <c r="H293" s="79">
        <v>984</v>
      </c>
      <c r="I293" s="79">
        <v>1273</v>
      </c>
      <c r="J293" s="79" t="str">
        <f t="shared" si="20"/>
        <v>Innovative Paint Company</v>
      </c>
      <c r="K293" s="79" t="str">
        <f t="shared" si="21"/>
        <v/>
      </c>
      <c r="L293" t="str">
        <f t="shared" si="22"/>
        <v/>
      </c>
      <c r="M293" s="121"/>
      <c r="O293" s="122"/>
    </row>
    <row r="294" spans="1:15">
      <c r="A294" s="79" t="s">
        <v>577</v>
      </c>
      <c r="B294" s="79" t="s">
        <v>937</v>
      </c>
      <c r="C294" s="121">
        <v>38900</v>
      </c>
      <c r="D294" s="90">
        <f t="shared" si="19"/>
        <v>2006</v>
      </c>
      <c r="E294" s="122" t="s">
        <v>953</v>
      </c>
      <c r="F294" s="79">
        <v>200</v>
      </c>
      <c r="G294" s="79">
        <v>3418</v>
      </c>
      <c r="H294" s="79">
        <v>1694</v>
      </c>
      <c r="I294" s="79">
        <v>1724</v>
      </c>
      <c r="J294" s="79" t="str">
        <f t="shared" si="20"/>
        <v>Remarkable Doghouse Supply</v>
      </c>
      <c r="K294" s="79" t="str">
        <f t="shared" si="21"/>
        <v/>
      </c>
      <c r="L294" t="str">
        <f t="shared" si="22"/>
        <v/>
      </c>
      <c r="M294" s="121"/>
      <c r="O294" s="122"/>
    </row>
    <row r="295" spans="1:15">
      <c r="A295" s="79" t="s">
        <v>949</v>
      </c>
      <c r="B295" s="79" t="s">
        <v>936</v>
      </c>
      <c r="C295" s="121">
        <v>38904</v>
      </c>
      <c r="D295" s="90">
        <f t="shared" si="19"/>
        <v>2006</v>
      </c>
      <c r="E295" s="122" t="s">
        <v>952</v>
      </c>
      <c r="F295" s="79">
        <v>1000</v>
      </c>
      <c r="G295" s="79">
        <v>20840</v>
      </c>
      <c r="H295" s="79">
        <v>9840</v>
      </c>
      <c r="I295" s="79">
        <v>11000</v>
      </c>
      <c r="J295" s="79" t="str">
        <f t="shared" si="20"/>
        <v>Superior Meter Company</v>
      </c>
      <c r="K295" s="79" t="str">
        <f t="shared" si="21"/>
        <v/>
      </c>
      <c r="L295" t="str">
        <f t="shared" si="22"/>
        <v/>
      </c>
      <c r="M295" s="121"/>
      <c r="O295" s="122"/>
    </row>
    <row r="296" spans="1:15">
      <c r="A296" s="79" t="s">
        <v>577</v>
      </c>
      <c r="B296" s="79" t="s">
        <v>937</v>
      </c>
      <c r="C296" s="121">
        <v>38906</v>
      </c>
      <c r="D296" s="90">
        <f t="shared" si="19"/>
        <v>2006</v>
      </c>
      <c r="E296" s="122" t="s">
        <v>953</v>
      </c>
      <c r="F296" s="79">
        <v>1000</v>
      </c>
      <c r="G296" s="79">
        <v>19110</v>
      </c>
      <c r="H296" s="79">
        <v>8470</v>
      </c>
      <c r="I296" s="79">
        <v>10640</v>
      </c>
      <c r="J296" s="79" t="str">
        <f t="shared" si="20"/>
        <v>Remarkable Doghouse Supply</v>
      </c>
      <c r="K296" s="79" t="str">
        <f t="shared" si="21"/>
        <v/>
      </c>
      <c r="L296" t="str">
        <f t="shared" si="22"/>
        <v/>
      </c>
      <c r="M296" s="121"/>
      <c r="O296" s="122"/>
    </row>
    <row r="297" spans="1:15">
      <c r="A297" s="79" t="s">
        <v>949</v>
      </c>
      <c r="B297" s="79" t="s">
        <v>937</v>
      </c>
      <c r="C297" s="121">
        <v>38908</v>
      </c>
      <c r="D297" s="90">
        <f t="shared" si="19"/>
        <v>2006</v>
      </c>
      <c r="E297" s="122" t="s">
        <v>955</v>
      </c>
      <c r="F297" s="79">
        <v>100</v>
      </c>
      <c r="G297" s="79">
        <v>2108</v>
      </c>
      <c r="H297" s="79">
        <v>847</v>
      </c>
      <c r="I297" s="79">
        <v>1261</v>
      </c>
      <c r="J297" s="79" t="str">
        <f t="shared" si="20"/>
        <v>Vivid Yardstick Company</v>
      </c>
      <c r="K297" s="79" t="str">
        <f t="shared" si="21"/>
        <v/>
      </c>
      <c r="L297" t="str">
        <f t="shared" si="22"/>
        <v/>
      </c>
      <c r="M297" s="121"/>
      <c r="O297" s="122"/>
    </row>
    <row r="298" spans="1:15">
      <c r="A298" s="79" t="s">
        <v>577</v>
      </c>
      <c r="B298" s="79" t="s">
        <v>937</v>
      </c>
      <c r="C298" s="121">
        <v>38909</v>
      </c>
      <c r="D298" s="90">
        <f t="shared" si="19"/>
        <v>2006</v>
      </c>
      <c r="E298" s="122" t="s">
        <v>952</v>
      </c>
      <c r="F298" s="79">
        <v>1000</v>
      </c>
      <c r="G298" s="79">
        <v>18500</v>
      </c>
      <c r="H298" s="79">
        <v>8470</v>
      </c>
      <c r="I298" s="79">
        <v>10030</v>
      </c>
      <c r="J298" s="79" t="str">
        <f t="shared" si="20"/>
        <v>Superior Meter Company</v>
      </c>
      <c r="K298" s="79" t="str">
        <f t="shared" si="21"/>
        <v/>
      </c>
      <c r="L298" t="str">
        <f t="shared" si="22"/>
        <v/>
      </c>
      <c r="M298" s="121"/>
      <c r="O298" s="122"/>
    </row>
    <row r="299" spans="1:15">
      <c r="A299" s="79" t="s">
        <v>577</v>
      </c>
      <c r="B299" s="79" t="s">
        <v>938</v>
      </c>
      <c r="C299" s="121">
        <v>38910</v>
      </c>
      <c r="D299" s="90">
        <f t="shared" si="19"/>
        <v>2006</v>
      </c>
      <c r="E299" s="122" t="s">
        <v>955</v>
      </c>
      <c r="F299" s="79">
        <v>100</v>
      </c>
      <c r="G299" s="79">
        <v>2213</v>
      </c>
      <c r="H299" s="79">
        <v>1022</v>
      </c>
      <c r="I299" s="79">
        <v>1191</v>
      </c>
      <c r="J299" s="79" t="str">
        <f t="shared" si="20"/>
        <v>Vivid Yardstick Company</v>
      </c>
      <c r="K299" s="79" t="str">
        <f t="shared" si="21"/>
        <v/>
      </c>
      <c r="L299" t="str">
        <f t="shared" si="22"/>
        <v/>
      </c>
      <c r="M299" s="121"/>
      <c r="O299" s="122"/>
    </row>
    <row r="300" spans="1:15">
      <c r="A300" s="79" t="s">
        <v>577</v>
      </c>
      <c r="B300" s="79" t="s">
        <v>936</v>
      </c>
      <c r="C300" s="121">
        <v>38911</v>
      </c>
      <c r="D300" s="90">
        <f t="shared" si="19"/>
        <v>2006</v>
      </c>
      <c r="E300" s="122" t="s">
        <v>950</v>
      </c>
      <c r="F300" s="79">
        <v>1000</v>
      </c>
      <c r="G300" s="79">
        <v>21740</v>
      </c>
      <c r="H300" s="79">
        <v>9840</v>
      </c>
      <c r="I300" s="79">
        <v>11900</v>
      </c>
      <c r="J300" s="79" t="str">
        <f t="shared" si="20"/>
        <v>Flexible Ink Corporation</v>
      </c>
      <c r="K300" s="79" t="str">
        <f t="shared" si="21"/>
        <v/>
      </c>
      <c r="L300" t="str">
        <f t="shared" si="22"/>
        <v/>
      </c>
      <c r="M300" s="121"/>
      <c r="O300" s="122"/>
    </row>
    <row r="301" spans="1:15">
      <c r="A301" s="79" t="s">
        <v>571</v>
      </c>
      <c r="B301" s="79" t="s">
        <v>937</v>
      </c>
      <c r="C301" s="121">
        <v>38914</v>
      </c>
      <c r="D301" s="90">
        <f t="shared" si="19"/>
        <v>2006</v>
      </c>
      <c r="E301" s="122" t="s">
        <v>954</v>
      </c>
      <c r="F301" s="79">
        <v>800</v>
      </c>
      <c r="G301" s="79">
        <v>16008</v>
      </c>
      <c r="H301" s="79">
        <v>6776</v>
      </c>
      <c r="I301" s="79">
        <v>9232</v>
      </c>
      <c r="J301" s="79" t="str">
        <f t="shared" si="20"/>
        <v>Persuasive Shoe Inc.</v>
      </c>
      <c r="K301" s="79" t="str">
        <f t="shared" si="21"/>
        <v/>
      </c>
      <c r="L301" t="str">
        <f t="shared" si="22"/>
        <v/>
      </c>
      <c r="M301" s="121"/>
      <c r="O301" s="122"/>
    </row>
    <row r="302" spans="1:15">
      <c r="A302" s="79" t="s">
        <v>949</v>
      </c>
      <c r="B302" s="79" t="s">
        <v>937</v>
      </c>
      <c r="C302" s="121">
        <v>38915</v>
      </c>
      <c r="D302" s="90">
        <f t="shared" si="19"/>
        <v>2006</v>
      </c>
      <c r="E302" s="122" t="s">
        <v>951</v>
      </c>
      <c r="F302" s="79">
        <v>100</v>
      </c>
      <c r="G302" s="79">
        <v>1817</v>
      </c>
      <c r="H302" s="79">
        <v>847</v>
      </c>
      <c r="I302" s="79">
        <v>970</v>
      </c>
      <c r="J302" s="79" t="str">
        <f t="shared" si="20"/>
        <v>Best Scooter Corporation</v>
      </c>
      <c r="K302" s="79" t="str">
        <f t="shared" si="21"/>
        <v/>
      </c>
      <c r="L302" t="str">
        <f t="shared" si="22"/>
        <v/>
      </c>
      <c r="M302" s="121"/>
      <c r="O302" s="122"/>
    </row>
    <row r="303" spans="1:15">
      <c r="A303" s="79" t="s">
        <v>949</v>
      </c>
      <c r="B303" s="79" t="s">
        <v>937</v>
      </c>
      <c r="C303" s="121">
        <v>38915</v>
      </c>
      <c r="D303" s="90">
        <f t="shared" si="19"/>
        <v>2006</v>
      </c>
      <c r="E303" s="122" t="s">
        <v>955</v>
      </c>
      <c r="F303" s="79">
        <v>300</v>
      </c>
      <c r="G303" s="79">
        <v>6267</v>
      </c>
      <c r="H303" s="79">
        <v>2541</v>
      </c>
      <c r="I303" s="79">
        <v>3726</v>
      </c>
      <c r="J303" s="79" t="str">
        <f t="shared" si="20"/>
        <v>Vivid Yardstick Company</v>
      </c>
      <c r="K303" s="79" t="str">
        <f t="shared" si="21"/>
        <v/>
      </c>
      <c r="L303" t="str">
        <f t="shared" si="22"/>
        <v/>
      </c>
      <c r="M303" s="121"/>
      <c r="O303" s="122"/>
    </row>
    <row r="304" spans="1:15">
      <c r="A304" s="79" t="s">
        <v>577</v>
      </c>
      <c r="B304" s="79" t="s">
        <v>938</v>
      </c>
      <c r="C304" s="121">
        <v>38916</v>
      </c>
      <c r="D304" s="90">
        <f t="shared" si="19"/>
        <v>2006</v>
      </c>
      <c r="E304" s="122" t="s">
        <v>946</v>
      </c>
      <c r="F304" s="79">
        <v>1000</v>
      </c>
      <c r="G304" s="79">
        <v>25310</v>
      </c>
      <c r="H304" s="79">
        <v>10220</v>
      </c>
      <c r="I304" s="79">
        <v>15090</v>
      </c>
      <c r="J304" s="79" t="str">
        <f t="shared" si="20"/>
        <v>Alluring Raft Corporation</v>
      </c>
      <c r="K304" s="79" t="str">
        <f t="shared" si="21"/>
        <v/>
      </c>
      <c r="L304" t="str">
        <f t="shared" si="22"/>
        <v/>
      </c>
      <c r="M304" s="121"/>
      <c r="O304" s="122"/>
    </row>
    <row r="305" spans="1:15">
      <c r="A305" s="79" t="s">
        <v>571</v>
      </c>
      <c r="B305" s="79" t="s">
        <v>937</v>
      </c>
      <c r="C305" s="121">
        <v>38919</v>
      </c>
      <c r="D305" s="90">
        <f t="shared" si="19"/>
        <v>2006</v>
      </c>
      <c r="E305" s="122" t="s">
        <v>951</v>
      </c>
      <c r="F305" s="79">
        <v>700</v>
      </c>
      <c r="G305" s="79">
        <v>12131</v>
      </c>
      <c r="H305" s="79">
        <v>5929</v>
      </c>
      <c r="I305" s="79">
        <v>6202</v>
      </c>
      <c r="J305" s="79" t="str">
        <f t="shared" si="20"/>
        <v>Best Scooter Corporation</v>
      </c>
      <c r="K305" s="79" t="str">
        <f t="shared" si="21"/>
        <v/>
      </c>
      <c r="L305" t="str">
        <f t="shared" si="22"/>
        <v/>
      </c>
      <c r="M305" s="121"/>
      <c r="O305" s="122"/>
    </row>
    <row r="306" spans="1:15">
      <c r="A306" s="79" t="s">
        <v>577</v>
      </c>
      <c r="B306" s="79" t="s">
        <v>936</v>
      </c>
      <c r="C306" s="121">
        <v>38919</v>
      </c>
      <c r="D306" s="90">
        <f t="shared" si="19"/>
        <v>2006</v>
      </c>
      <c r="E306" s="122" t="s">
        <v>954</v>
      </c>
      <c r="F306" s="79">
        <v>200</v>
      </c>
      <c r="G306" s="79">
        <v>4470</v>
      </c>
      <c r="H306" s="79">
        <v>1968</v>
      </c>
      <c r="I306" s="79">
        <v>2502</v>
      </c>
      <c r="J306" s="79" t="str">
        <f t="shared" si="20"/>
        <v>Persuasive Shoe Inc.</v>
      </c>
      <c r="K306" s="79" t="str">
        <f t="shared" si="21"/>
        <v/>
      </c>
      <c r="L306" t="str">
        <f t="shared" si="22"/>
        <v/>
      </c>
      <c r="M306" s="121"/>
      <c r="O306" s="122"/>
    </row>
    <row r="307" spans="1:15">
      <c r="A307" s="79" t="s">
        <v>571</v>
      </c>
      <c r="B307" s="79" t="s">
        <v>937</v>
      </c>
      <c r="C307" s="121">
        <v>38919</v>
      </c>
      <c r="D307" s="90">
        <f t="shared" si="19"/>
        <v>2006</v>
      </c>
      <c r="E307" s="122" t="s">
        <v>953</v>
      </c>
      <c r="F307" s="79">
        <v>800</v>
      </c>
      <c r="G307" s="79">
        <v>14224</v>
      </c>
      <c r="H307" s="79">
        <v>6776</v>
      </c>
      <c r="I307" s="79">
        <v>7448</v>
      </c>
      <c r="J307" s="79" t="str">
        <f t="shared" si="20"/>
        <v>Remarkable Doghouse Supply</v>
      </c>
      <c r="K307" s="79" t="str">
        <f t="shared" si="21"/>
        <v/>
      </c>
      <c r="L307" t="str">
        <f t="shared" si="22"/>
        <v/>
      </c>
      <c r="M307" s="121"/>
      <c r="O307" s="122"/>
    </row>
    <row r="308" spans="1:15">
      <c r="A308" s="79" t="s">
        <v>577</v>
      </c>
      <c r="B308" s="79" t="s">
        <v>938</v>
      </c>
      <c r="C308" s="121">
        <v>38921</v>
      </c>
      <c r="D308" s="90">
        <f t="shared" si="19"/>
        <v>2006</v>
      </c>
      <c r="E308" s="122" t="s">
        <v>944</v>
      </c>
      <c r="F308" s="79">
        <v>400</v>
      </c>
      <c r="G308" s="79">
        <v>9144</v>
      </c>
      <c r="H308" s="79">
        <v>4088</v>
      </c>
      <c r="I308" s="79">
        <v>5056</v>
      </c>
      <c r="J308" s="79" t="str">
        <f t="shared" si="20"/>
        <v>Safe Aerobic Inc.</v>
      </c>
      <c r="K308" s="79" t="str">
        <f t="shared" si="21"/>
        <v/>
      </c>
      <c r="L308" t="str">
        <f t="shared" si="22"/>
        <v/>
      </c>
      <c r="M308" s="121"/>
      <c r="O308" s="122"/>
    </row>
    <row r="309" spans="1:15">
      <c r="A309" s="79" t="s">
        <v>577</v>
      </c>
      <c r="B309" s="79" t="s">
        <v>937</v>
      </c>
      <c r="C309" s="121">
        <v>38921</v>
      </c>
      <c r="D309" s="90">
        <f t="shared" si="19"/>
        <v>2006</v>
      </c>
      <c r="E309" s="122" t="s">
        <v>962</v>
      </c>
      <c r="F309" s="79">
        <v>700</v>
      </c>
      <c r="G309" s="79">
        <v>13853</v>
      </c>
      <c r="H309" s="79">
        <v>5929</v>
      </c>
      <c r="I309" s="79">
        <v>7924</v>
      </c>
      <c r="J309" s="79" t="str">
        <f t="shared" si="20"/>
        <v>Special Gadget Inc.</v>
      </c>
      <c r="K309" s="79" t="str">
        <f t="shared" si="21"/>
        <v/>
      </c>
      <c r="L309" t="str">
        <f t="shared" si="22"/>
        <v/>
      </c>
      <c r="M309" s="121"/>
      <c r="O309" s="122"/>
    </row>
    <row r="310" spans="1:15">
      <c r="A310" s="79" t="s">
        <v>577</v>
      </c>
      <c r="B310" s="79" t="s">
        <v>938</v>
      </c>
      <c r="C310" s="121">
        <v>38927</v>
      </c>
      <c r="D310" s="90">
        <f t="shared" si="19"/>
        <v>2006</v>
      </c>
      <c r="E310" s="122" t="s">
        <v>956</v>
      </c>
      <c r="F310" s="79">
        <v>400</v>
      </c>
      <c r="G310" s="79">
        <v>8556</v>
      </c>
      <c r="H310" s="79">
        <v>4088</v>
      </c>
      <c r="I310" s="79">
        <v>4468</v>
      </c>
      <c r="J310" s="79" t="str">
        <f t="shared" si="20"/>
        <v>First-Rate Radio Supply</v>
      </c>
      <c r="K310" s="79" t="str">
        <f t="shared" si="21"/>
        <v/>
      </c>
      <c r="L310" t="str">
        <f t="shared" si="22"/>
        <v/>
      </c>
      <c r="M310" s="121"/>
      <c r="O310" s="122"/>
    </row>
    <row r="311" spans="1:15">
      <c r="A311" s="79" t="s">
        <v>949</v>
      </c>
      <c r="B311" s="79" t="s">
        <v>936</v>
      </c>
      <c r="C311" s="121">
        <v>38932</v>
      </c>
      <c r="D311" s="90">
        <f t="shared" si="19"/>
        <v>2006</v>
      </c>
      <c r="E311" s="122" t="s">
        <v>952</v>
      </c>
      <c r="F311" s="79">
        <v>100</v>
      </c>
      <c r="G311" s="79">
        <v>2231</v>
      </c>
      <c r="H311" s="79">
        <v>984</v>
      </c>
      <c r="I311" s="79">
        <v>1247</v>
      </c>
      <c r="J311" s="79" t="str">
        <f t="shared" si="20"/>
        <v>Superior Meter Company</v>
      </c>
      <c r="K311" s="79" t="str">
        <f t="shared" si="21"/>
        <v/>
      </c>
      <c r="L311" t="str">
        <f t="shared" si="22"/>
        <v/>
      </c>
      <c r="M311" s="121"/>
      <c r="O311" s="122"/>
    </row>
    <row r="312" spans="1:15">
      <c r="A312" s="79" t="s">
        <v>949</v>
      </c>
      <c r="B312" s="79" t="s">
        <v>936</v>
      </c>
      <c r="C312" s="121">
        <v>38935</v>
      </c>
      <c r="D312" s="90">
        <f t="shared" si="19"/>
        <v>2006</v>
      </c>
      <c r="E312" s="122" t="s">
        <v>954</v>
      </c>
      <c r="F312" s="79">
        <v>700</v>
      </c>
      <c r="G312" s="79">
        <v>15407</v>
      </c>
      <c r="H312" s="79">
        <v>6888</v>
      </c>
      <c r="I312" s="79">
        <v>8519</v>
      </c>
      <c r="J312" s="79" t="str">
        <f t="shared" si="20"/>
        <v>Persuasive Shoe Inc.</v>
      </c>
      <c r="K312" s="79" t="str">
        <f t="shared" si="21"/>
        <v/>
      </c>
      <c r="L312" t="str">
        <f t="shared" si="22"/>
        <v/>
      </c>
      <c r="M312" s="121"/>
      <c r="O312" s="122"/>
    </row>
    <row r="313" spans="1:15">
      <c r="A313" s="79" t="s">
        <v>571</v>
      </c>
      <c r="B313" s="79" t="s">
        <v>936</v>
      </c>
      <c r="C313" s="121">
        <v>38935</v>
      </c>
      <c r="D313" s="90">
        <f t="shared" si="19"/>
        <v>2006</v>
      </c>
      <c r="E313" s="122" t="s">
        <v>953</v>
      </c>
      <c r="F313" s="79">
        <v>500</v>
      </c>
      <c r="G313" s="79">
        <v>11235</v>
      </c>
      <c r="H313" s="79">
        <v>4920</v>
      </c>
      <c r="I313" s="79">
        <v>6315</v>
      </c>
      <c r="J313" s="79" t="str">
        <f t="shared" si="20"/>
        <v>Remarkable Doghouse Supply</v>
      </c>
      <c r="K313" s="79" t="str">
        <f t="shared" si="21"/>
        <v/>
      </c>
      <c r="L313" t="str">
        <f t="shared" si="22"/>
        <v/>
      </c>
      <c r="M313" s="121"/>
      <c r="O313" s="122"/>
    </row>
    <row r="314" spans="1:15">
      <c r="A314" s="79" t="s">
        <v>949</v>
      </c>
      <c r="B314" s="79" t="s">
        <v>936</v>
      </c>
      <c r="C314" s="121">
        <v>38936</v>
      </c>
      <c r="D314" s="90">
        <f t="shared" si="19"/>
        <v>2006</v>
      </c>
      <c r="E314" s="122" t="s">
        <v>953</v>
      </c>
      <c r="F314" s="79">
        <v>1000</v>
      </c>
      <c r="G314" s="79">
        <v>23080</v>
      </c>
      <c r="H314" s="79">
        <v>9840</v>
      </c>
      <c r="I314" s="79">
        <v>13240</v>
      </c>
      <c r="J314" s="79" t="str">
        <f t="shared" si="20"/>
        <v>Remarkable Doghouse Supply</v>
      </c>
      <c r="K314" s="79" t="str">
        <f t="shared" si="21"/>
        <v/>
      </c>
      <c r="L314" t="str">
        <f t="shared" si="22"/>
        <v/>
      </c>
      <c r="M314" s="121"/>
      <c r="O314" s="122"/>
    </row>
    <row r="315" spans="1:15">
      <c r="A315" s="79" t="s">
        <v>949</v>
      </c>
      <c r="B315" s="79" t="s">
        <v>936</v>
      </c>
      <c r="C315" s="121">
        <v>38942</v>
      </c>
      <c r="D315" s="90">
        <f t="shared" si="19"/>
        <v>2006</v>
      </c>
      <c r="E315" s="122" t="s">
        <v>960</v>
      </c>
      <c r="F315" s="79">
        <v>500</v>
      </c>
      <c r="G315" s="79">
        <v>11550</v>
      </c>
      <c r="H315" s="79">
        <v>4920</v>
      </c>
      <c r="I315" s="79">
        <v>6630</v>
      </c>
      <c r="J315" s="79" t="str">
        <f t="shared" si="20"/>
        <v>User-Friendly Luggage Company</v>
      </c>
      <c r="K315" s="79" t="str">
        <f t="shared" si="21"/>
        <v/>
      </c>
      <c r="L315" t="str">
        <f t="shared" si="22"/>
        <v/>
      </c>
      <c r="M315" s="121"/>
      <c r="O315" s="122"/>
    </row>
    <row r="316" spans="1:15">
      <c r="A316" s="79" t="s">
        <v>949</v>
      </c>
      <c r="B316" s="79" t="s">
        <v>937</v>
      </c>
      <c r="C316" s="121">
        <v>38945</v>
      </c>
      <c r="D316" s="90">
        <f t="shared" si="19"/>
        <v>2006</v>
      </c>
      <c r="E316" s="122" t="s">
        <v>955</v>
      </c>
      <c r="F316" s="79">
        <v>500</v>
      </c>
      <c r="G316" s="79">
        <v>10330</v>
      </c>
      <c r="H316" s="79">
        <v>4235</v>
      </c>
      <c r="I316" s="79">
        <v>6095</v>
      </c>
      <c r="J316" s="79" t="str">
        <f t="shared" si="20"/>
        <v>Vivid Yardstick Company</v>
      </c>
      <c r="K316" s="79" t="str">
        <f t="shared" si="21"/>
        <v/>
      </c>
      <c r="L316" t="str">
        <f t="shared" si="22"/>
        <v/>
      </c>
      <c r="M316" s="121"/>
      <c r="O316" s="122"/>
    </row>
    <row r="317" spans="1:15">
      <c r="A317" s="79" t="s">
        <v>949</v>
      </c>
      <c r="B317" s="79" t="s">
        <v>937</v>
      </c>
      <c r="C317" s="121">
        <v>38952</v>
      </c>
      <c r="D317" s="90">
        <f t="shared" si="19"/>
        <v>2006</v>
      </c>
      <c r="E317" s="122" t="s">
        <v>951</v>
      </c>
      <c r="F317" s="79">
        <v>400</v>
      </c>
      <c r="G317" s="79">
        <v>8016</v>
      </c>
      <c r="H317" s="79">
        <v>3388</v>
      </c>
      <c r="I317" s="79">
        <v>4628</v>
      </c>
      <c r="J317" s="79" t="str">
        <f t="shared" si="20"/>
        <v>Best Scooter Corporation</v>
      </c>
      <c r="K317" s="79" t="str">
        <f t="shared" si="21"/>
        <v/>
      </c>
      <c r="L317" t="str">
        <f t="shared" si="22"/>
        <v/>
      </c>
      <c r="M317" s="121"/>
      <c r="O317" s="122"/>
    </row>
    <row r="318" spans="1:15">
      <c r="A318" s="79" t="s">
        <v>577</v>
      </c>
      <c r="B318" s="79" t="s">
        <v>938</v>
      </c>
      <c r="C318" s="121">
        <v>38952</v>
      </c>
      <c r="D318" s="90">
        <f t="shared" si="19"/>
        <v>2006</v>
      </c>
      <c r="E318" s="122" t="s">
        <v>952</v>
      </c>
      <c r="F318" s="79">
        <v>200</v>
      </c>
      <c r="G318" s="79">
        <v>4388</v>
      </c>
      <c r="H318" s="79">
        <v>2044</v>
      </c>
      <c r="I318" s="79">
        <v>2344</v>
      </c>
      <c r="J318" s="79" t="str">
        <f t="shared" si="20"/>
        <v>Superior Meter Company</v>
      </c>
      <c r="K318" s="79" t="str">
        <f t="shared" si="21"/>
        <v/>
      </c>
      <c r="L318" t="str">
        <f t="shared" si="22"/>
        <v/>
      </c>
      <c r="M318" s="121"/>
      <c r="O318" s="122"/>
    </row>
    <row r="319" spans="1:15">
      <c r="A319" s="79" t="s">
        <v>571</v>
      </c>
      <c r="B319" s="79" t="s">
        <v>936</v>
      </c>
      <c r="C319" s="121">
        <v>38952</v>
      </c>
      <c r="D319" s="90">
        <f t="shared" si="19"/>
        <v>2006</v>
      </c>
      <c r="E319" s="122" t="s">
        <v>950</v>
      </c>
      <c r="F319" s="79">
        <v>200</v>
      </c>
      <c r="G319" s="79">
        <v>4742</v>
      </c>
      <c r="H319" s="79">
        <v>1968</v>
      </c>
      <c r="I319" s="79">
        <v>2774</v>
      </c>
      <c r="J319" s="79" t="str">
        <f t="shared" si="20"/>
        <v>Flexible Ink Corporation</v>
      </c>
      <c r="K319" s="79" t="str">
        <f t="shared" si="21"/>
        <v/>
      </c>
      <c r="L319" t="str">
        <f t="shared" si="22"/>
        <v/>
      </c>
      <c r="M319" s="121"/>
      <c r="O319" s="122"/>
    </row>
    <row r="320" spans="1:15">
      <c r="A320" s="79" t="s">
        <v>571</v>
      </c>
      <c r="B320" s="79" t="s">
        <v>937</v>
      </c>
      <c r="C320" s="121">
        <v>38958</v>
      </c>
      <c r="D320" s="90">
        <f t="shared" si="19"/>
        <v>2006</v>
      </c>
      <c r="E320" s="122" t="s">
        <v>945</v>
      </c>
      <c r="F320" s="79">
        <v>1000</v>
      </c>
      <c r="G320" s="79">
        <v>19630</v>
      </c>
      <c r="H320" s="79">
        <v>8470</v>
      </c>
      <c r="I320" s="79">
        <v>11160</v>
      </c>
      <c r="J320" s="79" t="str">
        <f t="shared" si="20"/>
        <v>Innovative Paint Company</v>
      </c>
      <c r="K320" s="79" t="str">
        <f t="shared" si="21"/>
        <v/>
      </c>
      <c r="L320" t="str">
        <f t="shared" si="22"/>
        <v/>
      </c>
      <c r="M320" s="121"/>
      <c r="O320" s="122"/>
    </row>
    <row r="321" spans="1:15">
      <c r="A321" s="79" t="s">
        <v>577</v>
      </c>
      <c r="B321" s="79" t="s">
        <v>938</v>
      </c>
      <c r="C321" s="121">
        <v>38959</v>
      </c>
      <c r="D321" s="90">
        <f t="shared" si="19"/>
        <v>2006</v>
      </c>
      <c r="E321" s="122" t="s">
        <v>970</v>
      </c>
      <c r="F321" s="79">
        <v>300</v>
      </c>
      <c r="G321" s="79">
        <v>7032</v>
      </c>
      <c r="H321" s="79">
        <v>3066</v>
      </c>
      <c r="I321" s="79">
        <v>3966</v>
      </c>
      <c r="J321" s="79" t="str">
        <f t="shared" si="20"/>
        <v>Guaranteed Freezer Company</v>
      </c>
      <c r="K321" s="79" t="str">
        <f t="shared" si="21"/>
        <v/>
      </c>
      <c r="L321" t="str">
        <f t="shared" si="22"/>
        <v/>
      </c>
      <c r="M321" s="121"/>
      <c r="O321" s="122"/>
    </row>
    <row r="322" spans="1:15">
      <c r="A322" s="79" t="s">
        <v>949</v>
      </c>
      <c r="B322" s="79" t="s">
        <v>936</v>
      </c>
      <c r="C322" s="121">
        <v>38963</v>
      </c>
      <c r="D322" s="90">
        <f t="shared" si="19"/>
        <v>2006</v>
      </c>
      <c r="E322" s="122" t="s">
        <v>951</v>
      </c>
      <c r="F322" s="79">
        <v>1000</v>
      </c>
      <c r="G322" s="79">
        <v>21800</v>
      </c>
      <c r="H322" s="79">
        <v>9840</v>
      </c>
      <c r="I322" s="79">
        <v>11960</v>
      </c>
      <c r="J322" s="79" t="str">
        <f t="shared" si="20"/>
        <v>Best Scooter Corporation</v>
      </c>
      <c r="K322" s="79" t="str">
        <f t="shared" si="21"/>
        <v/>
      </c>
      <c r="L322" t="str">
        <f t="shared" si="22"/>
        <v/>
      </c>
      <c r="M322" s="121"/>
      <c r="O322" s="122"/>
    </row>
    <row r="323" spans="1:15">
      <c r="A323" s="79" t="s">
        <v>577</v>
      </c>
      <c r="B323" s="79" t="s">
        <v>936</v>
      </c>
      <c r="C323" s="121">
        <v>38964</v>
      </c>
      <c r="D323" s="90">
        <f t="shared" si="19"/>
        <v>2006</v>
      </c>
      <c r="E323" s="122" t="s">
        <v>958</v>
      </c>
      <c r="F323" s="79">
        <v>300</v>
      </c>
      <c r="G323" s="79">
        <v>6156</v>
      </c>
      <c r="H323" s="79">
        <v>2952</v>
      </c>
      <c r="I323" s="79">
        <v>3204</v>
      </c>
      <c r="J323" s="79" t="str">
        <f t="shared" si="20"/>
        <v>Enhanced Barometer Corporation</v>
      </c>
      <c r="K323" s="79" t="str">
        <f t="shared" si="21"/>
        <v/>
      </c>
      <c r="L323" t="str">
        <f t="shared" si="22"/>
        <v/>
      </c>
      <c r="M323" s="121"/>
      <c r="O323" s="122"/>
    </row>
    <row r="324" spans="1:15">
      <c r="A324" s="79" t="s">
        <v>571</v>
      </c>
      <c r="B324" s="79" t="s">
        <v>936</v>
      </c>
      <c r="C324" s="121">
        <v>38964</v>
      </c>
      <c r="D324" s="90">
        <f t="shared" si="19"/>
        <v>2006</v>
      </c>
      <c r="E324" s="122" t="s">
        <v>961</v>
      </c>
      <c r="F324" s="79">
        <v>200</v>
      </c>
      <c r="G324" s="79">
        <v>4282</v>
      </c>
      <c r="H324" s="79">
        <v>1968</v>
      </c>
      <c r="I324" s="79">
        <v>2314</v>
      </c>
      <c r="J324" s="79" t="str">
        <f t="shared" si="20"/>
        <v>Hip Electronics Company</v>
      </c>
      <c r="K324" s="79" t="str">
        <f t="shared" si="21"/>
        <v/>
      </c>
      <c r="L324" t="str">
        <f t="shared" si="22"/>
        <v/>
      </c>
      <c r="M324" s="121"/>
      <c r="O324" s="122"/>
    </row>
    <row r="325" spans="1:15">
      <c r="A325" s="79" t="s">
        <v>949</v>
      </c>
      <c r="B325" s="79" t="s">
        <v>936</v>
      </c>
      <c r="C325" s="121">
        <v>38965</v>
      </c>
      <c r="D325" s="90">
        <f t="shared" si="19"/>
        <v>2006</v>
      </c>
      <c r="E325" s="122" t="s">
        <v>964</v>
      </c>
      <c r="F325" s="79">
        <v>800</v>
      </c>
      <c r="G325" s="79">
        <v>19520</v>
      </c>
      <c r="H325" s="79">
        <v>7872</v>
      </c>
      <c r="I325" s="79">
        <v>11648</v>
      </c>
      <c r="J325" s="79" t="str">
        <f t="shared" si="20"/>
        <v>Compelling Bottle Inc.</v>
      </c>
      <c r="K325" s="79" t="str">
        <f t="shared" si="21"/>
        <v/>
      </c>
      <c r="L325" t="str">
        <f t="shared" si="22"/>
        <v/>
      </c>
      <c r="M325" s="121"/>
      <c r="O325" s="122"/>
    </row>
    <row r="326" spans="1:15">
      <c r="A326" s="79" t="s">
        <v>949</v>
      </c>
      <c r="B326" s="79" t="s">
        <v>938</v>
      </c>
      <c r="C326" s="121">
        <v>38965</v>
      </c>
      <c r="D326" s="90">
        <f t="shared" si="19"/>
        <v>2006</v>
      </c>
      <c r="E326" s="122" t="s">
        <v>953</v>
      </c>
      <c r="F326" s="79">
        <v>700</v>
      </c>
      <c r="G326" s="79">
        <v>15834</v>
      </c>
      <c r="H326" s="79">
        <v>7154</v>
      </c>
      <c r="I326" s="79">
        <v>8680</v>
      </c>
      <c r="J326" s="79" t="str">
        <f t="shared" si="20"/>
        <v>Remarkable Doghouse Supply</v>
      </c>
      <c r="K326" s="79" t="str">
        <f t="shared" si="21"/>
        <v/>
      </c>
      <c r="L326" t="str">
        <f t="shared" si="22"/>
        <v/>
      </c>
      <c r="M326" s="121"/>
      <c r="O326" s="122"/>
    </row>
    <row r="327" spans="1:15">
      <c r="A327" s="79" t="s">
        <v>949</v>
      </c>
      <c r="B327" s="79" t="s">
        <v>936</v>
      </c>
      <c r="C327" s="121">
        <v>38966</v>
      </c>
      <c r="D327" s="90">
        <f t="shared" si="19"/>
        <v>2006</v>
      </c>
      <c r="E327" s="122" t="s">
        <v>953</v>
      </c>
      <c r="F327" s="79">
        <v>900</v>
      </c>
      <c r="G327" s="79">
        <v>19503</v>
      </c>
      <c r="H327" s="79">
        <v>8856</v>
      </c>
      <c r="I327" s="79">
        <v>10647</v>
      </c>
      <c r="J327" s="79" t="str">
        <f t="shared" si="20"/>
        <v>Remarkable Doghouse Supply</v>
      </c>
      <c r="K327" s="79" t="str">
        <f t="shared" si="21"/>
        <v/>
      </c>
      <c r="L327" t="str">
        <f t="shared" si="22"/>
        <v/>
      </c>
      <c r="M327" s="121"/>
      <c r="O327" s="122"/>
    </row>
    <row r="328" spans="1:15">
      <c r="A328" s="79" t="s">
        <v>949</v>
      </c>
      <c r="B328" s="79" t="s">
        <v>938</v>
      </c>
      <c r="C328" s="121">
        <v>38969</v>
      </c>
      <c r="D328" s="90">
        <f t="shared" si="19"/>
        <v>2006</v>
      </c>
      <c r="E328" s="122" t="s">
        <v>961</v>
      </c>
      <c r="F328" s="79">
        <v>400</v>
      </c>
      <c r="G328" s="79">
        <v>8876</v>
      </c>
      <c r="H328" s="79">
        <v>4088</v>
      </c>
      <c r="I328" s="79">
        <v>4788</v>
      </c>
      <c r="J328" s="79" t="str">
        <f t="shared" si="20"/>
        <v>Hip Electronics Company</v>
      </c>
      <c r="K328" s="79" t="str">
        <f t="shared" si="21"/>
        <v/>
      </c>
      <c r="L328" t="str">
        <f t="shared" si="22"/>
        <v/>
      </c>
      <c r="M328" s="121"/>
      <c r="O328" s="122"/>
    </row>
    <row r="329" spans="1:15">
      <c r="A329" s="79" t="s">
        <v>949</v>
      </c>
      <c r="B329" s="79" t="s">
        <v>936</v>
      </c>
      <c r="C329" s="121">
        <v>38976</v>
      </c>
      <c r="D329" s="90">
        <f t="shared" ref="D329:D392" si="23">YEAR(C329)</f>
        <v>2006</v>
      </c>
      <c r="E329" s="122" t="s">
        <v>948</v>
      </c>
      <c r="F329" s="79">
        <v>200</v>
      </c>
      <c r="G329" s="79">
        <v>4060</v>
      </c>
      <c r="H329" s="79">
        <v>1968</v>
      </c>
      <c r="I329" s="79">
        <v>2092</v>
      </c>
      <c r="J329" s="79" t="str">
        <f t="shared" si="20"/>
        <v>Powerful Utensil Traders</v>
      </c>
      <c r="K329" s="79" t="str">
        <f t="shared" si="21"/>
        <v/>
      </c>
      <c r="L329" t="str">
        <f t="shared" si="22"/>
        <v/>
      </c>
      <c r="M329" s="121"/>
      <c r="O329" s="122"/>
    </row>
    <row r="330" spans="1:15">
      <c r="A330" s="79" t="s">
        <v>949</v>
      </c>
      <c r="B330" s="79" t="s">
        <v>938</v>
      </c>
      <c r="C330" s="121">
        <v>38976</v>
      </c>
      <c r="D330" s="90">
        <f t="shared" si="23"/>
        <v>2006</v>
      </c>
      <c r="E330" s="122" t="s">
        <v>967</v>
      </c>
      <c r="F330" s="79">
        <v>200</v>
      </c>
      <c r="G330" s="79">
        <v>4948</v>
      </c>
      <c r="H330" s="79">
        <v>2044</v>
      </c>
      <c r="I330" s="79">
        <v>2904</v>
      </c>
      <c r="J330" s="79" t="str">
        <f t="shared" ref="J330:J393" si="24">PROPER(E330)</f>
        <v>Inventive Glass Company</v>
      </c>
      <c r="K330" s="79" t="str">
        <f t="shared" ref="K330:K393" si="25">LOWER(L330)</f>
        <v/>
      </c>
      <c r="L330" t="str">
        <f t="shared" ref="L330:L393" si="26">UPPER(M330)</f>
        <v/>
      </c>
      <c r="M330" s="121"/>
      <c r="O330" s="122"/>
    </row>
    <row r="331" spans="1:15">
      <c r="A331" s="79" t="s">
        <v>949</v>
      </c>
      <c r="B331" s="79" t="s">
        <v>937</v>
      </c>
      <c r="C331" s="121">
        <v>38976</v>
      </c>
      <c r="D331" s="90">
        <f t="shared" si="23"/>
        <v>2006</v>
      </c>
      <c r="E331" s="122" t="s">
        <v>953</v>
      </c>
      <c r="F331" s="79">
        <v>300</v>
      </c>
      <c r="G331" s="79">
        <v>5355</v>
      </c>
      <c r="H331" s="79">
        <v>2541</v>
      </c>
      <c r="I331" s="79">
        <v>2814</v>
      </c>
      <c r="J331" s="79" t="str">
        <f t="shared" si="24"/>
        <v>Remarkable Doghouse Supply</v>
      </c>
      <c r="K331" s="79" t="str">
        <f t="shared" si="25"/>
        <v/>
      </c>
      <c r="L331" t="str">
        <f t="shared" si="26"/>
        <v/>
      </c>
      <c r="M331" s="121"/>
      <c r="O331" s="122"/>
    </row>
    <row r="332" spans="1:15">
      <c r="A332" s="79" t="s">
        <v>571</v>
      </c>
      <c r="B332" s="79" t="s">
        <v>936</v>
      </c>
      <c r="C332" s="121">
        <v>38979</v>
      </c>
      <c r="D332" s="90">
        <f t="shared" si="23"/>
        <v>2006</v>
      </c>
      <c r="E332" s="122" t="s">
        <v>944</v>
      </c>
      <c r="F332" s="79">
        <v>200</v>
      </c>
      <c r="G332" s="79">
        <v>4866</v>
      </c>
      <c r="H332" s="79">
        <v>1968</v>
      </c>
      <c r="I332" s="79">
        <v>2898</v>
      </c>
      <c r="J332" s="79" t="str">
        <f t="shared" si="24"/>
        <v>Safe Aerobic Inc.</v>
      </c>
      <c r="K332" s="79" t="str">
        <f t="shared" si="25"/>
        <v/>
      </c>
      <c r="L332" t="str">
        <f t="shared" si="26"/>
        <v/>
      </c>
      <c r="M332" s="121"/>
      <c r="O332" s="122"/>
    </row>
    <row r="333" spans="1:15">
      <c r="A333" s="79" t="s">
        <v>571</v>
      </c>
      <c r="B333" s="79" t="s">
        <v>937</v>
      </c>
      <c r="C333" s="121">
        <v>38982</v>
      </c>
      <c r="D333" s="90">
        <f t="shared" si="23"/>
        <v>2006</v>
      </c>
      <c r="E333" s="122" t="s">
        <v>958</v>
      </c>
      <c r="F333" s="79">
        <v>500</v>
      </c>
      <c r="G333" s="79">
        <v>9155</v>
      </c>
      <c r="H333" s="79">
        <v>4235</v>
      </c>
      <c r="I333" s="79">
        <v>4920</v>
      </c>
      <c r="J333" s="79" t="str">
        <f t="shared" si="24"/>
        <v>Enhanced Barometer Corporation</v>
      </c>
      <c r="K333" s="79" t="str">
        <f t="shared" si="25"/>
        <v/>
      </c>
      <c r="L333" t="str">
        <f t="shared" si="26"/>
        <v/>
      </c>
      <c r="M333" s="121"/>
      <c r="O333" s="122"/>
    </row>
    <row r="334" spans="1:15">
      <c r="A334" s="79" t="s">
        <v>949</v>
      </c>
      <c r="B334" s="79" t="s">
        <v>937</v>
      </c>
      <c r="C334" s="121">
        <v>38984</v>
      </c>
      <c r="D334" s="90">
        <f t="shared" si="23"/>
        <v>2006</v>
      </c>
      <c r="E334" s="122" t="s">
        <v>946</v>
      </c>
      <c r="F334" s="79">
        <v>500</v>
      </c>
      <c r="G334" s="79">
        <v>9350</v>
      </c>
      <c r="H334" s="79">
        <v>4235</v>
      </c>
      <c r="I334" s="79">
        <v>5115</v>
      </c>
      <c r="J334" s="79" t="str">
        <f t="shared" si="24"/>
        <v>Alluring Raft Corporation</v>
      </c>
      <c r="K334" s="79" t="str">
        <f t="shared" si="25"/>
        <v/>
      </c>
      <c r="L334" t="str">
        <f t="shared" si="26"/>
        <v/>
      </c>
      <c r="M334" s="121"/>
      <c r="O334" s="122"/>
    </row>
    <row r="335" spans="1:15">
      <c r="A335" s="79" t="s">
        <v>949</v>
      </c>
      <c r="B335" s="79" t="s">
        <v>937</v>
      </c>
      <c r="C335" s="121">
        <v>38986</v>
      </c>
      <c r="D335" s="90">
        <f t="shared" si="23"/>
        <v>2006</v>
      </c>
      <c r="E335" s="122" t="s">
        <v>954</v>
      </c>
      <c r="F335" s="79">
        <v>700</v>
      </c>
      <c r="G335" s="79">
        <v>13986</v>
      </c>
      <c r="H335" s="79">
        <v>5929</v>
      </c>
      <c r="I335" s="79">
        <v>8057</v>
      </c>
      <c r="J335" s="79" t="str">
        <f t="shared" si="24"/>
        <v>Persuasive Shoe Inc.</v>
      </c>
      <c r="K335" s="79" t="str">
        <f t="shared" si="25"/>
        <v/>
      </c>
      <c r="L335" t="str">
        <f t="shared" si="26"/>
        <v/>
      </c>
      <c r="M335" s="121"/>
      <c r="O335" s="122"/>
    </row>
    <row r="336" spans="1:15">
      <c r="A336" s="79" t="s">
        <v>571</v>
      </c>
      <c r="B336" s="79" t="s">
        <v>937</v>
      </c>
      <c r="C336" s="121">
        <v>38986</v>
      </c>
      <c r="D336" s="90">
        <f t="shared" si="23"/>
        <v>2006</v>
      </c>
      <c r="E336" s="122" t="s">
        <v>955</v>
      </c>
      <c r="F336" s="79">
        <v>400</v>
      </c>
      <c r="G336" s="79">
        <v>8128</v>
      </c>
      <c r="H336" s="79">
        <v>3388</v>
      </c>
      <c r="I336" s="79">
        <v>4740</v>
      </c>
      <c r="J336" s="79" t="str">
        <f t="shared" si="24"/>
        <v>Vivid Yardstick Company</v>
      </c>
      <c r="K336" s="79" t="str">
        <f t="shared" si="25"/>
        <v/>
      </c>
      <c r="L336" t="str">
        <f t="shared" si="26"/>
        <v/>
      </c>
      <c r="M336" s="121"/>
      <c r="O336" s="122"/>
    </row>
    <row r="337" spans="1:15">
      <c r="A337" s="79" t="s">
        <v>571</v>
      </c>
      <c r="B337" s="79" t="s">
        <v>938</v>
      </c>
      <c r="C337" s="121">
        <v>38987</v>
      </c>
      <c r="D337" s="90">
        <f t="shared" si="23"/>
        <v>2006</v>
      </c>
      <c r="E337" s="122" t="s">
        <v>968</v>
      </c>
      <c r="F337" s="79">
        <v>1000</v>
      </c>
      <c r="G337" s="79">
        <v>24420</v>
      </c>
      <c r="H337" s="79">
        <v>10220</v>
      </c>
      <c r="I337" s="79">
        <v>14200</v>
      </c>
      <c r="J337" s="79" t="str">
        <f t="shared" si="24"/>
        <v>Paramount Vise Corporation</v>
      </c>
      <c r="K337" s="79" t="str">
        <f t="shared" si="25"/>
        <v/>
      </c>
      <c r="L337" t="str">
        <f t="shared" si="26"/>
        <v/>
      </c>
      <c r="M337" s="121"/>
      <c r="O337" s="122"/>
    </row>
    <row r="338" spans="1:15">
      <c r="A338" s="79" t="s">
        <v>571</v>
      </c>
      <c r="B338" s="79" t="s">
        <v>936</v>
      </c>
      <c r="C338" s="121">
        <v>38989</v>
      </c>
      <c r="D338" s="90">
        <f t="shared" si="23"/>
        <v>2006</v>
      </c>
      <c r="E338" s="122" t="s">
        <v>951</v>
      </c>
      <c r="F338" s="79">
        <v>400</v>
      </c>
      <c r="G338" s="79">
        <v>8204</v>
      </c>
      <c r="H338" s="79">
        <v>3936</v>
      </c>
      <c r="I338" s="79">
        <v>4268</v>
      </c>
      <c r="J338" s="79" t="str">
        <f t="shared" si="24"/>
        <v>Best Scooter Corporation</v>
      </c>
      <c r="K338" s="79" t="str">
        <f t="shared" si="25"/>
        <v/>
      </c>
      <c r="L338" t="str">
        <f t="shared" si="26"/>
        <v/>
      </c>
      <c r="M338" s="121"/>
      <c r="O338" s="122"/>
    </row>
    <row r="339" spans="1:15">
      <c r="A339" s="79" t="s">
        <v>949</v>
      </c>
      <c r="B339" s="79" t="s">
        <v>937</v>
      </c>
      <c r="C339" s="121">
        <v>38990</v>
      </c>
      <c r="D339" s="90">
        <f t="shared" si="23"/>
        <v>2006</v>
      </c>
      <c r="E339" s="122" t="s">
        <v>953</v>
      </c>
      <c r="F339" s="79">
        <v>400</v>
      </c>
      <c r="G339" s="79">
        <v>7180</v>
      </c>
      <c r="H339" s="79">
        <v>3388</v>
      </c>
      <c r="I339" s="79">
        <v>3792</v>
      </c>
      <c r="J339" s="79" t="str">
        <f t="shared" si="24"/>
        <v>Remarkable Doghouse Supply</v>
      </c>
      <c r="K339" s="79" t="str">
        <f t="shared" si="25"/>
        <v/>
      </c>
      <c r="L339" t="str">
        <f t="shared" si="26"/>
        <v/>
      </c>
      <c r="M339" s="121"/>
      <c r="O339" s="122"/>
    </row>
    <row r="340" spans="1:15">
      <c r="A340" s="79" t="s">
        <v>577</v>
      </c>
      <c r="B340" s="79" t="s">
        <v>938</v>
      </c>
      <c r="C340" s="121">
        <v>38991</v>
      </c>
      <c r="D340" s="90">
        <f t="shared" si="23"/>
        <v>2006</v>
      </c>
      <c r="E340" s="122" t="s">
        <v>954</v>
      </c>
      <c r="F340" s="79">
        <v>900</v>
      </c>
      <c r="G340" s="79">
        <v>22887</v>
      </c>
      <c r="H340" s="79">
        <v>9198</v>
      </c>
      <c r="I340" s="79">
        <v>13689</v>
      </c>
      <c r="J340" s="79" t="str">
        <f t="shared" si="24"/>
        <v>Persuasive Shoe Inc.</v>
      </c>
      <c r="K340" s="79" t="str">
        <f t="shared" si="25"/>
        <v/>
      </c>
      <c r="L340" t="str">
        <f t="shared" si="26"/>
        <v/>
      </c>
      <c r="M340" s="121"/>
      <c r="O340" s="122"/>
    </row>
    <row r="341" spans="1:15">
      <c r="A341" s="79" t="s">
        <v>949</v>
      </c>
      <c r="B341" s="79" t="s">
        <v>937</v>
      </c>
      <c r="C341" s="121">
        <v>38992</v>
      </c>
      <c r="D341" s="90">
        <f t="shared" si="23"/>
        <v>2006</v>
      </c>
      <c r="E341" s="122" t="s">
        <v>958</v>
      </c>
      <c r="F341" s="79">
        <v>500</v>
      </c>
      <c r="G341" s="79">
        <v>8715</v>
      </c>
      <c r="H341" s="79">
        <v>4235</v>
      </c>
      <c r="I341" s="79">
        <v>4480</v>
      </c>
      <c r="J341" s="79" t="str">
        <f t="shared" si="24"/>
        <v>Enhanced Barometer Corporation</v>
      </c>
      <c r="K341" s="79" t="str">
        <f t="shared" si="25"/>
        <v/>
      </c>
      <c r="L341" t="str">
        <f t="shared" si="26"/>
        <v/>
      </c>
      <c r="M341" s="121"/>
      <c r="O341" s="122"/>
    </row>
    <row r="342" spans="1:15">
      <c r="A342" s="79" t="s">
        <v>949</v>
      </c>
      <c r="B342" s="79" t="s">
        <v>937</v>
      </c>
      <c r="C342" s="121">
        <v>38994</v>
      </c>
      <c r="D342" s="90">
        <f t="shared" si="23"/>
        <v>2006</v>
      </c>
      <c r="E342" s="122" t="s">
        <v>954</v>
      </c>
      <c r="F342" s="79">
        <v>300</v>
      </c>
      <c r="G342" s="79">
        <v>5157</v>
      </c>
      <c r="H342" s="79">
        <v>2541</v>
      </c>
      <c r="I342" s="79">
        <v>2616</v>
      </c>
      <c r="J342" s="79" t="str">
        <f t="shared" si="24"/>
        <v>Persuasive Shoe Inc.</v>
      </c>
      <c r="K342" s="79" t="str">
        <f t="shared" si="25"/>
        <v/>
      </c>
      <c r="L342" t="str">
        <f t="shared" si="26"/>
        <v/>
      </c>
      <c r="M342" s="121"/>
      <c r="O342" s="122"/>
    </row>
    <row r="343" spans="1:15">
      <c r="A343" s="79" t="s">
        <v>571</v>
      </c>
      <c r="B343" s="79" t="s">
        <v>938</v>
      </c>
      <c r="C343" s="121">
        <v>38994</v>
      </c>
      <c r="D343" s="90">
        <f t="shared" si="23"/>
        <v>2006</v>
      </c>
      <c r="E343" s="122" t="s">
        <v>953</v>
      </c>
      <c r="F343" s="79">
        <v>400</v>
      </c>
      <c r="G343" s="79">
        <v>8580</v>
      </c>
      <c r="H343" s="79">
        <v>4088</v>
      </c>
      <c r="I343" s="79">
        <v>4492</v>
      </c>
      <c r="J343" s="79" t="str">
        <f t="shared" si="24"/>
        <v>Remarkable Doghouse Supply</v>
      </c>
      <c r="K343" s="79" t="str">
        <f t="shared" si="25"/>
        <v/>
      </c>
      <c r="L343" t="str">
        <f t="shared" si="26"/>
        <v/>
      </c>
      <c r="M343" s="121"/>
      <c r="O343" s="122"/>
    </row>
    <row r="344" spans="1:15">
      <c r="A344" s="79" t="s">
        <v>577</v>
      </c>
      <c r="B344" s="79" t="s">
        <v>936</v>
      </c>
      <c r="C344" s="121">
        <v>38997</v>
      </c>
      <c r="D344" s="90">
        <f t="shared" si="23"/>
        <v>2006</v>
      </c>
      <c r="E344" s="122" t="s">
        <v>958</v>
      </c>
      <c r="F344" s="79">
        <v>400</v>
      </c>
      <c r="G344" s="79">
        <v>8052</v>
      </c>
      <c r="H344" s="79">
        <v>3936</v>
      </c>
      <c r="I344" s="79">
        <v>4116</v>
      </c>
      <c r="J344" s="79" t="str">
        <f t="shared" si="24"/>
        <v>Enhanced Barometer Corporation</v>
      </c>
      <c r="K344" s="79" t="str">
        <f t="shared" si="25"/>
        <v/>
      </c>
      <c r="L344" t="str">
        <f t="shared" si="26"/>
        <v/>
      </c>
      <c r="M344" s="121"/>
      <c r="O344" s="122"/>
    </row>
    <row r="345" spans="1:15">
      <c r="A345" s="79" t="s">
        <v>571</v>
      </c>
      <c r="B345" s="79" t="s">
        <v>938</v>
      </c>
      <c r="C345" s="121">
        <v>38999</v>
      </c>
      <c r="D345" s="90">
        <f t="shared" si="23"/>
        <v>2006</v>
      </c>
      <c r="E345" s="122" t="s">
        <v>955</v>
      </c>
      <c r="F345" s="79">
        <v>300</v>
      </c>
      <c r="G345" s="79">
        <v>6744</v>
      </c>
      <c r="H345" s="79">
        <v>3066</v>
      </c>
      <c r="I345" s="79">
        <v>3678</v>
      </c>
      <c r="J345" s="79" t="str">
        <f t="shared" si="24"/>
        <v>Vivid Yardstick Company</v>
      </c>
      <c r="K345" s="79" t="str">
        <f t="shared" si="25"/>
        <v/>
      </c>
      <c r="L345" t="str">
        <f t="shared" si="26"/>
        <v/>
      </c>
      <c r="M345" s="121"/>
      <c r="O345" s="122"/>
    </row>
    <row r="346" spans="1:15">
      <c r="A346" s="79" t="s">
        <v>949</v>
      </c>
      <c r="B346" s="79" t="s">
        <v>937</v>
      </c>
      <c r="C346" s="121">
        <v>39000</v>
      </c>
      <c r="D346" s="90">
        <f t="shared" si="23"/>
        <v>2006</v>
      </c>
      <c r="E346" s="122" t="s">
        <v>954</v>
      </c>
      <c r="F346" s="79">
        <v>300</v>
      </c>
      <c r="G346" s="79">
        <v>5358</v>
      </c>
      <c r="H346" s="79">
        <v>2541</v>
      </c>
      <c r="I346" s="79">
        <v>2817</v>
      </c>
      <c r="J346" s="79" t="str">
        <f t="shared" si="24"/>
        <v>Persuasive Shoe Inc.</v>
      </c>
      <c r="K346" s="79" t="str">
        <f t="shared" si="25"/>
        <v/>
      </c>
      <c r="L346" t="str">
        <f t="shared" si="26"/>
        <v/>
      </c>
      <c r="M346" s="121"/>
      <c r="O346" s="122"/>
    </row>
    <row r="347" spans="1:15">
      <c r="A347" s="79" t="s">
        <v>571</v>
      </c>
      <c r="B347" s="79" t="s">
        <v>936</v>
      </c>
      <c r="C347" s="121">
        <v>39004</v>
      </c>
      <c r="D347" s="90">
        <f t="shared" si="23"/>
        <v>2006</v>
      </c>
      <c r="E347" s="122" t="s">
        <v>971</v>
      </c>
      <c r="F347" s="79">
        <v>800</v>
      </c>
      <c r="G347" s="79">
        <v>18552</v>
      </c>
      <c r="H347" s="79">
        <v>7872</v>
      </c>
      <c r="I347" s="79">
        <v>10680</v>
      </c>
      <c r="J347" s="79" t="str">
        <f t="shared" si="24"/>
        <v>Enhanced Adhesive Company</v>
      </c>
      <c r="K347" s="79" t="str">
        <f t="shared" si="25"/>
        <v/>
      </c>
      <c r="L347" t="str">
        <f t="shared" si="26"/>
        <v/>
      </c>
      <c r="M347" s="121"/>
      <c r="O347" s="122"/>
    </row>
    <row r="348" spans="1:15">
      <c r="A348" s="79" t="s">
        <v>949</v>
      </c>
      <c r="B348" s="79" t="s">
        <v>936</v>
      </c>
      <c r="C348" s="121">
        <v>39006</v>
      </c>
      <c r="D348" s="90">
        <f t="shared" si="23"/>
        <v>2006</v>
      </c>
      <c r="E348" s="122" t="s">
        <v>968</v>
      </c>
      <c r="F348" s="79">
        <v>1000</v>
      </c>
      <c r="G348" s="79">
        <v>22140</v>
      </c>
      <c r="H348" s="79">
        <v>9840</v>
      </c>
      <c r="I348" s="79">
        <v>12300</v>
      </c>
      <c r="J348" s="79" t="str">
        <f t="shared" si="24"/>
        <v>Paramount Vise Corporation</v>
      </c>
      <c r="K348" s="79" t="str">
        <f t="shared" si="25"/>
        <v/>
      </c>
      <c r="L348" t="str">
        <f t="shared" si="26"/>
        <v/>
      </c>
      <c r="M348" s="121"/>
      <c r="O348" s="122"/>
    </row>
    <row r="349" spans="1:15">
      <c r="A349" s="79" t="s">
        <v>571</v>
      </c>
      <c r="B349" s="79" t="s">
        <v>937</v>
      </c>
      <c r="C349" s="121">
        <v>39007</v>
      </c>
      <c r="D349" s="90">
        <f t="shared" si="23"/>
        <v>2006</v>
      </c>
      <c r="E349" s="122" t="s">
        <v>946</v>
      </c>
      <c r="F349" s="79">
        <v>800</v>
      </c>
      <c r="G349" s="79">
        <v>15592</v>
      </c>
      <c r="H349" s="79">
        <v>6776</v>
      </c>
      <c r="I349" s="79">
        <v>8816</v>
      </c>
      <c r="J349" s="79" t="str">
        <f t="shared" si="24"/>
        <v>Alluring Raft Corporation</v>
      </c>
      <c r="K349" s="79" t="str">
        <f t="shared" si="25"/>
        <v/>
      </c>
      <c r="L349" t="str">
        <f t="shared" si="26"/>
        <v/>
      </c>
      <c r="M349" s="121"/>
      <c r="O349" s="122"/>
    </row>
    <row r="350" spans="1:15">
      <c r="A350" s="79" t="s">
        <v>571</v>
      </c>
      <c r="B350" s="79" t="s">
        <v>937</v>
      </c>
      <c r="C350" s="121">
        <v>39008</v>
      </c>
      <c r="D350" s="90">
        <f t="shared" si="23"/>
        <v>2006</v>
      </c>
      <c r="E350" s="122" t="s">
        <v>950</v>
      </c>
      <c r="F350" s="79">
        <v>100</v>
      </c>
      <c r="G350" s="79">
        <v>1982</v>
      </c>
      <c r="H350" s="79">
        <v>847</v>
      </c>
      <c r="I350" s="79">
        <v>1135</v>
      </c>
      <c r="J350" s="79" t="str">
        <f t="shared" si="24"/>
        <v>Flexible Ink Corporation</v>
      </c>
      <c r="K350" s="79" t="str">
        <f t="shared" si="25"/>
        <v/>
      </c>
      <c r="L350" t="str">
        <f t="shared" si="26"/>
        <v/>
      </c>
      <c r="M350" s="121"/>
      <c r="O350" s="122"/>
    </row>
    <row r="351" spans="1:15">
      <c r="A351" s="79" t="s">
        <v>577</v>
      </c>
      <c r="B351" s="79" t="s">
        <v>937</v>
      </c>
      <c r="C351" s="121">
        <v>39010</v>
      </c>
      <c r="D351" s="90">
        <f t="shared" si="23"/>
        <v>2006</v>
      </c>
      <c r="E351" s="122" t="s">
        <v>944</v>
      </c>
      <c r="F351" s="79">
        <v>300</v>
      </c>
      <c r="G351" s="79">
        <v>6063</v>
      </c>
      <c r="H351" s="79">
        <v>2541</v>
      </c>
      <c r="I351" s="79">
        <v>3522</v>
      </c>
      <c r="J351" s="79" t="str">
        <f t="shared" si="24"/>
        <v>Safe Aerobic Inc.</v>
      </c>
      <c r="K351" s="79" t="str">
        <f t="shared" si="25"/>
        <v/>
      </c>
      <c r="L351" t="str">
        <f t="shared" si="26"/>
        <v/>
      </c>
      <c r="M351" s="121"/>
      <c r="O351" s="122"/>
    </row>
    <row r="352" spans="1:15">
      <c r="A352" s="79" t="s">
        <v>949</v>
      </c>
      <c r="B352" s="79" t="s">
        <v>938</v>
      </c>
      <c r="C352" s="121">
        <v>39011</v>
      </c>
      <c r="D352" s="90">
        <f t="shared" si="23"/>
        <v>2006</v>
      </c>
      <c r="E352" s="122" t="s">
        <v>954</v>
      </c>
      <c r="F352" s="79">
        <v>300</v>
      </c>
      <c r="G352" s="79">
        <v>6660</v>
      </c>
      <c r="H352" s="79">
        <v>3066</v>
      </c>
      <c r="I352" s="79">
        <v>3594</v>
      </c>
      <c r="J352" s="79" t="str">
        <f t="shared" si="24"/>
        <v>Persuasive Shoe Inc.</v>
      </c>
      <c r="K352" s="79" t="str">
        <f t="shared" si="25"/>
        <v/>
      </c>
      <c r="L352" t="str">
        <f t="shared" si="26"/>
        <v/>
      </c>
      <c r="M352" s="121"/>
      <c r="O352" s="122"/>
    </row>
    <row r="353" spans="1:15">
      <c r="A353" s="79" t="s">
        <v>949</v>
      </c>
      <c r="B353" s="79" t="s">
        <v>937</v>
      </c>
      <c r="C353" s="121">
        <v>39015</v>
      </c>
      <c r="D353" s="90">
        <f t="shared" si="23"/>
        <v>2006</v>
      </c>
      <c r="E353" s="122" t="s">
        <v>954</v>
      </c>
      <c r="F353" s="79">
        <v>600</v>
      </c>
      <c r="G353" s="79">
        <v>11700</v>
      </c>
      <c r="H353" s="79">
        <v>5082</v>
      </c>
      <c r="I353" s="79">
        <v>6618</v>
      </c>
      <c r="J353" s="79" t="str">
        <f t="shared" si="24"/>
        <v>Persuasive Shoe Inc.</v>
      </c>
      <c r="K353" s="79" t="str">
        <f t="shared" si="25"/>
        <v/>
      </c>
      <c r="L353" t="str">
        <f t="shared" si="26"/>
        <v/>
      </c>
      <c r="M353" s="121"/>
      <c r="O353" s="122"/>
    </row>
    <row r="354" spans="1:15">
      <c r="A354" s="79" t="s">
        <v>571</v>
      </c>
      <c r="B354" s="79" t="s">
        <v>938</v>
      </c>
      <c r="C354" s="121">
        <v>39017</v>
      </c>
      <c r="D354" s="90">
        <f t="shared" si="23"/>
        <v>2006</v>
      </c>
      <c r="E354" s="122" t="s">
        <v>952</v>
      </c>
      <c r="F354" s="79">
        <v>500</v>
      </c>
      <c r="G354" s="79">
        <v>12425</v>
      </c>
      <c r="H354" s="79">
        <v>5110</v>
      </c>
      <c r="I354" s="79">
        <v>7315</v>
      </c>
      <c r="J354" s="79" t="str">
        <f t="shared" si="24"/>
        <v>Superior Meter Company</v>
      </c>
      <c r="K354" s="79" t="str">
        <f t="shared" si="25"/>
        <v/>
      </c>
      <c r="L354" t="str">
        <f t="shared" si="26"/>
        <v/>
      </c>
      <c r="M354" s="121"/>
      <c r="O354" s="122"/>
    </row>
    <row r="355" spans="1:15">
      <c r="A355" s="79" t="s">
        <v>949</v>
      </c>
      <c r="B355" s="79" t="s">
        <v>936</v>
      </c>
      <c r="C355" s="121">
        <v>39024</v>
      </c>
      <c r="D355" s="90">
        <f t="shared" si="23"/>
        <v>2006</v>
      </c>
      <c r="E355" s="122" t="s">
        <v>950</v>
      </c>
      <c r="F355" s="79">
        <v>600</v>
      </c>
      <c r="G355" s="79">
        <v>12282</v>
      </c>
      <c r="H355" s="79">
        <v>5904</v>
      </c>
      <c r="I355" s="79">
        <v>6378</v>
      </c>
      <c r="J355" s="79" t="str">
        <f t="shared" si="24"/>
        <v>Flexible Ink Corporation</v>
      </c>
      <c r="K355" s="79" t="str">
        <f t="shared" si="25"/>
        <v/>
      </c>
      <c r="L355" t="str">
        <f t="shared" si="26"/>
        <v/>
      </c>
      <c r="M355" s="121"/>
      <c r="O355" s="122"/>
    </row>
    <row r="356" spans="1:15">
      <c r="A356" s="79" t="s">
        <v>571</v>
      </c>
      <c r="B356" s="79" t="s">
        <v>938</v>
      </c>
      <c r="C356" s="121">
        <v>39024</v>
      </c>
      <c r="D356" s="90">
        <f t="shared" si="23"/>
        <v>2006</v>
      </c>
      <c r="E356" s="122" t="s">
        <v>965</v>
      </c>
      <c r="F356" s="79">
        <v>400</v>
      </c>
      <c r="G356" s="79">
        <v>9152</v>
      </c>
      <c r="H356" s="79">
        <v>4088</v>
      </c>
      <c r="I356" s="79">
        <v>5064</v>
      </c>
      <c r="J356" s="79" t="str">
        <f t="shared" si="24"/>
        <v>Fully Vegetable Corporation</v>
      </c>
      <c r="K356" s="79" t="str">
        <f t="shared" si="25"/>
        <v/>
      </c>
      <c r="L356" t="str">
        <f t="shared" si="26"/>
        <v/>
      </c>
      <c r="M356" s="121"/>
      <c r="O356" s="122"/>
    </row>
    <row r="357" spans="1:15">
      <c r="A357" s="79" t="s">
        <v>571</v>
      </c>
      <c r="B357" s="79" t="s">
        <v>936</v>
      </c>
      <c r="C357" s="121">
        <v>39025</v>
      </c>
      <c r="D357" s="90">
        <f t="shared" si="23"/>
        <v>2006</v>
      </c>
      <c r="E357" s="122" t="s">
        <v>955</v>
      </c>
      <c r="F357" s="79">
        <v>500</v>
      </c>
      <c r="G357" s="79">
        <v>11725</v>
      </c>
      <c r="H357" s="79">
        <v>4920</v>
      </c>
      <c r="I357" s="79">
        <v>6805</v>
      </c>
      <c r="J357" s="79" t="str">
        <f t="shared" si="24"/>
        <v>Vivid Yardstick Company</v>
      </c>
      <c r="K357" s="79" t="str">
        <f t="shared" si="25"/>
        <v/>
      </c>
      <c r="L357" t="str">
        <f t="shared" si="26"/>
        <v/>
      </c>
      <c r="M357" s="121"/>
      <c r="O357" s="122"/>
    </row>
    <row r="358" spans="1:15">
      <c r="A358" s="79" t="s">
        <v>949</v>
      </c>
      <c r="B358" s="79" t="s">
        <v>937</v>
      </c>
      <c r="C358" s="121">
        <v>39027</v>
      </c>
      <c r="D358" s="90">
        <f t="shared" si="23"/>
        <v>2006</v>
      </c>
      <c r="E358" s="122" t="s">
        <v>955</v>
      </c>
      <c r="F358" s="79">
        <v>100</v>
      </c>
      <c r="G358" s="79">
        <v>2111</v>
      </c>
      <c r="H358" s="79">
        <v>847</v>
      </c>
      <c r="I358" s="79">
        <v>1264</v>
      </c>
      <c r="J358" s="79" t="str">
        <f t="shared" si="24"/>
        <v>Vivid Yardstick Company</v>
      </c>
      <c r="K358" s="79" t="str">
        <f t="shared" si="25"/>
        <v/>
      </c>
      <c r="L358" t="str">
        <f t="shared" si="26"/>
        <v/>
      </c>
      <c r="M358" s="121"/>
      <c r="O358" s="122"/>
    </row>
    <row r="359" spans="1:15">
      <c r="A359" s="79" t="s">
        <v>577</v>
      </c>
      <c r="B359" s="79" t="s">
        <v>937</v>
      </c>
      <c r="C359" s="121">
        <v>39028</v>
      </c>
      <c r="D359" s="90">
        <f t="shared" si="23"/>
        <v>2006</v>
      </c>
      <c r="E359" s="122" t="s">
        <v>954</v>
      </c>
      <c r="F359" s="79">
        <v>200</v>
      </c>
      <c r="G359" s="79">
        <v>3876</v>
      </c>
      <c r="H359" s="79">
        <v>1694</v>
      </c>
      <c r="I359" s="79">
        <v>2182</v>
      </c>
      <c r="J359" s="79" t="str">
        <f t="shared" si="24"/>
        <v>Persuasive Shoe Inc.</v>
      </c>
      <c r="K359" s="79" t="str">
        <f t="shared" si="25"/>
        <v/>
      </c>
      <c r="L359" t="str">
        <f t="shared" si="26"/>
        <v/>
      </c>
      <c r="M359" s="121"/>
      <c r="O359" s="122"/>
    </row>
    <row r="360" spans="1:15">
      <c r="A360" s="79" t="s">
        <v>577</v>
      </c>
      <c r="B360" s="79" t="s">
        <v>936</v>
      </c>
      <c r="C360" s="121">
        <v>39029</v>
      </c>
      <c r="D360" s="90">
        <f t="shared" si="23"/>
        <v>2006</v>
      </c>
      <c r="E360" s="122" t="s">
        <v>951</v>
      </c>
      <c r="F360" s="79">
        <v>100</v>
      </c>
      <c r="G360" s="79">
        <v>2410</v>
      </c>
      <c r="H360" s="79">
        <v>984</v>
      </c>
      <c r="I360" s="79">
        <v>1426</v>
      </c>
      <c r="J360" s="79" t="str">
        <f t="shared" si="24"/>
        <v>Best Scooter Corporation</v>
      </c>
      <c r="K360" s="79" t="str">
        <f t="shared" si="25"/>
        <v/>
      </c>
      <c r="L360" t="str">
        <f t="shared" si="26"/>
        <v/>
      </c>
      <c r="M360" s="121"/>
      <c r="O360" s="122"/>
    </row>
    <row r="361" spans="1:15">
      <c r="A361" s="79" t="s">
        <v>577</v>
      </c>
      <c r="B361" s="79" t="s">
        <v>937</v>
      </c>
      <c r="C361" s="121">
        <v>39030</v>
      </c>
      <c r="D361" s="90">
        <f t="shared" si="23"/>
        <v>2006</v>
      </c>
      <c r="E361" s="122" t="s">
        <v>952</v>
      </c>
      <c r="F361" s="79">
        <v>100</v>
      </c>
      <c r="G361" s="79">
        <v>1878</v>
      </c>
      <c r="H361" s="79">
        <v>847</v>
      </c>
      <c r="I361" s="79">
        <v>1031</v>
      </c>
      <c r="J361" s="79" t="str">
        <f t="shared" si="24"/>
        <v>Superior Meter Company</v>
      </c>
      <c r="K361" s="79" t="str">
        <f t="shared" si="25"/>
        <v/>
      </c>
      <c r="L361" t="str">
        <f t="shared" si="26"/>
        <v/>
      </c>
      <c r="M361" s="121"/>
      <c r="O361" s="122"/>
    </row>
    <row r="362" spans="1:15">
      <c r="A362" s="79" t="s">
        <v>577</v>
      </c>
      <c r="B362" s="79" t="s">
        <v>938</v>
      </c>
      <c r="C362" s="121">
        <v>39033</v>
      </c>
      <c r="D362" s="90">
        <f t="shared" si="23"/>
        <v>2006</v>
      </c>
      <c r="E362" s="122" t="s">
        <v>945</v>
      </c>
      <c r="F362" s="79">
        <v>400</v>
      </c>
      <c r="G362" s="79">
        <v>8732</v>
      </c>
      <c r="H362" s="79">
        <v>4088</v>
      </c>
      <c r="I362" s="79">
        <v>4644</v>
      </c>
      <c r="J362" s="79" t="str">
        <f t="shared" si="24"/>
        <v>Innovative Paint Company</v>
      </c>
      <c r="K362" s="79" t="str">
        <f t="shared" si="25"/>
        <v/>
      </c>
      <c r="L362" t="str">
        <f t="shared" si="26"/>
        <v/>
      </c>
      <c r="M362" s="121"/>
      <c r="O362" s="122"/>
    </row>
    <row r="363" spans="1:15">
      <c r="A363" s="79" t="s">
        <v>577</v>
      </c>
      <c r="B363" s="79" t="s">
        <v>938</v>
      </c>
      <c r="C363" s="121">
        <v>39034</v>
      </c>
      <c r="D363" s="90">
        <f t="shared" si="23"/>
        <v>2006</v>
      </c>
      <c r="E363" s="122" t="s">
        <v>971</v>
      </c>
      <c r="F363" s="79">
        <v>800</v>
      </c>
      <c r="G363" s="79">
        <v>17728</v>
      </c>
      <c r="H363" s="79">
        <v>8176</v>
      </c>
      <c r="I363" s="79">
        <v>9552</v>
      </c>
      <c r="J363" s="79" t="str">
        <f t="shared" si="24"/>
        <v>Enhanced Adhesive Company</v>
      </c>
      <c r="K363" s="79" t="str">
        <f t="shared" si="25"/>
        <v/>
      </c>
      <c r="L363" t="str">
        <f t="shared" si="26"/>
        <v/>
      </c>
      <c r="M363" s="121"/>
      <c r="O363" s="122"/>
    </row>
    <row r="364" spans="1:15">
      <c r="A364" s="79" t="s">
        <v>577</v>
      </c>
      <c r="B364" s="79" t="s">
        <v>938</v>
      </c>
      <c r="C364" s="121">
        <v>39034</v>
      </c>
      <c r="D364" s="90">
        <f t="shared" si="23"/>
        <v>2006</v>
      </c>
      <c r="E364" s="122" t="s">
        <v>945</v>
      </c>
      <c r="F364" s="79">
        <v>900</v>
      </c>
      <c r="G364" s="79">
        <v>18666</v>
      </c>
      <c r="H364" s="79">
        <v>9198</v>
      </c>
      <c r="I364" s="79">
        <v>9468</v>
      </c>
      <c r="J364" s="79" t="str">
        <f t="shared" si="24"/>
        <v>Innovative Paint Company</v>
      </c>
      <c r="K364" s="79" t="str">
        <f t="shared" si="25"/>
        <v/>
      </c>
      <c r="L364" t="str">
        <f t="shared" si="26"/>
        <v/>
      </c>
      <c r="M364" s="121"/>
      <c r="O364" s="122"/>
    </row>
    <row r="365" spans="1:15">
      <c r="A365" s="79" t="s">
        <v>577</v>
      </c>
      <c r="B365" s="79" t="s">
        <v>936</v>
      </c>
      <c r="C365" s="121">
        <v>39036</v>
      </c>
      <c r="D365" s="90">
        <f t="shared" si="23"/>
        <v>2006</v>
      </c>
      <c r="E365" s="122" t="s">
        <v>944</v>
      </c>
      <c r="F365" s="79">
        <v>400</v>
      </c>
      <c r="G365" s="79">
        <v>8776</v>
      </c>
      <c r="H365" s="79">
        <v>3936</v>
      </c>
      <c r="I365" s="79">
        <v>4840</v>
      </c>
      <c r="J365" s="79" t="str">
        <f t="shared" si="24"/>
        <v>Safe Aerobic Inc.</v>
      </c>
      <c r="K365" s="79" t="str">
        <f t="shared" si="25"/>
        <v/>
      </c>
      <c r="L365" t="str">
        <f t="shared" si="26"/>
        <v/>
      </c>
      <c r="M365" s="121"/>
      <c r="O365" s="122"/>
    </row>
    <row r="366" spans="1:15">
      <c r="A366" s="79" t="s">
        <v>949</v>
      </c>
      <c r="B366" s="79" t="s">
        <v>936</v>
      </c>
      <c r="C366" s="121">
        <v>39038</v>
      </c>
      <c r="D366" s="90">
        <f t="shared" si="23"/>
        <v>2006</v>
      </c>
      <c r="E366" s="122" t="s">
        <v>946</v>
      </c>
      <c r="F366" s="79">
        <v>500</v>
      </c>
      <c r="G366" s="79">
        <v>11660</v>
      </c>
      <c r="H366" s="79">
        <v>4920</v>
      </c>
      <c r="I366" s="79">
        <v>6740</v>
      </c>
      <c r="J366" s="79" t="str">
        <f t="shared" si="24"/>
        <v>Alluring Raft Corporation</v>
      </c>
      <c r="K366" s="79" t="str">
        <f t="shared" si="25"/>
        <v/>
      </c>
      <c r="L366" t="str">
        <f t="shared" si="26"/>
        <v/>
      </c>
      <c r="M366" s="121"/>
      <c r="O366" s="122"/>
    </row>
    <row r="367" spans="1:15">
      <c r="A367" s="79" t="s">
        <v>577</v>
      </c>
      <c r="B367" s="79" t="s">
        <v>936</v>
      </c>
      <c r="C367" s="121">
        <v>39038</v>
      </c>
      <c r="D367" s="90">
        <f t="shared" si="23"/>
        <v>2006</v>
      </c>
      <c r="E367" s="122" t="s">
        <v>958</v>
      </c>
      <c r="F367" s="79">
        <v>800</v>
      </c>
      <c r="G367" s="79">
        <v>18904</v>
      </c>
      <c r="H367" s="79">
        <v>7872</v>
      </c>
      <c r="I367" s="79">
        <v>11032</v>
      </c>
      <c r="J367" s="79" t="str">
        <f t="shared" si="24"/>
        <v>Enhanced Barometer Corporation</v>
      </c>
      <c r="K367" s="79" t="str">
        <f t="shared" si="25"/>
        <v/>
      </c>
      <c r="L367" t="str">
        <f t="shared" si="26"/>
        <v/>
      </c>
      <c r="M367" s="121"/>
      <c r="O367" s="122"/>
    </row>
    <row r="368" spans="1:15">
      <c r="A368" s="79" t="s">
        <v>571</v>
      </c>
      <c r="B368" s="79" t="s">
        <v>936</v>
      </c>
      <c r="C368" s="121">
        <v>39038</v>
      </c>
      <c r="D368" s="90">
        <f t="shared" si="23"/>
        <v>2006</v>
      </c>
      <c r="E368" s="122" t="s">
        <v>954</v>
      </c>
      <c r="F368" s="79">
        <v>700</v>
      </c>
      <c r="G368" s="79">
        <v>16170</v>
      </c>
      <c r="H368" s="79">
        <v>6888</v>
      </c>
      <c r="I368" s="79">
        <v>9282</v>
      </c>
      <c r="J368" s="79" t="str">
        <f t="shared" si="24"/>
        <v>Persuasive Shoe Inc.</v>
      </c>
      <c r="K368" s="79" t="str">
        <f t="shared" si="25"/>
        <v/>
      </c>
      <c r="L368" t="str">
        <f t="shared" si="26"/>
        <v/>
      </c>
      <c r="M368" s="121"/>
      <c r="O368" s="122"/>
    </row>
    <row r="369" spans="1:15">
      <c r="A369" s="79" t="s">
        <v>571</v>
      </c>
      <c r="B369" s="79" t="s">
        <v>937</v>
      </c>
      <c r="C369" s="121">
        <v>39039</v>
      </c>
      <c r="D369" s="90">
        <f t="shared" si="23"/>
        <v>2006</v>
      </c>
      <c r="E369" s="122" t="s">
        <v>954</v>
      </c>
      <c r="F369" s="79">
        <v>400</v>
      </c>
      <c r="G369" s="79">
        <v>8132</v>
      </c>
      <c r="H369" s="79">
        <v>3388</v>
      </c>
      <c r="I369" s="79">
        <v>4744</v>
      </c>
      <c r="J369" s="79" t="str">
        <f t="shared" si="24"/>
        <v>Persuasive Shoe Inc.</v>
      </c>
      <c r="K369" s="79" t="str">
        <f t="shared" si="25"/>
        <v/>
      </c>
      <c r="L369" t="str">
        <f t="shared" si="26"/>
        <v/>
      </c>
      <c r="M369" s="121"/>
      <c r="O369" s="122"/>
    </row>
    <row r="370" spans="1:15">
      <c r="A370" s="79" t="s">
        <v>949</v>
      </c>
      <c r="B370" s="79" t="s">
        <v>937</v>
      </c>
      <c r="C370" s="121">
        <v>39039</v>
      </c>
      <c r="D370" s="90">
        <f t="shared" si="23"/>
        <v>2006</v>
      </c>
      <c r="E370" s="122" t="s">
        <v>953</v>
      </c>
      <c r="F370" s="79">
        <v>300</v>
      </c>
      <c r="G370" s="79">
        <v>5508</v>
      </c>
      <c r="H370" s="79">
        <v>2541</v>
      </c>
      <c r="I370" s="79">
        <v>2967</v>
      </c>
      <c r="J370" s="79" t="str">
        <f t="shared" si="24"/>
        <v>Remarkable Doghouse Supply</v>
      </c>
      <c r="K370" s="79" t="str">
        <f t="shared" si="25"/>
        <v/>
      </c>
      <c r="L370" t="str">
        <f t="shared" si="26"/>
        <v/>
      </c>
      <c r="M370" s="121"/>
      <c r="O370" s="122"/>
    </row>
    <row r="371" spans="1:15">
      <c r="A371" s="79" t="s">
        <v>571</v>
      </c>
      <c r="B371" s="79" t="s">
        <v>937</v>
      </c>
      <c r="C371" s="121">
        <v>39040</v>
      </c>
      <c r="D371" s="90">
        <f t="shared" si="23"/>
        <v>2006</v>
      </c>
      <c r="E371" s="122" t="s">
        <v>945</v>
      </c>
      <c r="F371" s="79">
        <v>200</v>
      </c>
      <c r="G371" s="79">
        <v>4012</v>
      </c>
      <c r="H371" s="79">
        <v>1694</v>
      </c>
      <c r="I371" s="79">
        <v>2318</v>
      </c>
      <c r="J371" s="79" t="str">
        <f t="shared" si="24"/>
        <v>Innovative Paint Company</v>
      </c>
      <c r="K371" s="79" t="str">
        <f t="shared" si="25"/>
        <v/>
      </c>
      <c r="L371" t="str">
        <f t="shared" si="26"/>
        <v/>
      </c>
      <c r="M371" s="121"/>
      <c r="O371" s="122"/>
    </row>
    <row r="372" spans="1:15">
      <c r="A372" s="79" t="s">
        <v>571</v>
      </c>
      <c r="B372" s="79" t="s">
        <v>936</v>
      </c>
      <c r="C372" s="121">
        <v>39042</v>
      </c>
      <c r="D372" s="90">
        <f t="shared" si="23"/>
        <v>2006</v>
      </c>
      <c r="E372" s="122" t="s">
        <v>955</v>
      </c>
      <c r="F372" s="79">
        <v>700</v>
      </c>
      <c r="G372" s="79">
        <v>16765</v>
      </c>
      <c r="H372" s="79">
        <v>6888</v>
      </c>
      <c r="I372" s="79">
        <v>9877</v>
      </c>
      <c r="J372" s="79" t="str">
        <f t="shared" si="24"/>
        <v>Vivid Yardstick Company</v>
      </c>
      <c r="K372" s="79" t="str">
        <f t="shared" si="25"/>
        <v/>
      </c>
      <c r="L372" t="str">
        <f t="shared" si="26"/>
        <v/>
      </c>
      <c r="M372" s="121"/>
      <c r="O372" s="122"/>
    </row>
    <row r="373" spans="1:15">
      <c r="A373" s="79" t="s">
        <v>571</v>
      </c>
      <c r="B373" s="79" t="s">
        <v>937</v>
      </c>
      <c r="C373" s="121">
        <v>39043</v>
      </c>
      <c r="D373" s="90">
        <f t="shared" si="23"/>
        <v>2006</v>
      </c>
      <c r="E373" s="122" t="s">
        <v>958</v>
      </c>
      <c r="F373" s="79">
        <v>600</v>
      </c>
      <c r="G373" s="79">
        <v>11274</v>
      </c>
      <c r="H373" s="79">
        <v>5082</v>
      </c>
      <c r="I373" s="79">
        <v>6192</v>
      </c>
      <c r="J373" s="79" t="str">
        <f t="shared" si="24"/>
        <v>Enhanced Barometer Corporation</v>
      </c>
      <c r="K373" s="79" t="str">
        <f t="shared" si="25"/>
        <v/>
      </c>
      <c r="L373" t="str">
        <f t="shared" si="26"/>
        <v/>
      </c>
      <c r="M373" s="121"/>
      <c r="O373" s="122"/>
    </row>
    <row r="374" spans="1:15">
      <c r="A374" s="79" t="s">
        <v>949</v>
      </c>
      <c r="B374" s="79" t="s">
        <v>938</v>
      </c>
      <c r="C374" s="121">
        <v>39046</v>
      </c>
      <c r="D374" s="90">
        <f t="shared" si="23"/>
        <v>2006</v>
      </c>
      <c r="E374" s="122" t="s">
        <v>950</v>
      </c>
      <c r="F374" s="79">
        <v>600</v>
      </c>
      <c r="G374" s="79">
        <v>13542</v>
      </c>
      <c r="H374" s="79">
        <v>6132</v>
      </c>
      <c r="I374" s="79">
        <v>7410</v>
      </c>
      <c r="J374" s="79" t="str">
        <f t="shared" si="24"/>
        <v>Flexible Ink Corporation</v>
      </c>
      <c r="K374" s="79" t="str">
        <f t="shared" si="25"/>
        <v/>
      </c>
      <c r="L374" t="str">
        <f t="shared" si="26"/>
        <v/>
      </c>
      <c r="M374" s="121"/>
      <c r="O374" s="122"/>
    </row>
    <row r="375" spans="1:15">
      <c r="A375" s="79" t="s">
        <v>949</v>
      </c>
      <c r="B375" s="79" t="s">
        <v>937</v>
      </c>
      <c r="C375" s="121">
        <v>39047</v>
      </c>
      <c r="D375" s="90">
        <f t="shared" si="23"/>
        <v>2006</v>
      </c>
      <c r="E375" s="122" t="s">
        <v>950</v>
      </c>
      <c r="F375" s="79">
        <v>400</v>
      </c>
      <c r="G375" s="79">
        <v>7852</v>
      </c>
      <c r="H375" s="79">
        <v>3388</v>
      </c>
      <c r="I375" s="79">
        <v>4464</v>
      </c>
      <c r="J375" s="79" t="str">
        <f t="shared" si="24"/>
        <v>Flexible Ink Corporation</v>
      </c>
      <c r="K375" s="79" t="str">
        <f t="shared" si="25"/>
        <v/>
      </c>
      <c r="L375" t="str">
        <f t="shared" si="26"/>
        <v/>
      </c>
      <c r="M375" s="121"/>
      <c r="O375" s="122"/>
    </row>
    <row r="376" spans="1:15">
      <c r="A376" s="79" t="s">
        <v>949</v>
      </c>
      <c r="B376" s="79" t="s">
        <v>938</v>
      </c>
      <c r="C376" s="121">
        <v>39048</v>
      </c>
      <c r="D376" s="90">
        <f t="shared" si="23"/>
        <v>2006</v>
      </c>
      <c r="E376" s="122" t="s">
        <v>951</v>
      </c>
      <c r="F376" s="79">
        <v>500</v>
      </c>
      <c r="G376" s="79">
        <v>10400</v>
      </c>
      <c r="H376" s="79">
        <v>5110</v>
      </c>
      <c r="I376" s="79">
        <v>5290</v>
      </c>
      <c r="J376" s="79" t="str">
        <f t="shared" si="24"/>
        <v>Best Scooter Corporation</v>
      </c>
      <c r="K376" s="79" t="str">
        <f t="shared" si="25"/>
        <v/>
      </c>
      <c r="L376" t="str">
        <f t="shared" si="26"/>
        <v/>
      </c>
      <c r="M376" s="121"/>
      <c r="O376" s="122"/>
    </row>
    <row r="377" spans="1:15">
      <c r="A377" s="79" t="s">
        <v>577</v>
      </c>
      <c r="B377" s="79" t="s">
        <v>937</v>
      </c>
      <c r="C377" s="121">
        <v>39048</v>
      </c>
      <c r="D377" s="90">
        <f t="shared" si="23"/>
        <v>2006</v>
      </c>
      <c r="E377" s="122" t="s">
        <v>956</v>
      </c>
      <c r="F377" s="79">
        <v>1000</v>
      </c>
      <c r="G377" s="79">
        <v>17250</v>
      </c>
      <c r="H377" s="79">
        <v>8470</v>
      </c>
      <c r="I377" s="79">
        <v>8780</v>
      </c>
      <c r="J377" s="79" t="str">
        <f t="shared" si="24"/>
        <v>First-Rate Radio Supply</v>
      </c>
      <c r="K377" s="79" t="str">
        <f t="shared" si="25"/>
        <v/>
      </c>
      <c r="L377" t="str">
        <f t="shared" si="26"/>
        <v/>
      </c>
      <c r="M377" s="121"/>
      <c r="O377" s="122"/>
    </row>
    <row r="378" spans="1:15">
      <c r="A378" s="79" t="s">
        <v>949</v>
      </c>
      <c r="B378" s="79" t="s">
        <v>936</v>
      </c>
      <c r="C378" s="121">
        <v>39055</v>
      </c>
      <c r="D378" s="90">
        <f t="shared" si="23"/>
        <v>2006</v>
      </c>
      <c r="E378" s="122" t="s">
        <v>951</v>
      </c>
      <c r="F378" s="79">
        <v>500</v>
      </c>
      <c r="G378" s="79">
        <v>11430</v>
      </c>
      <c r="H378" s="79">
        <v>4920</v>
      </c>
      <c r="I378" s="79">
        <v>6510</v>
      </c>
      <c r="J378" s="79" t="str">
        <f t="shared" si="24"/>
        <v>Best Scooter Corporation</v>
      </c>
      <c r="K378" s="79" t="str">
        <f t="shared" si="25"/>
        <v/>
      </c>
      <c r="L378" t="str">
        <f t="shared" si="26"/>
        <v/>
      </c>
      <c r="M378" s="121"/>
      <c r="O378" s="122"/>
    </row>
    <row r="379" spans="1:15">
      <c r="A379" s="79" t="s">
        <v>949</v>
      </c>
      <c r="B379" s="79" t="s">
        <v>938</v>
      </c>
      <c r="C379" s="121">
        <v>39062</v>
      </c>
      <c r="D379" s="90">
        <f t="shared" si="23"/>
        <v>2006</v>
      </c>
      <c r="E379" s="122" t="s">
        <v>952</v>
      </c>
      <c r="F379" s="79">
        <v>200</v>
      </c>
      <c r="G379" s="79">
        <v>4722</v>
      </c>
      <c r="H379" s="79">
        <v>2044</v>
      </c>
      <c r="I379" s="79">
        <v>2678</v>
      </c>
      <c r="J379" s="79" t="str">
        <f t="shared" si="24"/>
        <v>Superior Meter Company</v>
      </c>
      <c r="K379" s="79" t="str">
        <f t="shared" si="25"/>
        <v/>
      </c>
      <c r="L379" t="str">
        <f t="shared" si="26"/>
        <v/>
      </c>
      <c r="M379" s="121"/>
      <c r="O379" s="122"/>
    </row>
    <row r="380" spans="1:15">
      <c r="A380" s="79" t="s">
        <v>949</v>
      </c>
      <c r="B380" s="79" t="s">
        <v>936</v>
      </c>
      <c r="C380" s="121">
        <v>39066</v>
      </c>
      <c r="D380" s="90">
        <f t="shared" si="23"/>
        <v>2006</v>
      </c>
      <c r="E380" s="122" t="s">
        <v>946</v>
      </c>
      <c r="F380" s="79">
        <v>900</v>
      </c>
      <c r="G380" s="79">
        <v>21546</v>
      </c>
      <c r="H380" s="79">
        <v>8856</v>
      </c>
      <c r="I380" s="79">
        <v>12690</v>
      </c>
      <c r="J380" s="79" t="str">
        <f t="shared" si="24"/>
        <v>Alluring Raft Corporation</v>
      </c>
      <c r="K380" s="79" t="str">
        <f t="shared" si="25"/>
        <v/>
      </c>
      <c r="L380" t="str">
        <f t="shared" si="26"/>
        <v/>
      </c>
      <c r="M380" s="121"/>
      <c r="O380" s="122"/>
    </row>
    <row r="381" spans="1:15">
      <c r="A381" s="79" t="s">
        <v>577</v>
      </c>
      <c r="B381" s="79" t="s">
        <v>937</v>
      </c>
      <c r="C381" s="121">
        <v>39067</v>
      </c>
      <c r="D381" s="90">
        <f t="shared" si="23"/>
        <v>2006</v>
      </c>
      <c r="E381" s="122" t="s">
        <v>944</v>
      </c>
      <c r="F381" s="79">
        <v>800</v>
      </c>
      <c r="G381" s="79">
        <v>15400</v>
      </c>
      <c r="H381" s="79">
        <v>6776</v>
      </c>
      <c r="I381" s="79">
        <v>8624</v>
      </c>
      <c r="J381" s="79" t="str">
        <f t="shared" si="24"/>
        <v>Safe Aerobic Inc.</v>
      </c>
      <c r="K381" s="79" t="str">
        <f t="shared" si="25"/>
        <v/>
      </c>
      <c r="L381" t="str">
        <f t="shared" si="26"/>
        <v/>
      </c>
      <c r="M381" s="121"/>
      <c r="O381" s="122"/>
    </row>
    <row r="382" spans="1:15">
      <c r="A382" s="79" t="s">
        <v>571</v>
      </c>
      <c r="B382" s="79" t="s">
        <v>936</v>
      </c>
      <c r="C382" s="121">
        <v>39069</v>
      </c>
      <c r="D382" s="90">
        <f t="shared" si="23"/>
        <v>2006</v>
      </c>
      <c r="E382" s="122" t="s">
        <v>952</v>
      </c>
      <c r="F382" s="79">
        <v>100</v>
      </c>
      <c r="G382" s="79">
        <v>2319</v>
      </c>
      <c r="H382" s="79">
        <v>984</v>
      </c>
      <c r="I382" s="79">
        <v>1335</v>
      </c>
      <c r="J382" s="79" t="str">
        <f t="shared" si="24"/>
        <v>Superior Meter Company</v>
      </c>
      <c r="K382" s="79" t="str">
        <f t="shared" si="25"/>
        <v/>
      </c>
      <c r="L382" t="str">
        <f t="shared" si="26"/>
        <v/>
      </c>
      <c r="M382" s="121"/>
      <c r="O382" s="122"/>
    </row>
    <row r="383" spans="1:15">
      <c r="A383" s="79" t="s">
        <v>571</v>
      </c>
      <c r="B383" s="79" t="s">
        <v>936</v>
      </c>
      <c r="C383" s="121">
        <v>39071</v>
      </c>
      <c r="D383" s="90">
        <f t="shared" si="23"/>
        <v>2006</v>
      </c>
      <c r="E383" s="122" t="s">
        <v>951</v>
      </c>
      <c r="F383" s="79">
        <v>700</v>
      </c>
      <c r="G383" s="79">
        <v>13867</v>
      </c>
      <c r="H383" s="79">
        <v>6888</v>
      </c>
      <c r="I383" s="79">
        <v>6979</v>
      </c>
      <c r="J383" s="79" t="str">
        <f t="shared" si="24"/>
        <v>Best Scooter Corporation</v>
      </c>
      <c r="K383" s="79" t="str">
        <f t="shared" si="25"/>
        <v/>
      </c>
      <c r="L383" t="str">
        <f t="shared" si="26"/>
        <v/>
      </c>
      <c r="M383" s="121"/>
      <c r="O383" s="122"/>
    </row>
    <row r="384" spans="1:15">
      <c r="A384" s="79" t="s">
        <v>577</v>
      </c>
      <c r="B384" s="79" t="s">
        <v>937</v>
      </c>
      <c r="C384" s="121">
        <v>39072</v>
      </c>
      <c r="D384" s="90">
        <f t="shared" si="23"/>
        <v>2006</v>
      </c>
      <c r="E384" s="122" t="s">
        <v>954</v>
      </c>
      <c r="F384" s="79">
        <v>1000</v>
      </c>
      <c r="G384" s="79">
        <v>19530</v>
      </c>
      <c r="H384" s="79">
        <v>8470</v>
      </c>
      <c r="I384" s="79">
        <v>11060</v>
      </c>
      <c r="J384" s="79" t="str">
        <f t="shared" si="24"/>
        <v>Persuasive Shoe Inc.</v>
      </c>
      <c r="K384" s="79" t="str">
        <f t="shared" si="25"/>
        <v/>
      </c>
      <c r="L384" t="str">
        <f t="shared" si="26"/>
        <v/>
      </c>
      <c r="M384" s="121"/>
      <c r="O384" s="122"/>
    </row>
    <row r="385" spans="1:15">
      <c r="A385" s="79" t="s">
        <v>571</v>
      </c>
      <c r="B385" s="79" t="s">
        <v>937</v>
      </c>
      <c r="C385" s="121">
        <v>39076</v>
      </c>
      <c r="D385" s="90">
        <f t="shared" si="23"/>
        <v>2006</v>
      </c>
      <c r="E385" s="122" t="s">
        <v>946</v>
      </c>
      <c r="F385" s="79">
        <v>200</v>
      </c>
      <c r="G385" s="79">
        <v>4192</v>
      </c>
      <c r="H385" s="79">
        <v>1694</v>
      </c>
      <c r="I385" s="79">
        <v>2498</v>
      </c>
      <c r="J385" s="79" t="str">
        <f t="shared" si="24"/>
        <v>Alluring Raft Corporation</v>
      </c>
      <c r="K385" s="79" t="str">
        <f t="shared" si="25"/>
        <v/>
      </c>
      <c r="L385" t="str">
        <f t="shared" si="26"/>
        <v/>
      </c>
      <c r="M385" s="121"/>
      <c r="O385" s="122"/>
    </row>
    <row r="386" spans="1:15">
      <c r="A386" s="79" t="s">
        <v>571</v>
      </c>
      <c r="B386" s="79" t="s">
        <v>938</v>
      </c>
      <c r="C386" s="121">
        <v>39077</v>
      </c>
      <c r="D386" s="90">
        <f t="shared" si="23"/>
        <v>2006</v>
      </c>
      <c r="E386" s="122" t="s">
        <v>955</v>
      </c>
      <c r="F386" s="79">
        <v>900</v>
      </c>
      <c r="G386" s="79">
        <v>19539</v>
      </c>
      <c r="H386" s="79">
        <v>9198</v>
      </c>
      <c r="I386" s="79">
        <v>10341</v>
      </c>
      <c r="J386" s="79" t="str">
        <f t="shared" si="24"/>
        <v>Vivid Yardstick Company</v>
      </c>
      <c r="K386" s="79" t="str">
        <f t="shared" si="25"/>
        <v/>
      </c>
      <c r="L386" t="str">
        <f t="shared" si="26"/>
        <v/>
      </c>
      <c r="M386" s="121"/>
      <c r="O386" s="122"/>
    </row>
    <row r="387" spans="1:15">
      <c r="A387" s="79" t="s">
        <v>571</v>
      </c>
      <c r="B387" s="79" t="s">
        <v>937</v>
      </c>
      <c r="C387" s="121">
        <v>39080</v>
      </c>
      <c r="D387" s="90">
        <f t="shared" si="23"/>
        <v>2006</v>
      </c>
      <c r="E387" s="122" t="s">
        <v>952</v>
      </c>
      <c r="F387" s="79">
        <v>900</v>
      </c>
      <c r="G387" s="79">
        <v>17289</v>
      </c>
      <c r="H387" s="79">
        <v>7623</v>
      </c>
      <c r="I387" s="79">
        <v>9666</v>
      </c>
      <c r="J387" s="79" t="str">
        <f t="shared" si="24"/>
        <v>Superior Meter Company</v>
      </c>
      <c r="K387" s="79" t="str">
        <f t="shared" si="25"/>
        <v/>
      </c>
      <c r="L387" t="str">
        <f t="shared" si="26"/>
        <v/>
      </c>
      <c r="M387" s="121"/>
      <c r="O387" s="122"/>
    </row>
    <row r="388" spans="1:15">
      <c r="A388" s="79" t="s">
        <v>571</v>
      </c>
      <c r="B388" s="79" t="s">
        <v>938</v>
      </c>
      <c r="C388" s="121">
        <v>39081</v>
      </c>
      <c r="D388" s="90">
        <f t="shared" si="23"/>
        <v>2006</v>
      </c>
      <c r="E388" s="122" t="s">
        <v>945</v>
      </c>
      <c r="F388" s="79">
        <v>500</v>
      </c>
      <c r="G388" s="79">
        <v>10650</v>
      </c>
      <c r="H388" s="79">
        <v>5110</v>
      </c>
      <c r="I388" s="79">
        <v>5540</v>
      </c>
      <c r="J388" s="79" t="str">
        <f t="shared" si="24"/>
        <v>Innovative Paint Company</v>
      </c>
      <c r="K388" s="79" t="str">
        <f t="shared" si="25"/>
        <v/>
      </c>
      <c r="L388" t="str">
        <f t="shared" si="26"/>
        <v/>
      </c>
      <c r="M388" s="121"/>
      <c r="O388" s="122"/>
    </row>
    <row r="389" spans="1:15">
      <c r="A389" s="79" t="s">
        <v>949</v>
      </c>
      <c r="B389" s="79" t="s">
        <v>936</v>
      </c>
      <c r="C389" s="121">
        <v>39082</v>
      </c>
      <c r="D389" s="90">
        <f t="shared" si="23"/>
        <v>2006</v>
      </c>
      <c r="E389" s="122" t="s">
        <v>953</v>
      </c>
      <c r="F389" s="79">
        <v>200</v>
      </c>
      <c r="G389" s="79">
        <v>4132</v>
      </c>
      <c r="H389" s="79">
        <v>1968</v>
      </c>
      <c r="I389" s="79">
        <v>2164</v>
      </c>
      <c r="J389" s="79" t="str">
        <f t="shared" si="24"/>
        <v>Remarkable Doghouse Supply</v>
      </c>
      <c r="K389" s="79" t="str">
        <f t="shared" si="25"/>
        <v/>
      </c>
      <c r="L389" t="str">
        <f t="shared" si="26"/>
        <v/>
      </c>
      <c r="M389" s="121"/>
      <c r="O389" s="122"/>
    </row>
    <row r="390" spans="1:15">
      <c r="A390" s="79" t="s">
        <v>949</v>
      </c>
      <c r="B390" s="79" t="s">
        <v>936</v>
      </c>
      <c r="C390" s="121">
        <v>39083</v>
      </c>
      <c r="D390" s="90">
        <f t="shared" si="23"/>
        <v>2007</v>
      </c>
      <c r="E390" s="122" t="s">
        <v>966</v>
      </c>
      <c r="F390" s="79">
        <v>800</v>
      </c>
      <c r="G390" s="79">
        <v>16784</v>
      </c>
      <c r="H390" s="79">
        <v>7872</v>
      </c>
      <c r="I390" s="79">
        <v>8912</v>
      </c>
      <c r="J390" s="79" t="str">
        <f t="shared" si="24"/>
        <v>Different Eggbeater Corporation</v>
      </c>
      <c r="K390" s="79" t="str">
        <f t="shared" si="25"/>
        <v/>
      </c>
      <c r="L390" t="str">
        <f t="shared" si="26"/>
        <v/>
      </c>
      <c r="M390" s="121"/>
      <c r="O390" s="122"/>
    </row>
    <row r="391" spans="1:15">
      <c r="A391" s="79" t="s">
        <v>949</v>
      </c>
      <c r="B391" s="79" t="s">
        <v>937</v>
      </c>
      <c r="C391" s="121">
        <v>39083</v>
      </c>
      <c r="D391" s="90">
        <f t="shared" si="23"/>
        <v>2007</v>
      </c>
      <c r="E391" s="122" t="s">
        <v>944</v>
      </c>
      <c r="F391" s="79">
        <v>300</v>
      </c>
      <c r="G391" s="79">
        <v>5886</v>
      </c>
      <c r="H391" s="79">
        <v>2541</v>
      </c>
      <c r="I391" s="79">
        <v>3345</v>
      </c>
      <c r="J391" s="79" t="str">
        <f t="shared" si="24"/>
        <v>Safe Aerobic Inc.</v>
      </c>
      <c r="K391" s="79" t="str">
        <f t="shared" si="25"/>
        <v/>
      </c>
      <c r="L391" t="str">
        <f t="shared" si="26"/>
        <v/>
      </c>
      <c r="M391" s="121"/>
      <c r="O391" s="122"/>
    </row>
    <row r="392" spans="1:15">
      <c r="A392" s="79" t="s">
        <v>949</v>
      </c>
      <c r="B392" s="79" t="s">
        <v>938</v>
      </c>
      <c r="C392" s="121">
        <v>39084</v>
      </c>
      <c r="D392" s="90">
        <f t="shared" si="23"/>
        <v>2007</v>
      </c>
      <c r="E392" s="122" t="s">
        <v>954</v>
      </c>
      <c r="F392" s="79">
        <v>600</v>
      </c>
      <c r="G392" s="79">
        <v>13680</v>
      </c>
      <c r="H392" s="79">
        <v>6132</v>
      </c>
      <c r="I392" s="79">
        <v>7548</v>
      </c>
      <c r="J392" s="79" t="str">
        <f t="shared" si="24"/>
        <v>Persuasive Shoe Inc.</v>
      </c>
      <c r="K392" s="79" t="str">
        <f t="shared" si="25"/>
        <v/>
      </c>
      <c r="L392" t="str">
        <f t="shared" si="26"/>
        <v/>
      </c>
      <c r="M392" s="121"/>
      <c r="O392" s="122"/>
    </row>
    <row r="393" spans="1:15">
      <c r="A393" s="79" t="s">
        <v>949</v>
      </c>
      <c r="B393" s="79" t="s">
        <v>938</v>
      </c>
      <c r="C393" s="121">
        <v>39085</v>
      </c>
      <c r="D393" s="90">
        <f t="shared" ref="D393:D456" si="27">YEAR(C393)</f>
        <v>2007</v>
      </c>
      <c r="E393" s="122" t="s">
        <v>945</v>
      </c>
      <c r="F393" s="79">
        <v>100</v>
      </c>
      <c r="G393" s="79">
        <v>2092</v>
      </c>
      <c r="H393" s="79">
        <v>1022</v>
      </c>
      <c r="I393" s="79">
        <v>1070</v>
      </c>
      <c r="J393" s="79" t="str">
        <f t="shared" si="24"/>
        <v>Innovative Paint Company</v>
      </c>
      <c r="K393" s="79" t="str">
        <f t="shared" si="25"/>
        <v/>
      </c>
      <c r="L393" t="str">
        <f t="shared" si="26"/>
        <v/>
      </c>
      <c r="M393" s="121"/>
      <c r="O393" s="122"/>
    </row>
    <row r="394" spans="1:15">
      <c r="A394" s="79" t="s">
        <v>571</v>
      </c>
      <c r="B394" s="79" t="s">
        <v>936</v>
      </c>
      <c r="C394" s="121">
        <v>39085</v>
      </c>
      <c r="D394" s="90">
        <f t="shared" si="27"/>
        <v>2007</v>
      </c>
      <c r="E394" s="122" t="s">
        <v>953</v>
      </c>
      <c r="F394" s="79">
        <v>1000</v>
      </c>
      <c r="G394" s="79">
        <v>23040</v>
      </c>
      <c r="H394" s="79">
        <v>9840</v>
      </c>
      <c r="I394" s="79">
        <v>13200</v>
      </c>
      <c r="J394" s="79" t="str">
        <f t="shared" ref="J394:J457" si="28">PROPER(E394)</f>
        <v>Remarkable Doghouse Supply</v>
      </c>
      <c r="K394" s="79" t="str">
        <f t="shared" ref="K394:K457" si="29">LOWER(L394)</f>
        <v/>
      </c>
      <c r="L394" t="str">
        <f t="shared" ref="L394:L457" si="30">UPPER(M394)</f>
        <v/>
      </c>
      <c r="M394" s="121"/>
      <c r="O394" s="122"/>
    </row>
    <row r="395" spans="1:15">
      <c r="A395" s="79" t="s">
        <v>949</v>
      </c>
      <c r="B395" s="79" t="s">
        <v>937</v>
      </c>
      <c r="C395" s="121">
        <v>39086</v>
      </c>
      <c r="D395" s="90">
        <f t="shared" si="27"/>
        <v>2007</v>
      </c>
      <c r="E395" s="122" t="s">
        <v>944</v>
      </c>
      <c r="F395" s="79">
        <v>800</v>
      </c>
      <c r="G395" s="79">
        <v>15544</v>
      </c>
      <c r="H395" s="79">
        <v>6776</v>
      </c>
      <c r="I395" s="79">
        <v>8768</v>
      </c>
      <c r="J395" s="79" t="str">
        <f t="shared" si="28"/>
        <v>Safe Aerobic Inc.</v>
      </c>
      <c r="K395" s="79" t="str">
        <f t="shared" si="29"/>
        <v/>
      </c>
      <c r="L395" t="str">
        <f t="shared" si="30"/>
        <v/>
      </c>
      <c r="M395" s="121"/>
      <c r="O395" s="122"/>
    </row>
    <row r="396" spans="1:15">
      <c r="A396" s="79" t="s">
        <v>577</v>
      </c>
      <c r="B396" s="79" t="s">
        <v>938</v>
      </c>
      <c r="C396" s="121">
        <v>39087</v>
      </c>
      <c r="D396" s="90">
        <f t="shared" si="27"/>
        <v>2007</v>
      </c>
      <c r="E396" s="122" t="s">
        <v>951</v>
      </c>
      <c r="F396" s="79">
        <v>400</v>
      </c>
      <c r="G396" s="79">
        <v>8284</v>
      </c>
      <c r="H396" s="79">
        <v>4088</v>
      </c>
      <c r="I396" s="79">
        <v>4196</v>
      </c>
      <c r="J396" s="79" t="str">
        <f t="shared" si="28"/>
        <v>Best Scooter Corporation</v>
      </c>
      <c r="K396" s="79" t="str">
        <f t="shared" si="29"/>
        <v/>
      </c>
      <c r="L396" t="str">
        <f t="shared" si="30"/>
        <v/>
      </c>
      <c r="M396" s="121"/>
      <c r="O396" s="122"/>
    </row>
    <row r="397" spans="1:15">
      <c r="A397" s="79" t="s">
        <v>577</v>
      </c>
      <c r="B397" s="79" t="s">
        <v>937</v>
      </c>
      <c r="C397" s="121">
        <v>39097</v>
      </c>
      <c r="D397" s="90">
        <f t="shared" si="27"/>
        <v>2007</v>
      </c>
      <c r="E397" s="122" t="s">
        <v>954</v>
      </c>
      <c r="F397" s="79">
        <v>700</v>
      </c>
      <c r="G397" s="79">
        <v>12145</v>
      </c>
      <c r="H397" s="79">
        <v>5929</v>
      </c>
      <c r="I397" s="79">
        <v>6216</v>
      </c>
      <c r="J397" s="79" t="str">
        <f t="shared" si="28"/>
        <v>Persuasive Shoe Inc.</v>
      </c>
      <c r="K397" s="79" t="str">
        <f t="shared" si="29"/>
        <v/>
      </c>
      <c r="L397" t="str">
        <f t="shared" si="30"/>
        <v/>
      </c>
      <c r="M397" s="121"/>
      <c r="O397" s="122"/>
    </row>
    <row r="398" spans="1:15">
      <c r="A398" s="79" t="s">
        <v>571</v>
      </c>
      <c r="B398" s="79" t="s">
        <v>938</v>
      </c>
      <c r="C398" s="121">
        <v>39098</v>
      </c>
      <c r="D398" s="90">
        <f t="shared" si="27"/>
        <v>2007</v>
      </c>
      <c r="E398" s="122" t="s">
        <v>954</v>
      </c>
      <c r="F398" s="79">
        <v>900</v>
      </c>
      <c r="G398" s="79">
        <v>21456</v>
      </c>
      <c r="H398" s="79">
        <v>9198</v>
      </c>
      <c r="I398" s="79">
        <v>12258</v>
      </c>
      <c r="J398" s="79" t="str">
        <f t="shared" si="28"/>
        <v>Persuasive Shoe Inc.</v>
      </c>
      <c r="K398" s="79" t="str">
        <f t="shared" si="29"/>
        <v/>
      </c>
      <c r="L398" t="str">
        <f t="shared" si="30"/>
        <v/>
      </c>
      <c r="M398" s="121"/>
      <c r="O398" s="122"/>
    </row>
    <row r="399" spans="1:15">
      <c r="A399" s="79" t="s">
        <v>949</v>
      </c>
      <c r="B399" s="79" t="s">
        <v>936</v>
      </c>
      <c r="C399" s="121">
        <v>39099</v>
      </c>
      <c r="D399" s="90">
        <f t="shared" si="27"/>
        <v>2007</v>
      </c>
      <c r="E399" s="122" t="s">
        <v>950</v>
      </c>
      <c r="F399" s="79">
        <v>800</v>
      </c>
      <c r="G399" s="79">
        <v>17416</v>
      </c>
      <c r="H399" s="79">
        <v>7872</v>
      </c>
      <c r="I399" s="79">
        <v>9544</v>
      </c>
      <c r="J399" s="79" t="str">
        <f t="shared" si="28"/>
        <v>Flexible Ink Corporation</v>
      </c>
      <c r="K399" s="79" t="str">
        <f t="shared" si="29"/>
        <v/>
      </c>
      <c r="L399" t="str">
        <f t="shared" si="30"/>
        <v/>
      </c>
      <c r="M399" s="121"/>
      <c r="O399" s="122"/>
    </row>
    <row r="400" spans="1:15">
      <c r="A400" s="79" t="s">
        <v>577</v>
      </c>
      <c r="B400" s="79" t="s">
        <v>937</v>
      </c>
      <c r="C400" s="121">
        <v>39101</v>
      </c>
      <c r="D400" s="90">
        <f t="shared" si="27"/>
        <v>2007</v>
      </c>
      <c r="E400" s="122" t="s">
        <v>944</v>
      </c>
      <c r="F400" s="79">
        <v>100</v>
      </c>
      <c r="G400" s="79">
        <v>1741</v>
      </c>
      <c r="H400" s="79">
        <v>847</v>
      </c>
      <c r="I400" s="79">
        <v>894</v>
      </c>
      <c r="J400" s="79" t="str">
        <f t="shared" si="28"/>
        <v>Safe Aerobic Inc.</v>
      </c>
      <c r="K400" s="79" t="str">
        <f t="shared" si="29"/>
        <v/>
      </c>
      <c r="L400" t="str">
        <f t="shared" si="30"/>
        <v/>
      </c>
      <c r="M400" s="121"/>
      <c r="O400" s="122"/>
    </row>
    <row r="401" spans="1:15">
      <c r="A401" s="79" t="s">
        <v>571</v>
      </c>
      <c r="B401" s="79" t="s">
        <v>938</v>
      </c>
      <c r="C401" s="121">
        <v>39103</v>
      </c>
      <c r="D401" s="90">
        <f t="shared" si="27"/>
        <v>2007</v>
      </c>
      <c r="E401" s="122" t="s">
        <v>954</v>
      </c>
      <c r="F401" s="79">
        <v>100</v>
      </c>
      <c r="G401" s="79">
        <v>2234</v>
      </c>
      <c r="H401" s="79">
        <v>1022</v>
      </c>
      <c r="I401" s="79">
        <v>1212</v>
      </c>
      <c r="J401" s="79" t="str">
        <f t="shared" si="28"/>
        <v>Persuasive Shoe Inc.</v>
      </c>
      <c r="K401" s="79" t="str">
        <f t="shared" si="29"/>
        <v/>
      </c>
      <c r="L401" t="str">
        <f t="shared" si="30"/>
        <v/>
      </c>
      <c r="M401" s="121"/>
      <c r="O401" s="122"/>
    </row>
    <row r="402" spans="1:15">
      <c r="A402" s="79" t="s">
        <v>577</v>
      </c>
      <c r="B402" s="79" t="s">
        <v>937</v>
      </c>
      <c r="C402" s="121">
        <v>39104</v>
      </c>
      <c r="D402" s="90">
        <f t="shared" si="27"/>
        <v>2007</v>
      </c>
      <c r="E402" s="122" t="s">
        <v>946</v>
      </c>
      <c r="F402" s="79">
        <v>800</v>
      </c>
      <c r="G402" s="79">
        <v>15488</v>
      </c>
      <c r="H402" s="79">
        <v>6776</v>
      </c>
      <c r="I402" s="79">
        <v>8712</v>
      </c>
      <c r="J402" s="79" t="str">
        <f t="shared" si="28"/>
        <v>Alluring Raft Corporation</v>
      </c>
      <c r="K402" s="79" t="str">
        <f t="shared" si="29"/>
        <v/>
      </c>
      <c r="L402" t="str">
        <f t="shared" si="30"/>
        <v/>
      </c>
      <c r="M402" s="121"/>
      <c r="O402" s="122"/>
    </row>
    <row r="403" spans="1:15">
      <c r="A403" s="79" t="s">
        <v>577</v>
      </c>
      <c r="B403" s="79" t="s">
        <v>938</v>
      </c>
      <c r="C403" s="121">
        <v>39104</v>
      </c>
      <c r="D403" s="90">
        <f t="shared" si="27"/>
        <v>2007</v>
      </c>
      <c r="E403" s="122" t="s">
        <v>952</v>
      </c>
      <c r="F403" s="79">
        <v>100</v>
      </c>
      <c r="G403" s="79">
        <v>2178</v>
      </c>
      <c r="H403" s="79">
        <v>1022</v>
      </c>
      <c r="I403" s="79">
        <v>1156</v>
      </c>
      <c r="J403" s="79" t="str">
        <f t="shared" si="28"/>
        <v>Superior Meter Company</v>
      </c>
      <c r="K403" s="79" t="str">
        <f t="shared" si="29"/>
        <v/>
      </c>
      <c r="L403" t="str">
        <f t="shared" si="30"/>
        <v/>
      </c>
      <c r="M403" s="121"/>
      <c r="O403" s="122"/>
    </row>
    <row r="404" spans="1:15">
      <c r="A404" s="79" t="s">
        <v>571</v>
      </c>
      <c r="B404" s="79" t="s">
        <v>936</v>
      </c>
      <c r="C404" s="121">
        <v>39107</v>
      </c>
      <c r="D404" s="90">
        <f t="shared" si="27"/>
        <v>2007</v>
      </c>
      <c r="E404" s="122" t="s">
        <v>954</v>
      </c>
      <c r="F404" s="79">
        <v>700</v>
      </c>
      <c r="G404" s="79">
        <v>17150</v>
      </c>
      <c r="H404" s="79">
        <v>6888</v>
      </c>
      <c r="I404" s="79">
        <v>10262</v>
      </c>
      <c r="J404" s="79" t="str">
        <f t="shared" si="28"/>
        <v>Persuasive Shoe Inc.</v>
      </c>
      <c r="K404" s="79" t="str">
        <f t="shared" si="29"/>
        <v/>
      </c>
      <c r="L404" t="str">
        <f t="shared" si="30"/>
        <v/>
      </c>
      <c r="M404" s="121"/>
      <c r="O404" s="122"/>
    </row>
    <row r="405" spans="1:15">
      <c r="A405" s="79" t="s">
        <v>577</v>
      </c>
      <c r="B405" s="79" t="s">
        <v>936</v>
      </c>
      <c r="C405" s="121">
        <v>39108</v>
      </c>
      <c r="D405" s="90">
        <f t="shared" si="27"/>
        <v>2007</v>
      </c>
      <c r="E405" s="122" t="s">
        <v>946</v>
      </c>
      <c r="F405" s="79">
        <v>800</v>
      </c>
      <c r="G405" s="79">
        <v>16936</v>
      </c>
      <c r="H405" s="79">
        <v>7872</v>
      </c>
      <c r="I405" s="79">
        <v>9064</v>
      </c>
      <c r="J405" s="79" t="str">
        <f t="shared" si="28"/>
        <v>Alluring Raft Corporation</v>
      </c>
      <c r="K405" s="79" t="str">
        <f t="shared" si="29"/>
        <v/>
      </c>
      <c r="L405" t="str">
        <f t="shared" si="30"/>
        <v/>
      </c>
      <c r="M405" s="121"/>
      <c r="O405" s="122"/>
    </row>
    <row r="406" spans="1:15">
      <c r="A406" s="79" t="s">
        <v>571</v>
      </c>
      <c r="B406" s="79" t="s">
        <v>936</v>
      </c>
      <c r="C406" s="121">
        <v>39109</v>
      </c>
      <c r="D406" s="90">
        <f t="shared" si="27"/>
        <v>2007</v>
      </c>
      <c r="E406" s="122" t="s">
        <v>944</v>
      </c>
      <c r="F406" s="79">
        <v>900</v>
      </c>
      <c r="G406" s="79">
        <v>21708</v>
      </c>
      <c r="H406" s="79">
        <v>8856</v>
      </c>
      <c r="I406" s="79">
        <v>12852</v>
      </c>
      <c r="J406" s="79" t="str">
        <f t="shared" si="28"/>
        <v>Safe Aerobic Inc.</v>
      </c>
      <c r="K406" s="79" t="str">
        <f t="shared" si="29"/>
        <v/>
      </c>
      <c r="L406" t="str">
        <f t="shared" si="30"/>
        <v/>
      </c>
      <c r="M406" s="121"/>
      <c r="O406" s="122"/>
    </row>
    <row r="407" spans="1:15">
      <c r="A407" s="79" t="s">
        <v>577</v>
      </c>
      <c r="B407" s="79" t="s">
        <v>937</v>
      </c>
      <c r="C407" s="121">
        <v>39110</v>
      </c>
      <c r="D407" s="90">
        <f t="shared" si="27"/>
        <v>2007</v>
      </c>
      <c r="E407" s="122" t="s">
        <v>953</v>
      </c>
      <c r="F407" s="79">
        <v>300</v>
      </c>
      <c r="G407" s="79">
        <v>5532</v>
      </c>
      <c r="H407" s="79">
        <v>2541</v>
      </c>
      <c r="I407" s="79">
        <v>2991</v>
      </c>
      <c r="J407" s="79" t="str">
        <f t="shared" si="28"/>
        <v>Remarkable Doghouse Supply</v>
      </c>
      <c r="K407" s="79" t="str">
        <f t="shared" si="29"/>
        <v/>
      </c>
      <c r="L407" t="str">
        <f t="shared" si="30"/>
        <v/>
      </c>
      <c r="M407" s="121"/>
      <c r="O407" s="122"/>
    </row>
    <row r="408" spans="1:15">
      <c r="A408" s="79" t="s">
        <v>571</v>
      </c>
      <c r="B408" s="79" t="s">
        <v>936</v>
      </c>
      <c r="C408" s="121">
        <v>39114</v>
      </c>
      <c r="D408" s="90">
        <f t="shared" si="27"/>
        <v>2007</v>
      </c>
      <c r="E408" s="122" t="s">
        <v>945</v>
      </c>
      <c r="F408" s="79">
        <v>100</v>
      </c>
      <c r="G408" s="79">
        <v>2054</v>
      </c>
      <c r="H408" s="79">
        <v>984</v>
      </c>
      <c r="I408" s="79">
        <v>1070</v>
      </c>
      <c r="J408" s="79" t="str">
        <f t="shared" si="28"/>
        <v>Innovative Paint Company</v>
      </c>
      <c r="K408" s="79" t="str">
        <f t="shared" si="29"/>
        <v/>
      </c>
      <c r="L408" t="str">
        <f t="shared" si="30"/>
        <v/>
      </c>
      <c r="M408" s="121"/>
      <c r="O408" s="122"/>
    </row>
    <row r="409" spans="1:15">
      <c r="A409" s="79" t="s">
        <v>949</v>
      </c>
      <c r="B409" s="79" t="s">
        <v>938</v>
      </c>
      <c r="C409" s="121">
        <v>39116</v>
      </c>
      <c r="D409" s="90">
        <f t="shared" si="27"/>
        <v>2007</v>
      </c>
      <c r="E409" s="122" t="s">
        <v>946</v>
      </c>
      <c r="F409" s="79">
        <v>400</v>
      </c>
      <c r="G409" s="79">
        <v>10044</v>
      </c>
      <c r="H409" s="79">
        <v>4088</v>
      </c>
      <c r="I409" s="79">
        <v>5956</v>
      </c>
      <c r="J409" s="79" t="str">
        <f t="shared" si="28"/>
        <v>Alluring Raft Corporation</v>
      </c>
      <c r="K409" s="79" t="str">
        <f t="shared" si="29"/>
        <v/>
      </c>
      <c r="L409" t="str">
        <f t="shared" si="30"/>
        <v/>
      </c>
      <c r="M409" s="121"/>
      <c r="O409" s="122"/>
    </row>
    <row r="410" spans="1:15">
      <c r="A410" s="79" t="s">
        <v>571</v>
      </c>
      <c r="B410" s="79" t="s">
        <v>938</v>
      </c>
      <c r="C410" s="121">
        <v>39121</v>
      </c>
      <c r="D410" s="90">
        <f t="shared" si="27"/>
        <v>2007</v>
      </c>
      <c r="E410" s="122" t="s">
        <v>944</v>
      </c>
      <c r="F410" s="79">
        <v>200</v>
      </c>
      <c r="G410" s="79">
        <v>4784</v>
      </c>
      <c r="H410" s="79">
        <v>2044</v>
      </c>
      <c r="I410" s="79">
        <v>2740</v>
      </c>
      <c r="J410" s="79" t="str">
        <f t="shared" si="28"/>
        <v>Safe Aerobic Inc.</v>
      </c>
      <c r="K410" s="79" t="str">
        <f t="shared" si="29"/>
        <v/>
      </c>
      <c r="L410" t="str">
        <f t="shared" si="30"/>
        <v/>
      </c>
      <c r="M410" s="121"/>
      <c r="O410" s="122"/>
    </row>
    <row r="411" spans="1:15">
      <c r="A411" s="79" t="s">
        <v>949</v>
      </c>
      <c r="B411" s="79" t="s">
        <v>938</v>
      </c>
      <c r="C411" s="121">
        <v>39122</v>
      </c>
      <c r="D411" s="90">
        <f t="shared" si="27"/>
        <v>2007</v>
      </c>
      <c r="E411" s="122" t="s">
        <v>957</v>
      </c>
      <c r="F411" s="79">
        <v>200</v>
      </c>
      <c r="G411" s="79">
        <v>4614</v>
      </c>
      <c r="H411" s="79">
        <v>2044</v>
      </c>
      <c r="I411" s="79">
        <v>2570</v>
      </c>
      <c r="J411" s="79" t="str">
        <f t="shared" si="28"/>
        <v>Tremendous Meter Partners</v>
      </c>
      <c r="K411" s="79" t="str">
        <f t="shared" si="29"/>
        <v/>
      </c>
      <c r="L411" t="str">
        <f t="shared" si="30"/>
        <v/>
      </c>
      <c r="M411" s="121"/>
      <c r="O411" s="122"/>
    </row>
    <row r="412" spans="1:15">
      <c r="A412" s="79" t="s">
        <v>577</v>
      </c>
      <c r="B412" s="79" t="s">
        <v>938</v>
      </c>
      <c r="C412" s="121">
        <v>39123</v>
      </c>
      <c r="D412" s="90">
        <f t="shared" si="27"/>
        <v>2007</v>
      </c>
      <c r="E412" s="122" t="s">
        <v>946</v>
      </c>
      <c r="F412" s="79">
        <v>300</v>
      </c>
      <c r="G412" s="79">
        <v>6765</v>
      </c>
      <c r="H412" s="79">
        <v>3066</v>
      </c>
      <c r="I412" s="79">
        <v>3699</v>
      </c>
      <c r="J412" s="79" t="str">
        <f t="shared" si="28"/>
        <v>Alluring Raft Corporation</v>
      </c>
      <c r="K412" s="79" t="str">
        <f t="shared" si="29"/>
        <v/>
      </c>
      <c r="L412" t="str">
        <f t="shared" si="30"/>
        <v/>
      </c>
      <c r="M412" s="121"/>
      <c r="O412" s="122"/>
    </row>
    <row r="413" spans="1:15">
      <c r="A413" s="79" t="s">
        <v>577</v>
      </c>
      <c r="B413" s="79" t="s">
        <v>937</v>
      </c>
      <c r="C413" s="121">
        <v>39125</v>
      </c>
      <c r="D413" s="90">
        <f t="shared" si="27"/>
        <v>2007</v>
      </c>
      <c r="E413" s="122" t="s">
        <v>946</v>
      </c>
      <c r="F413" s="79">
        <v>700</v>
      </c>
      <c r="G413" s="79">
        <v>13412</v>
      </c>
      <c r="H413" s="79">
        <v>5929</v>
      </c>
      <c r="I413" s="79">
        <v>7483</v>
      </c>
      <c r="J413" s="79" t="str">
        <f t="shared" si="28"/>
        <v>Alluring Raft Corporation</v>
      </c>
      <c r="K413" s="79" t="str">
        <f t="shared" si="29"/>
        <v/>
      </c>
      <c r="L413" t="str">
        <f t="shared" si="30"/>
        <v/>
      </c>
      <c r="M413" s="121"/>
      <c r="O413" s="122"/>
    </row>
    <row r="414" spans="1:15">
      <c r="A414" s="79" t="s">
        <v>949</v>
      </c>
      <c r="B414" s="79" t="s">
        <v>936</v>
      </c>
      <c r="C414" s="121">
        <v>39125</v>
      </c>
      <c r="D414" s="90">
        <f t="shared" si="27"/>
        <v>2007</v>
      </c>
      <c r="E414" s="122" t="s">
        <v>944</v>
      </c>
      <c r="F414" s="79">
        <v>600</v>
      </c>
      <c r="G414" s="79">
        <v>12888</v>
      </c>
      <c r="H414" s="79">
        <v>5904</v>
      </c>
      <c r="I414" s="79">
        <v>6984</v>
      </c>
      <c r="J414" s="79" t="str">
        <f t="shared" si="28"/>
        <v>Safe Aerobic Inc.</v>
      </c>
      <c r="K414" s="79" t="str">
        <f t="shared" si="29"/>
        <v/>
      </c>
      <c r="L414" t="str">
        <f t="shared" si="30"/>
        <v/>
      </c>
      <c r="M414" s="121"/>
      <c r="O414" s="122"/>
    </row>
    <row r="415" spans="1:15">
      <c r="A415" s="79" t="s">
        <v>571</v>
      </c>
      <c r="B415" s="79" t="s">
        <v>938</v>
      </c>
      <c r="C415" s="121">
        <v>39126</v>
      </c>
      <c r="D415" s="90">
        <f t="shared" si="27"/>
        <v>2007</v>
      </c>
      <c r="E415" s="122" t="s">
        <v>951</v>
      </c>
      <c r="F415" s="79">
        <v>1000</v>
      </c>
      <c r="G415" s="79">
        <v>22020</v>
      </c>
      <c r="H415" s="79">
        <v>10220</v>
      </c>
      <c r="I415" s="79">
        <v>11800</v>
      </c>
      <c r="J415" s="79" t="str">
        <f t="shared" si="28"/>
        <v>Best Scooter Corporation</v>
      </c>
      <c r="K415" s="79" t="str">
        <f t="shared" si="29"/>
        <v/>
      </c>
      <c r="L415" t="str">
        <f t="shared" si="30"/>
        <v/>
      </c>
      <c r="M415" s="121"/>
      <c r="O415" s="122"/>
    </row>
    <row r="416" spans="1:15">
      <c r="A416" s="79" t="s">
        <v>949</v>
      </c>
      <c r="B416" s="79" t="s">
        <v>937</v>
      </c>
      <c r="C416" s="121">
        <v>39127</v>
      </c>
      <c r="D416" s="90">
        <f t="shared" si="27"/>
        <v>2007</v>
      </c>
      <c r="E416" s="122" t="s">
        <v>950</v>
      </c>
      <c r="F416" s="79">
        <v>700</v>
      </c>
      <c r="G416" s="79">
        <v>13552</v>
      </c>
      <c r="H416" s="79">
        <v>5929</v>
      </c>
      <c r="I416" s="79">
        <v>7623</v>
      </c>
      <c r="J416" s="79" t="str">
        <f t="shared" si="28"/>
        <v>Flexible Ink Corporation</v>
      </c>
      <c r="K416" s="79" t="str">
        <f t="shared" si="29"/>
        <v/>
      </c>
      <c r="L416" t="str">
        <f t="shared" si="30"/>
        <v/>
      </c>
      <c r="M416" s="121"/>
      <c r="O416" s="122"/>
    </row>
    <row r="417" spans="1:15">
      <c r="A417" s="79" t="s">
        <v>571</v>
      </c>
      <c r="B417" s="79" t="s">
        <v>936</v>
      </c>
      <c r="C417" s="121">
        <v>39131</v>
      </c>
      <c r="D417" s="90">
        <f t="shared" si="27"/>
        <v>2007</v>
      </c>
      <c r="E417" s="122" t="s">
        <v>955</v>
      </c>
      <c r="F417" s="79">
        <v>500</v>
      </c>
      <c r="G417" s="79">
        <v>11860</v>
      </c>
      <c r="H417" s="79">
        <v>4920</v>
      </c>
      <c r="I417" s="79">
        <v>6940</v>
      </c>
      <c r="J417" s="79" t="str">
        <f t="shared" si="28"/>
        <v>Vivid Yardstick Company</v>
      </c>
      <c r="K417" s="79" t="str">
        <f t="shared" si="29"/>
        <v/>
      </c>
      <c r="L417" t="str">
        <f t="shared" si="30"/>
        <v/>
      </c>
      <c r="M417" s="121"/>
      <c r="O417" s="122"/>
    </row>
    <row r="418" spans="1:15">
      <c r="A418" s="79" t="s">
        <v>571</v>
      </c>
      <c r="B418" s="79" t="s">
        <v>938</v>
      </c>
      <c r="C418" s="121">
        <v>39135</v>
      </c>
      <c r="D418" s="90">
        <f t="shared" si="27"/>
        <v>2007</v>
      </c>
      <c r="E418" s="122" t="s">
        <v>946</v>
      </c>
      <c r="F418" s="79">
        <v>200</v>
      </c>
      <c r="G418" s="79">
        <v>4124</v>
      </c>
      <c r="H418" s="79">
        <v>2044</v>
      </c>
      <c r="I418" s="79">
        <v>2080</v>
      </c>
      <c r="J418" s="79" t="str">
        <f t="shared" si="28"/>
        <v>Alluring Raft Corporation</v>
      </c>
      <c r="K418" s="79" t="str">
        <f t="shared" si="29"/>
        <v/>
      </c>
      <c r="L418" t="str">
        <f t="shared" si="30"/>
        <v/>
      </c>
      <c r="M418" s="121"/>
      <c r="O418" s="122"/>
    </row>
    <row r="419" spans="1:15">
      <c r="A419" s="79" t="s">
        <v>571</v>
      </c>
      <c r="B419" s="79" t="s">
        <v>936</v>
      </c>
      <c r="C419" s="121">
        <v>39135</v>
      </c>
      <c r="D419" s="90">
        <f t="shared" si="27"/>
        <v>2007</v>
      </c>
      <c r="E419" s="122" t="s">
        <v>954</v>
      </c>
      <c r="F419" s="79">
        <v>100</v>
      </c>
      <c r="G419" s="79">
        <v>2106</v>
      </c>
      <c r="H419" s="79">
        <v>984</v>
      </c>
      <c r="I419" s="79">
        <v>1122</v>
      </c>
      <c r="J419" s="79" t="str">
        <f t="shared" si="28"/>
        <v>Persuasive Shoe Inc.</v>
      </c>
      <c r="K419" s="79" t="str">
        <f t="shared" si="29"/>
        <v/>
      </c>
      <c r="L419" t="str">
        <f t="shared" si="30"/>
        <v/>
      </c>
      <c r="M419" s="121"/>
      <c r="O419" s="122"/>
    </row>
    <row r="420" spans="1:15">
      <c r="A420" s="79" t="s">
        <v>949</v>
      </c>
      <c r="B420" s="79" t="s">
        <v>938</v>
      </c>
      <c r="C420" s="121">
        <v>39141</v>
      </c>
      <c r="D420" s="90">
        <f t="shared" si="27"/>
        <v>2007</v>
      </c>
      <c r="E420" s="122" t="s">
        <v>971</v>
      </c>
      <c r="F420" s="79">
        <v>100</v>
      </c>
      <c r="G420" s="79">
        <v>2484</v>
      </c>
      <c r="H420" s="79">
        <v>1022</v>
      </c>
      <c r="I420" s="79">
        <v>1462</v>
      </c>
      <c r="J420" s="79" t="str">
        <f t="shared" si="28"/>
        <v>Enhanced Adhesive Company</v>
      </c>
      <c r="K420" s="79" t="str">
        <f t="shared" si="29"/>
        <v/>
      </c>
      <c r="L420" t="str">
        <f t="shared" si="30"/>
        <v/>
      </c>
      <c r="M420" s="121"/>
      <c r="O420" s="122"/>
    </row>
    <row r="421" spans="1:15">
      <c r="A421" s="79" t="s">
        <v>571</v>
      </c>
      <c r="B421" s="79" t="s">
        <v>938</v>
      </c>
      <c r="C421" s="121">
        <v>39143</v>
      </c>
      <c r="D421" s="90">
        <f t="shared" si="27"/>
        <v>2007</v>
      </c>
      <c r="E421" s="122" t="s">
        <v>955</v>
      </c>
      <c r="F421" s="79">
        <v>300</v>
      </c>
      <c r="G421" s="79">
        <v>6732</v>
      </c>
      <c r="H421" s="79">
        <v>3066</v>
      </c>
      <c r="I421" s="79">
        <v>3666</v>
      </c>
      <c r="J421" s="79" t="str">
        <f t="shared" si="28"/>
        <v>Vivid Yardstick Company</v>
      </c>
      <c r="K421" s="79" t="str">
        <f t="shared" si="29"/>
        <v/>
      </c>
      <c r="L421" t="str">
        <f t="shared" si="30"/>
        <v/>
      </c>
      <c r="M421" s="121"/>
      <c r="O421" s="122"/>
    </row>
    <row r="422" spans="1:15">
      <c r="A422" s="79" t="s">
        <v>571</v>
      </c>
      <c r="B422" s="79" t="s">
        <v>938</v>
      </c>
      <c r="C422" s="121">
        <v>39150</v>
      </c>
      <c r="D422" s="90">
        <f t="shared" si="27"/>
        <v>2007</v>
      </c>
      <c r="E422" s="122" t="s">
        <v>953</v>
      </c>
      <c r="F422" s="79">
        <v>700</v>
      </c>
      <c r="G422" s="79">
        <v>15715</v>
      </c>
      <c r="H422" s="79">
        <v>7154</v>
      </c>
      <c r="I422" s="79">
        <v>8561</v>
      </c>
      <c r="J422" s="79" t="str">
        <f t="shared" si="28"/>
        <v>Remarkable Doghouse Supply</v>
      </c>
      <c r="K422" s="79" t="str">
        <f t="shared" si="29"/>
        <v/>
      </c>
      <c r="L422" t="str">
        <f t="shared" si="30"/>
        <v/>
      </c>
      <c r="M422" s="121"/>
      <c r="O422" s="122"/>
    </row>
    <row r="423" spans="1:15">
      <c r="A423" s="79" t="s">
        <v>571</v>
      </c>
      <c r="B423" s="79" t="s">
        <v>937</v>
      </c>
      <c r="C423" s="121">
        <v>39152</v>
      </c>
      <c r="D423" s="90">
        <f t="shared" si="27"/>
        <v>2007</v>
      </c>
      <c r="E423" s="122" t="s">
        <v>958</v>
      </c>
      <c r="F423" s="79">
        <v>700</v>
      </c>
      <c r="G423" s="79">
        <v>14133</v>
      </c>
      <c r="H423" s="79">
        <v>5929</v>
      </c>
      <c r="I423" s="79">
        <v>8204</v>
      </c>
      <c r="J423" s="79" t="str">
        <f t="shared" si="28"/>
        <v>Enhanced Barometer Corporation</v>
      </c>
      <c r="K423" s="79" t="str">
        <f t="shared" si="29"/>
        <v/>
      </c>
      <c r="L423" t="str">
        <f t="shared" si="30"/>
        <v/>
      </c>
      <c r="M423" s="121"/>
      <c r="O423" s="122"/>
    </row>
    <row r="424" spans="1:15">
      <c r="A424" s="79" t="s">
        <v>571</v>
      </c>
      <c r="B424" s="79" t="s">
        <v>936</v>
      </c>
      <c r="C424" s="121">
        <v>39153</v>
      </c>
      <c r="D424" s="90">
        <f t="shared" si="27"/>
        <v>2007</v>
      </c>
      <c r="E424" s="122" t="s">
        <v>946</v>
      </c>
      <c r="F424" s="79">
        <v>600</v>
      </c>
      <c r="G424" s="79">
        <v>12690</v>
      </c>
      <c r="H424" s="79">
        <v>5904</v>
      </c>
      <c r="I424" s="79">
        <v>6786</v>
      </c>
      <c r="J424" s="79" t="str">
        <f t="shared" si="28"/>
        <v>Alluring Raft Corporation</v>
      </c>
      <c r="K424" s="79" t="str">
        <f t="shared" si="29"/>
        <v/>
      </c>
      <c r="L424" t="str">
        <f t="shared" si="30"/>
        <v/>
      </c>
      <c r="M424" s="121"/>
      <c r="O424" s="122"/>
    </row>
    <row r="425" spans="1:15">
      <c r="A425" s="79" t="s">
        <v>949</v>
      </c>
      <c r="B425" s="79" t="s">
        <v>938</v>
      </c>
      <c r="C425" s="121">
        <v>39153</v>
      </c>
      <c r="D425" s="90">
        <f t="shared" si="27"/>
        <v>2007</v>
      </c>
      <c r="E425" s="122" t="s">
        <v>952</v>
      </c>
      <c r="F425" s="79">
        <v>900</v>
      </c>
      <c r="G425" s="79">
        <v>21159</v>
      </c>
      <c r="H425" s="79">
        <v>9198</v>
      </c>
      <c r="I425" s="79">
        <v>11961</v>
      </c>
      <c r="J425" s="79" t="str">
        <f t="shared" si="28"/>
        <v>Superior Meter Company</v>
      </c>
      <c r="K425" s="79" t="str">
        <f t="shared" si="29"/>
        <v/>
      </c>
      <c r="L425" t="str">
        <f t="shared" si="30"/>
        <v/>
      </c>
      <c r="M425" s="121"/>
      <c r="O425" s="122"/>
    </row>
    <row r="426" spans="1:15">
      <c r="A426" s="79" t="s">
        <v>577</v>
      </c>
      <c r="B426" s="79" t="s">
        <v>936</v>
      </c>
      <c r="C426" s="121">
        <v>39153</v>
      </c>
      <c r="D426" s="90">
        <f t="shared" si="27"/>
        <v>2007</v>
      </c>
      <c r="E426" s="122" t="s">
        <v>955</v>
      </c>
      <c r="F426" s="79">
        <v>1000</v>
      </c>
      <c r="G426" s="79">
        <v>20190</v>
      </c>
      <c r="H426" s="79">
        <v>9840</v>
      </c>
      <c r="I426" s="79">
        <v>10350</v>
      </c>
      <c r="J426" s="79" t="str">
        <f t="shared" si="28"/>
        <v>Vivid Yardstick Company</v>
      </c>
      <c r="K426" s="79" t="str">
        <f t="shared" si="29"/>
        <v/>
      </c>
      <c r="L426" t="str">
        <f t="shared" si="30"/>
        <v/>
      </c>
      <c r="M426" s="121"/>
      <c r="O426" s="122"/>
    </row>
    <row r="427" spans="1:15">
      <c r="A427" s="79" t="s">
        <v>577</v>
      </c>
      <c r="B427" s="79" t="s">
        <v>936</v>
      </c>
      <c r="C427" s="121">
        <v>39154</v>
      </c>
      <c r="D427" s="90">
        <f t="shared" si="27"/>
        <v>2007</v>
      </c>
      <c r="E427" s="122" t="s">
        <v>952</v>
      </c>
      <c r="F427" s="79">
        <v>200</v>
      </c>
      <c r="G427" s="79">
        <v>4412</v>
      </c>
      <c r="H427" s="79">
        <v>1968</v>
      </c>
      <c r="I427" s="79">
        <v>2444</v>
      </c>
      <c r="J427" s="79" t="str">
        <f t="shared" si="28"/>
        <v>Superior Meter Company</v>
      </c>
      <c r="K427" s="79" t="str">
        <f t="shared" si="29"/>
        <v/>
      </c>
      <c r="L427" t="str">
        <f t="shared" si="30"/>
        <v/>
      </c>
      <c r="M427" s="121"/>
      <c r="O427" s="122"/>
    </row>
    <row r="428" spans="1:15">
      <c r="A428" s="79" t="s">
        <v>571</v>
      </c>
      <c r="B428" s="79" t="s">
        <v>938</v>
      </c>
      <c r="C428" s="121">
        <v>39155</v>
      </c>
      <c r="D428" s="90">
        <f t="shared" si="27"/>
        <v>2007</v>
      </c>
      <c r="E428" s="122" t="s">
        <v>954</v>
      </c>
      <c r="F428" s="79">
        <v>700</v>
      </c>
      <c r="G428" s="79">
        <v>17059</v>
      </c>
      <c r="H428" s="79">
        <v>7154</v>
      </c>
      <c r="I428" s="79">
        <v>9905</v>
      </c>
      <c r="J428" s="79" t="str">
        <f t="shared" si="28"/>
        <v>Persuasive Shoe Inc.</v>
      </c>
      <c r="K428" s="79" t="str">
        <f t="shared" si="29"/>
        <v/>
      </c>
      <c r="L428" t="str">
        <f t="shared" si="30"/>
        <v/>
      </c>
      <c r="M428" s="121"/>
      <c r="O428" s="122"/>
    </row>
    <row r="429" spans="1:15">
      <c r="A429" s="79" t="s">
        <v>571</v>
      </c>
      <c r="B429" s="79" t="s">
        <v>938</v>
      </c>
      <c r="C429" s="121">
        <v>39156</v>
      </c>
      <c r="D429" s="90">
        <f t="shared" si="27"/>
        <v>2007</v>
      </c>
      <c r="E429" s="122" t="s">
        <v>946</v>
      </c>
      <c r="F429" s="79">
        <v>500</v>
      </c>
      <c r="G429" s="79">
        <v>10990</v>
      </c>
      <c r="H429" s="79">
        <v>5110</v>
      </c>
      <c r="I429" s="79">
        <v>5880</v>
      </c>
      <c r="J429" s="79" t="str">
        <f t="shared" si="28"/>
        <v>Alluring Raft Corporation</v>
      </c>
      <c r="K429" s="79" t="str">
        <f t="shared" si="29"/>
        <v/>
      </c>
      <c r="L429" t="str">
        <f t="shared" si="30"/>
        <v/>
      </c>
      <c r="M429" s="121"/>
      <c r="O429" s="122"/>
    </row>
    <row r="430" spans="1:15">
      <c r="A430" s="79" t="s">
        <v>949</v>
      </c>
      <c r="B430" s="79" t="s">
        <v>937</v>
      </c>
      <c r="C430" s="121">
        <v>39156</v>
      </c>
      <c r="D430" s="90">
        <f t="shared" si="27"/>
        <v>2007</v>
      </c>
      <c r="E430" s="122" t="s">
        <v>954</v>
      </c>
      <c r="F430" s="79">
        <v>1000</v>
      </c>
      <c r="G430" s="79">
        <v>17200</v>
      </c>
      <c r="H430" s="79">
        <v>8470</v>
      </c>
      <c r="I430" s="79">
        <v>8730</v>
      </c>
      <c r="J430" s="79" t="str">
        <f t="shared" si="28"/>
        <v>Persuasive Shoe Inc.</v>
      </c>
      <c r="K430" s="79" t="str">
        <f t="shared" si="29"/>
        <v/>
      </c>
      <c r="L430" t="str">
        <f t="shared" si="30"/>
        <v/>
      </c>
      <c r="M430" s="121"/>
      <c r="O430" s="122"/>
    </row>
    <row r="431" spans="1:15">
      <c r="A431" s="79" t="s">
        <v>571</v>
      </c>
      <c r="B431" s="79" t="s">
        <v>937</v>
      </c>
      <c r="C431" s="121">
        <v>39156</v>
      </c>
      <c r="D431" s="90">
        <f t="shared" si="27"/>
        <v>2007</v>
      </c>
      <c r="E431" s="122" t="s">
        <v>953</v>
      </c>
      <c r="F431" s="79">
        <v>700</v>
      </c>
      <c r="G431" s="79">
        <v>13139</v>
      </c>
      <c r="H431" s="79">
        <v>5929</v>
      </c>
      <c r="I431" s="79">
        <v>7210</v>
      </c>
      <c r="J431" s="79" t="str">
        <f t="shared" si="28"/>
        <v>Remarkable Doghouse Supply</v>
      </c>
      <c r="K431" s="79" t="str">
        <f t="shared" si="29"/>
        <v/>
      </c>
      <c r="L431" t="str">
        <f t="shared" si="30"/>
        <v/>
      </c>
      <c r="M431" s="121"/>
      <c r="O431" s="122"/>
    </row>
    <row r="432" spans="1:15">
      <c r="A432" s="79" t="s">
        <v>577</v>
      </c>
      <c r="B432" s="79" t="s">
        <v>937</v>
      </c>
      <c r="C432" s="121">
        <v>39157</v>
      </c>
      <c r="D432" s="90">
        <f t="shared" si="27"/>
        <v>2007</v>
      </c>
      <c r="E432" s="122" t="s">
        <v>953</v>
      </c>
      <c r="F432" s="79">
        <v>300</v>
      </c>
      <c r="G432" s="79">
        <v>6207</v>
      </c>
      <c r="H432" s="79">
        <v>2541</v>
      </c>
      <c r="I432" s="79">
        <v>3666</v>
      </c>
      <c r="J432" s="79" t="str">
        <f t="shared" si="28"/>
        <v>Remarkable Doghouse Supply</v>
      </c>
      <c r="K432" s="79" t="str">
        <f t="shared" si="29"/>
        <v/>
      </c>
      <c r="L432" t="str">
        <f t="shared" si="30"/>
        <v/>
      </c>
      <c r="M432" s="121"/>
      <c r="O432" s="122"/>
    </row>
    <row r="433" spans="1:15">
      <c r="A433" s="79" t="s">
        <v>949</v>
      </c>
      <c r="B433" s="79" t="s">
        <v>936</v>
      </c>
      <c r="C433" s="121">
        <v>39159</v>
      </c>
      <c r="D433" s="90">
        <f t="shared" si="27"/>
        <v>2007</v>
      </c>
      <c r="E433" s="122" t="s">
        <v>965</v>
      </c>
      <c r="F433" s="79">
        <v>200</v>
      </c>
      <c r="G433" s="79">
        <v>4270</v>
      </c>
      <c r="H433" s="79">
        <v>1968</v>
      </c>
      <c r="I433" s="79">
        <v>2302</v>
      </c>
      <c r="J433" s="79" t="str">
        <f t="shared" si="28"/>
        <v>Fully Vegetable Corporation</v>
      </c>
      <c r="K433" s="79" t="str">
        <f t="shared" si="29"/>
        <v/>
      </c>
      <c r="L433" t="str">
        <f t="shared" si="30"/>
        <v/>
      </c>
      <c r="M433" s="121"/>
      <c r="O433" s="122"/>
    </row>
    <row r="434" spans="1:15">
      <c r="A434" s="79" t="s">
        <v>949</v>
      </c>
      <c r="B434" s="79" t="s">
        <v>936</v>
      </c>
      <c r="C434" s="121">
        <v>39161</v>
      </c>
      <c r="D434" s="90">
        <f t="shared" si="27"/>
        <v>2007</v>
      </c>
      <c r="E434" s="122" t="s">
        <v>953</v>
      </c>
      <c r="F434" s="79">
        <v>600</v>
      </c>
      <c r="G434" s="79">
        <v>14004</v>
      </c>
      <c r="H434" s="79">
        <v>5904</v>
      </c>
      <c r="I434" s="79">
        <v>8100</v>
      </c>
      <c r="J434" s="79" t="str">
        <f t="shared" si="28"/>
        <v>Remarkable Doghouse Supply</v>
      </c>
      <c r="K434" s="79" t="str">
        <f t="shared" si="29"/>
        <v/>
      </c>
      <c r="L434" t="str">
        <f t="shared" si="30"/>
        <v/>
      </c>
      <c r="M434" s="121"/>
      <c r="O434" s="122"/>
    </row>
    <row r="435" spans="1:15">
      <c r="A435" s="79" t="s">
        <v>571</v>
      </c>
      <c r="B435" s="79" t="s">
        <v>936</v>
      </c>
      <c r="C435" s="121">
        <v>39161</v>
      </c>
      <c r="D435" s="90">
        <f t="shared" si="27"/>
        <v>2007</v>
      </c>
      <c r="E435" s="122" t="s">
        <v>953</v>
      </c>
      <c r="F435" s="79">
        <v>900</v>
      </c>
      <c r="G435" s="79">
        <v>20403</v>
      </c>
      <c r="H435" s="79">
        <v>8856</v>
      </c>
      <c r="I435" s="79">
        <v>11547</v>
      </c>
      <c r="J435" s="79" t="str">
        <f t="shared" si="28"/>
        <v>Remarkable Doghouse Supply</v>
      </c>
      <c r="K435" s="79" t="str">
        <f t="shared" si="29"/>
        <v/>
      </c>
      <c r="L435" t="str">
        <f t="shared" si="30"/>
        <v/>
      </c>
      <c r="M435" s="121"/>
      <c r="O435" s="122"/>
    </row>
    <row r="436" spans="1:15">
      <c r="A436" s="79" t="s">
        <v>949</v>
      </c>
      <c r="B436" s="79" t="s">
        <v>936</v>
      </c>
      <c r="C436" s="121">
        <v>39167</v>
      </c>
      <c r="D436" s="90">
        <f t="shared" si="27"/>
        <v>2007</v>
      </c>
      <c r="E436" s="122" t="s">
        <v>946</v>
      </c>
      <c r="F436" s="79">
        <v>1000</v>
      </c>
      <c r="G436" s="79">
        <v>20020</v>
      </c>
      <c r="H436" s="79">
        <v>9840</v>
      </c>
      <c r="I436" s="79">
        <v>10180</v>
      </c>
      <c r="J436" s="79" t="str">
        <f t="shared" si="28"/>
        <v>Alluring Raft Corporation</v>
      </c>
      <c r="K436" s="79" t="str">
        <f t="shared" si="29"/>
        <v/>
      </c>
      <c r="L436" t="str">
        <f t="shared" si="30"/>
        <v/>
      </c>
      <c r="M436" s="121"/>
      <c r="O436" s="122"/>
    </row>
    <row r="437" spans="1:15">
      <c r="A437" s="79" t="s">
        <v>577</v>
      </c>
      <c r="B437" s="79" t="s">
        <v>937</v>
      </c>
      <c r="C437" s="121">
        <v>39170</v>
      </c>
      <c r="D437" s="90">
        <f t="shared" si="27"/>
        <v>2007</v>
      </c>
      <c r="E437" s="122" t="s">
        <v>950</v>
      </c>
      <c r="F437" s="79">
        <v>800</v>
      </c>
      <c r="G437" s="79">
        <v>14216</v>
      </c>
      <c r="H437" s="79">
        <v>6776</v>
      </c>
      <c r="I437" s="79">
        <v>7440</v>
      </c>
      <c r="J437" s="79" t="str">
        <f t="shared" si="28"/>
        <v>Flexible Ink Corporation</v>
      </c>
      <c r="K437" s="79" t="str">
        <f t="shared" si="29"/>
        <v/>
      </c>
      <c r="L437" t="str">
        <f t="shared" si="30"/>
        <v/>
      </c>
      <c r="M437" s="121"/>
      <c r="O437" s="122"/>
    </row>
    <row r="438" spans="1:15">
      <c r="A438" s="79" t="s">
        <v>571</v>
      </c>
      <c r="B438" s="79" t="s">
        <v>936</v>
      </c>
      <c r="C438" s="121">
        <v>39172</v>
      </c>
      <c r="D438" s="90">
        <f t="shared" si="27"/>
        <v>2007</v>
      </c>
      <c r="E438" s="122" t="s">
        <v>953</v>
      </c>
      <c r="F438" s="79">
        <v>700</v>
      </c>
      <c r="G438" s="79">
        <v>16772</v>
      </c>
      <c r="H438" s="79">
        <v>6888</v>
      </c>
      <c r="I438" s="79">
        <v>9884</v>
      </c>
      <c r="J438" s="79" t="str">
        <f t="shared" si="28"/>
        <v>Remarkable Doghouse Supply</v>
      </c>
      <c r="K438" s="79" t="str">
        <f t="shared" si="29"/>
        <v/>
      </c>
      <c r="L438" t="str">
        <f t="shared" si="30"/>
        <v/>
      </c>
      <c r="M438" s="121"/>
      <c r="O438" s="122"/>
    </row>
    <row r="439" spans="1:15">
      <c r="A439" s="79" t="s">
        <v>571</v>
      </c>
      <c r="B439" s="79" t="s">
        <v>938</v>
      </c>
      <c r="C439" s="121">
        <v>39173</v>
      </c>
      <c r="D439" s="90">
        <f t="shared" si="27"/>
        <v>2007</v>
      </c>
      <c r="E439" s="122" t="s">
        <v>960</v>
      </c>
      <c r="F439" s="79">
        <v>900</v>
      </c>
      <c r="G439" s="79">
        <v>21015</v>
      </c>
      <c r="H439" s="79">
        <v>9198</v>
      </c>
      <c r="I439" s="79">
        <v>11817</v>
      </c>
      <c r="J439" s="79" t="str">
        <f t="shared" si="28"/>
        <v>User-Friendly Luggage Company</v>
      </c>
      <c r="K439" s="79" t="str">
        <f t="shared" si="29"/>
        <v/>
      </c>
      <c r="L439" t="str">
        <f t="shared" si="30"/>
        <v/>
      </c>
      <c r="M439" s="121"/>
      <c r="O439" s="122"/>
    </row>
    <row r="440" spans="1:15">
      <c r="A440" s="79" t="s">
        <v>577</v>
      </c>
      <c r="B440" s="79" t="s">
        <v>937</v>
      </c>
      <c r="C440" s="121">
        <v>39174</v>
      </c>
      <c r="D440" s="90">
        <f t="shared" si="27"/>
        <v>2007</v>
      </c>
      <c r="E440" s="122" t="s">
        <v>971</v>
      </c>
      <c r="F440" s="79">
        <v>200</v>
      </c>
      <c r="G440" s="79">
        <v>3552</v>
      </c>
      <c r="H440" s="79">
        <v>1694</v>
      </c>
      <c r="I440" s="79">
        <v>1858</v>
      </c>
      <c r="J440" s="79" t="str">
        <f t="shared" si="28"/>
        <v>Enhanced Adhesive Company</v>
      </c>
      <c r="K440" s="79" t="str">
        <f t="shared" si="29"/>
        <v/>
      </c>
      <c r="L440" t="str">
        <f t="shared" si="30"/>
        <v/>
      </c>
      <c r="M440" s="121"/>
      <c r="O440" s="122"/>
    </row>
    <row r="441" spans="1:15">
      <c r="A441" s="79" t="s">
        <v>577</v>
      </c>
      <c r="B441" s="79" t="s">
        <v>938</v>
      </c>
      <c r="C441" s="121">
        <v>39177</v>
      </c>
      <c r="D441" s="90">
        <f t="shared" si="27"/>
        <v>2007</v>
      </c>
      <c r="E441" s="122" t="s">
        <v>951</v>
      </c>
      <c r="F441" s="79">
        <v>1000</v>
      </c>
      <c r="G441" s="79">
        <v>25010</v>
      </c>
      <c r="H441" s="79">
        <v>10220</v>
      </c>
      <c r="I441" s="79">
        <v>14790</v>
      </c>
      <c r="J441" s="79" t="str">
        <f t="shared" si="28"/>
        <v>Best Scooter Corporation</v>
      </c>
      <c r="K441" s="79" t="str">
        <f t="shared" si="29"/>
        <v/>
      </c>
      <c r="L441" t="str">
        <f t="shared" si="30"/>
        <v/>
      </c>
      <c r="M441" s="121"/>
      <c r="O441" s="122"/>
    </row>
    <row r="442" spans="1:15">
      <c r="A442" s="79" t="s">
        <v>571</v>
      </c>
      <c r="B442" s="79" t="s">
        <v>938</v>
      </c>
      <c r="C442" s="121">
        <v>39178</v>
      </c>
      <c r="D442" s="90">
        <f t="shared" si="27"/>
        <v>2007</v>
      </c>
      <c r="E442" s="122" t="s">
        <v>952</v>
      </c>
      <c r="F442" s="79">
        <v>600</v>
      </c>
      <c r="G442" s="79">
        <v>14178</v>
      </c>
      <c r="H442" s="79">
        <v>6132</v>
      </c>
      <c r="I442" s="79">
        <v>8046</v>
      </c>
      <c r="J442" s="79" t="str">
        <f t="shared" si="28"/>
        <v>Superior Meter Company</v>
      </c>
      <c r="K442" s="79" t="str">
        <f t="shared" si="29"/>
        <v/>
      </c>
      <c r="L442" t="str">
        <f t="shared" si="30"/>
        <v/>
      </c>
      <c r="M442" s="121"/>
      <c r="O442" s="122"/>
    </row>
    <row r="443" spans="1:15">
      <c r="A443" s="79" t="s">
        <v>949</v>
      </c>
      <c r="B443" s="79" t="s">
        <v>936</v>
      </c>
      <c r="C443" s="121">
        <v>39179</v>
      </c>
      <c r="D443" s="90">
        <f t="shared" si="27"/>
        <v>2007</v>
      </c>
      <c r="E443" s="122" t="s">
        <v>944</v>
      </c>
      <c r="F443" s="79">
        <v>200</v>
      </c>
      <c r="G443" s="79">
        <v>4280</v>
      </c>
      <c r="H443" s="79">
        <v>1968</v>
      </c>
      <c r="I443" s="79">
        <v>2312</v>
      </c>
      <c r="J443" s="79" t="str">
        <f t="shared" si="28"/>
        <v>Safe Aerobic Inc.</v>
      </c>
      <c r="K443" s="79" t="str">
        <f t="shared" si="29"/>
        <v/>
      </c>
      <c r="L443" t="str">
        <f t="shared" si="30"/>
        <v/>
      </c>
      <c r="M443" s="121"/>
      <c r="O443" s="122"/>
    </row>
    <row r="444" spans="1:15">
      <c r="A444" s="79" t="s">
        <v>949</v>
      </c>
      <c r="B444" s="79" t="s">
        <v>938</v>
      </c>
      <c r="C444" s="121">
        <v>39179</v>
      </c>
      <c r="D444" s="90">
        <f t="shared" si="27"/>
        <v>2007</v>
      </c>
      <c r="E444" s="122" t="s">
        <v>955</v>
      </c>
      <c r="F444" s="79">
        <v>900</v>
      </c>
      <c r="G444" s="79">
        <v>21366</v>
      </c>
      <c r="H444" s="79">
        <v>9198</v>
      </c>
      <c r="I444" s="79">
        <v>12168</v>
      </c>
      <c r="J444" s="79" t="str">
        <f t="shared" si="28"/>
        <v>Vivid Yardstick Company</v>
      </c>
      <c r="K444" s="79" t="str">
        <f t="shared" si="29"/>
        <v/>
      </c>
      <c r="L444" t="str">
        <f t="shared" si="30"/>
        <v/>
      </c>
      <c r="M444" s="121"/>
      <c r="O444" s="122"/>
    </row>
    <row r="445" spans="1:15">
      <c r="A445" s="79" t="s">
        <v>577</v>
      </c>
      <c r="B445" s="79" t="s">
        <v>937</v>
      </c>
      <c r="C445" s="121">
        <v>39179</v>
      </c>
      <c r="D445" s="90">
        <f t="shared" si="27"/>
        <v>2007</v>
      </c>
      <c r="E445" s="122" t="s">
        <v>969</v>
      </c>
      <c r="F445" s="79">
        <v>1000</v>
      </c>
      <c r="G445" s="79">
        <v>17190</v>
      </c>
      <c r="H445" s="79">
        <v>8470</v>
      </c>
      <c r="I445" s="79">
        <v>8720</v>
      </c>
      <c r="J445" s="79" t="str">
        <f t="shared" si="28"/>
        <v>Flexible Thermostat Company</v>
      </c>
      <c r="K445" s="79" t="str">
        <f t="shared" si="29"/>
        <v/>
      </c>
      <c r="L445" t="str">
        <f t="shared" si="30"/>
        <v/>
      </c>
      <c r="M445" s="121"/>
      <c r="O445" s="122"/>
    </row>
    <row r="446" spans="1:15">
      <c r="A446" s="79" t="s">
        <v>949</v>
      </c>
      <c r="B446" s="79" t="s">
        <v>937</v>
      </c>
      <c r="C446" s="121">
        <v>39182</v>
      </c>
      <c r="D446" s="90">
        <f t="shared" si="27"/>
        <v>2007</v>
      </c>
      <c r="E446" s="122" t="s">
        <v>945</v>
      </c>
      <c r="F446" s="79">
        <v>300</v>
      </c>
      <c r="G446" s="79">
        <v>6309</v>
      </c>
      <c r="H446" s="79">
        <v>2541</v>
      </c>
      <c r="I446" s="79">
        <v>3768</v>
      </c>
      <c r="J446" s="79" t="str">
        <f t="shared" si="28"/>
        <v>Innovative Paint Company</v>
      </c>
      <c r="K446" s="79" t="str">
        <f t="shared" si="29"/>
        <v/>
      </c>
      <c r="L446" t="str">
        <f t="shared" si="30"/>
        <v/>
      </c>
      <c r="M446" s="121"/>
      <c r="O446" s="122"/>
    </row>
    <row r="447" spans="1:15">
      <c r="A447" s="79" t="s">
        <v>571</v>
      </c>
      <c r="B447" s="79" t="s">
        <v>936</v>
      </c>
      <c r="C447" s="121">
        <v>39182</v>
      </c>
      <c r="D447" s="90">
        <f t="shared" si="27"/>
        <v>2007</v>
      </c>
      <c r="E447" s="122" t="s">
        <v>953</v>
      </c>
      <c r="F447" s="79">
        <v>300</v>
      </c>
      <c r="G447" s="79">
        <v>6477</v>
      </c>
      <c r="H447" s="79">
        <v>2952</v>
      </c>
      <c r="I447" s="79">
        <v>3525</v>
      </c>
      <c r="J447" s="79" t="str">
        <f t="shared" si="28"/>
        <v>Remarkable Doghouse Supply</v>
      </c>
      <c r="K447" s="79" t="str">
        <f t="shared" si="29"/>
        <v/>
      </c>
      <c r="L447" t="str">
        <f t="shared" si="30"/>
        <v/>
      </c>
      <c r="M447" s="121"/>
      <c r="O447" s="122"/>
    </row>
    <row r="448" spans="1:15">
      <c r="A448" s="79" t="s">
        <v>949</v>
      </c>
      <c r="B448" s="79" t="s">
        <v>937</v>
      </c>
      <c r="C448" s="121">
        <v>39183</v>
      </c>
      <c r="D448" s="90">
        <f t="shared" si="27"/>
        <v>2007</v>
      </c>
      <c r="E448" s="122" t="s">
        <v>953</v>
      </c>
      <c r="F448" s="79">
        <v>100</v>
      </c>
      <c r="G448" s="79">
        <v>2012</v>
      </c>
      <c r="H448" s="79">
        <v>847</v>
      </c>
      <c r="I448" s="79">
        <v>1165</v>
      </c>
      <c r="J448" s="79" t="str">
        <f t="shared" si="28"/>
        <v>Remarkable Doghouse Supply</v>
      </c>
      <c r="K448" s="79" t="str">
        <f t="shared" si="29"/>
        <v/>
      </c>
      <c r="L448" t="str">
        <f t="shared" si="30"/>
        <v/>
      </c>
      <c r="M448" s="121"/>
      <c r="O448" s="122"/>
    </row>
    <row r="449" spans="1:15">
      <c r="A449" s="79" t="s">
        <v>571</v>
      </c>
      <c r="B449" s="79" t="s">
        <v>936</v>
      </c>
      <c r="C449" s="121">
        <v>39186</v>
      </c>
      <c r="D449" s="90">
        <f t="shared" si="27"/>
        <v>2007</v>
      </c>
      <c r="E449" s="122" t="s">
        <v>952</v>
      </c>
      <c r="F449" s="79">
        <v>400</v>
      </c>
      <c r="G449" s="79">
        <v>8632</v>
      </c>
      <c r="H449" s="79">
        <v>3936</v>
      </c>
      <c r="I449" s="79">
        <v>4696</v>
      </c>
      <c r="J449" s="79" t="str">
        <f t="shared" si="28"/>
        <v>Superior Meter Company</v>
      </c>
      <c r="K449" s="79" t="str">
        <f t="shared" si="29"/>
        <v/>
      </c>
      <c r="L449" t="str">
        <f t="shared" si="30"/>
        <v/>
      </c>
      <c r="M449" s="121"/>
      <c r="O449" s="122"/>
    </row>
    <row r="450" spans="1:15">
      <c r="A450" s="79" t="s">
        <v>571</v>
      </c>
      <c r="B450" s="79" t="s">
        <v>936</v>
      </c>
      <c r="C450" s="121">
        <v>39187</v>
      </c>
      <c r="D450" s="90">
        <f t="shared" si="27"/>
        <v>2007</v>
      </c>
      <c r="E450" s="122" t="s">
        <v>946</v>
      </c>
      <c r="F450" s="79">
        <v>600</v>
      </c>
      <c r="G450" s="79">
        <v>12756</v>
      </c>
      <c r="H450" s="79">
        <v>5904</v>
      </c>
      <c r="I450" s="79">
        <v>6852</v>
      </c>
      <c r="J450" s="79" t="str">
        <f t="shared" si="28"/>
        <v>Alluring Raft Corporation</v>
      </c>
      <c r="K450" s="79" t="str">
        <f t="shared" si="29"/>
        <v/>
      </c>
      <c r="L450" t="str">
        <f t="shared" si="30"/>
        <v/>
      </c>
      <c r="M450" s="121"/>
      <c r="O450" s="122"/>
    </row>
    <row r="451" spans="1:15">
      <c r="A451" s="79" t="s">
        <v>571</v>
      </c>
      <c r="B451" s="79" t="s">
        <v>938</v>
      </c>
      <c r="C451" s="121">
        <v>39198</v>
      </c>
      <c r="D451" s="90">
        <f t="shared" si="27"/>
        <v>2007</v>
      </c>
      <c r="E451" s="122" t="s">
        <v>958</v>
      </c>
      <c r="F451" s="79">
        <v>700</v>
      </c>
      <c r="G451" s="79">
        <v>15225</v>
      </c>
      <c r="H451" s="79">
        <v>7154</v>
      </c>
      <c r="I451" s="79">
        <v>8071</v>
      </c>
      <c r="J451" s="79" t="str">
        <f t="shared" si="28"/>
        <v>Enhanced Barometer Corporation</v>
      </c>
      <c r="K451" s="79" t="str">
        <f t="shared" si="29"/>
        <v/>
      </c>
      <c r="L451" t="str">
        <f t="shared" si="30"/>
        <v/>
      </c>
      <c r="M451" s="121"/>
      <c r="O451" s="122"/>
    </row>
    <row r="452" spans="1:15">
      <c r="A452" s="79" t="s">
        <v>577</v>
      </c>
      <c r="B452" s="79" t="s">
        <v>938</v>
      </c>
      <c r="C452" s="121">
        <v>39198</v>
      </c>
      <c r="D452" s="90">
        <f t="shared" si="27"/>
        <v>2007</v>
      </c>
      <c r="E452" s="122" t="s">
        <v>958</v>
      </c>
      <c r="F452" s="79">
        <v>800</v>
      </c>
      <c r="G452" s="79">
        <v>19288</v>
      </c>
      <c r="H452" s="79">
        <v>8176</v>
      </c>
      <c r="I452" s="79">
        <v>11112</v>
      </c>
      <c r="J452" s="79" t="str">
        <f t="shared" si="28"/>
        <v>Enhanced Barometer Corporation</v>
      </c>
      <c r="K452" s="79" t="str">
        <f t="shared" si="29"/>
        <v/>
      </c>
      <c r="L452" t="str">
        <f t="shared" si="30"/>
        <v/>
      </c>
      <c r="M452" s="121"/>
      <c r="O452" s="122"/>
    </row>
    <row r="453" spans="1:15">
      <c r="A453" s="79" t="s">
        <v>577</v>
      </c>
      <c r="B453" s="79" t="s">
        <v>938</v>
      </c>
      <c r="C453" s="121">
        <v>39200</v>
      </c>
      <c r="D453" s="90">
        <f t="shared" si="27"/>
        <v>2007</v>
      </c>
      <c r="E453" s="122" t="s">
        <v>959</v>
      </c>
      <c r="F453" s="79">
        <v>800</v>
      </c>
      <c r="G453" s="79">
        <v>20408</v>
      </c>
      <c r="H453" s="79">
        <v>8176</v>
      </c>
      <c r="I453" s="79">
        <v>12232</v>
      </c>
      <c r="J453" s="79" t="str">
        <f t="shared" si="28"/>
        <v>Honest Banister Company</v>
      </c>
      <c r="K453" s="79" t="str">
        <f t="shared" si="29"/>
        <v/>
      </c>
      <c r="L453" t="str">
        <f t="shared" si="30"/>
        <v/>
      </c>
      <c r="M453" s="121"/>
      <c r="O453" s="122"/>
    </row>
    <row r="454" spans="1:15">
      <c r="A454" s="79" t="s">
        <v>571</v>
      </c>
      <c r="B454" s="79" t="s">
        <v>937</v>
      </c>
      <c r="C454" s="121">
        <v>39201</v>
      </c>
      <c r="D454" s="90">
        <f t="shared" si="27"/>
        <v>2007</v>
      </c>
      <c r="E454" s="122" t="s">
        <v>952</v>
      </c>
      <c r="F454" s="79">
        <v>400</v>
      </c>
      <c r="G454" s="79">
        <v>8164</v>
      </c>
      <c r="H454" s="79">
        <v>3388</v>
      </c>
      <c r="I454" s="79">
        <v>4776</v>
      </c>
      <c r="J454" s="79" t="str">
        <f t="shared" si="28"/>
        <v>Superior Meter Company</v>
      </c>
      <c r="K454" s="79" t="str">
        <f t="shared" si="29"/>
        <v/>
      </c>
      <c r="L454" t="str">
        <f t="shared" si="30"/>
        <v/>
      </c>
      <c r="M454" s="121"/>
      <c r="O454" s="122"/>
    </row>
    <row r="455" spans="1:15">
      <c r="A455" s="79" t="s">
        <v>949</v>
      </c>
      <c r="B455" s="79" t="s">
        <v>936</v>
      </c>
      <c r="C455" s="121">
        <v>39203</v>
      </c>
      <c r="D455" s="90">
        <f t="shared" si="27"/>
        <v>2007</v>
      </c>
      <c r="E455" s="122" t="s">
        <v>955</v>
      </c>
      <c r="F455" s="79">
        <v>800</v>
      </c>
      <c r="G455" s="79">
        <v>17944</v>
      </c>
      <c r="H455" s="79">
        <v>7872</v>
      </c>
      <c r="I455" s="79">
        <v>10072</v>
      </c>
      <c r="J455" s="79" t="str">
        <f t="shared" si="28"/>
        <v>Vivid Yardstick Company</v>
      </c>
      <c r="K455" s="79" t="str">
        <f t="shared" si="29"/>
        <v/>
      </c>
      <c r="L455" t="str">
        <f t="shared" si="30"/>
        <v/>
      </c>
      <c r="M455" s="121"/>
      <c r="O455" s="122"/>
    </row>
    <row r="456" spans="1:15">
      <c r="A456" s="79" t="s">
        <v>571</v>
      </c>
      <c r="B456" s="79" t="s">
        <v>938</v>
      </c>
      <c r="C456" s="121">
        <v>39206</v>
      </c>
      <c r="D456" s="90">
        <f t="shared" si="27"/>
        <v>2007</v>
      </c>
      <c r="E456" s="122" t="s">
        <v>951</v>
      </c>
      <c r="F456" s="79">
        <v>500</v>
      </c>
      <c r="G456" s="79">
        <v>10940</v>
      </c>
      <c r="H456" s="79">
        <v>5110</v>
      </c>
      <c r="I456" s="79">
        <v>5830</v>
      </c>
      <c r="J456" s="79" t="str">
        <f t="shared" si="28"/>
        <v>Best Scooter Corporation</v>
      </c>
      <c r="K456" s="79" t="str">
        <f t="shared" si="29"/>
        <v/>
      </c>
      <c r="L456" t="str">
        <f t="shared" si="30"/>
        <v/>
      </c>
      <c r="M456" s="121"/>
      <c r="O456" s="122"/>
    </row>
    <row r="457" spans="1:15">
      <c r="A457" s="79" t="s">
        <v>949</v>
      </c>
      <c r="B457" s="79" t="s">
        <v>936</v>
      </c>
      <c r="C457" s="121">
        <v>39208</v>
      </c>
      <c r="D457" s="90">
        <f t="shared" ref="D457:D520" si="31">YEAR(C457)</f>
        <v>2007</v>
      </c>
      <c r="E457" s="122" t="s">
        <v>958</v>
      </c>
      <c r="F457" s="79">
        <v>1000</v>
      </c>
      <c r="G457" s="79">
        <v>23970</v>
      </c>
      <c r="H457" s="79">
        <v>9840</v>
      </c>
      <c r="I457" s="79">
        <v>14130</v>
      </c>
      <c r="J457" s="79" t="str">
        <f t="shared" si="28"/>
        <v>Enhanced Barometer Corporation</v>
      </c>
      <c r="K457" s="79" t="str">
        <f t="shared" si="29"/>
        <v/>
      </c>
      <c r="L457" t="str">
        <f t="shared" si="30"/>
        <v/>
      </c>
      <c r="M457" s="121"/>
      <c r="O457" s="122"/>
    </row>
    <row r="458" spans="1:15">
      <c r="A458" s="79" t="s">
        <v>577</v>
      </c>
      <c r="B458" s="79" t="s">
        <v>937</v>
      </c>
      <c r="C458" s="121">
        <v>39210</v>
      </c>
      <c r="D458" s="90">
        <f t="shared" si="31"/>
        <v>2007</v>
      </c>
      <c r="E458" s="122" t="s">
        <v>952</v>
      </c>
      <c r="F458" s="79">
        <v>700</v>
      </c>
      <c r="G458" s="79">
        <v>14105</v>
      </c>
      <c r="H458" s="79">
        <v>5929</v>
      </c>
      <c r="I458" s="79">
        <v>8176</v>
      </c>
      <c r="J458" s="79" t="str">
        <f t="shared" ref="J458:J521" si="32">PROPER(E458)</f>
        <v>Superior Meter Company</v>
      </c>
      <c r="K458" s="79" t="str">
        <f t="shared" ref="K458:K521" si="33">LOWER(L458)</f>
        <v/>
      </c>
      <c r="L458" t="str">
        <f t="shared" ref="L458:L521" si="34">UPPER(M458)</f>
        <v/>
      </c>
      <c r="M458" s="121"/>
      <c r="O458" s="122"/>
    </row>
    <row r="459" spans="1:15">
      <c r="A459" s="79" t="s">
        <v>949</v>
      </c>
      <c r="B459" s="79" t="s">
        <v>938</v>
      </c>
      <c r="C459" s="121">
        <v>39211</v>
      </c>
      <c r="D459" s="90">
        <f t="shared" si="31"/>
        <v>2007</v>
      </c>
      <c r="E459" s="122" t="s">
        <v>950</v>
      </c>
      <c r="F459" s="79">
        <v>800</v>
      </c>
      <c r="G459" s="79">
        <v>18344</v>
      </c>
      <c r="H459" s="79">
        <v>8176</v>
      </c>
      <c r="I459" s="79">
        <v>10168</v>
      </c>
      <c r="J459" s="79" t="str">
        <f t="shared" si="32"/>
        <v>Flexible Ink Corporation</v>
      </c>
      <c r="K459" s="79" t="str">
        <f t="shared" si="33"/>
        <v/>
      </c>
      <c r="L459" t="str">
        <f t="shared" si="34"/>
        <v/>
      </c>
      <c r="M459" s="121"/>
      <c r="O459" s="122"/>
    </row>
    <row r="460" spans="1:15">
      <c r="A460" s="79" t="s">
        <v>577</v>
      </c>
      <c r="B460" s="79" t="s">
        <v>938</v>
      </c>
      <c r="C460" s="121">
        <v>39211</v>
      </c>
      <c r="D460" s="90">
        <f t="shared" si="31"/>
        <v>2007</v>
      </c>
      <c r="E460" s="122" t="s">
        <v>969</v>
      </c>
      <c r="F460" s="79">
        <v>1000</v>
      </c>
      <c r="G460" s="79">
        <v>23890</v>
      </c>
      <c r="H460" s="79">
        <v>10220</v>
      </c>
      <c r="I460" s="79">
        <v>13670</v>
      </c>
      <c r="J460" s="79" t="str">
        <f t="shared" si="32"/>
        <v>Flexible Thermostat Company</v>
      </c>
      <c r="K460" s="79" t="str">
        <f t="shared" si="33"/>
        <v/>
      </c>
      <c r="L460" t="str">
        <f t="shared" si="34"/>
        <v/>
      </c>
      <c r="M460" s="121"/>
      <c r="O460" s="122"/>
    </row>
    <row r="461" spans="1:15">
      <c r="A461" s="79" t="s">
        <v>571</v>
      </c>
      <c r="B461" s="79" t="s">
        <v>937</v>
      </c>
      <c r="C461" s="121">
        <v>39214</v>
      </c>
      <c r="D461" s="90">
        <f t="shared" si="31"/>
        <v>2007</v>
      </c>
      <c r="E461" s="122" t="s">
        <v>946</v>
      </c>
      <c r="F461" s="79">
        <v>1000</v>
      </c>
      <c r="G461" s="79">
        <v>20310</v>
      </c>
      <c r="H461" s="79">
        <v>8470</v>
      </c>
      <c r="I461" s="79">
        <v>11840</v>
      </c>
      <c r="J461" s="79" t="str">
        <f t="shared" si="32"/>
        <v>Alluring Raft Corporation</v>
      </c>
      <c r="K461" s="79" t="str">
        <f t="shared" si="33"/>
        <v/>
      </c>
      <c r="L461" t="str">
        <f t="shared" si="34"/>
        <v/>
      </c>
      <c r="M461" s="121"/>
      <c r="O461" s="122"/>
    </row>
    <row r="462" spans="1:15">
      <c r="A462" s="79" t="s">
        <v>577</v>
      </c>
      <c r="B462" s="79" t="s">
        <v>938</v>
      </c>
      <c r="C462" s="121">
        <v>39215</v>
      </c>
      <c r="D462" s="90">
        <f t="shared" si="31"/>
        <v>2007</v>
      </c>
      <c r="E462" s="122" t="s">
        <v>958</v>
      </c>
      <c r="F462" s="79">
        <v>400</v>
      </c>
      <c r="G462" s="79">
        <v>9384</v>
      </c>
      <c r="H462" s="79">
        <v>4088</v>
      </c>
      <c r="I462" s="79">
        <v>5296</v>
      </c>
      <c r="J462" s="79" t="str">
        <f t="shared" si="32"/>
        <v>Enhanced Barometer Corporation</v>
      </c>
      <c r="K462" s="79" t="str">
        <f t="shared" si="33"/>
        <v/>
      </c>
      <c r="L462" t="str">
        <f t="shared" si="34"/>
        <v/>
      </c>
      <c r="M462" s="121"/>
      <c r="O462" s="122"/>
    </row>
    <row r="463" spans="1:15">
      <c r="A463" s="79" t="s">
        <v>949</v>
      </c>
      <c r="B463" s="79" t="s">
        <v>937</v>
      </c>
      <c r="C463" s="121">
        <v>39217</v>
      </c>
      <c r="D463" s="90">
        <f t="shared" si="31"/>
        <v>2007</v>
      </c>
      <c r="E463" s="122" t="s">
        <v>953</v>
      </c>
      <c r="F463" s="79">
        <v>500</v>
      </c>
      <c r="G463" s="79">
        <v>10385</v>
      </c>
      <c r="H463" s="79">
        <v>4235</v>
      </c>
      <c r="I463" s="79">
        <v>6150</v>
      </c>
      <c r="J463" s="79" t="str">
        <f t="shared" si="32"/>
        <v>Remarkable Doghouse Supply</v>
      </c>
      <c r="K463" s="79" t="str">
        <f t="shared" si="33"/>
        <v/>
      </c>
      <c r="L463" t="str">
        <f t="shared" si="34"/>
        <v/>
      </c>
      <c r="M463" s="121"/>
      <c r="O463" s="122"/>
    </row>
    <row r="464" spans="1:15">
      <c r="A464" s="79" t="s">
        <v>949</v>
      </c>
      <c r="B464" s="79" t="s">
        <v>936</v>
      </c>
      <c r="C464" s="121">
        <v>39218</v>
      </c>
      <c r="D464" s="90">
        <f t="shared" si="31"/>
        <v>2007</v>
      </c>
      <c r="E464" s="122" t="s">
        <v>951</v>
      </c>
      <c r="F464" s="79">
        <v>300</v>
      </c>
      <c r="G464" s="79">
        <v>7053</v>
      </c>
      <c r="H464" s="79">
        <v>2952</v>
      </c>
      <c r="I464" s="79">
        <v>4101</v>
      </c>
      <c r="J464" s="79" t="str">
        <f t="shared" si="32"/>
        <v>Best Scooter Corporation</v>
      </c>
      <c r="K464" s="79" t="str">
        <f t="shared" si="33"/>
        <v/>
      </c>
      <c r="L464" t="str">
        <f t="shared" si="34"/>
        <v/>
      </c>
      <c r="M464" s="121"/>
      <c r="O464" s="122"/>
    </row>
    <row r="465" spans="1:15">
      <c r="A465" s="79" t="s">
        <v>577</v>
      </c>
      <c r="B465" s="79" t="s">
        <v>937</v>
      </c>
      <c r="C465" s="121">
        <v>39218</v>
      </c>
      <c r="D465" s="90">
        <f t="shared" si="31"/>
        <v>2007</v>
      </c>
      <c r="E465" s="122" t="s">
        <v>951</v>
      </c>
      <c r="F465" s="79">
        <v>400</v>
      </c>
      <c r="G465" s="79">
        <v>8196</v>
      </c>
      <c r="H465" s="79">
        <v>3388</v>
      </c>
      <c r="I465" s="79">
        <v>4808</v>
      </c>
      <c r="J465" s="79" t="str">
        <f t="shared" si="32"/>
        <v>Best Scooter Corporation</v>
      </c>
      <c r="K465" s="79" t="str">
        <f t="shared" si="33"/>
        <v/>
      </c>
      <c r="L465" t="str">
        <f t="shared" si="34"/>
        <v/>
      </c>
      <c r="M465" s="121"/>
      <c r="O465" s="122"/>
    </row>
    <row r="466" spans="1:15">
      <c r="A466" s="79" t="s">
        <v>577</v>
      </c>
      <c r="B466" s="79" t="s">
        <v>938</v>
      </c>
      <c r="C466" s="121">
        <v>39222</v>
      </c>
      <c r="D466" s="90">
        <f t="shared" si="31"/>
        <v>2007</v>
      </c>
      <c r="E466" s="122" t="s">
        <v>966</v>
      </c>
      <c r="F466" s="79">
        <v>800</v>
      </c>
      <c r="G466" s="79">
        <v>16936</v>
      </c>
      <c r="H466" s="79">
        <v>8176</v>
      </c>
      <c r="I466" s="79">
        <v>8760</v>
      </c>
      <c r="J466" s="79" t="str">
        <f t="shared" si="32"/>
        <v>Different Eggbeater Corporation</v>
      </c>
      <c r="K466" s="79" t="str">
        <f t="shared" si="33"/>
        <v/>
      </c>
      <c r="L466" t="str">
        <f t="shared" si="34"/>
        <v/>
      </c>
      <c r="M466" s="121"/>
      <c r="O466" s="122"/>
    </row>
    <row r="467" spans="1:15">
      <c r="A467" s="79" t="s">
        <v>571</v>
      </c>
      <c r="B467" s="79" t="s">
        <v>938</v>
      </c>
      <c r="C467" s="121">
        <v>39222</v>
      </c>
      <c r="D467" s="90">
        <f t="shared" si="31"/>
        <v>2007</v>
      </c>
      <c r="E467" s="122" t="s">
        <v>952</v>
      </c>
      <c r="F467" s="79">
        <v>600</v>
      </c>
      <c r="G467" s="79">
        <v>13818</v>
      </c>
      <c r="H467" s="79">
        <v>6132</v>
      </c>
      <c r="I467" s="79">
        <v>7686</v>
      </c>
      <c r="J467" s="79" t="str">
        <f t="shared" si="32"/>
        <v>Superior Meter Company</v>
      </c>
      <c r="K467" s="79" t="str">
        <f t="shared" si="33"/>
        <v/>
      </c>
      <c r="L467" t="str">
        <f t="shared" si="34"/>
        <v/>
      </c>
      <c r="M467" s="121"/>
      <c r="O467" s="122"/>
    </row>
    <row r="468" spans="1:15">
      <c r="A468" s="79" t="s">
        <v>571</v>
      </c>
      <c r="B468" s="79" t="s">
        <v>936</v>
      </c>
      <c r="C468" s="121">
        <v>39224</v>
      </c>
      <c r="D468" s="90">
        <f t="shared" si="31"/>
        <v>2007</v>
      </c>
      <c r="E468" s="122" t="s">
        <v>950</v>
      </c>
      <c r="F468" s="79">
        <v>600</v>
      </c>
      <c r="G468" s="79">
        <v>13206</v>
      </c>
      <c r="H468" s="79">
        <v>5904</v>
      </c>
      <c r="I468" s="79">
        <v>7302</v>
      </c>
      <c r="J468" s="79" t="str">
        <f t="shared" si="32"/>
        <v>Flexible Ink Corporation</v>
      </c>
      <c r="K468" s="79" t="str">
        <f t="shared" si="33"/>
        <v/>
      </c>
      <c r="L468" t="str">
        <f t="shared" si="34"/>
        <v/>
      </c>
      <c r="M468" s="121"/>
      <c r="O468" s="122"/>
    </row>
    <row r="469" spans="1:15">
      <c r="A469" s="79" t="s">
        <v>571</v>
      </c>
      <c r="B469" s="79" t="s">
        <v>936</v>
      </c>
      <c r="C469" s="121">
        <v>39224</v>
      </c>
      <c r="D469" s="90">
        <f t="shared" si="31"/>
        <v>2007</v>
      </c>
      <c r="E469" s="122" t="s">
        <v>953</v>
      </c>
      <c r="F469" s="79">
        <v>800</v>
      </c>
      <c r="G469" s="79">
        <v>17240</v>
      </c>
      <c r="H469" s="79">
        <v>7872</v>
      </c>
      <c r="I469" s="79">
        <v>9368</v>
      </c>
      <c r="J469" s="79" t="str">
        <f t="shared" si="32"/>
        <v>Remarkable Doghouse Supply</v>
      </c>
      <c r="K469" s="79" t="str">
        <f t="shared" si="33"/>
        <v/>
      </c>
      <c r="L469" t="str">
        <f t="shared" si="34"/>
        <v/>
      </c>
      <c r="M469" s="121"/>
      <c r="O469" s="122"/>
    </row>
    <row r="470" spans="1:15">
      <c r="A470" s="79" t="s">
        <v>571</v>
      </c>
      <c r="B470" s="79" t="s">
        <v>936</v>
      </c>
      <c r="C470" s="121">
        <v>39225</v>
      </c>
      <c r="D470" s="90">
        <f t="shared" si="31"/>
        <v>2007</v>
      </c>
      <c r="E470" s="122" t="s">
        <v>953</v>
      </c>
      <c r="F470" s="79">
        <v>400</v>
      </c>
      <c r="G470" s="79">
        <v>8708</v>
      </c>
      <c r="H470" s="79">
        <v>3936</v>
      </c>
      <c r="I470" s="79">
        <v>4772</v>
      </c>
      <c r="J470" s="79" t="str">
        <f t="shared" si="32"/>
        <v>Remarkable Doghouse Supply</v>
      </c>
      <c r="K470" s="79" t="str">
        <f t="shared" si="33"/>
        <v/>
      </c>
      <c r="L470" t="str">
        <f t="shared" si="34"/>
        <v/>
      </c>
      <c r="M470" s="121"/>
      <c r="O470" s="122"/>
    </row>
    <row r="471" spans="1:15">
      <c r="A471" s="79" t="s">
        <v>949</v>
      </c>
      <c r="B471" s="79" t="s">
        <v>937</v>
      </c>
      <c r="C471" s="121">
        <v>39227</v>
      </c>
      <c r="D471" s="90">
        <f t="shared" si="31"/>
        <v>2007</v>
      </c>
      <c r="E471" s="122" t="s">
        <v>944</v>
      </c>
      <c r="F471" s="79">
        <v>700</v>
      </c>
      <c r="G471" s="79">
        <v>12838</v>
      </c>
      <c r="H471" s="79">
        <v>5929</v>
      </c>
      <c r="I471" s="79">
        <v>6909</v>
      </c>
      <c r="J471" s="79" t="str">
        <f t="shared" si="32"/>
        <v>Safe Aerobic Inc.</v>
      </c>
      <c r="K471" s="79" t="str">
        <f t="shared" si="33"/>
        <v/>
      </c>
      <c r="L471" t="str">
        <f t="shared" si="34"/>
        <v/>
      </c>
      <c r="M471" s="121"/>
      <c r="O471" s="122"/>
    </row>
    <row r="472" spans="1:15">
      <c r="A472" s="79" t="s">
        <v>577</v>
      </c>
      <c r="B472" s="79" t="s">
        <v>937</v>
      </c>
      <c r="C472" s="121">
        <v>39231</v>
      </c>
      <c r="D472" s="90">
        <f t="shared" si="31"/>
        <v>2007</v>
      </c>
      <c r="E472" s="122" t="s">
        <v>953</v>
      </c>
      <c r="F472" s="79">
        <v>1000</v>
      </c>
      <c r="G472" s="79">
        <v>20250</v>
      </c>
      <c r="H472" s="79">
        <v>8470</v>
      </c>
      <c r="I472" s="79">
        <v>11780</v>
      </c>
      <c r="J472" s="79" t="str">
        <f t="shared" si="32"/>
        <v>Remarkable Doghouse Supply</v>
      </c>
      <c r="K472" s="79" t="str">
        <f t="shared" si="33"/>
        <v/>
      </c>
      <c r="L472" t="str">
        <f t="shared" si="34"/>
        <v/>
      </c>
      <c r="M472" s="121"/>
      <c r="O472" s="122"/>
    </row>
    <row r="473" spans="1:15">
      <c r="A473" s="79" t="s">
        <v>577</v>
      </c>
      <c r="B473" s="79" t="s">
        <v>938</v>
      </c>
      <c r="C473" s="121">
        <v>39232</v>
      </c>
      <c r="D473" s="90">
        <f t="shared" si="31"/>
        <v>2007</v>
      </c>
      <c r="E473" s="122" t="s">
        <v>951</v>
      </c>
      <c r="F473" s="79">
        <v>600</v>
      </c>
      <c r="G473" s="79">
        <v>14634</v>
      </c>
      <c r="H473" s="79">
        <v>6132</v>
      </c>
      <c r="I473" s="79">
        <v>8502</v>
      </c>
      <c r="J473" s="79" t="str">
        <f t="shared" si="32"/>
        <v>Best Scooter Corporation</v>
      </c>
      <c r="K473" s="79" t="str">
        <f t="shared" si="33"/>
        <v/>
      </c>
      <c r="L473" t="str">
        <f t="shared" si="34"/>
        <v/>
      </c>
      <c r="M473" s="121"/>
      <c r="O473" s="122"/>
    </row>
    <row r="474" spans="1:15">
      <c r="A474" s="79" t="s">
        <v>949</v>
      </c>
      <c r="B474" s="79" t="s">
        <v>937</v>
      </c>
      <c r="C474" s="121">
        <v>39233</v>
      </c>
      <c r="D474" s="90">
        <f t="shared" si="31"/>
        <v>2007</v>
      </c>
      <c r="E474" s="122" t="s">
        <v>958</v>
      </c>
      <c r="F474" s="79">
        <v>800</v>
      </c>
      <c r="G474" s="79">
        <v>15288</v>
      </c>
      <c r="H474" s="79">
        <v>6776</v>
      </c>
      <c r="I474" s="79">
        <v>8512</v>
      </c>
      <c r="J474" s="79" t="str">
        <f t="shared" si="32"/>
        <v>Enhanced Barometer Corporation</v>
      </c>
      <c r="K474" s="79" t="str">
        <f t="shared" si="33"/>
        <v/>
      </c>
      <c r="L474" t="str">
        <f t="shared" si="34"/>
        <v/>
      </c>
      <c r="M474" s="121"/>
      <c r="O474" s="122"/>
    </row>
    <row r="475" spans="1:15">
      <c r="A475" s="79" t="s">
        <v>571</v>
      </c>
      <c r="B475" s="79" t="s">
        <v>936</v>
      </c>
      <c r="C475" s="121">
        <v>39233</v>
      </c>
      <c r="D475" s="90">
        <f t="shared" si="31"/>
        <v>2007</v>
      </c>
      <c r="E475" s="122" t="s">
        <v>951</v>
      </c>
      <c r="F475" s="79">
        <v>400</v>
      </c>
      <c r="G475" s="79">
        <v>9484</v>
      </c>
      <c r="H475" s="79">
        <v>3936</v>
      </c>
      <c r="I475" s="79">
        <v>5548</v>
      </c>
      <c r="J475" s="79" t="str">
        <f t="shared" si="32"/>
        <v>Best Scooter Corporation</v>
      </c>
      <c r="K475" s="79" t="str">
        <f t="shared" si="33"/>
        <v/>
      </c>
      <c r="L475" t="str">
        <f t="shared" si="34"/>
        <v/>
      </c>
      <c r="M475" s="121"/>
      <c r="O475" s="122"/>
    </row>
    <row r="476" spans="1:15">
      <c r="A476" s="79" t="s">
        <v>577</v>
      </c>
      <c r="B476" s="79" t="s">
        <v>936</v>
      </c>
      <c r="C476" s="121">
        <v>39233</v>
      </c>
      <c r="D476" s="90">
        <f t="shared" si="31"/>
        <v>2007</v>
      </c>
      <c r="E476" s="122" t="s">
        <v>951</v>
      </c>
      <c r="F476" s="79">
        <v>400</v>
      </c>
      <c r="G476" s="79">
        <v>8464</v>
      </c>
      <c r="H476" s="79">
        <v>3936</v>
      </c>
      <c r="I476" s="79">
        <v>4528</v>
      </c>
      <c r="J476" s="79" t="str">
        <f t="shared" si="32"/>
        <v>Best Scooter Corporation</v>
      </c>
      <c r="K476" s="79" t="str">
        <f t="shared" si="33"/>
        <v/>
      </c>
      <c r="L476" t="str">
        <f t="shared" si="34"/>
        <v/>
      </c>
      <c r="M476" s="121"/>
      <c r="O476" s="122"/>
    </row>
    <row r="477" spans="1:15">
      <c r="A477" s="79" t="s">
        <v>571</v>
      </c>
      <c r="B477" s="79" t="s">
        <v>938</v>
      </c>
      <c r="C477" s="121">
        <v>39234</v>
      </c>
      <c r="D477" s="90">
        <f t="shared" si="31"/>
        <v>2007</v>
      </c>
      <c r="E477" s="122" t="s">
        <v>951</v>
      </c>
      <c r="F477" s="79">
        <v>100</v>
      </c>
      <c r="G477" s="79">
        <v>2517</v>
      </c>
      <c r="H477" s="79">
        <v>1022</v>
      </c>
      <c r="I477" s="79">
        <v>1495</v>
      </c>
      <c r="J477" s="79" t="str">
        <f t="shared" si="32"/>
        <v>Best Scooter Corporation</v>
      </c>
      <c r="K477" s="79" t="str">
        <f t="shared" si="33"/>
        <v/>
      </c>
      <c r="L477" t="str">
        <f t="shared" si="34"/>
        <v/>
      </c>
      <c r="M477" s="121"/>
      <c r="O477" s="122"/>
    </row>
    <row r="478" spans="1:15">
      <c r="A478" s="79" t="s">
        <v>949</v>
      </c>
      <c r="B478" s="79" t="s">
        <v>938</v>
      </c>
      <c r="C478" s="121">
        <v>39235</v>
      </c>
      <c r="D478" s="90">
        <f t="shared" si="31"/>
        <v>2007</v>
      </c>
      <c r="E478" s="122" t="s">
        <v>950</v>
      </c>
      <c r="F478" s="79">
        <v>700</v>
      </c>
      <c r="G478" s="79">
        <v>15876</v>
      </c>
      <c r="H478" s="79">
        <v>7154</v>
      </c>
      <c r="I478" s="79">
        <v>8722</v>
      </c>
      <c r="J478" s="79" t="str">
        <f t="shared" si="32"/>
        <v>Flexible Ink Corporation</v>
      </c>
      <c r="K478" s="79" t="str">
        <f t="shared" si="33"/>
        <v/>
      </c>
      <c r="L478" t="str">
        <f t="shared" si="34"/>
        <v/>
      </c>
      <c r="M478" s="121"/>
      <c r="O478" s="122"/>
    </row>
    <row r="479" spans="1:15">
      <c r="A479" s="79" t="s">
        <v>571</v>
      </c>
      <c r="B479" s="79" t="s">
        <v>936</v>
      </c>
      <c r="C479" s="121">
        <v>39237</v>
      </c>
      <c r="D479" s="90">
        <f t="shared" si="31"/>
        <v>2007</v>
      </c>
      <c r="E479" s="122" t="s">
        <v>954</v>
      </c>
      <c r="F479" s="79">
        <v>800</v>
      </c>
      <c r="G479" s="79">
        <v>15816</v>
      </c>
      <c r="H479" s="79">
        <v>7872</v>
      </c>
      <c r="I479" s="79">
        <v>7944</v>
      </c>
      <c r="J479" s="79" t="str">
        <f t="shared" si="32"/>
        <v>Persuasive Shoe Inc.</v>
      </c>
      <c r="K479" s="79" t="str">
        <f t="shared" si="33"/>
        <v/>
      </c>
      <c r="L479" t="str">
        <f t="shared" si="34"/>
        <v/>
      </c>
      <c r="M479" s="121"/>
      <c r="O479" s="122"/>
    </row>
    <row r="480" spans="1:15">
      <c r="A480" s="79" t="s">
        <v>577</v>
      </c>
      <c r="B480" s="79" t="s">
        <v>937</v>
      </c>
      <c r="C480" s="121">
        <v>39239</v>
      </c>
      <c r="D480" s="90">
        <f t="shared" si="31"/>
        <v>2007</v>
      </c>
      <c r="E480" s="122" t="s">
        <v>953</v>
      </c>
      <c r="F480" s="79">
        <v>300</v>
      </c>
      <c r="G480" s="79">
        <v>5859</v>
      </c>
      <c r="H480" s="79">
        <v>2541</v>
      </c>
      <c r="I480" s="79">
        <v>3318</v>
      </c>
      <c r="J480" s="79" t="str">
        <f t="shared" si="32"/>
        <v>Remarkable Doghouse Supply</v>
      </c>
      <c r="K480" s="79" t="str">
        <f t="shared" si="33"/>
        <v/>
      </c>
      <c r="L480" t="str">
        <f t="shared" si="34"/>
        <v/>
      </c>
      <c r="M480" s="121"/>
      <c r="O480" s="122"/>
    </row>
    <row r="481" spans="1:15">
      <c r="A481" s="79" t="s">
        <v>577</v>
      </c>
      <c r="B481" s="79" t="s">
        <v>937</v>
      </c>
      <c r="C481" s="121">
        <v>39244</v>
      </c>
      <c r="D481" s="90">
        <f t="shared" si="31"/>
        <v>2007</v>
      </c>
      <c r="E481" s="122" t="s">
        <v>950</v>
      </c>
      <c r="F481" s="79">
        <v>500</v>
      </c>
      <c r="G481" s="79">
        <v>10295</v>
      </c>
      <c r="H481" s="79">
        <v>4235</v>
      </c>
      <c r="I481" s="79">
        <v>6060</v>
      </c>
      <c r="J481" s="79" t="str">
        <f t="shared" si="32"/>
        <v>Flexible Ink Corporation</v>
      </c>
      <c r="K481" s="79" t="str">
        <f t="shared" si="33"/>
        <v/>
      </c>
      <c r="L481" t="str">
        <f t="shared" si="34"/>
        <v/>
      </c>
      <c r="M481" s="121"/>
      <c r="O481" s="122"/>
    </row>
    <row r="482" spans="1:15">
      <c r="A482" s="79" t="s">
        <v>577</v>
      </c>
      <c r="B482" s="79" t="s">
        <v>936</v>
      </c>
      <c r="C482" s="121">
        <v>39247</v>
      </c>
      <c r="D482" s="90">
        <f t="shared" si="31"/>
        <v>2007</v>
      </c>
      <c r="E482" s="122" t="s">
        <v>955</v>
      </c>
      <c r="F482" s="79">
        <v>400</v>
      </c>
      <c r="G482" s="79">
        <v>9088</v>
      </c>
      <c r="H482" s="79">
        <v>3936</v>
      </c>
      <c r="I482" s="79">
        <v>5152</v>
      </c>
      <c r="J482" s="79" t="str">
        <f t="shared" si="32"/>
        <v>Vivid Yardstick Company</v>
      </c>
      <c r="K482" s="79" t="str">
        <f t="shared" si="33"/>
        <v/>
      </c>
      <c r="L482" t="str">
        <f t="shared" si="34"/>
        <v/>
      </c>
      <c r="M482" s="121"/>
      <c r="O482" s="122"/>
    </row>
    <row r="483" spans="1:15">
      <c r="A483" s="79" t="s">
        <v>949</v>
      </c>
      <c r="B483" s="79" t="s">
        <v>936</v>
      </c>
      <c r="C483" s="121">
        <v>39248</v>
      </c>
      <c r="D483" s="90">
        <f t="shared" si="31"/>
        <v>2007</v>
      </c>
      <c r="E483" s="122" t="s">
        <v>944</v>
      </c>
      <c r="F483" s="79">
        <v>200</v>
      </c>
      <c r="G483" s="79">
        <v>4472</v>
      </c>
      <c r="H483" s="79">
        <v>1968</v>
      </c>
      <c r="I483" s="79">
        <v>2504</v>
      </c>
      <c r="J483" s="79" t="str">
        <f t="shared" si="32"/>
        <v>Safe Aerobic Inc.</v>
      </c>
      <c r="K483" s="79" t="str">
        <f t="shared" si="33"/>
        <v/>
      </c>
      <c r="L483" t="str">
        <f t="shared" si="34"/>
        <v/>
      </c>
      <c r="M483" s="121"/>
      <c r="O483" s="122"/>
    </row>
    <row r="484" spans="1:15">
      <c r="A484" s="79" t="s">
        <v>571</v>
      </c>
      <c r="B484" s="79" t="s">
        <v>937</v>
      </c>
      <c r="C484" s="121">
        <v>39250</v>
      </c>
      <c r="D484" s="90">
        <f t="shared" si="31"/>
        <v>2007</v>
      </c>
      <c r="E484" s="122" t="s">
        <v>944</v>
      </c>
      <c r="F484" s="79">
        <v>400</v>
      </c>
      <c r="G484" s="79">
        <v>8468</v>
      </c>
      <c r="H484" s="79">
        <v>3388</v>
      </c>
      <c r="I484" s="79">
        <v>5080</v>
      </c>
      <c r="J484" s="79" t="str">
        <f t="shared" si="32"/>
        <v>Safe Aerobic Inc.</v>
      </c>
      <c r="K484" s="79" t="str">
        <f t="shared" si="33"/>
        <v/>
      </c>
      <c r="L484" t="str">
        <f t="shared" si="34"/>
        <v/>
      </c>
      <c r="M484" s="121"/>
      <c r="O484" s="122"/>
    </row>
    <row r="485" spans="1:15">
      <c r="A485" s="79" t="s">
        <v>571</v>
      </c>
      <c r="B485" s="79" t="s">
        <v>937</v>
      </c>
      <c r="C485" s="121">
        <v>39251</v>
      </c>
      <c r="D485" s="90">
        <f t="shared" si="31"/>
        <v>2007</v>
      </c>
      <c r="E485" s="122" t="s">
        <v>944</v>
      </c>
      <c r="F485" s="79">
        <v>400</v>
      </c>
      <c r="G485" s="79">
        <v>7132</v>
      </c>
      <c r="H485" s="79">
        <v>3388</v>
      </c>
      <c r="I485" s="79">
        <v>3744</v>
      </c>
      <c r="J485" s="79" t="str">
        <f t="shared" si="32"/>
        <v>Safe Aerobic Inc.</v>
      </c>
      <c r="K485" s="79" t="str">
        <f t="shared" si="33"/>
        <v/>
      </c>
      <c r="L485" t="str">
        <f t="shared" si="34"/>
        <v/>
      </c>
      <c r="M485" s="121"/>
      <c r="O485" s="122"/>
    </row>
    <row r="486" spans="1:15">
      <c r="A486" s="79" t="s">
        <v>949</v>
      </c>
      <c r="B486" s="79" t="s">
        <v>937</v>
      </c>
      <c r="C486" s="121">
        <v>39256</v>
      </c>
      <c r="D486" s="90">
        <f t="shared" si="31"/>
        <v>2007</v>
      </c>
      <c r="E486" s="122" t="s">
        <v>954</v>
      </c>
      <c r="F486" s="79">
        <v>800</v>
      </c>
      <c r="G486" s="79">
        <v>16416</v>
      </c>
      <c r="H486" s="79">
        <v>6776</v>
      </c>
      <c r="I486" s="79">
        <v>9640</v>
      </c>
      <c r="J486" s="79" t="str">
        <f t="shared" si="32"/>
        <v>Persuasive Shoe Inc.</v>
      </c>
      <c r="K486" s="79" t="str">
        <f t="shared" si="33"/>
        <v/>
      </c>
      <c r="L486" t="str">
        <f t="shared" si="34"/>
        <v/>
      </c>
      <c r="M486" s="121"/>
      <c r="O486" s="122"/>
    </row>
    <row r="487" spans="1:15">
      <c r="A487" s="79" t="s">
        <v>571</v>
      </c>
      <c r="B487" s="79" t="s">
        <v>936</v>
      </c>
      <c r="C487" s="121">
        <v>39256</v>
      </c>
      <c r="D487" s="90">
        <f t="shared" si="31"/>
        <v>2007</v>
      </c>
      <c r="E487" s="122" t="s">
        <v>962</v>
      </c>
      <c r="F487" s="79">
        <v>1000</v>
      </c>
      <c r="G487" s="79">
        <v>21730</v>
      </c>
      <c r="H487" s="79">
        <v>9840</v>
      </c>
      <c r="I487" s="79">
        <v>11890</v>
      </c>
      <c r="J487" s="79" t="str">
        <f t="shared" si="32"/>
        <v>Special Gadget Inc.</v>
      </c>
      <c r="K487" s="79" t="str">
        <f t="shared" si="33"/>
        <v/>
      </c>
      <c r="L487" t="str">
        <f t="shared" si="34"/>
        <v/>
      </c>
      <c r="M487" s="121"/>
      <c r="O487" s="122"/>
    </row>
    <row r="488" spans="1:15">
      <c r="A488" s="79" t="s">
        <v>577</v>
      </c>
      <c r="B488" s="79" t="s">
        <v>936</v>
      </c>
      <c r="C488" s="121">
        <v>39257</v>
      </c>
      <c r="D488" s="90">
        <f t="shared" si="31"/>
        <v>2007</v>
      </c>
      <c r="E488" s="122" t="s">
        <v>946</v>
      </c>
      <c r="F488" s="79">
        <v>800</v>
      </c>
      <c r="G488" s="79">
        <v>17056</v>
      </c>
      <c r="H488" s="79">
        <v>7872</v>
      </c>
      <c r="I488" s="79">
        <v>9184</v>
      </c>
      <c r="J488" s="79" t="str">
        <f t="shared" si="32"/>
        <v>Alluring Raft Corporation</v>
      </c>
      <c r="K488" s="79" t="str">
        <f t="shared" si="33"/>
        <v/>
      </c>
      <c r="L488" t="str">
        <f t="shared" si="34"/>
        <v/>
      </c>
      <c r="M488" s="121"/>
      <c r="O488" s="122"/>
    </row>
    <row r="489" spans="1:15">
      <c r="A489" s="79" t="s">
        <v>949</v>
      </c>
      <c r="B489" s="79" t="s">
        <v>938</v>
      </c>
      <c r="C489" s="121">
        <v>39259</v>
      </c>
      <c r="D489" s="90">
        <f t="shared" si="31"/>
        <v>2007</v>
      </c>
      <c r="E489" s="122" t="s">
        <v>945</v>
      </c>
      <c r="F489" s="79">
        <v>600</v>
      </c>
      <c r="G489" s="79">
        <v>12936</v>
      </c>
      <c r="H489" s="79">
        <v>6132</v>
      </c>
      <c r="I489" s="79">
        <v>6804</v>
      </c>
      <c r="J489" s="79" t="str">
        <f t="shared" si="32"/>
        <v>Innovative Paint Company</v>
      </c>
      <c r="K489" s="79" t="str">
        <f t="shared" si="33"/>
        <v/>
      </c>
      <c r="L489" t="str">
        <f t="shared" si="34"/>
        <v/>
      </c>
      <c r="M489" s="121"/>
      <c r="O489" s="122"/>
    </row>
    <row r="490" spans="1:15">
      <c r="A490" s="79" t="s">
        <v>949</v>
      </c>
      <c r="B490" s="79" t="s">
        <v>938</v>
      </c>
      <c r="C490" s="121">
        <v>39260</v>
      </c>
      <c r="D490" s="90">
        <f t="shared" si="31"/>
        <v>2007</v>
      </c>
      <c r="E490" s="122" t="s">
        <v>944</v>
      </c>
      <c r="F490" s="79">
        <v>500</v>
      </c>
      <c r="G490" s="79">
        <v>10385</v>
      </c>
      <c r="H490" s="79">
        <v>5110</v>
      </c>
      <c r="I490" s="79">
        <v>5275</v>
      </c>
      <c r="J490" s="79" t="str">
        <f t="shared" si="32"/>
        <v>Safe Aerobic Inc.</v>
      </c>
      <c r="K490" s="79" t="str">
        <f t="shared" si="33"/>
        <v/>
      </c>
      <c r="L490" t="str">
        <f t="shared" si="34"/>
        <v/>
      </c>
      <c r="M490" s="121"/>
      <c r="O490" s="122"/>
    </row>
    <row r="491" spans="1:15">
      <c r="A491" s="79" t="s">
        <v>571</v>
      </c>
      <c r="B491" s="79" t="s">
        <v>937</v>
      </c>
      <c r="C491" s="121">
        <v>39266</v>
      </c>
      <c r="D491" s="90">
        <f t="shared" si="31"/>
        <v>2007</v>
      </c>
      <c r="E491" s="122" t="s">
        <v>951</v>
      </c>
      <c r="F491" s="79">
        <v>300</v>
      </c>
      <c r="G491" s="79">
        <v>5457</v>
      </c>
      <c r="H491" s="79">
        <v>2541</v>
      </c>
      <c r="I491" s="79">
        <v>2916</v>
      </c>
      <c r="J491" s="79" t="str">
        <f t="shared" si="32"/>
        <v>Best Scooter Corporation</v>
      </c>
      <c r="K491" s="79" t="str">
        <f t="shared" si="33"/>
        <v/>
      </c>
      <c r="L491" t="str">
        <f t="shared" si="34"/>
        <v/>
      </c>
      <c r="M491" s="121"/>
      <c r="O491" s="122"/>
    </row>
    <row r="492" spans="1:15">
      <c r="A492" s="79" t="s">
        <v>949</v>
      </c>
      <c r="B492" s="79" t="s">
        <v>936</v>
      </c>
      <c r="C492" s="121">
        <v>39272</v>
      </c>
      <c r="D492" s="90">
        <f t="shared" si="31"/>
        <v>2007</v>
      </c>
      <c r="E492" s="122" t="s">
        <v>958</v>
      </c>
      <c r="F492" s="79">
        <v>800</v>
      </c>
      <c r="G492" s="79">
        <v>15856</v>
      </c>
      <c r="H492" s="79">
        <v>7872</v>
      </c>
      <c r="I492" s="79">
        <v>7984</v>
      </c>
      <c r="J492" s="79" t="str">
        <f t="shared" si="32"/>
        <v>Enhanced Barometer Corporation</v>
      </c>
      <c r="K492" s="79" t="str">
        <f t="shared" si="33"/>
        <v/>
      </c>
      <c r="L492" t="str">
        <f t="shared" si="34"/>
        <v/>
      </c>
      <c r="M492" s="121"/>
      <c r="O492" s="122"/>
    </row>
    <row r="493" spans="1:15">
      <c r="A493" s="79" t="s">
        <v>949</v>
      </c>
      <c r="B493" s="79" t="s">
        <v>937</v>
      </c>
      <c r="C493" s="121">
        <v>39274</v>
      </c>
      <c r="D493" s="90">
        <f t="shared" si="31"/>
        <v>2007</v>
      </c>
      <c r="E493" s="122" t="s">
        <v>944</v>
      </c>
      <c r="F493" s="79">
        <v>200</v>
      </c>
      <c r="G493" s="79">
        <v>3922</v>
      </c>
      <c r="H493" s="79">
        <v>1694</v>
      </c>
      <c r="I493" s="79">
        <v>2228</v>
      </c>
      <c r="J493" s="79" t="str">
        <f t="shared" si="32"/>
        <v>Safe Aerobic Inc.</v>
      </c>
      <c r="K493" s="79" t="str">
        <f t="shared" si="33"/>
        <v/>
      </c>
      <c r="L493" t="str">
        <f t="shared" si="34"/>
        <v/>
      </c>
      <c r="M493" s="121"/>
      <c r="O493" s="122"/>
    </row>
    <row r="494" spans="1:15">
      <c r="A494" s="79" t="s">
        <v>571</v>
      </c>
      <c r="B494" s="79" t="s">
        <v>937</v>
      </c>
      <c r="C494" s="121">
        <v>39274</v>
      </c>
      <c r="D494" s="90">
        <f t="shared" si="31"/>
        <v>2007</v>
      </c>
      <c r="E494" s="122" t="s">
        <v>945</v>
      </c>
      <c r="F494" s="79">
        <v>100</v>
      </c>
      <c r="G494" s="79">
        <v>2055</v>
      </c>
      <c r="H494" s="79">
        <v>847</v>
      </c>
      <c r="I494" s="79">
        <v>1208</v>
      </c>
      <c r="J494" s="79" t="str">
        <f t="shared" si="32"/>
        <v>Innovative Paint Company</v>
      </c>
      <c r="K494" s="79" t="str">
        <f t="shared" si="33"/>
        <v/>
      </c>
      <c r="L494" t="str">
        <f t="shared" si="34"/>
        <v/>
      </c>
      <c r="M494" s="121"/>
      <c r="O494" s="122"/>
    </row>
    <row r="495" spans="1:15">
      <c r="A495" s="79" t="s">
        <v>577</v>
      </c>
      <c r="B495" s="79" t="s">
        <v>937</v>
      </c>
      <c r="C495" s="121">
        <v>39278</v>
      </c>
      <c r="D495" s="90">
        <f t="shared" si="31"/>
        <v>2007</v>
      </c>
      <c r="E495" s="122" t="s">
        <v>959</v>
      </c>
      <c r="F495" s="79">
        <v>700</v>
      </c>
      <c r="G495" s="79">
        <v>12474</v>
      </c>
      <c r="H495" s="79">
        <v>5929</v>
      </c>
      <c r="I495" s="79">
        <v>6545</v>
      </c>
      <c r="J495" s="79" t="str">
        <f t="shared" si="32"/>
        <v>Honest Banister Company</v>
      </c>
      <c r="K495" s="79" t="str">
        <f t="shared" si="33"/>
        <v/>
      </c>
      <c r="L495" t="str">
        <f t="shared" si="34"/>
        <v/>
      </c>
      <c r="M495" s="121"/>
      <c r="O495" s="122"/>
    </row>
    <row r="496" spans="1:15">
      <c r="A496" s="79" t="s">
        <v>949</v>
      </c>
      <c r="B496" s="79" t="s">
        <v>937</v>
      </c>
      <c r="C496" s="121">
        <v>39280</v>
      </c>
      <c r="D496" s="90">
        <f t="shared" si="31"/>
        <v>2007</v>
      </c>
      <c r="E496" s="122" t="s">
        <v>955</v>
      </c>
      <c r="F496" s="79">
        <v>100</v>
      </c>
      <c r="G496" s="79">
        <v>1968</v>
      </c>
      <c r="H496" s="79">
        <v>847</v>
      </c>
      <c r="I496" s="79">
        <v>1121</v>
      </c>
      <c r="J496" s="79" t="str">
        <f t="shared" si="32"/>
        <v>Vivid Yardstick Company</v>
      </c>
      <c r="K496" s="79" t="str">
        <f t="shared" si="33"/>
        <v/>
      </c>
      <c r="L496" t="str">
        <f t="shared" si="34"/>
        <v/>
      </c>
      <c r="M496" s="121"/>
      <c r="O496" s="122"/>
    </row>
    <row r="497" spans="1:15">
      <c r="A497" s="79" t="s">
        <v>571</v>
      </c>
      <c r="B497" s="79" t="s">
        <v>938</v>
      </c>
      <c r="C497" s="121">
        <v>39280</v>
      </c>
      <c r="D497" s="90">
        <f t="shared" si="31"/>
        <v>2007</v>
      </c>
      <c r="E497" s="122" t="s">
        <v>945</v>
      </c>
      <c r="F497" s="79">
        <v>700</v>
      </c>
      <c r="G497" s="79">
        <v>15988</v>
      </c>
      <c r="H497" s="79">
        <v>7154</v>
      </c>
      <c r="I497" s="79">
        <v>8834</v>
      </c>
      <c r="J497" s="79" t="str">
        <f t="shared" si="32"/>
        <v>Innovative Paint Company</v>
      </c>
      <c r="K497" s="79" t="str">
        <f t="shared" si="33"/>
        <v/>
      </c>
      <c r="L497" t="str">
        <f t="shared" si="34"/>
        <v/>
      </c>
      <c r="M497" s="121"/>
      <c r="O497" s="122"/>
    </row>
    <row r="498" spans="1:15">
      <c r="A498" s="79" t="s">
        <v>577</v>
      </c>
      <c r="B498" s="79" t="s">
        <v>937</v>
      </c>
      <c r="C498" s="121">
        <v>39281</v>
      </c>
      <c r="D498" s="90">
        <f t="shared" si="31"/>
        <v>2007</v>
      </c>
      <c r="E498" s="122" t="s">
        <v>944</v>
      </c>
      <c r="F498" s="79">
        <v>200</v>
      </c>
      <c r="G498" s="79">
        <v>3672</v>
      </c>
      <c r="H498" s="79">
        <v>1694</v>
      </c>
      <c r="I498" s="79">
        <v>1978</v>
      </c>
      <c r="J498" s="79" t="str">
        <f t="shared" si="32"/>
        <v>Safe Aerobic Inc.</v>
      </c>
      <c r="K498" s="79" t="str">
        <f t="shared" si="33"/>
        <v/>
      </c>
      <c r="L498" t="str">
        <f t="shared" si="34"/>
        <v/>
      </c>
      <c r="M498" s="121"/>
      <c r="O498" s="122"/>
    </row>
    <row r="499" spans="1:15">
      <c r="A499" s="79" t="s">
        <v>571</v>
      </c>
      <c r="B499" s="79" t="s">
        <v>937</v>
      </c>
      <c r="C499" s="121">
        <v>39288</v>
      </c>
      <c r="D499" s="90">
        <f t="shared" si="31"/>
        <v>2007</v>
      </c>
      <c r="E499" s="122" t="s">
        <v>951</v>
      </c>
      <c r="F499" s="79">
        <v>400</v>
      </c>
      <c r="G499" s="79">
        <v>6944</v>
      </c>
      <c r="H499" s="79">
        <v>3388</v>
      </c>
      <c r="I499" s="79">
        <v>3556</v>
      </c>
      <c r="J499" s="79" t="str">
        <f t="shared" si="32"/>
        <v>Best Scooter Corporation</v>
      </c>
      <c r="K499" s="79" t="str">
        <f t="shared" si="33"/>
        <v/>
      </c>
      <c r="L499" t="str">
        <f t="shared" si="34"/>
        <v/>
      </c>
      <c r="M499" s="121"/>
      <c r="O499" s="122"/>
    </row>
    <row r="500" spans="1:15">
      <c r="A500" s="79" t="s">
        <v>949</v>
      </c>
      <c r="B500" s="79" t="s">
        <v>936</v>
      </c>
      <c r="C500" s="121">
        <v>39288</v>
      </c>
      <c r="D500" s="90">
        <f t="shared" si="31"/>
        <v>2007</v>
      </c>
      <c r="E500" s="122" t="s">
        <v>953</v>
      </c>
      <c r="F500" s="79">
        <v>600</v>
      </c>
      <c r="G500" s="79">
        <v>13368</v>
      </c>
      <c r="H500" s="79">
        <v>5904</v>
      </c>
      <c r="I500" s="79">
        <v>7464</v>
      </c>
      <c r="J500" s="79" t="str">
        <f t="shared" si="32"/>
        <v>Remarkable Doghouse Supply</v>
      </c>
      <c r="K500" s="79" t="str">
        <f t="shared" si="33"/>
        <v/>
      </c>
      <c r="L500" t="str">
        <f t="shared" si="34"/>
        <v/>
      </c>
      <c r="M500" s="121"/>
      <c r="O500" s="122"/>
    </row>
    <row r="501" spans="1:15">
      <c r="A501" s="79" t="s">
        <v>577</v>
      </c>
      <c r="B501" s="79" t="s">
        <v>936</v>
      </c>
      <c r="C501" s="121">
        <v>39290</v>
      </c>
      <c r="D501" s="90">
        <f t="shared" si="31"/>
        <v>2007</v>
      </c>
      <c r="E501" s="122" t="s">
        <v>946</v>
      </c>
      <c r="F501" s="79">
        <v>300</v>
      </c>
      <c r="G501" s="79">
        <v>6018</v>
      </c>
      <c r="H501" s="79">
        <v>2952</v>
      </c>
      <c r="I501" s="79">
        <v>3066</v>
      </c>
      <c r="J501" s="79" t="str">
        <f t="shared" si="32"/>
        <v>Alluring Raft Corporation</v>
      </c>
      <c r="K501" s="79" t="str">
        <f t="shared" si="33"/>
        <v/>
      </c>
      <c r="L501" t="str">
        <f t="shared" si="34"/>
        <v/>
      </c>
      <c r="M501" s="121"/>
      <c r="O501" s="122"/>
    </row>
    <row r="502" spans="1:15">
      <c r="A502" s="79" t="s">
        <v>949</v>
      </c>
      <c r="B502" s="79" t="s">
        <v>938</v>
      </c>
      <c r="C502" s="121">
        <v>39291</v>
      </c>
      <c r="D502" s="90">
        <f t="shared" si="31"/>
        <v>2007</v>
      </c>
      <c r="E502" s="122" t="s">
        <v>954</v>
      </c>
      <c r="F502" s="79">
        <v>100</v>
      </c>
      <c r="G502" s="79">
        <v>2343</v>
      </c>
      <c r="H502" s="79">
        <v>1022</v>
      </c>
      <c r="I502" s="79">
        <v>1321</v>
      </c>
      <c r="J502" s="79" t="str">
        <f t="shared" si="32"/>
        <v>Persuasive Shoe Inc.</v>
      </c>
      <c r="K502" s="79" t="str">
        <f t="shared" si="33"/>
        <v/>
      </c>
      <c r="L502" t="str">
        <f t="shared" si="34"/>
        <v/>
      </c>
      <c r="M502" s="121"/>
      <c r="O502" s="122"/>
    </row>
    <row r="503" spans="1:15">
      <c r="A503" s="79" t="s">
        <v>577</v>
      </c>
      <c r="B503" s="79" t="s">
        <v>937</v>
      </c>
      <c r="C503" s="121">
        <v>39295</v>
      </c>
      <c r="D503" s="90">
        <f t="shared" si="31"/>
        <v>2007</v>
      </c>
      <c r="E503" s="122" t="s">
        <v>950</v>
      </c>
      <c r="F503" s="79">
        <v>400</v>
      </c>
      <c r="G503" s="79">
        <v>7752</v>
      </c>
      <c r="H503" s="79">
        <v>3388</v>
      </c>
      <c r="I503" s="79">
        <v>4364</v>
      </c>
      <c r="J503" s="79" t="str">
        <f t="shared" si="32"/>
        <v>Flexible Ink Corporation</v>
      </c>
      <c r="K503" s="79" t="str">
        <f t="shared" si="33"/>
        <v/>
      </c>
      <c r="L503" t="str">
        <f t="shared" si="34"/>
        <v/>
      </c>
      <c r="M503" s="121"/>
      <c r="O503" s="122"/>
    </row>
    <row r="504" spans="1:15">
      <c r="A504" s="79" t="s">
        <v>577</v>
      </c>
      <c r="B504" s="79" t="s">
        <v>936</v>
      </c>
      <c r="C504" s="121">
        <v>39296</v>
      </c>
      <c r="D504" s="90">
        <f t="shared" si="31"/>
        <v>2007</v>
      </c>
      <c r="E504" s="122" t="s">
        <v>951</v>
      </c>
      <c r="F504" s="79">
        <v>500</v>
      </c>
      <c r="G504" s="79">
        <v>11295</v>
      </c>
      <c r="H504" s="79">
        <v>4920</v>
      </c>
      <c r="I504" s="79">
        <v>6375</v>
      </c>
      <c r="J504" s="79" t="str">
        <f t="shared" si="32"/>
        <v>Best Scooter Corporation</v>
      </c>
      <c r="K504" s="79" t="str">
        <f t="shared" si="33"/>
        <v/>
      </c>
      <c r="L504" t="str">
        <f t="shared" si="34"/>
        <v/>
      </c>
      <c r="M504" s="121"/>
      <c r="O504" s="122"/>
    </row>
    <row r="505" spans="1:15">
      <c r="A505" s="79" t="s">
        <v>949</v>
      </c>
      <c r="B505" s="79" t="s">
        <v>936</v>
      </c>
      <c r="C505" s="121">
        <v>39296</v>
      </c>
      <c r="D505" s="90">
        <f t="shared" si="31"/>
        <v>2007</v>
      </c>
      <c r="E505" s="122" t="s">
        <v>954</v>
      </c>
      <c r="F505" s="79">
        <v>600</v>
      </c>
      <c r="G505" s="79">
        <v>13200</v>
      </c>
      <c r="H505" s="79">
        <v>5904</v>
      </c>
      <c r="I505" s="79">
        <v>7296</v>
      </c>
      <c r="J505" s="79" t="str">
        <f t="shared" si="32"/>
        <v>Persuasive Shoe Inc.</v>
      </c>
      <c r="K505" s="79" t="str">
        <f t="shared" si="33"/>
        <v/>
      </c>
      <c r="L505" t="str">
        <f t="shared" si="34"/>
        <v/>
      </c>
      <c r="M505" s="121"/>
      <c r="O505" s="122"/>
    </row>
    <row r="506" spans="1:15">
      <c r="A506" s="79" t="s">
        <v>949</v>
      </c>
      <c r="B506" s="79" t="s">
        <v>938</v>
      </c>
      <c r="C506" s="121">
        <v>39298</v>
      </c>
      <c r="D506" s="90">
        <f t="shared" si="31"/>
        <v>2007</v>
      </c>
      <c r="E506" s="122" t="s">
        <v>952</v>
      </c>
      <c r="F506" s="79">
        <v>800</v>
      </c>
      <c r="G506" s="79">
        <v>17160</v>
      </c>
      <c r="H506" s="79">
        <v>8176</v>
      </c>
      <c r="I506" s="79">
        <v>8984</v>
      </c>
      <c r="J506" s="79" t="str">
        <f t="shared" si="32"/>
        <v>Superior Meter Company</v>
      </c>
      <c r="K506" s="79" t="str">
        <f t="shared" si="33"/>
        <v/>
      </c>
      <c r="L506" t="str">
        <f t="shared" si="34"/>
        <v/>
      </c>
      <c r="M506" s="121"/>
      <c r="O506" s="122"/>
    </row>
    <row r="507" spans="1:15">
      <c r="A507" s="79" t="s">
        <v>571</v>
      </c>
      <c r="B507" s="79" t="s">
        <v>938</v>
      </c>
      <c r="C507" s="121">
        <v>39299</v>
      </c>
      <c r="D507" s="90">
        <f t="shared" si="31"/>
        <v>2007</v>
      </c>
      <c r="E507" s="122" t="s">
        <v>952</v>
      </c>
      <c r="F507" s="79">
        <v>900</v>
      </c>
      <c r="G507" s="79">
        <v>20664</v>
      </c>
      <c r="H507" s="79">
        <v>9198</v>
      </c>
      <c r="I507" s="79">
        <v>11466</v>
      </c>
      <c r="J507" s="79" t="str">
        <f t="shared" si="32"/>
        <v>Superior Meter Company</v>
      </c>
      <c r="K507" s="79" t="str">
        <f t="shared" si="33"/>
        <v/>
      </c>
      <c r="L507" t="str">
        <f t="shared" si="34"/>
        <v/>
      </c>
      <c r="M507" s="121"/>
      <c r="O507" s="122"/>
    </row>
    <row r="508" spans="1:15">
      <c r="A508" s="79" t="s">
        <v>571</v>
      </c>
      <c r="B508" s="79" t="s">
        <v>938</v>
      </c>
      <c r="C508" s="121">
        <v>39300</v>
      </c>
      <c r="D508" s="90">
        <f t="shared" si="31"/>
        <v>2007</v>
      </c>
      <c r="E508" s="122" t="s">
        <v>964</v>
      </c>
      <c r="F508" s="79">
        <v>100</v>
      </c>
      <c r="G508" s="79">
        <v>2538</v>
      </c>
      <c r="H508" s="79">
        <v>1022</v>
      </c>
      <c r="I508" s="79">
        <v>1516</v>
      </c>
      <c r="J508" s="79" t="str">
        <f t="shared" si="32"/>
        <v>Compelling Bottle Inc.</v>
      </c>
      <c r="K508" s="79" t="str">
        <f t="shared" si="33"/>
        <v/>
      </c>
      <c r="L508" t="str">
        <f t="shared" si="34"/>
        <v/>
      </c>
      <c r="M508" s="121"/>
      <c r="O508" s="122"/>
    </row>
    <row r="509" spans="1:15">
      <c r="A509" s="79" t="s">
        <v>577</v>
      </c>
      <c r="B509" s="79" t="s">
        <v>938</v>
      </c>
      <c r="C509" s="121">
        <v>39301</v>
      </c>
      <c r="D509" s="90">
        <f t="shared" si="31"/>
        <v>2007</v>
      </c>
      <c r="E509" s="122" t="s">
        <v>946</v>
      </c>
      <c r="F509" s="79">
        <v>900</v>
      </c>
      <c r="G509" s="79">
        <v>21834</v>
      </c>
      <c r="H509" s="79">
        <v>9198</v>
      </c>
      <c r="I509" s="79">
        <v>12636</v>
      </c>
      <c r="J509" s="79" t="str">
        <f t="shared" si="32"/>
        <v>Alluring Raft Corporation</v>
      </c>
      <c r="K509" s="79" t="str">
        <f t="shared" si="33"/>
        <v/>
      </c>
      <c r="L509" t="str">
        <f t="shared" si="34"/>
        <v/>
      </c>
      <c r="M509" s="121"/>
      <c r="O509" s="122"/>
    </row>
    <row r="510" spans="1:15">
      <c r="A510" s="79" t="s">
        <v>949</v>
      </c>
      <c r="B510" s="79" t="s">
        <v>936</v>
      </c>
      <c r="C510" s="121">
        <v>39306</v>
      </c>
      <c r="D510" s="90">
        <f t="shared" si="31"/>
        <v>2007</v>
      </c>
      <c r="E510" s="122" t="s">
        <v>945</v>
      </c>
      <c r="F510" s="79">
        <v>300</v>
      </c>
      <c r="G510" s="79">
        <v>6462</v>
      </c>
      <c r="H510" s="79">
        <v>2952</v>
      </c>
      <c r="I510" s="79">
        <v>3510</v>
      </c>
      <c r="J510" s="79" t="str">
        <f t="shared" si="32"/>
        <v>Innovative Paint Company</v>
      </c>
      <c r="K510" s="79" t="str">
        <f t="shared" si="33"/>
        <v/>
      </c>
      <c r="L510" t="str">
        <f t="shared" si="34"/>
        <v/>
      </c>
      <c r="M510" s="121"/>
      <c r="O510" s="122"/>
    </row>
    <row r="511" spans="1:15">
      <c r="A511" s="79" t="s">
        <v>577</v>
      </c>
      <c r="B511" s="79" t="s">
        <v>938</v>
      </c>
      <c r="C511" s="121">
        <v>39307</v>
      </c>
      <c r="D511" s="90">
        <f t="shared" si="31"/>
        <v>2007</v>
      </c>
      <c r="E511" s="122" t="s">
        <v>952</v>
      </c>
      <c r="F511" s="79">
        <v>700</v>
      </c>
      <c r="G511" s="79">
        <v>16576</v>
      </c>
      <c r="H511" s="79">
        <v>7154</v>
      </c>
      <c r="I511" s="79">
        <v>9422</v>
      </c>
      <c r="J511" s="79" t="str">
        <f t="shared" si="32"/>
        <v>Superior Meter Company</v>
      </c>
      <c r="K511" s="79" t="str">
        <f t="shared" si="33"/>
        <v/>
      </c>
      <c r="L511" t="str">
        <f t="shared" si="34"/>
        <v/>
      </c>
      <c r="M511" s="121"/>
      <c r="O511" s="122"/>
    </row>
    <row r="512" spans="1:15">
      <c r="A512" s="79" t="s">
        <v>571</v>
      </c>
      <c r="B512" s="79" t="s">
        <v>936</v>
      </c>
      <c r="C512" s="121">
        <v>39309</v>
      </c>
      <c r="D512" s="90">
        <f t="shared" si="31"/>
        <v>2007</v>
      </c>
      <c r="E512" s="122" t="s">
        <v>952</v>
      </c>
      <c r="F512" s="79">
        <v>600</v>
      </c>
      <c r="G512" s="79">
        <v>12048</v>
      </c>
      <c r="H512" s="79">
        <v>5904</v>
      </c>
      <c r="I512" s="79">
        <v>6144</v>
      </c>
      <c r="J512" s="79" t="str">
        <f t="shared" si="32"/>
        <v>Superior Meter Company</v>
      </c>
      <c r="K512" s="79" t="str">
        <f t="shared" si="33"/>
        <v/>
      </c>
      <c r="L512" t="str">
        <f t="shared" si="34"/>
        <v/>
      </c>
      <c r="M512" s="121"/>
      <c r="O512" s="122"/>
    </row>
    <row r="513" spans="1:15">
      <c r="A513" s="79" t="s">
        <v>577</v>
      </c>
      <c r="B513" s="79" t="s">
        <v>936</v>
      </c>
      <c r="C513" s="121">
        <v>39311</v>
      </c>
      <c r="D513" s="90">
        <f t="shared" si="31"/>
        <v>2007</v>
      </c>
      <c r="E513" s="122" t="s">
        <v>950</v>
      </c>
      <c r="F513" s="79">
        <v>700</v>
      </c>
      <c r="G513" s="79">
        <v>16219</v>
      </c>
      <c r="H513" s="79">
        <v>6888</v>
      </c>
      <c r="I513" s="79">
        <v>9331</v>
      </c>
      <c r="J513" s="79" t="str">
        <f t="shared" si="32"/>
        <v>Flexible Ink Corporation</v>
      </c>
      <c r="K513" s="79" t="str">
        <f t="shared" si="33"/>
        <v/>
      </c>
      <c r="L513" t="str">
        <f t="shared" si="34"/>
        <v/>
      </c>
      <c r="M513" s="121"/>
      <c r="O513" s="122"/>
    </row>
    <row r="514" spans="1:15">
      <c r="A514" s="79" t="s">
        <v>949</v>
      </c>
      <c r="B514" s="79" t="s">
        <v>937</v>
      </c>
      <c r="C514" s="121">
        <v>39313</v>
      </c>
      <c r="D514" s="90">
        <f t="shared" si="31"/>
        <v>2007</v>
      </c>
      <c r="E514" s="122" t="s">
        <v>950</v>
      </c>
      <c r="F514" s="79">
        <v>400</v>
      </c>
      <c r="G514" s="79">
        <v>7944</v>
      </c>
      <c r="H514" s="79">
        <v>3388</v>
      </c>
      <c r="I514" s="79">
        <v>4556</v>
      </c>
      <c r="J514" s="79" t="str">
        <f t="shared" si="32"/>
        <v>Flexible Ink Corporation</v>
      </c>
      <c r="K514" s="79" t="str">
        <f t="shared" si="33"/>
        <v/>
      </c>
      <c r="L514" t="str">
        <f t="shared" si="34"/>
        <v/>
      </c>
      <c r="M514" s="121"/>
      <c r="O514" s="122"/>
    </row>
    <row r="515" spans="1:15">
      <c r="A515" s="79" t="s">
        <v>571</v>
      </c>
      <c r="B515" s="79" t="s">
        <v>938</v>
      </c>
      <c r="C515" s="121">
        <v>39313</v>
      </c>
      <c r="D515" s="90">
        <f t="shared" si="31"/>
        <v>2007</v>
      </c>
      <c r="E515" s="122" t="s">
        <v>950</v>
      </c>
      <c r="F515" s="79">
        <v>100</v>
      </c>
      <c r="G515" s="79">
        <v>2547</v>
      </c>
      <c r="H515" s="79">
        <v>1022</v>
      </c>
      <c r="I515" s="79">
        <v>1525</v>
      </c>
      <c r="J515" s="79" t="str">
        <f t="shared" si="32"/>
        <v>Flexible Ink Corporation</v>
      </c>
      <c r="K515" s="79" t="str">
        <f t="shared" si="33"/>
        <v/>
      </c>
      <c r="L515" t="str">
        <f t="shared" si="34"/>
        <v/>
      </c>
      <c r="M515" s="121"/>
      <c r="O515" s="122"/>
    </row>
    <row r="516" spans="1:15">
      <c r="A516" s="79" t="s">
        <v>571</v>
      </c>
      <c r="B516" s="79" t="s">
        <v>937</v>
      </c>
      <c r="C516" s="121">
        <v>39316</v>
      </c>
      <c r="D516" s="90">
        <f t="shared" si="31"/>
        <v>2007</v>
      </c>
      <c r="E516" s="122" t="s">
        <v>966</v>
      </c>
      <c r="F516" s="79">
        <v>300</v>
      </c>
      <c r="G516" s="79">
        <v>5532</v>
      </c>
      <c r="H516" s="79">
        <v>2541</v>
      </c>
      <c r="I516" s="79">
        <v>2991</v>
      </c>
      <c r="J516" s="79" t="str">
        <f t="shared" si="32"/>
        <v>Different Eggbeater Corporation</v>
      </c>
      <c r="K516" s="79" t="str">
        <f t="shared" si="33"/>
        <v/>
      </c>
      <c r="L516" t="str">
        <f t="shared" si="34"/>
        <v/>
      </c>
      <c r="M516" s="121"/>
      <c r="O516" s="122"/>
    </row>
    <row r="517" spans="1:15">
      <c r="A517" s="79" t="s">
        <v>577</v>
      </c>
      <c r="B517" s="79" t="s">
        <v>937</v>
      </c>
      <c r="C517" s="121">
        <v>39320</v>
      </c>
      <c r="D517" s="90">
        <f t="shared" si="31"/>
        <v>2007</v>
      </c>
      <c r="E517" s="122" t="s">
        <v>952</v>
      </c>
      <c r="F517" s="79">
        <v>600</v>
      </c>
      <c r="G517" s="79">
        <v>10404</v>
      </c>
      <c r="H517" s="79">
        <v>5082</v>
      </c>
      <c r="I517" s="79">
        <v>5322</v>
      </c>
      <c r="J517" s="79" t="str">
        <f t="shared" si="32"/>
        <v>Superior Meter Company</v>
      </c>
      <c r="K517" s="79" t="str">
        <f t="shared" si="33"/>
        <v/>
      </c>
      <c r="L517" t="str">
        <f t="shared" si="34"/>
        <v/>
      </c>
      <c r="M517" s="121"/>
      <c r="O517" s="122"/>
    </row>
    <row r="518" spans="1:15">
      <c r="A518" s="79" t="s">
        <v>949</v>
      </c>
      <c r="B518" s="79" t="s">
        <v>937</v>
      </c>
      <c r="C518" s="121">
        <v>39320</v>
      </c>
      <c r="D518" s="90">
        <f t="shared" si="31"/>
        <v>2007</v>
      </c>
      <c r="E518" s="122" t="s">
        <v>945</v>
      </c>
      <c r="F518" s="79">
        <v>300</v>
      </c>
      <c r="G518" s="79">
        <v>5592</v>
      </c>
      <c r="H518" s="79">
        <v>2541</v>
      </c>
      <c r="I518" s="79">
        <v>3051</v>
      </c>
      <c r="J518" s="79" t="str">
        <f t="shared" si="32"/>
        <v>Innovative Paint Company</v>
      </c>
      <c r="K518" s="79" t="str">
        <f t="shared" si="33"/>
        <v/>
      </c>
      <c r="L518" t="str">
        <f t="shared" si="34"/>
        <v/>
      </c>
      <c r="M518" s="121"/>
      <c r="O518" s="122"/>
    </row>
    <row r="519" spans="1:15">
      <c r="A519" s="79" t="s">
        <v>571</v>
      </c>
      <c r="B519" s="79" t="s">
        <v>937</v>
      </c>
      <c r="C519" s="121">
        <v>39322</v>
      </c>
      <c r="D519" s="90">
        <f t="shared" si="31"/>
        <v>2007</v>
      </c>
      <c r="E519" s="122" t="s">
        <v>955</v>
      </c>
      <c r="F519" s="79">
        <v>100</v>
      </c>
      <c r="G519" s="79">
        <v>1819</v>
      </c>
      <c r="H519" s="79">
        <v>847</v>
      </c>
      <c r="I519" s="79">
        <v>972</v>
      </c>
      <c r="J519" s="79" t="str">
        <f t="shared" si="32"/>
        <v>Vivid Yardstick Company</v>
      </c>
      <c r="K519" s="79" t="str">
        <f t="shared" si="33"/>
        <v/>
      </c>
      <c r="L519" t="str">
        <f t="shared" si="34"/>
        <v/>
      </c>
      <c r="M519" s="121"/>
      <c r="O519" s="122"/>
    </row>
    <row r="520" spans="1:15">
      <c r="A520" s="79" t="s">
        <v>571</v>
      </c>
      <c r="B520" s="79" t="s">
        <v>936</v>
      </c>
      <c r="C520" s="121">
        <v>39324</v>
      </c>
      <c r="D520" s="90">
        <f t="shared" si="31"/>
        <v>2007</v>
      </c>
      <c r="E520" s="122" t="s">
        <v>944</v>
      </c>
      <c r="F520" s="79">
        <v>200</v>
      </c>
      <c r="G520" s="79">
        <v>4696</v>
      </c>
      <c r="H520" s="79">
        <v>1968</v>
      </c>
      <c r="I520" s="79">
        <v>2728</v>
      </c>
      <c r="J520" s="79" t="str">
        <f t="shared" si="32"/>
        <v>Safe Aerobic Inc.</v>
      </c>
      <c r="K520" s="79" t="str">
        <f t="shared" si="33"/>
        <v/>
      </c>
      <c r="L520" t="str">
        <f t="shared" si="34"/>
        <v/>
      </c>
      <c r="M520" s="121"/>
      <c r="O520" s="122"/>
    </row>
    <row r="521" spans="1:15">
      <c r="A521" s="79" t="s">
        <v>949</v>
      </c>
      <c r="B521" s="79" t="s">
        <v>937</v>
      </c>
      <c r="C521" s="121">
        <v>39336</v>
      </c>
      <c r="D521" s="90">
        <f t="shared" ref="D521:D571" si="35">YEAR(C521)</f>
        <v>2007</v>
      </c>
      <c r="E521" s="122" t="s">
        <v>944</v>
      </c>
      <c r="F521" s="79">
        <v>900</v>
      </c>
      <c r="G521" s="79">
        <v>17712</v>
      </c>
      <c r="H521" s="79">
        <v>7623</v>
      </c>
      <c r="I521" s="79">
        <v>10089</v>
      </c>
      <c r="J521" s="79" t="str">
        <f t="shared" si="32"/>
        <v>Safe Aerobic Inc.</v>
      </c>
      <c r="K521" s="79" t="str">
        <f t="shared" si="33"/>
        <v/>
      </c>
      <c r="L521" t="str">
        <f t="shared" si="34"/>
        <v/>
      </c>
      <c r="M521" s="121"/>
      <c r="O521" s="122"/>
    </row>
    <row r="522" spans="1:15">
      <c r="A522" s="79" t="s">
        <v>577</v>
      </c>
      <c r="B522" s="79" t="s">
        <v>936</v>
      </c>
      <c r="C522" s="121">
        <v>39338</v>
      </c>
      <c r="D522" s="90">
        <f t="shared" si="35"/>
        <v>2007</v>
      </c>
      <c r="E522" s="122" t="s">
        <v>954</v>
      </c>
      <c r="F522" s="79">
        <v>500</v>
      </c>
      <c r="G522" s="79">
        <v>11330</v>
      </c>
      <c r="H522" s="79">
        <v>4920</v>
      </c>
      <c r="I522" s="79">
        <v>6410</v>
      </c>
      <c r="J522" s="79" t="str">
        <f t="shared" ref="J522:J571" si="36">PROPER(E522)</f>
        <v>Persuasive Shoe Inc.</v>
      </c>
      <c r="K522" s="79" t="str">
        <f t="shared" ref="K522:K571" si="37">LOWER(L522)</f>
        <v/>
      </c>
      <c r="L522" t="str">
        <f t="shared" ref="L522:L571" si="38">UPPER(M522)</f>
        <v/>
      </c>
      <c r="M522" s="121"/>
      <c r="O522" s="122"/>
    </row>
    <row r="523" spans="1:15">
      <c r="A523" s="79" t="s">
        <v>949</v>
      </c>
      <c r="B523" s="79" t="s">
        <v>938</v>
      </c>
      <c r="C523" s="121">
        <v>39339</v>
      </c>
      <c r="D523" s="90">
        <f t="shared" si="35"/>
        <v>2007</v>
      </c>
      <c r="E523" s="122" t="s">
        <v>953</v>
      </c>
      <c r="F523" s="79">
        <v>200</v>
      </c>
      <c r="G523" s="79">
        <v>4264</v>
      </c>
      <c r="H523" s="79">
        <v>2044</v>
      </c>
      <c r="I523" s="79">
        <v>2220</v>
      </c>
      <c r="J523" s="79" t="str">
        <f t="shared" si="36"/>
        <v>Remarkable Doghouse Supply</v>
      </c>
      <c r="K523" s="79" t="str">
        <f t="shared" si="37"/>
        <v/>
      </c>
      <c r="L523" t="str">
        <f t="shared" si="38"/>
        <v/>
      </c>
      <c r="M523" s="121"/>
      <c r="O523" s="122"/>
    </row>
    <row r="524" spans="1:15">
      <c r="A524" s="79" t="s">
        <v>949</v>
      </c>
      <c r="B524" s="79" t="s">
        <v>938</v>
      </c>
      <c r="C524" s="121">
        <v>39344</v>
      </c>
      <c r="D524" s="90">
        <f t="shared" si="35"/>
        <v>2007</v>
      </c>
      <c r="E524" s="122" t="s">
        <v>944</v>
      </c>
      <c r="F524" s="79">
        <v>900</v>
      </c>
      <c r="G524" s="79">
        <v>22014</v>
      </c>
      <c r="H524" s="79">
        <v>9198</v>
      </c>
      <c r="I524" s="79">
        <v>12816</v>
      </c>
      <c r="J524" s="79" t="str">
        <f t="shared" si="36"/>
        <v>Safe Aerobic Inc.</v>
      </c>
      <c r="K524" s="79" t="str">
        <f t="shared" si="37"/>
        <v/>
      </c>
      <c r="L524" t="str">
        <f t="shared" si="38"/>
        <v/>
      </c>
      <c r="M524" s="121"/>
      <c r="O524" s="122"/>
    </row>
    <row r="525" spans="1:15">
      <c r="A525" s="79" t="s">
        <v>571</v>
      </c>
      <c r="B525" s="79" t="s">
        <v>937</v>
      </c>
      <c r="C525" s="121">
        <v>39347</v>
      </c>
      <c r="D525" s="90">
        <f t="shared" si="35"/>
        <v>2007</v>
      </c>
      <c r="E525" s="122" t="s">
        <v>953</v>
      </c>
      <c r="F525" s="79">
        <v>800</v>
      </c>
      <c r="G525" s="79">
        <v>13936</v>
      </c>
      <c r="H525" s="79">
        <v>6776</v>
      </c>
      <c r="I525" s="79">
        <v>7160</v>
      </c>
      <c r="J525" s="79" t="str">
        <f t="shared" si="36"/>
        <v>Remarkable Doghouse Supply</v>
      </c>
      <c r="K525" s="79" t="str">
        <f t="shared" si="37"/>
        <v/>
      </c>
      <c r="L525" t="str">
        <f t="shared" si="38"/>
        <v/>
      </c>
      <c r="M525" s="121"/>
      <c r="O525" s="122"/>
    </row>
    <row r="526" spans="1:15">
      <c r="A526" s="79" t="s">
        <v>577</v>
      </c>
      <c r="B526" s="79" t="s">
        <v>936</v>
      </c>
      <c r="C526" s="121">
        <v>39350</v>
      </c>
      <c r="D526" s="90">
        <f t="shared" si="35"/>
        <v>2007</v>
      </c>
      <c r="E526" s="122" t="s">
        <v>951</v>
      </c>
      <c r="F526" s="79">
        <v>900</v>
      </c>
      <c r="G526" s="79">
        <v>19989</v>
      </c>
      <c r="H526" s="79">
        <v>8856</v>
      </c>
      <c r="I526" s="79">
        <v>11133</v>
      </c>
      <c r="J526" s="79" t="str">
        <f t="shared" si="36"/>
        <v>Best Scooter Corporation</v>
      </c>
      <c r="K526" s="79" t="str">
        <f t="shared" si="37"/>
        <v/>
      </c>
      <c r="L526" t="str">
        <f t="shared" si="38"/>
        <v/>
      </c>
      <c r="M526" s="121"/>
      <c r="O526" s="122"/>
    </row>
    <row r="527" spans="1:15">
      <c r="A527" s="79" t="s">
        <v>577</v>
      </c>
      <c r="B527" s="79" t="s">
        <v>938</v>
      </c>
      <c r="C527" s="121">
        <v>39351</v>
      </c>
      <c r="D527" s="90">
        <f t="shared" si="35"/>
        <v>2007</v>
      </c>
      <c r="E527" s="122" t="s">
        <v>945</v>
      </c>
      <c r="F527" s="79">
        <v>100</v>
      </c>
      <c r="G527" s="79">
        <v>2466</v>
      </c>
      <c r="H527" s="79">
        <v>1022</v>
      </c>
      <c r="I527" s="79">
        <v>1444</v>
      </c>
      <c r="J527" s="79" t="str">
        <f t="shared" si="36"/>
        <v>Innovative Paint Company</v>
      </c>
      <c r="K527" s="79" t="str">
        <f t="shared" si="37"/>
        <v/>
      </c>
      <c r="L527" t="str">
        <f t="shared" si="38"/>
        <v/>
      </c>
      <c r="M527" s="121"/>
      <c r="O527" s="122"/>
    </row>
    <row r="528" spans="1:15">
      <c r="A528" s="79" t="s">
        <v>577</v>
      </c>
      <c r="B528" s="79" t="s">
        <v>937</v>
      </c>
      <c r="C528" s="121">
        <v>39353</v>
      </c>
      <c r="D528" s="90">
        <f t="shared" si="35"/>
        <v>2007</v>
      </c>
      <c r="E528" s="122" t="s">
        <v>955</v>
      </c>
      <c r="F528" s="79">
        <v>100</v>
      </c>
      <c r="G528" s="79">
        <v>1957</v>
      </c>
      <c r="H528" s="79">
        <v>847</v>
      </c>
      <c r="I528" s="79">
        <v>1110</v>
      </c>
      <c r="J528" s="79" t="str">
        <f t="shared" si="36"/>
        <v>Vivid Yardstick Company</v>
      </c>
      <c r="K528" s="79" t="str">
        <f t="shared" si="37"/>
        <v/>
      </c>
      <c r="L528" t="str">
        <f t="shared" si="38"/>
        <v/>
      </c>
      <c r="M528" s="121"/>
      <c r="O528" s="122"/>
    </row>
    <row r="529" spans="1:15">
      <c r="A529" s="79" t="s">
        <v>571</v>
      </c>
      <c r="B529" s="79" t="s">
        <v>937</v>
      </c>
      <c r="C529" s="121">
        <v>39354</v>
      </c>
      <c r="D529" s="90">
        <f t="shared" si="35"/>
        <v>2007</v>
      </c>
      <c r="E529" s="122" t="s">
        <v>946</v>
      </c>
      <c r="F529" s="79">
        <v>800</v>
      </c>
      <c r="G529" s="79">
        <v>16288</v>
      </c>
      <c r="H529" s="79">
        <v>6776</v>
      </c>
      <c r="I529" s="79">
        <v>9512</v>
      </c>
      <c r="J529" s="79" t="str">
        <f t="shared" si="36"/>
        <v>Alluring Raft Corporation</v>
      </c>
      <c r="K529" s="79" t="str">
        <f t="shared" si="37"/>
        <v/>
      </c>
      <c r="L529" t="str">
        <f t="shared" si="38"/>
        <v/>
      </c>
      <c r="M529" s="121"/>
      <c r="O529" s="122"/>
    </row>
    <row r="530" spans="1:15">
      <c r="A530" s="79" t="s">
        <v>577</v>
      </c>
      <c r="B530" s="79" t="s">
        <v>936</v>
      </c>
      <c r="C530" s="121">
        <v>39355</v>
      </c>
      <c r="D530" s="90">
        <f t="shared" si="35"/>
        <v>2007</v>
      </c>
      <c r="E530" s="122" t="s">
        <v>944</v>
      </c>
      <c r="F530" s="79">
        <v>800</v>
      </c>
      <c r="G530" s="79">
        <v>16016</v>
      </c>
      <c r="H530" s="79">
        <v>7872</v>
      </c>
      <c r="I530" s="79">
        <v>8144</v>
      </c>
      <c r="J530" s="79" t="str">
        <f t="shared" si="36"/>
        <v>Safe Aerobic Inc.</v>
      </c>
      <c r="K530" s="79" t="str">
        <f t="shared" si="37"/>
        <v/>
      </c>
      <c r="L530" t="str">
        <f t="shared" si="38"/>
        <v/>
      </c>
      <c r="M530" s="121"/>
      <c r="O530" s="122"/>
    </row>
    <row r="531" spans="1:15">
      <c r="A531" s="79" t="s">
        <v>949</v>
      </c>
      <c r="B531" s="79" t="s">
        <v>936</v>
      </c>
      <c r="C531" s="121">
        <v>39369</v>
      </c>
      <c r="D531" s="90">
        <f t="shared" si="35"/>
        <v>2007</v>
      </c>
      <c r="E531" s="122" t="s">
        <v>955</v>
      </c>
      <c r="F531" s="79">
        <v>500</v>
      </c>
      <c r="G531" s="79">
        <v>11530</v>
      </c>
      <c r="H531" s="79">
        <v>4920</v>
      </c>
      <c r="I531" s="79">
        <v>6610</v>
      </c>
      <c r="J531" s="79" t="str">
        <f t="shared" si="36"/>
        <v>Vivid Yardstick Company</v>
      </c>
      <c r="K531" s="79" t="str">
        <f t="shared" si="37"/>
        <v/>
      </c>
      <c r="L531" t="str">
        <f t="shared" si="38"/>
        <v/>
      </c>
      <c r="M531" s="121"/>
      <c r="O531" s="122"/>
    </row>
    <row r="532" spans="1:15">
      <c r="A532" s="79" t="s">
        <v>949</v>
      </c>
      <c r="B532" s="79" t="s">
        <v>938</v>
      </c>
      <c r="C532" s="121">
        <v>39369</v>
      </c>
      <c r="D532" s="90">
        <f t="shared" si="35"/>
        <v>2007</v>
      </c>
      <c r="E532" s="122" t="s">
        <v>955</v>
      </c>
      <c r="F532" s="79">
        <v>300</v>
      </c>
      <c r="G532" s="79">
        <v>6438</v>
      </c>
      <c r="H532" s="79">
        <v>3066</v>
      </c>
      <c r="I532" s="79">
        <v>3372</v>
      </c>
      <c r="J532" s="79" t="str">
        <f t="shared" si="36"/>
        <v>Vivid Yardstick Company</v>
      </c>
      <c r="K532" s="79" t="str">
        <f t="shared" si="37"/>
        <v/>
      </c>
      <c r="L532" t="str">
        <f t="shared" si="38"/>
        <v/>
      </c>
      <c r="M532" s="121"/>
      <c r="O532" s="122"/>
    </row>
    <row r="533" spans="1:15">
      <c r="A533" s="79" t="s">
        <v>571</v>
      </c>
      <c r="B533" s="79" t="s">
        <v>937</v>
      </c>
      <c r="C533" s="121">
        <v>39371</v>
      </c>
      <c r="D533" s="90">
        <f t="shared" si="35"/>
        <v>2007</v>
      </c>
      <c r="E533" s="122" t="s">
        <v>954</v>
      </c>
      <c r="F533" s="79">
        <v>400</v>
      </c>
      <c r="G533" s="79">
        <v>8456</v>
      </c>
      <c r="H533" s="79">
        <v>3388</v>
      </c>
      <c r="I533" s="79">
        <v>5068</v>
      </c>
      <c r="J533" s="79" t="str">
        <f t="shared" si="36"/>
        <v>Persuasive Shoe Inc.</v>
      </c>
      <c r="K533" s="79" t="str">
        <f t="shared" si="37"/>
        <v/>
      </c>
      <c r="L533" t="str">
        <f t="shared" si="38"/>
        <v/>
      </c>
      <c r="M533" s="121"/>
      <c r="O533" s="122"/>
    </row>
    <row r="534" spans="1:15">
      <c r="A534" s="79" t="s">
        <v>949</v>
      </c>
      <c r="B534" s="79" t="s">
        <v>937</v>
      </c>
      <c r="C534" s="121">
        <v>39373</v>
      </c>
      <c r="D534" s="90">
        <f t="shared" si="35"/>
        <v>2007</v>
      </c>
      <c r="E534" s="122" t="s">
        <v>952</v>
      </c>
      <c r="F534" s="79">
        <v>600</v>
      </c>
      <c r="G534" s="79">
        <v>11124</v>
      </c>
      <c r="H534" s="79">
        <v>5082</v>
      </c>
      <c r="I534" s="79">
        <v>6042</v>
      </c>
      <c r="J534" s="79" t="str">
        <f t="shared" si="36"/>
        <v>Superior Meter Company</v>
      </c>
      <c r="K534" s="79" t="str">
        <f t="shared" si="37"/>
        <v/>
      </c>
      <c r="L534" t="str">
        <f t="shared" si="38"/>
        <v/>
      </c>
      <c r="M534" s="121"/>
      <c r="O534" s="122"/>
    </row>
    <row r="535" spans="1:15">
      <c r="A535" s="79" t="s">
        <v>571</v>
      </c>
      <c r="B535" s="79" t="s">
        <v>936</v>
      </c>
      <c r="C535" s="121">
        <v>39373</v>
      </c>
      <c r="D535" s="90">
        <f t="shared" si="35"/>
        <v>2007</v>
      </c>
      <c r="E535" s="122" t="s">
        <v>950</v>
      </c>
      <c r="F535" s="79">
        <v>600</v>
      </c>
      <c r="G535" s="79">
        <v>13332</v>
      </c>
      <c r="H535" s="79">
        <v>5904</v>
      </c>
      <c r="I535" s="79">
        <v>7428</v>
      </c>
      <c r="J535" s="79" t="str">
        <f t="shared" si="36"/>
        <v>Flexible Ink Corporation</v>
      </c>
      <c r="K535" s="79" t="str">
        <f t="shared" si="37"/>
        <v/>
      </c>
      <c r="L535" t="str">
        <f t="shared" si="38"/>
        <v/>
      </c>
      <c r="M535" s="121"/>
      <c r="O535" s="122"/>
    </row>
    <row r="536" spans="1:15">
      <c r="A536" s="79" t="s">
        <v>577</v>
      </c>
      <c r="B536" s="79" t="s">
        <v>937</v>
      </c>
      <c r="C536" s="121">
        <v>39378</v>
      </c>
      <c r="D536" s="90">
        <f t="shared" si="35"/>
        <v>2007</v>
      </c>
      <c r="E536" s="122" t="s">
        <v>951</v>
      </c>
      <c r="F536" s="79">
        <v>500</v>
      </c>
      <c r="G536" s="79">
        <v>9575</v>
      </c>
      <c r="H536" s="79">
        <v>4235</v>
      </c>
      <c r="I536" s="79">
        <v>5340</v>
      </c>
      <c r="J536" s="79" t="str">
        <f t="shared" si="36"/>
        <v>Best Scooter Corporation</v>
      </c>
      <c r="K536" s="79" t="str">
        <f t="shared" si="37"/>
        <v/>
      </c>
      <c r="L536" t="str">
        <f t="shared" si="38"/>
        <v/>
      </c>
      <c r="M536" s="121"/>
      <c r="O536" s="122"/>
    </row>
    <row r="537" spans="1:15">
      <c r="A537" s="79" t="s">
        <v>577</v>
      </c>
      <c r="B537" s="79" t="s">
        <v>938</v>
      </c>
      <c r="C537" s="121">
        <v>39378</v>
      </c>
      <c r="D537" s="90">
        <f t="shared" si="35"/>
        <v>2007</v>
      </c>
      <c r="E537" s="122" t="s">
        <v>950</v>
      </c>
      <c r="F537" s="79">
        <v>800</v>
      </c>
      <c r="G537" s="79">
        <v>17496</v>
      </c>
      <c r="H537" s="79">
        <v>8176</v>
      </c>
      <c r="I537" s="79">
        <v>9320</v>
      </c>
      <c r="J537" s="79" t="str">
        <f t="shared" si="36"/>
        <v>Flexible Ink Corporation</v>
      </c>
      <c r="K537" s="79" t="str">
        <f t="shared" si="37"/>
        <v/>
      </c>
      <c r="L537" t="str">
        <f t="shared" si="38"/>
        <v/>
      </c>
      <c r="M537" s="121"/>
      <c r="O537" s="122"/>
    </row>
    <row r="538" spans="1:15">
      <c r="A538" s="79" t="s">
        <v>949</v>
      </c>
      <c r="B538" s="79" t="s">
        <v>938</v>
      </c>
      <c r="C538" s="121">
        <v>39378</v>
      </c>
      <c r="D538" s="90">
        <f t="shared" si="35"/>
        <v>2007</v>
      </c>
      <c r="E538" s="122" t="s">
        <v>944</v>
      </c>
      <c r="F538" s="79">
        <v>500</v>
      </c>
      <c r="G538" s="79">
        <v>11240</v>
      </c>
      <c r="H538" s="79">
        <v>5110</v>
      </c>
      <c r="I538" s="79">
        <v>6130</v>
      </c>
      <c r="J538" s="79" t="str">
        <f t="shared" si="36"/>
        <v>Safe Aerobic Inc.</v>
      </c>
      <c r="K538" s="79" t="str">
        <f t="shared" si="37"/>
        <v/>
      </c>
      <c r="L538" t="str">
        <f t="shared" si="38"/>
        <v/>
      </c>
      <c r="M538" s="121"/>
      <c r="O538" s="122"/>
    </row>
    <row r="539" spans="1:15">
      <c r="A539" s="79" t="s">
        <v>949</v>
      </c>
      <c r="B539" s="79" t="s">
        <v>938</v>
      </c>
      <c r="C539" s="121">
        <v>39379</v>
      </c>
      <c r="D539" s="90">
        <f t="shared" si="35"/>
        <v>2007</v>
      </c>
      <c r="E539" s="122" t="s">
        <v>954</v>
      </c>
      <c r="F539" s="79">
        <v>500</v>
      </c>
      <c r="G539" s="79">
        <v>12505</v>
      </c>
      <c r="H539" s="79">
        <v>5110</v>
      </c>
      <c r="I539" s="79">
        <v>7395</v>
      </c>
      <c r="J539" s="79" t="str">
        <f t="shared" si="36"/>
        <v>Persuasive Shoe Inc.</v>
      </c>
      <c r="K539" s="79" t="str">
        <f t="shared" si="37"/>
        <v/>
      </c>
      <c r="L539" t="str">
        <f t="shared" si="38"/>
        <v/>
      </c>
      <c r="M539" s="121"/>
      <c r="O539" s="122"/>
    </row>
    <row r="540" spans="1:15">
      <c r="A540" s="79" t="s">
        <v>949</v>
      </c>
      <c r="B540" s="79" t="s">
        <v>938</v>
      </c>
      <c r="C540" s="121">
        <v>39379</v>
      </c>
      <c r="D540" s="90">
        <f t="shared" si="35"/>
        <v>2007</v>
      </c>
      <c r="E540" s="122" t="s">
        <v>959</v>
      </c>
      <c r="F540" s="79">
        <v>400</v>
      </c>
      <c r="G540" s="79">
        <v>9660</v>
      </c>
      <c r="H540" s="79">
        <v>4088</v>
      </c>
      <c r="I540" s="79">
        <v>5572</v>
      </c>
      <c r="J540" s="79" t="str">
        <f t="shared" si="36"/>
        <v>Honest Banister Company</v>
      </c>
      <c r="K540" s="79" t="str">
        <f t="shared" si="37"/>
        <v/>
      </c>
      <c r="L540" t="str">
        <f t="shared" si="38"/>
        <v/>
      </c>
      <c r="M540" s="121"/>
      <c r="O540" s="122"/>
    </row>
    <row r="541" spans="1:15">
      <c r="A541" s="79" t="s">
        <v>571</v>
      </c>
      <c r="B541" s="79" t="s">
        <v>936</v>
      </c>
      <c r="C541" s="121">
        <v>39384</v>
      </c>
      <c r="D541" s="90">
        <f t="shared" si="35"/>
        <v>2007</v>
      </c>
      <c r="E541" s="122" t="s">
        <v>952</v>
      </c>
      <c r="F541" s="79">
        <v>300</v>
      </c>
      <c r="G541" s="79">
        <v>6240</v>
      </c>
      <c r="H541" s="79">
        <v>2952</v>
      </c>
      <c r="I541" s="79">
        <v>3288</v>
      </c>
      <c r="J541" s="79" t="str">
        <f t="shared" si="36"/>
        <v>Superior Meter Company</v>
      </c>
      <c r="K541" s="79" t="str">
        <f t="shared" si="37"/>
        <v/>
      </c>
      <c r="L541" t="str">
        <f t="shared" si="38"/>
        <v/>
      </c>
      <c r="M541" s="121"/>
      <c r="O541" s="122"/>
    </row>
    <row r="542" spans="1:15">
      <c r="A542" s="79" t="s">
        <v>949</v>
      </c>
      <c r="B542" s="79" t="s">
        <v>936</v>
      </c>
      <c r="C542" s="121">
        <v>39385</v>
      </c>
      <c r="D542" s="90">
        <f t="shared" si="35"/>
        <v>2007</v>
      </c>
      <c r="E542" s="122" t="s">
        <v>970</v>
      </c>
      <c r="F542" s="79">
        <v>900</v>
      </c>
      <c r="G542" s="79">
        <v>20610</v>
      </c>
      <c r="H542" s="79">
        <v>8856</v>
      </c>
      <c r="I542" s="79">
        <v>11754</v>
      </c>
      <c r="J542" s="79" t="str">
        <f t="shared" si="36"/>
        <v>Guaranteed Freezer Company</v>
      </c>
      <c r="K542" s="79" t="str">
        <f t="shared" si="37"/>
        <v/>
      </c>
      <c r="L542" t="str">
        <f t="shared" si="38"/>
        <v/>
      </c>
      <c r="M542" s="121"/>
      <c r="O542" s="122"/>
    </row>
    <row r="543" spans="1:15">
      <c r="A543" s="79" t="s">
        <v>949</v>
      </c>
      <c r="B543" s="79" t="s">
        <v>937</v>
      </c>
      <c r="C543" s="121">
        <v>39385</v>
      </c>
      <c r="D543" s="90">
        <f t="shared" si="35"/>
        <v>2007</v>
      </c>
      <c r="E543" s="122" t="s">
        <v>950</v>
      </c>
      <c r="F543" s="79">
        <v>300</v>
      </c>
      <c r="G543" s="79">
        <v>6156</v>
      </c>
      <c r="H543" s="79">
        <v>2541</v>
      </c>
      <c r="I543" s="79">
        <v>3615</v>
      </c>
      <c r="J543" s="79" t="str">
        <f t="shared" si="36"/>
        <v>Flexible Ink Corporation</v>
      </c>
      <c r="K543" s="79" t="str">
        <f t="shared" si="37"/>
        <v/>
      </c>
      <c r="L543" t="str">
        <f t="shared" si="38"/>
        <v/>
      </c>
      <c r="M543" s="121"/>
      <c r="O543" s="122"/>
    </row>
    <row r="544" spans="1:15">
      <c r="A544" s="79" t="s">
        <v>571</v>
      </c>
      <c r="B544" s="79" t="s">
        <v>938</v>
      </c>
      <c r="C544" s="121">
        <v>39387</v>
      </c>
      <c r="D544" s="90">
        <f t="shared" si="35"/>
        <v>2007</v>
      </c>
      <c r="E544" s="122" t="s">
        <v>944</v>
      </c>
      <c r="F544" s="79">
        <v>500</v>
      </c>
      <c r="G544" s="79">
        <v>10645</v>
      </c>
      <c r="H544" s="79">
        <v>5110</v>
      </c>
      <c r="I544" s="79">
        <v>5535</v>
      </c>
      <c r="J544" s="79" t="str">
        <f t="shared" si="36"/>
        <v>Safe Aerobic Inc.</v>
      </c>
      <c r="K544" s="79" t="str">
        <f t="shared" si="37"/>
        <v/>
      </c>
      <c r="L544" t="str">
        <f t="shared" si="38"/>
        <v/>
      </c>
      <c r="M544" s="121"/>
      <c r="O544" s="122"/>
    </row>
    <row r="545" spans="1:15">
      <c r="A545" s="79" t="s">
        <v>571</v>
      </c>
      <c r="B545" s="79" t="s">
        <v>936</v>
      </c>
      <c r="C545" s="121">
        <v>39388</v>
      </c>
      <c r="D545" s="90">
        <f t="shared" si="35"/>
        <v>2007</v>
      </c>
      <c r="E545" s="122" t="s">
        <v>954</v>
      </c>
      <c r="F545" s="79">
        <v>1000</v>
      </c>
      <c r="G545" s="79">
        <v>20090</v>
      </c>
      <c r="H545" s="79">
        <v>9840</v>
      </c>
      <c r="I545" s="79">
        <v>10250</v>
      </c>
      <c r="J545" s="79" t="str">
        <f t="shared" si="36"/>
        <v>Persuasive Shoe Inc.</v>
      </c>
      <c r="K545" s="79" t="str">
        <f t="shared" si="37"/>
        <v/>
      </c>
      <c r="L545" t="str">
        <f t="shared" si="38"/>
        <v/>
      </c>
      <c r="M545" s="121"/>
      <c r="O545" s="122"/>
    </row>
    <row r="546" spans="1:15">
      <c r="A546" s="79" t="s">
        <v>949</v>
      </c>
      <c r="B546" s="79" t="s">
        <v>938</v>
      </c>
      <c r="C546" s="121">
        <v>39390</v>
      </c>
      <c r="D546" s="90">
        <f t="shared" si="35"/>
        <v>2007</v>
      </c>
      <c r="E546" s="122" t="s">
        <v>953</v>
      </c>
      <c r="F546" s="79">
        <v>200</v>
      </c>
      <c r="G546" s="79">
        <v>4262</v>
      </c>
      <c r="H546" s="79">
        <v>2044</v>
      </c>
      <c r="I546" s="79">
        <v>2218</v>
      </c>
      <c r="J546" s="79" t="str">
        <f t="shared" si="36"/>
        <v>Remarkable Doghouse Supply</v>
      </c>
      <c r="K546" s="79" t="str">
        <f t="shared" si="37"/>
        <v/>
      </c>
      <c r="L546" t="str">
        <f t="shared" si="38"/>
        <v/>
      </c>
      <c r="M546" s="121"/>
      <c r="O546" s="122"/>
    </row>
    <row r="547" spans="1:15">
      <c r="A547" s="79" t="s">
        <v>577</v>
      </c>
      <c r="B547" s="79" t="s">
        <v>936</v>
      </c>
      <c r="C547" s="121">
        <v>39396</v>
      </c>
      <c r="D547" s="90">
        <f t="shared" si="35"/>
        <v>2007</v>
      </c>
      <c r="E547" s="122" t="s">
        <v>950</v>
      </c>
      <c r="F547" s="79">
        <v>100</v>
      </c>
      <c r="G547" s="79">
        <v>2157</v>
      </c>
      <c r="H547" s="79">
        <v>984</v>
      </c>
      <c r="I547" s="79">
        <v>1173</v>
      </c>
      <c r="J547" s="79" t="str">
        <f t="shared" si="36"/>
        <v>Flexible Ink Corporation</v>
      </c>
      <c r="K547" s="79" t="str">
        <f t="shared" si="37"/>
        <v/>
      </c>
      <c r="L547" t="str">
        <f t="shared" si="38"/>
        <v/>
      </c>
      <c r="M547" s="121"/>
      <c r="O547" s="122"/>
    </row>
    <row r="548" spans="1:15">
      <c r="A548" s="79" t="s">
        <v>949</v>
      </c>
      <c r="B548" s="79" t="s">
        <v>936</v>
      </c>
      <c r="C548" s="121">
        <v>39396</v>
      </c>
      <c r="D548" s="90">
        <f t="shared" si="35"/>
        <v>2007</v>
      </c>
      <c r="E548" s="122" t="s">
        <v>944</v>
      </c>
      <c r="F548" s="79">
        <v>800</v>
      </c>
      <c r="G548" s="79">
        <v>18504</v>
      </c>
      <c r="H548" s="79">
        <v>7872</v>
      </c>
      <c r="I548" s="79">
        <v>10632</v>
      </c>
      <c r="J548" s="79" t="str">
        <f t="shared" si="36"/>
        <v>Safe Aerobic Inc.</v>
      </c>
      <c r="K548" s="79" t="str">
        <f t="shared" si="37"/>
        <v/>
      </c>
      <c r="L548" t="str">
        <f t="shared" si="38"/>
        <v/>
      </c>
      <c r="M548" s="121"/>
      <c r="O548" s="122"/>
    </row>
    <row r="549" spans="1:15">
      <c r="A549" s="79" t="s">
        <v>949</v>
      </c>
      <c r="B549" s="79" t="s">
        <v>936</v>
      </c>
      <c r="C549" s="121">
        <v>39398</v>
      </c>
      <c r="D549" s="90">
        <f t="shared" si="35"/>
        <v>2007</v>
      </c>
      <c r="E549" s="122" t="s">
        <v>946</v>
      </c>
      <c r="F549" s="79">
        <v>900</v>
      </c>
      <c r="G549" s="79">
        <v>21357</v>
      </c>
      <c r="H549" s="79">
        <v>8856</v>
      </c>
      <c r="I549" s="79">
        <v>12501</v>
      </c>
      <c r="J549" s="79" t="str">
        <f t="shared" si="36"/>
        <v>Alluring Raft Corporation</v>
      </c>
      <c r="K549" s="79" t="str">
        <f t="shared" si="37"/>
        <v/>
      </c>
      <c r="L549" t="str">
        <f t="shared" si="38"/>
        <v/>
      </c>
      <c r="M549" s="121"/>
      <c r="O549" s="122"/>
    </row>
    <row r="550" spans="1:15">
      <c r="A550" s="79" t="s">
        <v>577</v>
      </c>
      <c r="B550" s="79" t="s">
        <v>937</v>
      </c>
      <c r="C550" s="121">
        <v>39398</v>
      </c>
      <c r="D550" s="90">
        <f t="shared" si="35"/>
        <v>2007</v>
      </c>
      <c r="E550" s="122" t="s">
        <v>951</v>
      </c>
      <c r="F550" s="79">
        <v>800</v>
      </c>
      <c r="G550" s="79">
        <v>16144</v>
      </c>
      <c r="H550" s="79">
        <v>6776</v>
      </c>
      <c r="I550" s="79">
        <v>9368</v>
      </c>
      <c r="J550" s="79" t="str">
        <f t="shared" si="36"/>
        <v>Best Scooter Corporation</v>
      </c>
      <c r="K550" s="79" t="str">
        <f t="shared" si="37"/>
        <v/>
      </c>
      <c r="L550" t="str">
        <f t="shared" si="38"/>
        <v/>
      </c>
      <c r="M550" s="121"/>
      <c r="O550" s="122"/>
    </row>
    <row r="551" spans="1:15">
      <c r="A551" s="79" t="s">
        <v>571</v>
      </c>
      <c r="B551" s="79" t="s">
        <v>936</v>
      </c>
      <c r="C551" s="121">
        <v>39400</v>
      </c>
      <c r="D551" s="90">
        <f t="shared" si="35"/>
        <v>2007</v>
      </c>
      <c r="E551" s="122" t="s">
        <v>944</v>
      </c>
      <c r="F551" s="79">
        <v>500</v>
      </c>
      <c r="G551" s="79">
        <v>9890</v>
      </c>
      <c r="H551" s="79">
        <v>4920</v>
      </c>
      <c r="I551" s="79">
        <v>4970</v>
      </c>
      <c r="J551" s="79" t="str">
        <f t="shared" si="36"/>
        <v>Safe Aerobic Inc.</v>
      </c>
      <c r="K551" s="79" t="str">
        <f t="shared" si="37"/>
        <v/>
      </c>
      <c r="L551" t="str">
        <f t="shared" si="38"/>
        <v/>
      </c>
      <c r="M551" s="121"/>
      <c r="O551" s="122"/>
    </row>
    <row r="552" spans="1:15">
      <c r="A552" s="79" t="s">
        <v>577</v>
      </c>
      <c r="B552" s="79" t="s">
        <v>937</v>
      </c>
      <c r="C552" s="121">
        <v>39405</v>
      </c>
      <c r="D552" s="90">
        <f t="shared" si="35"/>
        <v>2007</v>
      </c>
      <c r="E552" s="122" t="s">
        <v>952</v>
      </c>
      <c r="F552" s="79">
        <v>100</v>
      </c>
      <c r="G552" s="79">
        <v>1882</v>
      </c>
      <c r="H552" s="79">
        <v>847</v>
      </c>
      <c r="I552" s="79">
        <v>1035</v>
      </c>
      <c r="J552" s="79" t="str">
        <f t="shared" si="36"/>
        <v>Superior Meter Company</v>
      </c>
      <c r="K552" s="79" t="str">
        <f t="shared" si="37"/>
        <v/>
      </c>
      <c r="L552" t="str">
        <f t="shared" si="38"/>
        <v/>
      </c>
      <c r="M552" s="121"/>
      <c r="O552" s="122"/>
    </row>
    <row r="553" spans="1:15">
      <c r="A553" s="79" t="s">
        <v>577</v>
      </c>
      <c r="B553" s="79" t="s">
        <v>938</v>
      </c>
      <c r="C553" s="121">
        <v>39405</v>
      </c>
      <c r="D553" s="90">
        <f t="shared" si="35"/>
        <v>2007</v>
      </c>
      <c r="E553" s="122" t="s">
        <v>950</v>
      </c>
      <c r="F553" s="79">
        <v>500</v>
      </c>
      <c r="G553" s="79">
        <v>12575</v>
      </c>
      <c r="H553" s="79">
        <v>5110</v>
      </c>
      <c r="I553" s="79">
        <v>7465</v>
      </c>
      <c r="J553" s="79" t="str">
        <f t="shared" si="36"/>
        <v>Flexible Ink Corporation</v>
      </c>
      <c r="K553" s="79" t="str">
        <f t="shared" si="37"/>
        <v/>
      </c>
      <c r="L553" t="str">
        <f t="shared" si="38"/>
        <v/>
      </c>
      <c r="M553" s="121"/>
      <c r="O553" s="122"/>
    </row>
    <row r="554" spans="1:15">
      <c r="A554" s="79" t="s">
        <v>571</v>
      </c>
      <c r="B554" s="79" t="s">
        <v>937</v>
      </c>
      <c r="C554" s="121">
        <v>39405</v>
      </c>
      <c r="D554" s="90">
        <f t="shared" si="35"/>
        <v>2007</v>
      </c>
      <c r="E554" s="122" t="s">
        <v>945</v>
      </c>
      <c r="F554" s="79">
        <v>500</v>
      </c>
      <c r="G554" s="79">
        <v>10245</v>
      </c>
      <c r="H554" s="79">
        <v>4235</v>
      </c>
      <c r="I554" s="79">
        <v>6010</v>
      </c>
      <c r="J554" s="79" t="str">
        <f t="shared" si="36"/>
        <v>Innovative Paint Company</v>
      </c>
      <c r="K554" s="79" t="str">
        <f t="shared" si="37"/>
        <v/>
      </c>
      <c r="L554" t="str">
        <f t="shared" si="38"/>
        <v/>
      </c>
      <c r="M554" s="121"/>
      <c r="O554" s="122"/>
    </row>
    <row r="555" spans="1:15">
      <c r="A555" s="79" t="s">
        <v>949</v>
      </c>
      <c r="B555" s="79" t="s">
        <v>937</v>
      </c>
      <c r="C555" s="121">
        <v>39409</v>
      </c>
      <c r="D555" s="90">
        <f t="shared" si="35"/>
        <v>2007</v>
      </c>
      <c r="E555" s="122" t="s">
        <v>954</v>
      </c>
      <c r="F555" s="79">
        <v>700</v>
      </c>
      <c r="G555" s="79">
        <v>11858</v>
      </c>
      <c r="H555" s="79">
        <v>5929</v>
      </c>
      <c r="I555" s="79">
        <v>5929</v>
      </c>
      <c r="J555" s="79" t="str">
        <f t="shared" si="36"/>
        <v>Persuasive Shoe Inc.</v>
      </c>
      <c r="K555" s="79" t="str">
        <f t="shared" si="37"/>
        <v/>
      </c>
      <c r="L555" t="str">
        <f t="shared" si="38"/>
        <v/>
      </c>
      <c r="M555" s="121"/>
      <c r="O555" s="122"/>
    </row>
    <row r="556" spans="1:15">
      <c r="A556" s="79" t="s">
        <v>571</v>
      </c>
      <c r="B556" s="79" t="s">
        <v>936</v>
      </c>
      <c r="C556" s="121">
        <v>39411</v>
      </c>
      <c r="D556" s="90">
        <f t="shared" si="35"/>
        <v>2007</v>
      </c>
      <c r="E556" s="122" t="s">
        <v>963</v>
      </c>
      <c r="F556" s="79">
        <v>100</v>
      </c>
      <c r="G556" s="79">
        <v>2029</v>
      </c>
      <c r="H556" s="79">
        <v>984</v>
      </c>
      <c r="I556" s="79">
        <v>1045</v>
      </c>
      <c r="J556" s="79" t="str">
        <f t="shared" si="36"/>
        <v>Mouthwatering Furnace Supply</v>
      </c>
      <c r="K556" s="79" t="str">
        <f t="shared" si="37"/>
        <v/>
      </c>
      <c r="L556" t="str">
        <f t="shared" si="38"/>
        <v/>
      </c>
      <c r="M556" s="121"/>
      <c r="O556" s="122"/>
    </row>
    <row r="557" spans="1:15">
      <c r="A557" s="79" t="s">
        <v>949</v>
      </c>
      <c r="B557" s="79" t="s">
        <v>936</v>
      </c>
      <c r="C557" s="121">
        <v>39412</v>
      </c>
      <c r="D557" s="90">
        <f t="shared" si="35"/>
        <v>2007</v>
      </c>
      <c r="E557" s="122" t="s">
        <v>945</v>
      </c>
      <c r="F557" s="79">
        <v>700</v>
      </c>
      <c r="G557" s="79">
        <v>15680</v>
      </c>
      <c r="H557" s="79">
        <v>6888</v>
      </c>
      <c r="I557" s="79">
        <v>8792</v>
      </c>
      <c r="J557" s="79" t="str">
        <f t="shared" si="36"/>
        <v>Innovative Paint Company</v>
      </c>
      <c r="K557" s="79" t="str">
        <f t="shared" si="37"/>
        <v/>
      </c>
      <c r="L557" t="str">
        <f t="shared" si="38"/>
        <v/>
      </c>
      <c r="M557" s="121"/>
      <c r="O557" s="122"/>
    </row>
    <row r="558" spans="1:15">
      <c r="A558" s="79" t="s">
        <v>949</v>
      </c>
      <c r="B558" s="79" t="s">
        <v>937</v>
      </c>
      <c r="C558" s="121">
        <v>39419</v>
      </c>
      <c r="D558" s="90">
        <f t="shared" si="35"/>
        <v>2007</v>
      </c>
      <c r="E558" s="122" t="s">
        <v>952</v>
      </c>
      <c r="F558" s="79">
        <v>700</v>
      </c>
      <c r="G558" s="79">
        <v>13314</v>
      </c>
      <c r="H558" s="79">
        <v>5929</v>
      </c>
      <c r="I558" s="79">
        <v>7385</v>
      </c>
      <c r="J558" s="79" t="str">
        <f t="shared" si="36"/>
        <v>Superior Meter Company</v>
      </c>
      <c r="K558" s="79" t="str">
        <f t="shared" si="37"/>
        <v/>
      </c>
      <c r="L558" t="str">
        <f t="shared" si="38"/>
        <v/>
      </c>
      <c r="M558" s="121"/>
      <c r="O558" s="122"/>
    </row>
    <row r="559" spans="1:15">
      <c r="A559" s="79" t="s">
        <v>571</v>
      </c>
      <c r="B559" s="79" t="s">
        <v>937</v>
      </c>
      <c r="C559" s="121">
        <v>39420</v>
      </c>
      <c r="D559" s="90">
        <f t="shared" si="35"/>
        <v>2007</v>
      </c>
      <c r="E559" s="122" t="s">
        <v>951</v>
      </c>
      <c r="F559" s="79">
        <v>600</v>
      </c>
      <c r="G559" s="79">
        <v>11628</v>
      </c>
      <c r="H559" s="79">
        <v>5082</v>
      </c>
      <c r="I559" s="79">
        <v>6546</v>
      </c>
      <c r="J559" s="79" t="str">
        <f t="shared" si="36"/>
        <v>Best Scooter Corporation</v>
      </c>
      <c r="K559" s="79" t="str">
        <f t="shared" si="37"/>
        <v/>
      </c>
      <c r="L559" t="str">
        <f t="shared" si="38"/>
        <v/>
      </c>
      <c r="M559" s="121"/>
      <c r="O559" s="122"/>
    </row>
    <row r="560" spans="1:15">
      <c r="A560" s="79" t="s">
        <v>571</v>
      </c>
      <c r="B560" s="79" t="s">
        <v>937</v>
      </c>
      <c r="C560" s="121">
        <v>39428</v>
      </c>
      <c r="D560" s="90">
        <f t="shared" si="35"/>
        <v>2007</v>
      </c>
      <c r="E560" s="122" t="s">
        <v>944</v>
      </c>
      <c r="F560" s="79">
        <v>600</v>
      </c>
      <c r="G560" s="79">
        <v>11208</v>
      </c>
      <c r="H560" s="79">
        <v>5082</v>
      </c>
      <c r="I560" s="79">
        <v>6126</v>
      </c>
      <c r="J560" s="79" t="str">
        <f t="shared" si="36"/>
        <v>Safe Aerobic Inc.</v>
      </c>
      <c r="K560" s="79" t="str">
        <f t="shared" si="37"/>
        <v/>
      </c>
      <c r="L560" t="str">
        <f t="shared" si="38"/>
        <v/>
      </c>
      <c r="M560" s="121"/>
      <c r="O560" s="122"/>
    </row>
    <row r="561" spans="1:15">
      <c r="A561" s="79" t="s">
        <v>571</v>
      </c>
      <c r="B561" s="79" t="s">
        <v>937</v>
      </c>
      <c r="C561" s="121">
        <v>39430</v>
      </c>
      <c r="D561" s="90">
        <f t="shared" si="35"/>
        <v>2007</v>
      </c>
      <c r="E561" s="122" t="s">
        <v>955</v>
      </c>
      <c r="F561" s="79">
        <v>600</v>
      </c>
      <c r="G561" s="79">
        <v>12606</v>
      </c>
      <c r="H561" s="79">
        <v>5082</v>
      </c>
      <c r="I561" s="79">
        <v>7524</v>
      </c>
      <c r="J561" s="79" t="str">
        <f t="shared" si="36"/>
        <v>Vivid Yardstick Company</v>
      </c>
      <c r="K561" s="79" t="str">
        <f t="shared" si="37"/>
        <v/>
      </c>
      <c r="L561" t="str">
        <f t="shared" si="38"/>
        <v/>
      </c>
      <c r="M561" s="121"/>
      <c r="O561" s="122"/>
    </row>
    <row r="562" spans="1:15">
      <c r="A562" s="79" t="s">
        <v>571</v>
      </c>
      <c r="B562" s="79" t="s">
        <v>938</v>
      </c>
      <c r="C562" s="121">
        <v>39438</v>
      </c>
      <c r="D562" s="90">
        <f t="shared" si="35"/>
        <v>2007</v>
      </c>
      <c r="E562" s="122" t="s">
        <v>958</v>
      </c>
      <c r="F562" s="79">
        <v>1000</v>
      </c>
      <c r="G562" s="79">
        <v>23990</v>
      </c>
      <c r="H562" s="79">
        <v>10220</v>
      </c>
      <c r="I562" s="79">
        <v>13770</v>
      </c>
      <c r="J562" s="79" t="str">
        <f t="shared" si="36"/>
        <v>Enhanced Barometer Corporation</v>
      </c>
      <c r="K562" s="79" t="str">
        <f t="shared" si="37"/>
        <v/>
      </c>
      <c r="L562" t="str">
        <f t="shared" si="38"/>
        <v/>
      </c>
      <c r="M562" s="121"/>
      <c r="O562" s="122"/>
    </row>
    <row r="563" spans="1:15">
      <c r="A563" s="79" t="s">
        <v>571</v>
      </c>
      <c r="B563" s="79" t="s">
        <v>936</v>
      </c>
      <c r="C563" s="121">
        <v>39438</v>
      </c>
      <c r="D563" s="90">
        <f t="shared" si="35"/>
        <v>2007</v>
      </c>
      <c r="E563" s="122" t="s">
        <v>954</v>
      </c>
      <c r="F563" s="79">
        <v>700</v>
      </c>
      <c r="G563" s="79">
        <v>16408</v>
      </c>
      <c r="H563" s="79">
        <v>6888</v>
      </c>
      <c r="I563" s="79">
        <v>9520</v>
      </c>
      <c r="J563" s="79" t="str">
        <f t="shared" si="36"/>
        <v>Persuasive Shoe Inc.</v>
      </c>
      <c r="K563" s="79" t="str">
        <f t="shared" si="37"/>
        <v/>
      </c>
      <c r="L563" t="str">
        <f t="shared" si="38"/>
        <v/>
      </c>
      <c r="M563" s="121"/>
      <c r="O563" s="122"/>
    </row>
    <row r="564" spans="1:15">
      <c r="A564" s="79" t="s">
        <v>577</v>
      </c>
      <c r="B564" s="79" t="s">
        <v>937</v>
      </c>
      <c r="C564" s="121">
        <v>39441</v>
      </c>
      <c r="D564" s="90">
        <f t="shared" si="35"/>
        <v>2007</v>
      </c>
      <c r="E564" s="122" t="s">
        <v>955</v>
      </c>
      <c r="F564" s="79">
        <v>500</v>
      </c>
      <c r="G564" s="79">
        <v>8780</v>
      </c>
      <c r="H564" s="79">
        <v>4235</v>
      </c>
      <c r="I564" s="79">
        <v>4545</v>
      </c>
      <c r="J564" s="79" t="str">
        <f t="shared" si="36"/>
        <v>Vivid Yardstick Company</v>
      </c>
      <c r="K564" s="79" t="str">
        <f t="shared" si="37"/>
        <v/>
      </c>
      <c r="L564" t="str">
        <f t="shared" si="38"/>
        <v/>
      </c>
      <c r="M564" s="121"/>
      <c r="O564" s="122"/>
    </row>
    <row r="565" spans="1:15">
      <c r="A565" s="79" t="s">
        <v>571</v>
      </c>
      <c r="B565" s="79" t="s">
        <v>937</v>
      </c>
      <c r="C565" s="121">
        <v>39441</v>
      </c>
      <c r="D565" s="90">
        <f t="shared" si="35"/>
        <v>2007</v>
      </c>
      <c r="E565" s="122" t="s">
        <v>953</v>
      </c>
      <c r="F565" s="79">
        <v>900</v>
      </c>
      <c r="G565" s="79">
        <v>18243</v>
      </c>
      <c r="H565" s="79">
        <v>7623</v>
      </c>
      <c r="I565" s="79">
        <v>10620</v>
      </c>
      <c r="J565" s="79" t="str">
        <f t="shared" si="36"/>
        <v>Remarkable Doghouse Supply</v>
      </c>
      <c r="K565" s="79" t="str">
        <f t="shared" si="37"/>
        <v/>
      </c>
      <c r="L565" t="str">
        <f t="shared" si="38"/>
        <v/>
      </c>
      <c r="M565" s="121"/>
      <c r="O565" s="122"/>
    </row>
    <row r="566" spans="1:15">
      <c r="A566" s="79" t="s">
        <v>949</v>
      </c>
      <c r="B566" s="79" t="s">
        <v>937</v>
      </c>
      <c r="C566" s="121">
        <v>39442</v>
      </c>
      <c r="D566" s="90">
        <f t="shared" si="35"/>
        <v>2007</v>
      </c>
      <c r="E566" s="122" t="s">
        <v>950</v>
      </c>
      <c r="F566" s="79">
        <v>200</v>
      </c>
      <c r="G566" s="79">
        <v>3802</v>
      </c>
      <c r="H566" s="79">
        <v>1694</v>
      </c>
      <c r="I566" s="79">
        <v>2108</v>
      </c>
      <c r="J566" s="79" t="str">
        <f t="shared" si="36"/>
        <v>Flexible Ink Corporation</v>
      </c>
      <c r="K566" s="79" t="str">
        <f t="shared" si="37"/>
        <v/>
      </c>
      <c r="L566" t="str">
        <f t="shared" si="38"/>
        <v/>
      </c>
      <c r="M566" s="121"/>
      <c r="O566" s="122"/>
    </row>
    <row r="567" spans="1:15">
      <c r="A567" s="79" t="s">
        <v>949</v>
      </c>
      <c r="B567" s="79" t="s">
        <v>936</v>
      </c>
      <c r="C567" s="121">
        <v>39445</v>
      </c>
      <c r="D567" s="90">
        <f t="shared" si="35"/>
        <v>2007</v>
      </c>
      <c r="E567" s="122" t="s">
        <v>946</v>
      </c>
      <c r="F567" s="79">
        <v>500</v>
      </c>
      <c r="G567" s="79">
        <v>10195</v>
      </c>
      <c r="H567" s="79">
        <v>4920</v>
      </c>
      <c r="I567" s="79">
        <v>5275</v>
      </c>
      <c r="J567" s="79" t="str">
        <f t="shared" si="36"/>
        <v>Alluring Raft Corporation</v>
      </c>
      <c r="K567" s="79" t="str">
        <f t="shared" si="37"/>
        <v/>
      </c>
      <c r="L567" t="str">
        <f t="shared" si="38"/>
        <v/>
      </c>
      <c r="M567" s="121"/>
      <c r="O567" s="122"/>
    </row>
    <row r="568" spans="1:15">
      <c r="A568" s="79" t="s">
        <v>571</v>
      </c>
      <c r="B568" s="79" t="s">
        <v>937</v>
      </c>
      <c r="C568" s="121">
        <v>39445</v>
      </c>
      <c r="D568" s="90">
        <f t="shared" si="35"/>
        <v>2007</v>
      </c>
      <c r="E568" s="122" t="s">
        <v>968</v>
      </c>
      <c r="F568" s="79">
        <v>800</v>
      </c>
      <c r="G568" s="79">
        <v>14440</v>
      </c>
      <c r="H568" s="79">
        <v>6776</v>
      </c>
      <c r="I568" s="79">
        <v>7664</v>
      </c>
      <c r="J568" s="79" t="str">
        <f t="shared" si="36"/>
        <v>Paramount Vise Corporation</v>
      </c>
      <c r="K568" s="79" t="str">
        <f t="shared" si="37"/>
        <v/>
      </c>
      <c r="L568" t="str">
        <f t="shared" si="38"/>
        <v/>
      </c>
      <c r="M568" s="121"/>
      <c r="O568" s="122"/>
    </row>
    <row r="569" spans="1:15">
      <c r="A569" s="79" t="s">
        <v>949</v>
      </c>
      <c r="B569" s="79" t="s">
        <v>938</v>
      </c>
      <c r="C569" s="121">
        <v>39446</v>
      </c>
      <c r="D569" s="90">
        <f t="shared" si="35"/>
        <v>2007</v>
      </c>
      <c r="E569" s="122" t="s">
        <v>952</v>
      </c>
      <c r="F569" s="79">
        <v>500</v>
      </c>
      <c r="G569" s="79">
        <v>11000</v>
      </c>
      <c r="H569" s="79">
        <v>5110</v>
      </c>
      <c r="I569" s="79">
        <v>5890</v>
      </c>
      <c r="J569" s="79" t="str">
        <f t="shared" si="36"/>
        <v>Superior Meter Company</v>
      </c>
      <c r="K569" s="79" t="str">
        <f t="shared" si="37"/>
        <v/>
      </c>
      <c r="L569" t="str">
        <f t="shared" si="38"/>
        <v/>
      </c>
      <c r="M569" s="121"/>
      <c r="O569" s="122"/>
    </row>
    <row r="570" spans="1:15">
      <c r="A570" s="79" t="s">
        <v>571</v>
      </c>
      <c r="B570" s="79" t="s">
        <v>936</v>
      </c>
      <c r="C570" s="121">
        <v>39446</v>
      </c>
      <c r="D570" s="90">
        <f t="shared" si="35"/>
        <v>2007</v>
      </c>
      <c r="E570" s="122" t="s">
        <v>955</v>
      </c>
      <c r="F570" s="79">
        <v>400</v>
      </c>
      <c r="G570" s="79">
        <v>8592</v>
      </c>
      <c r="H570" s="79">
        <v>3936</v>
      </c>
      <c r="I570" s="79">
        <v>4656</v>
      </c>
      <c r="J570" s="79" t="str">
        <f t="shared" si="36"/>
        <v>Vivid Yardstick Company</v>
      </c>
      <c r="K570" s="79" t="str">
        <f t="shared" si="37"/>
        <v/>
      </c>
      <c r="L570" t="str">
        <f t="shared" si="38"/>
        <v/>
      </c>
      <c r="M570" s="121"/>
      <c r="O570" s="122"/>
    </row>
    <row r="571" spans="1:15">
      <c r="A571" s="79" t="s">
        <v>949</v>
      </c>
      <c r="B571" s="79" t="s">
        <v>938</v>
      </c>
      <c r="C571" s="121">
        <v>39447</v>
      </c>
      <c r="D571" s="90">
        <f t="shared" si="35"/>
        <v>2007</v>
      </c>
      <c r="E571" s="122" t="s">
        <v>950</v>
      </c>
      <c r="F571" s="79">
        <v>500</v>
      </c>
      <c r="G571" s="79">
        <v>12550</v>
      </c>
      <c r="H571" s="79">
        <v>5110</v>
      </c>
      <c r="I571" s="79">
        <v>7440</v>
      </c>
      <c r="J571" s="79" t="str">
        <f t="shared" si="36"/>
        <v>Flexible Ink Corporation</v>
      </c>
      <c r="K571" s="79" t="str">
        <f t="shared" si="37"/>
        <v/>
      </c>
      <c r="L571" t="str">
        <f t="shared" si="38"/>
        <v/>
      </c>
      <c r="M571" s="121"/>
      <c r="O571" s="122"/>
    </row>
  </sheetData>
  <sortState ref="N9:Q36">
    <sortCondition ref="N8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7"/>
  <dimension ref="A1:C14"/>
  <sheetViews>
    <sheetView workbookViewId="0">
      <selection activeCell="C5" sqref="C5"/>
    </sheetView>
  </sheetViews>
  <sheetFormatPr defaultRowHeight="12.75"/>
  <cols>
    <col min="1" max="1" width="31.33203125" style="79" bestFit="1" customWidth="1"/>
    <col min="2" max="2" width="13.6640625" style="79" bestFit="1" customWidth="1"/>
    <col min="3" max="3" width="16.6640625" style="79" bestFit="1" customWidth="1"/>
    <col min="4" max="256" width="8.88671875" style="79"/>
    <col min="257" max="257" width="31.33203125" style="79" bestFit="1" customWidth="1"/>
    <col min="258" max="258" width="13.6640625" style="79" bestFit="1" customWidth="1"/>
    <col min="259" max="259" width="16.6640625" style="79" bestFit="1" customWidth="1"/>
    <col min="260" max="512" width="8.88671875" style="79"/>
    <col min="513" max="513" width="31.33203125" style="79" bestFit="1" customWidth="1"/>
    <col min="514" max="514" width="13.6640625" style="79" bestFit="1" customWidth="1"/>
    <col min="515" max="515" width="16.6640625" style="79" bestFit="1" customWidth="1"/>
    <col min="516" max="768" width="8.88671875" style="79"/>
    <col min="769" max="769" width="31.33203125" style="79" bestFit="1" customWidth="1"/>
    <col min="770" max="770" width="13.6640625" style="79" bestFit="1" customWidth="1"/>
    <col min="771" max="771" width="16.6640625" style="79" bestFit="1" customWidth="1"/>
    <col min="772" max="1024" width="8.88671875" style="79"/>
    <col min="1025" max="1025" width="31.33203125" style="79" bestFit="1" customWidth="1"/>
    <col min="1026" max="1026" width="13.6640625" style="79" bestFit="1" customWidth="1"/>
    <col min="1027" max="1027" width="16.6640625" style="79" bestFit="1" customWidth="1"/>
    <col min="1028" max="1280" width="8.88671875" style="79"/>
    <col min="1281" max="1281" width="31.33203125" style="79" bestFit="1" customWidth="1"/>
    <col min="1282" max="1282" width="13.6640625" style="79" bestFit="1" customWidth="1"/>
    <col min="1283" max="1283" width="16.6640625" style="79" bestFit="1" customWidth="1"/>
    <col min="1284" max="1536" width="8.88671875" style="79"/>
    <col min="1537" max="1537" width="31.33203125" style="79" bestFit="1" customWidth="1"/>
    <col min="1538" max="1538" width="13.6640625" style="79" bestFit="1" customWidth="1"/>
    <col min="1539" max="1539" width="16.6640625" style="79" bestFit="1" customWidth="1"/>
    <col min="1540" max="1792" width="8.88671875" style="79"/>
    <col min="1793" max="1793" width="31.33203125" style="79" bestFit="1" customWidth="1"/>
    <col min="1794" max="1794" width="13.6640625" style="79" bestFit="1" customWidth="1"/>
    <col min="1795" max="1795" width="16.6640625" style="79" bestFit="1" customWidth="1"/>
    <col min="1796" max="2048" width="8.88671875" style="79"/>
    <col min="2049" max="2049" width="31.33203125" style="79" bestFit="1" customWidth="1"/>
    <col min="2050" max="2050" width="13.6640625" style="79" bestFit="1" customWidth="1"/>
    <col min="2051" max="2051" width="16.6640625" style="79" bestFit="1" customWidth="1"/>
    <col min="2052" max="2304" width="8.88671875" style="79"/>
    <col min="2305" max="2305" width="31.33203125" style="79" bestFit="1" customWidth="1"/>
    <col min="2306" max="2306" width="13.6640625" style="79" bestFit="1" customWidth="1"/>
    <col min="2307" max="2307" width="16.6640625" style="79" bestFit="1" customWidth="1"/>
    <col min="2308" max="2560" width="8.88671875" style="79"/>
    <col min="2561" max="2561" width="31.33203125" style="79" bestFit="1" customWidth="1"/>
    <col min="2562" max="2562" width="13.6640625" style="79" bestFit="1" customWidth="1"/>
    <col min="2563" max="2563" width="16.6640625" style="79" bestFit="1" customWidth="1"/>
    <col min="2564" max="2816" width="8.88671875" style="79"/>
    <col min="2817" max="2817" width="31.33203125" style="79" bestFit="1" customWidth="1"/>
    <col min="2818" max="2818" width="13.6640625" style="79" bestFit="1" customWidth="1"/>
    <col min="2819" max="2819" width="16.6640625" style="79" bestFit="1" customWidth="1"/>
    <col min="2820" max="3072" width="8.88671875" style="79"/>
    <col min="3073" max="3073" width="31.33203125" style="79" bestFit="1" customWidth="1"/>
    <col min="3074" max="3074" width="13.6640625" style="79" bestFit="1" customWidth="1"/>
    <col min="3075" max="3075" width="16.6640625" style="79" bestFit="1" customWidth="1"/>
    <col min="3076" max="3328" width="8.88671875" style="79"/>
    <col min="3329" max="3329" width="31.33203125" style="79" bestFit="1" customWidth="1"/>
    <col min="3330" max="3330" width="13.6640625" style="79" bestFit="1" customWidth="1"/>
    <col min="3331" max="3331" width="16.6640625" style="79" bestFit="1" customWidth="1"/>
    <col min="3332" max="3584" width="8.88671875" style="79"/>
    <col min="3585" max="3585" width="31.33203125" style="79" bestFit="1" customWidth="1"/>
    <col min="3586" max="3586" width="13.6640625" style="79" bestFit="1" customWidth="1"/>
    <col min="3587" max="3587" width="16.6640625" style="79" bestFit="1" customWidth="1"/>
    <col min="3588" max="3840" width="8.88671875" style="79"/>
    <col min="3841" max="3841" width="31.33203125" style="79" bestFit="1" customWidth="1"/>
    <col min="3842" max="3842" width="13.6640625" style="79" bestFit="1" customWidth="1"/>
    <col min="3843" max="3843" width="16.6640625" style="79" bestFit="1" customWidth="1"/>
    <col min="3844" max="4096" width="8.88671875" style="79"/>
    <col min="4097" max="4097" width="31.33203125" style="79" bestFit="1" customWidth="1"/>
    <col min="4098" max="4098" width="13.6640625" style="79" bestFit="1" customWidth="1"/>
    <col min="4099" max="4099" width="16.6640625" style="79" bestFit="1" customWidth="1"/>
    <col min="4100" max="4352" width="8.88671875" style="79"/>
    <col min="4353" max="4353" width="31.33203125" style="79" bestFit="1" customWidth="1"/>
    <col min="4354" max="4354" width="13.6640625" style="79" bestFit="1" customWidth="1"/>
    <col min="4355" max="4355" width="16.6640625" style="79" bestFit="1" customWidth="1"/>
    <col min="4356" max="4608" width="8.88671875" style="79"/>
    <col min="4609" max="4609" width="31.33203125" style="79" bestFit="1" customWidth="1"/>
    <col min="4610" max="4610" width="13.6640625" style="79" bestFit="1" customWidth="1"/>
    <col min="4611" max="4611" width="16.6640625" style="79" bestFit="1" customWidth="1"/>
    <col min="4612" max="4864" width="8.88671875" style="79"/>
    <col min="4865" max="4865" width="31.33203125" style="79" bestFit="1" customWidth="1"/>
    <col min="4866" max="4866" width="13.6640625" style="79" bestFit="1" customWidth="1"/>
    <col min="4867" max="4867" width="16.6640625" style="79" bestFit="1" customWidth="1"/>
    <col min="4868" max="5120" width="8.88671875" style="79"/>
    <col min="5121" max="5121" width="31.33203125" style="79" bestFit="1" customWidth="1"/>
    <col min="5122" max="5122" width="13.6640625" style="79" bestFit="1" customWidth="1"/>
    <col min="5123" max="5123" width="16.6640625" style="79" bestFit="1" customWidth="1"/>
    <col min="5124" max="5376" width="8.88671875" style="79"/>
    <col min="5377" max="5377" width="31.33203125" style="79" bestFit="1" customWidth="1"/>
    <col min="5378" max="5378" width="13.6640625" style="79" bestFit="1" customWidth="1"/>
    <col min="5379" max="5379" width="16.6640625" style="79" bestFit="1" customWidth="1"/>
    <col min="5380" max="5632" width="8.88671875" style="79"/>
    <col min="5633" max="5633" width="31.33203125" style="79" bestFit="1" customWidth="1"/>
    <col min="5634" max="5634" width="13.6640625" style="79" bestFit="1" customWidth="1"/>
    <col min="5635" max="5635" width="16.6640625" style="79" bestFit="1" customWidth="1"/>
    <col min="5636" max="5888" width="8.88671875" style="79"/>
    <col min="5889" max="5889" width="31.33203125" style="79" bestFit="1" customWidth="1"/>
    <col min="5890" max="5890" width="13.6640625" style="79" bestFit="1" customWidth="1"/>
    <col min="5891" max="5891" width="16.6640625" style="79" bestFit="1" customWidth="1"/>
    <col min="5892" max="6144" width="8.88671875" style="79"/>
    <col min="6145" max="6145" width="31.33203125" style="79" bestFit="1" customWidth="1"/>
    <col min="6146" max="6146" width="13.6640625" style="79" bestFit="1" customWidth="1"/>
    <col min="6147" max="6147" width="16.6640625" style="79" bestFit="1" customWidth="1"/>
    <col min="6148" max="6400" width="8.88671875" style="79"/>
    <col min="6401" max="6401" width="31.33203125" style="79" bestFit="1" customWidth="1"/>
    <col min="6402" max="6402" width="13.6640625" style="79" bestFit="1" customWidth="1"/>
    <col min="6403" max="6403" width="16.6640625" style="79" bestFit="1" customWidth="1"/>
    <col min="6404" max="6656" width="8.88671875" style="79"/>
    <col min="6657" max="6657" width="31.33203125" style="79" bestFit="1" customWidth="1"/>
    <col min="6658" max="6658" width="13.6640625" style="79" bestFit="1" customWidth="1"/>
    <col min="6659" max="6659" width="16.6640625" style="79" bestFit="1" customWidth="1"/>
    <col min="6660" max="6912" width="8.88671875" style="79"/>
    <col min="6913" max="6913" width="31.33203125" style="79" bestFit="1" customWidth="1"/>
    <col min="6914" max="6914" width="13.6640625" style="79" bestFit="1" customWidth="1"/>
    <col min="6915" max="6915" width="16.6640625" style="79" bestFit="1" customWidth="1"/>
    <col min="6916" max="7168" width="8.88671875" style="79"/>
    <col min="7169" max="7169" width="31.33203125" style="79" bestFit="1" customWidth="1"/>
    <col min="7170" max="7170" width="13.6640625" style="79" bestFit="1" customWidth="1"/>
    <col min="7171" max="7171" width="16.6640625" style="79" bestFit="1" customWidth="1"/>
    <col min="7172" max="7424" width="8.88671875" style="79"/>
    <col min="7425" max="7425" width="31.33203125" style="79" bestFit="1" customWidth="1"/>
    <col min="7426" max="7426" width="13.6640625" style="79" bestFit="1" customWidth="1"/>
    <col min="7427" max="7427" width="16.6640625" style="79" bestFit="1" customWidth="1"/>
    <col min="7428" max="7680" width="8.88671875" style="79"/>
    <col min="7681" max="7681" width="31.33203125" style="79" bestFit="1" customWidth="1"/>
    <col min="7682" max="7682" width="13.6640625" style="79" bestFit="1" customWidth="1"/>
    <col min="7683" max="7683" width="16.6640625" style="79" bestFit="1" customWidth="1"/>
    <col min="7684" max="7936" width="8.88671875" style="79"/>
    <col min="7937" max="7937" width="31.33203125" style="79" bestFit="1" customWidth="1"/>
    <col min="7938" max="7938" width="13.6640625" style="79" bestFit="1" customWidth="1"/>
    <col min="7939" max="7939" width="16.6640625" style="79" bestFit="1" customWidth="1"/>
    <col min="7940" max="8192" width="8.88671875" style="79"/>
    <col min="8193" max="8193" width="31.33203125" style="79" bestFit="1" customWidth="1"/>
    <col min="8194" max="8194" width="13.6640625" style="79" bestFit="1" customWidth="1"/>
    <col min="8195" max="8195" width="16.6640625" style="79" bestFit="1" customWidth="1"/>
    <col min="8196" max="8448" width="8.88671875" style="79"/>
    <col min="8449" max="8449" width="31.33203125" style="79" bestFit="1" customWidth="1"/>
    <col min="8450" max="8450" width="13.6640625" style="79" bestFit="1" customWidth="1"/>
    <col min="8451" max="8451" width="16.6640625" style="79" bestFit="1" customWidth="1"/>
    <col min="8452" max="8704" width="8.88671875" style="79"/>
    <col min="8705" max="8705" width="31.33203125" style="79" bestFit="1" customWidth="1"/>
    <col min="8706" max="8706" width="13.6640625" style="79" bestFit="1" customWidth="1"/>
    <col min="8707" max="8707" width="16.6640625" style="79" bestFit="1" customWidth="1"/>
    <col min="8708" max="8960" width="8.88671875" style="79"/>
    <col min="8961" max="8961" width="31.33203125" style="79" bestFit="1" customWidth="1"/>
    <col min="8962" max="8962" width="13.6640625" style="79" bestFit="1" customWidth="1"/>
    <col min="8963" max="8963" width="16.6640625" style="79" bestFit="1" customWidth="1"/>
    <col min="8964" max="9216" width="8.88671875" style="79"/>
    <col min="9217" max="9217" width="31.33203125" style="79" bestFit="1" customWidth="1"/>
    <col min="9218" max="9218" width="13.6640625" style="79" bestFit="1" customWidth="1"/>
    <col min="9219" max="9219" width="16.6640625" style="79" bestFit="1" customWidth="1"/>
    <col min="9220" max="9472" width="8.88671875" style="79"/>
    <col min="9473" max="9473" width="31.33203125" style="79" bestFit="1" customWidth="1"/>
    <col min="9474" max="9474" width="13.6640625" style="79" bestFit="1" customWidth="1"/>
    <col min="9475" max="9475" width="16.6640625" style="79" bestFit="1" customWidth="1"/>
    <col min="9476" max="9728" width="8.88671875" style="79"/>
    <col min="9729" max="9729" width="31.33203125" style="79" bestFit="1" customWidth="1"/>
    <col min="9730" max="9730" width="13.6640625" style="79" bestFit="1" customWidth="1"/>
    <col min="9731" max="9731" width="16.6640625" style="79" bestFit="1" customWidth="1"/>
    <col min="9732" max="9984" width="8.88671875" style="79"/>
    <col min="9985" max="9985" width="31.33203125" style="79" bestFit="1" customWidth="1"/>
    <col min="9986" max="9986" width="13.6640625" style="79" bestFit="1" customWidth="1"/>
    <col min="9987" max="9987" width="16.6640625" style="79" bestFit="1" customWidth="1"/>
    <col min="9988" max="10240" width="8.88671875" style="79"/>
    <col min="10241" max="10241" width="31.33203125" style="79" bestFit="1" customWidth="1"/>
    <col min="10242" max="10242" width="13.6640625" style="79" bestFit="1" customWidth="1"/>
    <col min="10243" max="10243" width="16.6640625" style="79" bestFit="1" customWidth="1"/>
    <col min="10244" max="10496" width="8.88671875" style="79"/>
    <col min="10497" max="10497" width="31.33203125" style="79" bestFit="1" customWidth="1"/>
    <col min="10498" max="10498" width="13.6640625" style="79" bestFit="1" customWidth="1"/>
    <col min="10499" max="10499" width="16.6640625" style="79" bestFit="1" customWidth="1"/>
    <col min="10500" max="10752" width="8.88671875" style="79"/>
    <col min="10753" max="10753" width="31.33203125" style="79" bestFit="1" customWidth="1"/>
    <col min="10754" max="10754" width="13.6640625" style="79" bestFit="1" customWidth="1"/>
    <col min="10755" max="10755" width="16.6640625" style="79" bestFit="1" customWidth="1"/>
    <col min="10756" max="11008" width="8.88671875" style="79"/>
    <col min="11009" max="11009" width="31.33203125" style="79" bestFit="1" customWidth="1"/>
    <col min="11010" max="11010" width="13.6640625" style="79" bestFit="1" customWidth="1"/>
    <col min="11011" max="11011" width="16.6640625" style="79" bestFit="1" customWidth="1"/>
    <col min="11012" max="11264" width="8.88671875" style="79"/>
    <col min="11265" max="11265" width="31.33203125" style="79" bestFit="1" customWidth="1"/>
    <col min="11266" max="11266" width="13.6640625" style="79" bestFit="1" customWidth="1"/>
    <col min="11267" max="11267" width="16.6640625" style="79" bestFit="1" customWidth="1"/>
    <col min="11268" max="11520" width="8.88671875" style="79"/>
    <col min="11521" max="11521" width="31.33203125" style="79" bestFit="1" customWidth="1"/>
    <col min="11522" max="11522" width="13.6640625" style="79" bestFit="1" customWidth="1"/>
    <col min="11523" max="11523" width="16.6640625" style="79" bestFit="1" customWidth="1"/>
    <col min="11524" max="11776" width="8.88671875" style="79"/>
    <col min="11777" max="11777" width="31.33203125" style="79" bestFit="1" customWidth="1"/>
    <col min="11778" max="11778" width="13.6640625" style="79" bestFit="1" customWidth="1"/>
    <col min="11779" max="11779" width="16.6640625" style="79" bestFit="1" customWidth="1"/>
    <col min="11780" max="12032" width="8.88671875" style="79"/>
    <col min="12033" max="12033" width="31.33203125" style="79" bestFit="1" customWidth="1"/>
    <col min="12034" max="12034" width="13.6640625" style="79" bestFit="1" customWidth="1"/>
    <col min="12035" max="12035" width="16.6640625" style="79" bestFit="1" customWidth="1"/>
    <col min="12036" max="12288" width="8.88671875" style="79"/>
    <col min="12289" max="12289" width="31.33203125" style="79" bestFit="1" customWidth="1"/>
    <col min="12290" max="12290" width="13.6640625" style="79" bestFit="1" customWidth="1"/>
    <col min="12291" max="12291" width="16.6640625" style="79" bestFit="1" customWidth="1"/>
    <col min="12292" max="12544" width="8.88671875" style="79"/>
    <col min="12545" max="12545" width="31.33203125" style="79" bestFit="1" customWidth="1"/>
    <col min="12546" max="12546" width="13.6640625" style="79" bestFit="1" customWidth="1"/>
    <col min="12547" max="12547" width="16.6640625" style="79" bestFit="1" customWidth="1"/>
    <col min="12548" max="12800" width="8.88671875" style="79"/>
    <col min="12801" max="12801" width="31.33203125" style="79" bestFit="1" customWidth="1"/>
    <col min="12802" max="12802" width="13.6640625" style="79" bestFit="1" customWidth="1"/>
    <col min="12803" max="12803" width="16.6640625" style="79" bestFit="1" customWidth="1"/>
    <col min="12804" max="13056" width="8.88671875" style="79"/>
    <col min="13057" max="13057" width="31.33203125" style="79" bestFit="1" customWidth="1"/>
    <col min="13058" max="13058" width="13.6640625" style="79" bestFit="1" customWidth="1"/>
    <col min="13059" max="13059" width="16.6640625" style="79" bestFit="1" customWidth="1"/>
    <col min="13060" max="13312" width="8.88671875" style="79"/>
    <col min="13313" max="13313" width="31.33203125" style="79" bestFit="1" customWidth="1"/>
    <col min="13314" max="13314" width="13.6640625" style="79" bestFit="1" customWidth="1"/>
    <col min="13315" max="13315" width="16.6640625" style="79" bestFit="1" customWidth="1"/>
    <col min="13316" max="13568" width="8.88671875" style="79"/>
    <col min="13569" max="13569" width="31.33203125" style="79" bestFit="1" customWidth="1"/>
    <col min="13570" max="13570" width="13.6640625" style="79" bestFit="1" customWidth="1"/>
    <col min="13571" max="13571" width="16.6640625" style="79" bestFit="1" customWidth="1"/>
    <col min="13572" max="13824" width="8.88671875" style="79"/>
    <col min="13825" max="13825" width="31.33203125" style="79" bestFit="1" customWidth="1"/>
    <col min="13826" max="13826" width="13.6640625" style="79" bestFit="1" customWidth="1"/>
    <col min="13827" max="13827" width="16.6640625" style="79" bestFit="1" customWidth="1"/>
    <col min="13828" max="14080" width="8.88671875" style="79"/>
    <col min="14081" max="14081" width="31.33203125" style="79" bestFit="1" customWidth="1"/>
    <col min="14082" max="14082" width="13.6640625" style="79" bestFit="1" customWidth="1"/>
    <col min="14083" max="14083" width="16.6640625" style="79" bestFit="1" customWidth="1"/>
    <col min="14084" max="14336" width="8.88671875" style="79"/>
    <col min="14337" max="14337" width="31.33203125" style="79" bestFit="1" customWidth="1"/>
    <col min="14338" max="14338" width="13.6640625" style="79" bestFit="1" customWidth="1"/>
    <col min="14339" max="14339" width="16.6640625" style="79" bestFit="1" customWidth="1"/>
    <col min="14340" max="14592" width="8.88671875" style="79"/>
    <col min="14593" max="14593" width="31.33203125" style="79" bestFit="1" customWidth="1"/>
    <col min="14594" max="14594" width="13.6640625" style="79" bestFit="1" customWidth="1"/>
    <col min="14595" max="14595" width="16.6640625" style="79" bestFit="1" customWidth="1"/>
    <col min="14596" max="14848" width="8.88671875" style="79"/>
    <col min="14849" max="14849" width="31.33203125" style="79" bestFit="1" customWidth="1"/>
    <col min="14850" max="14850" width="13.6640625" style="79" bestFit="1" customWidth="1"/>
    <col min="14851" max="14851" width="16.6640625" style="79" bestFit="1" customWidth="1"/>
    <col min="14852" max="15104" width="8.88671875" style="79"/>
    <col min="15105" max="15105" width="31.33203125" style="79" bestFit="1" customWidth="1"/>
    <col min="15106" max="15106" width="13.6640625" style="79" bestFit="1" customWidth="1"/>
    <col min="15107" max="15107" width="16.6640625" style="79" bestFit="1" customWidth="1"/>
    <col min="15108" max="15360" width="8.88671875" style="79"/>
    <col min="15361" max="15361" width="31.33203125" style="79" bestFit="1" customWidth="1"/>
    <col min="15362" max="15362" width="13.6640625" style="79" bestFit="1" customWidth="1"/>
    <col min="15363" max="15363" width="16.6640625" style="79" bestFit="1" customWidth="1"/>
    <col min="15364" max="15616" width="8.88671875" style="79"/>
    <col min="15617" max="15617" width="31.33203125" style="79" bestFit="1" customWidth="1"/>
    <col min="15618" max="15618" width="13.6640625" style="79" bestFit="1" customWidth="1"/>
    <col min="15619" max="15619" width="16.6640625" style="79" bestFit="1" customWidth="1"/>
    <col min="15620" max="15872" width="8.88671875" style="79"/>
    <col min="15873" max="15873" width="31.33203125" style="79" bestFit="1" customWidth="1"/>
    <col min="15874" max="15874" width="13.6640625" style="79" bestFit="1" customWidth="1"/>
    <col min="15875" max="15875" width="16.6640625" style="79" bestFit="1" customWidth="1"/>
    <col min="15876" max="16128" width="8.88671875" style="79"/>
    <col min="16129" max="16129" width="31.33203125" style="79" bestFit="1" customWidth="1"/>
    <col min="16130" max="16130" width="13.6640625" style="79" bestFit="1" customWidth="1"/>
    <col min="16131" max="16131" width="16.6640625" style="79" bestFit="1" customWidth="1"/>
    <col min="16132" max="16384" width="8.88671875" style="79"/>
  </cols>
  <sheetData>
    <row r="1" spans="1:3" ht="15.75">
      <c r="A1" s="131" t="s">
        <v>972</v>
      </c>
      <c r="B1" s="132"/>
      <c r="C1" s="133">
        <v>0.06</v>
      </c>
    </row>
    <row r="2" spans="1:3" ht="15.75">
      <c r="A2" s="131" t="s">
        <v>973</v>
      </c>
      <c r="B2" s="132"/>
      <c r="C2" s="134">
        <v>120</v>
      </c>
    </row>
    <row r="3" spans="1:3" ht="15.75">
      <c r="A3" s="131" t="s">
        <v>974</v>
      </c>
      <c r="B3" s="132"/>
      <c r="C3" s="135">
        <v>40000</v>
      </c>
    </row>
    <row r="4" spans="1:3" ht="15.75">
      <c r="A4" s="131"/>
      <c r="C4" s="157"/>
    </row>
    <row r="5" spans="1:3" ht="15.75">
      <c r="A5" s="131" t="s">
        <v>524</v>
      </c>
      <c r="B5" s="136">
        <v>0.06</v>
      </c>
      <c r="C5" s="135"/>
    </row>
    <row r="6" spans="1:3" ht="15">
      <c r="A6" s="134"/>
      <c r="B6" s="136">
        <v>6.5000000000000002E-2</v>
      </c>
      <c r="C6" s="135"/>
    </row>
    <row r="7" spans="1:3" ht="15">
      <c r="A7" s="137"/>
      <c r="B7" s="136">
        <v>7.0000000000000007E-2</v>
      </c>
      <c r="C7" s="135"/>
    </row>
    <row r="8" spans="1:3" ht="15">
      <c r="A8" s="136"/>
      <c r="B8" s="136">
        <v>7.4999999999999997E-2</v>
      </c>
      <c r="C8" s="135"/>
    </row>
    <row r="9" spans="1:3" ht="15">
      <c r="A9" s="136"/>
      <c r="B9" s="136">
        <v>0.08</v>
      </c>
      <c r="C9" s="135"/>
    </row>
    <row r="10" spans="1:3" ht="15">
      <c r="A10" s="136"/>
      <c r="B10" s="136">
        <v>8.5000000000000006E-2</v>
      </c>
      <c r="C10" s="135"/>
    </row>
    <row r="11" spans="1:3" ht="15">
      <c r="A11" s="136"/>
      <c r="B11" s="136">
        <v>0.09</v>
      </c>
      <c r="C11" s="135"/>
    </row>
    <row r="12" spans="1:3" ht="15">
      <c r="A12" s="136"/>
      <c r="B12" s="136">
        <v>9.5000000000000001E-2</v>
      </c>
      <c r="C12" s="135"/>
    </row>
    <row r="13" spans="1:3" ht="15">
      <c r="A13" s="136"/>
      <c r="B13" s="136">
        <v>0.1</v>
      </c>
      <c r="C13" s="135"/>
    </row>
    <row r="14" spans="1:3" ht="15">
      <c r="A14" s="134"/>
      <c r="B14" s="134"/>
      <c r="C14" s="134"/>
    </row>
  </sheetData>
  <customSheetViews>
    <customSheetView guid="{BBE43EB8-AC5B-419E-90E4-72D0C525AF66}">
      <pageMargins left="0" right="0" top="0" bottom="0" header="0" footer="0"/>
      <headerFooter alignWithMargins="0"/>
    </customSheetView>
  </customSheetView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9"/>
  <dimension ref="A1:K31"/>
  <sheetViews>
    <sheetView zoomScale="80" zoomScaleNormal="80" workbookViewId="0">
      <selection activeCell="D18" sqref="D18"/>
    </sheetView>
  </sheetViews>
  <sheetFormatPr defaultColWidth="8.88671875" defaultRowHeight="15.75"/>
  <cols>
    <col min="1" max="1" width="16.88671875" style="10" customWidth="1"/>
    <col min="2" max="2" width="11.88671875" style="10" bestFit="1" customWidth="1"/>
    <col min="3" max="3" width="14.109375" style="10" bestFit="1" customWidth="1"/>
    <col min="4" max="4" width="20.6640625" style="10" customWidth="1"/>
    <col min="5" max="5" width="22.44140625" style="10" bestFit="1" customWidth="1"/>
    <col min="6" max="6" width="27.88671875" style="10" bestFit="1" customWidth="1"/>
    <col min="7" max="7" width="7.44140625" style="10" bestFit="1" customWidth="1"/>
    <col min="8" max="8" width="13.88671875" style="10" bestFit="1" customWidth="1"/>
    <col min="9" max="9" width="11" style="10" bestFit="1" customWidth="1"/>
    <col min="10" max="16384" width="8.88671875" style="10"/>
  </cols>
  <sheetData>
    <row r="1" spans="1:11" ht="31.5">
      <c r="A1" s="22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2" t="s">
        <v>47</v>
      </c>
      <c r="H1" s="22" t="s">
        <v>48</v>
      </c>
      <c r="I1" s="22" t="s">
        <v>49</v>
      </c>
      <c r="J1" s="21"/>
    </row>
    <row r="2" spans="1:11">
      <c r="A2" s="22" t="s">
        <v>50</v>
      </c>
      <c r="B2" s="18">
        <v>4900</v>
      </c>
      <c r="C2" s="10">
        <f>B2*50%</f>
        <v>2450</v>
      </c>
      <c r="D2" s="10">
        <f>B2*35%</f>
        <v>1715</v>
      </c>
      <c r="E2" s="10">
        <f>B2*10%</f>
        <v>490</v>
      </c>
      <c r="F2" s="10">
        <f>SUM(B2:E2)</f>
        <v>9555</v>
      </c>
      <c r="G2" s="10">
        <f>IF(AND(6001&lt;=F2,F2&lt;=9000),20%*F2,IF(AND(3000&lt;=F2,F2&lt;=6000),10%*F2,IF(9000&lt;=F2,30%*F2,0*F2)))</f>
        <v>2866.5</v>
      </c>
      <c r="H2" s="10">
        <f>12%*B2</f>
        <v>588</v>
      </c>
      <c r="I2" s="10">
        <f>F2-G2</f>
        <v>6688.5</v>
      </c>
      <c r="J2" s="17"/>
      <c r="K2" s="10">
        <f>IF(F2&lt;3000,0,IF(AND(F2&gt;=3000,F2&lt;=6000),F2*10%,IF(AND(F2&gt;=6001,F2&lt;=9000),F2*20%,IF(F2&gt;9000,F2*30%,0))))</f>
        <v>2866.5</v>
      </c>
    </row>
    <row r="3" spans="1:11">
      <c r="A3" s="22" t="s">
        <v>51</v>
      </c>
      <c r="B3" s="18">
        <v>3626</v>
      </c>
      <c r="C3" s="10">
        <f t="shared" ref="C3:C9" si="0">B3*50%</f>
        <v>1813</v>
      </c>
      <c r="D3" s="10">
        <f t="shared" ref="D3:D9" si="1">B3*35%</f>
        <v>1269.0999999999999</v>
      </c>
      <c r="E3" s="10">
        <f t="shared" ref="E3:E9" si="2">B3*10%</f>
        <v>362.6</v>
      </c>
      <c r="F3" s="10">
        <f t="shared" ref="F3:F9" si="3">SUM(B3:E3)</f>
        <v>7070.7000000000007</v>
      </c>
      <c r="G3" s="10">
        <f t="shared" ref="G3:G9" si="4">IF(AND(6001&lt;=F3,F3&lt;=9000),20%*F3,IF(AND(3000&lt;=F3,F3&lt;=6000),10%*F3,IF(9000&lt;=F3,30%*F3,0*F3)))</f>
        <v>1414.1400000000003</v>
      </c>
      <c r="H3" s="10">
        <f t="shared" ref="H3:H9" si="5">12%*B3</f>
        <v>435.12</v>
      </c>
      <c r="I3" s="10">
        <f t="shared" ref="I3:I9" si="6">F3-G3</f>
        <v>5656.56</v>
      </c>
      <c r="J3" s="17"/>
      <c r="K3" s="10">
        <f t="shared" ref="K3:K9" si="7">IF(F3&lt;3000,0,IF(AND(F3&gt;=3000,F3&lt;=6000),F3*10%,IF(AND(F3&gt;=6001,F3&lt;=9000),F3*20%,IF(F3&gt;9000,F3*30%,0))))</f>
        <v>1414.1400000000003</v>
      </c>
    </row>
    <row r="4" spans="1:11">
      <c r="A4" s="22" t="s">
        <v>52</v>
      </c>
      <c r="B4" s="18">
        <v>450</v>
      </c>
      <c r="C4" s="10">
        <f t="shared" si="0"/>
        <v>225</v>
      </c>
      <c r="D4" s="10">
        <f t="shared" si="1"/>
        <v>157.5</v>
      </c>
      <c r="E4" s="10">
        <f t="shared" si="2"/>
        <v>45</v>
      </c>
      <c r="F4" s="10">
        <f t="shared" si="3"/>
        <v>877.5</v>
      </c>
      <c r="G4" s="10">
        <f t="shared" si="4"/>
        <v>0</v>
      </c>
      <c r="H4" s="10">
        <f t="shared" si="5"/>
        <v>54</v>
      </c>
      <c r="I4" s="10">
        <f t="shared" si="6"/>
        <v>877.5</v>
      </c>
      <c r="J4" s="17"/>
      <c r="K4" s="10">
        <f t="shared" si="7"/>
        <v>0</v>
      </c>
    </row>
    <row r="5" spans="1:11">
      <c r="A5" s="22" t="s">
        <v>53</v>
      </c>
      <c r="B5" s="18">
        <v>2842</v>
      </c>
      <c r="C5" s="10">
        <f t="shared" si="0"/>
        <v>1421</v>
      </c>
      <c r="D5" s="10">
        <f t="shared" si="1"/>
        <v>994.69999999999993</v>
      </c>
      <c r="E5" s="10">
        <f t="shared" si="2"/>
        <v>284.2</v>
      </c>
      <c r="F5" s="10">
        <f t="shared" si="3"/>
        <v>5541.9</v>
      </c>
      <c r="G5" s="10">
        <f t="shared" si="4"/>
        <v>554.18999999999994</v>
      </c>
      <c r="H5" s="10">
        <f t="shared" si="5"/>
        <v>341.03999999999996</v>
      </c>
      <c r="I5" s="10">
        <f t="shared" si="6"/>
        <v>4987.71</v>
      </c>
      <c r="J5" s="17"/>
      <c r="K5" s="10">
        <f t="shared" si="7"/>
        <v>554.18999999999994</v>
      </c>
    </row>
    <row r="6" spans="1:11">
      <c r="A6" s="22" t="s">
        <v>54</v>
      </c>
      <c r="B6" s="18">
        <v>12000</v>
      </c>
      <c r="C6" s="10">
        <f t="shared" si="0"/>
        <v>6000</v>
      </c>
      <c r="D6" s="10">
        <f t="shared" si="1"/>
        <v>4200</v>
      </c>
      <c r="E6" s="10">
        <f t="shared" si="2"/>
        <v>1200</v>
      </c>
      <c r="F6" s="10">
        <f t="shared" si="3"/>
        <v>23400</v>
      </c>
      <c r="G6" s="10">
        <f t="shared" si="4"/>
        <v>7020</v>
      </c>
      <c r="H6" s="10">
        <f t="shared" si="5"/>
        <v>1440</v>
      </c>
      <c r="I6" s="10">
        <f t="shared" si="6"/>
        <v>16380</v>
      </c>
      <c r="J6" s="17"/>
      <c r="K6" s="10">
        <f t="shared" si="7"/>
        <v>7020</v>
      </c>
    </row>
    <row r="7" spans="1:11">
      <c r="A7" s="22" t="s">
        <v>55</v>
      </c>
      <c r="B7" s="18">
        <v>3528</v>
      </c>
      <c r="C7" s="10">
        <f t="shared" si="0"/>
        <v>1764</v>
      </c>
      <c r="D7" s="10">
        <f t="shared" si="1"/>
        <v>1234.8</v>
      </c>
      <c r="E7" s="10">
        <f t="shared" si="2"/>
        <v>352.8</v>
      </c>
      <c r="F7" s="10">
        <f t="shared" si="3"/>
        <v>6879.6</v>
      </c>
      <c r="G7" s="10">
        <f t="shared" si="4"/>
        <v>1375.92</v>
      </c>
      <c r="H7" s="10">
        <f t="shared" si="5"/>
        <v>423.35999999999996</v>
      </c>
      <c r="I7" s="10">
        <f t="shared" si="6"/>
        <v>5503.68</v>
      </c>
      <c r="J7" s="17"/>
      <c r="K7" s="10">
        <f t="shared" si="7"/>
        <v>1375.92</v>
      </c>
    </row>
    <row r="8" spans="1:11">
      <c r="A8" s="22" t="s">
        <v>56</v>
      </c>
      <c r="B8" s="18">
        <v>18350</v>
      </c>
      <c r="C8" s="10">
        <f t="shared" si="0"/>
        <v>9175</v>
      </c>
      <c r="D8" s="10">
        <f t="shared" si="1"/>
        <v>6422.5</v>
      </c>
      <c r="E8" s="10">
        <f t="shared" si="2"/>
        <v>1835</v>
      </c>
      <c r="F8" s="10">
        <f t="shared" si="3"/>
        <v>35782.5</v>
      </c>
      <c r="G8" s="10">
        <f t="shared" si="4"/>
        <v>10734.75</v>
      </c>
      <c r="H8" s="10">
        <f t="shared" si="5"/>
        <v>2202</v>
      </c>
      <c r="I8" s="10">
        <f t="shared" si="6"/>
        <v>25047.75</v>
      </c>
      <c r="K8" s="10">
        <f t="shared" si="7"/>
        <v>10734.75</v>
      </c>
    </row>
    <row r="9" spans="1:11">
      <c r="A9" s="22" t="s">
        <v>57</v>
      </c>
      <c r="B9" s="18">
        <v>2842</v>
      </c>
      <c r="C9" s="10">
        <f t="shared" si="0"/>
        <v>1421</v>
      </c>
      <c r="D9" s="10">
        <f t="shared" si="1"/>
        <v>994.69999999999993</v>
      </c>
      <c r="E9" s="10">
        <f t="shared" si="2"/>
        <v>284.2</v>
      </c>
      <c r="F9" s="10">
        <f t="shared" si="3"/>
        <v>5541.9</v>
      </c>
      <c r="G9" s="10">
        <f t="shared" si="4"/>
        <v>554.18999999999994</v>
      </c>
      <c r="H9" s="10">
        <f t="shared" si="5"/>
        <v>341.03999999999996</v>
      </c>
      <c r="I9" s="10">
        <f t="shared" si="6"/>
        <v>4987.71</v>
      </c>
      <c r="K9" s="10">
        <f t="shared" si="7"/>
        <v>554.18999999999994</v>
      </c>
    </row>
    <row r="10" spans="1:11">
      <c r="A10" s="22"/>
      <c r="B10" s="18"/>
    </row>
    <row r="11" spans="1:11">
      <c r="A11" s="22"/>
      <c r="B11" s="18"/>
    </row>
    <row r="12" spans="1:11" ht="18.75">
      <c r="A12" s="22"/>
      <c r="B12" s="18"/>
      <c r="D12" s="20" t="s">
        <v>58</v>
      </c>
      <c r="E12" s="18"/>
      <c r="F12" s="18"/>
    </row>
    <row r="13" spans="1:11" ht="18.75">
      <c r="A13" s="22"/>
      <c r="B13" s="18"/>
      <c r="D13" s="20"/>
      <c r="E13" s="18"/>
      <c r="F13" s="18"/>
    </row>
    <row r="14" spans="1:11" ht="18.75">
      <c r="A14" s="22"/>
      <c r="B14" s="18"/>
      <c r="D14" s="19" t="s">
        <v>59</v>
      </c>
      <c r="E14" s="18"/>
      <c r="F14" s="18"/>
    </row>
    <row r="15" spans="1:11" ht="18.75">
      <c r="A15" s="22"/>
      <c r="B15" s="18"/>
      <c r="D15" s="19" t="s">
        <v>60</v>
      </c>
      <c r="E15" s="18"/>
      <c r="F15" s="18"/>
    </row>
    <row r="16" spans="1:11" ht="18.75">
      <c r="A16" s="22"/>
      <c r="B16" s="18"/>
      <c r="D16" s="19" t="s">
        <v>61</v>
      </c>
      <c r="E16" s="18"/>
      <c r="F16" s="18"/>
    </row>
    <row r="17" spans="1:10" ht="18.75">
      <c r="A17" s="22"/>
      <c r="B17" s="18"/>
      <c r="D17" s="19" t="s">
        <v>62</v>
      </c>
      <c r="E17" s="18"/>
      <c r="F17" s="18"/>
    </row>
    <row r="18" spans="1:10">
      <c r="A18" s="22"/>
      <c r="B18" s="18"/>
    </row>
    <row r="19" spans="1:10">
      <c r="A19" s="22"/>
      <c r="B19" s="18"/>
    </row>
    <row r="20" spans="1:10">
      <c r="A20" s="22"/>
      <c r="B20" s="18"/>
      <c r="C20" s="22"/>
      <c r="D20" s="18"/>
    </row>
    <row r="21" spans="1:10">
      <c r="B21" s="18"/>
      <c r="C21" s="18"/>
      <c r="D21" s="18"/>
    </row>
    <row r="22" spans="1:10">
      <c r="B22" s="18"/>
      <c r="C22" s="18"/>
      <c r="D22" s="18"/>
      <c r="E22" s="18"/>
      <c r="F22" s="18"/>
      <c r="G22" s="18"/>
      <c r="H22" s="18"/>
      <c r="I22" s="17"/>
    </row>
    <row r="23" spans="1:10">
      <c r="B23" s="18"/>
      <c r="C23" s="18"/>
      <c r="G23" s="18"/>
      <c r="H23" s="18"/>
      <c r="I23" s="17"/>
    </row>
    <row r="24" spans="1:10">
      <c r="B24" s="18"/>
      <c r="C24" s="18"/>
      <c r="G24" s="18"/>
      <c r="H24" s="18"/>
      <c r="I24" s="17"/>
    </row>
    <row r="25" spans="1:10">
      <c r="B25" s="18"/>
      <c r="C25" s="18"/>
      <c r="G25" s="18"/>
      <c r="H25" s="18"/>
      <c r="I25" s="17"/>
    </row>
    <row r="26" spans="1:10">
      <c r="B26" s="18"/>
      <c r="C26" s="18"/>
      <c r="G26" s="18"/>
      <c r="H26" s="18"/>
      <c r="I26" s="17"/>
    </row>
    <row r="27" spans="1:10">
      <c r="B27" s="18"/>
      <c r="C27" s="18"/>
      <c r="G27" s="18"/>
      <c r="H27" s="18"/>
      <c r="I27" s="17"/>
    </row>
    <row r="28" spans="1:10">
      <c r="B28" s="18"/>
      <c r="C28" s="18"/>
      <c r="G28" s="18"/>
      <c r="H28" s="18"/>
      <c r="I28" s="17"/>
    </row>
    <row r="29" spans="1:10">
      <c r="B29" s="18"/>
      <c r="C29" s="18"/>
      <c r="D29" s="18"/>
      <c r="E29" s="18"/>
      <c r="F29" s="18"/>
      <c r="G29" s="18"/>
      <c r="H29" s="18"/>
      <c r="I29" s="17"/>
    </row>
    <row r="30" spans="1:10">
      <c r="B30" s="18"/>
      <c r="C30" s="18"/>
      <c r="D30" s="18"/>
      <c r="E30" s="18"/>
      <c r="F30" s="18"/>
      <c r="G30" s="18" t="s">
        <v>26</v>
      </c>
      <c r="H30" s="18"/>
      <c r="I30" s="17"/>
    </row>
    <row r="31" spans="1:10">
      <c r="B31" s="18"/>
      <c r="C31" s="18"/>
      <c r="D31" s="18"/>
      <c r="E31" s="18"/>
      <c r="F31" s="18"/>
      <c r="G31" s="18"/>
      <c r="H31" s="18"/>
      <c r="I31" s="18"/>
      <c r="J31" s="17"/>
    </row>
  </sheetData>
  <customSheetViews>
    <customSheetView guid="{BBE43EB8-AC5B-419E-90E4-72D0C525AF66}" scale="140">
      <selection activeCell="H2" sqref="H2"/>
      <pageMargins left="0" right="0" top="0" bottom="0" header="0" footer="0"/>
    </customSheetView>
  </customSheetView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8"/>
  <dimension ref="A1:G15"/>
  <sheetViews>
    <sheetView zoomScale="80" zoomScaleNormal="80" workbookViewId="0">
      <selection activeCell="B4" sqref="B4"/>
    </sheetView>
  </sheetViews>
  <sheetFormatPr defaultRowHeight="12.75"/>
  <cols>
    <col min="1" max="1" width="34" style="79" bestFit="1" customWidth="1"/>
    <col min="2" max="2" width="14.6640625" style="79" bestFit="1" customWidth="1"/>
    <col min="3" max="3" width="18.5546875" style="79" bestFit="1" customWidth="1"/>
    <col min="4" max="4" width="12.77734375" style="79" customWidth="1"/>
    <col min="5" max="5" width="10.44140625" style="79" customWidth="1"/>
    <col min="6" max="6" width="9.21875" style="79" customWidth="1"/>
    <col min="7" max="7" width="9.109375" style="79" customWidth="1"/>
    <col min="8" max="256" width="8.88671875" style="79"/>
    <col min="257" max="257" width="34" style="79" bestFit="1" customWidth="1"/>
    <col min="258" max="258" width="14.6640625" style="79" bestFit="1" customWidth="1"/>
    <col min="259" max="259" width="17.6640625" style="79" bestFit="1" customWidth="1"/>
    <col min="260" max="260" width="12.77734375" style="79" customWidth="1"/>
    <col min="261" max="261" width="10.44140625" style="79" customWidth="1"/>
    <col min="262" max="262" width="9.21875" style="79" customWidth="1"/>
    <col min="263" max="263" width="9.109375" style="79" customWidth="1"/>
    <col min="264" max="512" width="8.88671875" style="79"/>
    <col min="513" max="513" width="34" style="79" bestFit="1" customWidth="1"/>
    <col min="514" max="514" width="14.6640625" style="79" bestFit="1" customWidth="1"/>
    <col min="515" max="515" width="17.6640625" style="79" bestFit="1" customWidth="1"/>
    <col min="516" max="516" width="12.77734375" style="79" customWidth="1"/>
    <col min="517" max="517" width="10.44140625" style="79" customWidth="1"/>
    <col min="518" max="518" width="9.21875" style="79" customWidth="1"/>
    <col min="519" max="519" width="9.109375" style="79" customWidth="1"/>
    <col min="520" max="768" width="8.88671875" style="79"/>
    <col min="769" max="769" width="34" style="79" bestFit="1" customWidth="1"/>
    <col min="770" max="770" width="14.6640625" style="79" bestFit="1" customWidth="1"/>
    <col min="771" max="771" width="17.6640625" style="79" bestFit="1" customWidth="1"/>
    <col min="772" max="772" width="12.77734375" style="79" customWidth="1"/>
    <col min="773" max="773" width="10.44140625" style="79" customWidth="1"/>
    <col min="774" max="774" width="9.21875" style="79" customWidth="1"/>
    <col min="775" max="775" width="9.109375" style="79" customWidth="1"/>
    <col min="776" max="1024" width="8.88671875" style="79"/>
    <col min="1025" max="1025" width="34" style="79" bestFit="1" customWidth="1"/>
    <col min="1026" max="1026" width="14.6640625" style="79" bestFit="1" customWidth="1"/>
    <col min="1027" max="1027" width="17.6640625" style="79" bestFit="1" customWidth="1"/>
    <col min="1028" max="1028" width="12.77734375" style="79" customWidth="1"/>
    <col min="1029" max="1029" width="10.44140625" style="79" customWidth="1"/>
    <col min="1030" max="1030" width="9.21875" style="79" customWidth="1"/>
    <col min="1031" max="1031" width="9.109375" style="79" customWidth="1"/>
    <col min="1032" max="1280" width="8.88671875" style="79"/>
    <col min="1281" max="1281" width="34" style="79" bestFit="1" customWidth="1"/>
    <col min="1282" max="1282" width="14.6640625" style="79" bestFit="1" customWidth="1"/>
    <col min="1283" max="1283" width="17.6640625" style="79" bestFit="1" customWidth="1"/>
    <col min="1284" max="1284" width="12.77734375" style="79" customWidth="1"/>
    <col min="1285" max="1285" width="10.44140625" style="79" customWidth="1"/>
    <col min="1286" max="1286" width="9.21875" style="79" customWidth="1"/>
    <col min="1287" max="1287" width="9.109375" style="79" customWidth="1"/>
    <col min="1288" max="1536" width="8.88671875" style="79"/>
    <col min="1537" max="1537" width="34" style="79" bestFit="1" customWidth="1"/>
    <col min="1538" max="1538" width="14.6640625" style="79" bestFit="1" customWidth="1"/>
    <col min="1539" max="1539" width="17.6640625" style="79" bestFit="1" customWidth="1"/>
    <col min="1540" max="1540" width="12.77734375" style="79" customWidth="1"/>
    <col min="1541" max="1541" width="10.44140625" style="79" customWidth="1"/>
    <col min="1542" max="1542" width="9.21875" style="79" customWidth="1"/>
    <col min="1543" max="1543" width="9.109375" style="79" customWidth="1"/>
    <col min="1544" max="1792" width="8.88671875" style="79"/>
    <col min="1793" max="1793" width="34" style="79" bestFit="1" customWidth="1"/>
    <col min="1794" max="1794" width="14.6640625" style="79" bestFit="1" customWidth="1"/>
    <col min="1795" max="1795" width="17.6640625" style="79" bestFit="1" customWidth="1"/>
    <col min="1796" max="1796" width="12.77734375" style="79" customWidth="1"/>
    <col min="1797" max="1797" width="10.44140625" style="79" customWidth="1"/>
    <col min="1798" max="1798" width="9.21875" style="79" customWidth="1"/>
    <col min="1799" max="1799" width="9.109375" style="79" customWidth="1"/>
    <col min="1800" max="2048" width="8.88671875" style="79"/>
    <col min="2049" max="2049" width="34" style="79" bestFit="1" customWidth="1"/>
    <col min="2050" max="2050" width="14.6640625" style="79" bestFit="1" customWidth="1"/>
    <col min="2051" max="2051" width="17.6640625" style="79" bestFit="1" customWidth="1"/>
    <col min="2052" max="2052" width="12.77734375" style="79" customWidth="1"/>
    <col min="2053" max="2053" width="10.44140625" style="79" customWidth="1"/>
    <col min="2054" max="2054" width="9.21875" style="79" customWidth="1"/>
    <col min="2055" max="2055" width="9.109375" style="79" customWidth="1"/>
    <col min="2056" max="2304" width="8.88671875" style="79"/>
    <col min="2305" max="2305" width="34" style="79" bestFit="1" customWidth="1"/>
    <col min="2306" max="2306" width="14.6640625" style="79" bestFit="1" customWidth="1"/>
    <col min="2307" max="2307" width="17.6640625" style="79" bestFit="1" customWidth="1"/>
    <col min="2308" max="2308" width="12.77734375" style="79" customWidth="1"/>
    <col min="2309" max="2309" width="10.44140625" style="79" customWidth="1"/>
    <col min="2310" max="2310" width="9.21875" style="79" customWidth="1"/>
    <col min="2311" max="2311" width="9.109375" style="79" customWidth="1"/>
    <col min="2312" max="2560" width="8.88671875" style="79"/>
    <col min="2561" max="2561" width="34" style="79" bestFit="1" customWidth="1"/>
    <col min="2562" max="2562" width="14.6640625" style="79" bestFit="1" customWidth="1"/>
    <col min="2563" max="2563" width="17.6640625" style="79" bestFit="1" customWidth="1"/>
    <col min="2564" max="2564" width="12.77734375" style="79" customWidth="1"/>
    <col min="2565" max="2565" width="10.44140625" style="79" customWidth="1"/>
    <col min="2566" max="2566" width="9.21875" style="79" customWidth="1"/>
    <col min="2567" max="2567" width="9.109375" style="79" customWidth="1"/>
    <col min="2568" max="2816" width="8.88671875" style="79"/>
    <col min="2817" max="2817" width="34" style="79" bestFit="1" customWidth="1"/>
    <col min="2818" max="2818" width="14.6640625" style="79" bestFit="1" customWidth="1"/>
    <col min="2819" max="2819" width="17.6640625" style="79" bestFit="1" customWidth="1"/>
    <col min="2820" max="2820" width="12.77734375" style="79" customWidth="1"/>
    <col min="2821" max="2821" width="10.44140625" style="79" customWidth="1"/>
    <col min="2822" max="2822" width="9.21875" style="79" customWidth="1"/>
    <col min="2823" max="2823" width="9.109375" style="79" customWidth="1"/>
    <col min="2824" max="3072" width="8.88671875" style="79"/>
    <col min="3073" max="3073" width="34" style="79" bestFit="1" customWidth="1"/>
    <col min="3074" max="3074" width="14.6640625" style="79" bestFit="1" customWidth="1"/>
    <col min="3075" max="3075" width="17.6640625" style="79" bestFit="1" customWidth="1"/>
    <col min="3076" max="3076" width="12.77734375" style="79" customWidth="1"/>
    <col min="3077" max="3077" width="10.44140625" style="79" customWidth="1"/>
    <col min="3078" max="3078" width="9.21875" style="79" customWidth="1"/>
    <col min="3079" max="3079" width="9.109375" style="79" customWidth="1"/>
    <col min="3080" max="3328" width="8.88671875" style="79"/>
    <col min="3329" max="3329" width="34" style="79" bestFit="1" customWidth="1"/>
    <col min="3330" max="3330" width="14.6640625" style="79" bestFit="1" customWidth="1"/>
    <col min="3331" max="3331" width="17.6640625" style="79" bestFit="1" customWidth="1"/>
    <col min="3332" max="3332" width="12.77734375" style="79" customWidth="1"/>
    <col min="3333" max="3333" width="10.44140625" style="79" customWidth="1"/>
    <col min="3334" max="3334" width="9.21875" style="79" customWidth="1"/>
    <col min="3335" max="3335" width="9.109375" style="79" customWidth="1"/>
    <col min="3336" max="3584" width="8.88671875" style="79"/>
    <col min="3585" max="3585" width="34" style="79" bestFit="1" customWidth="1"/>
    <col min="3586" max="3586" width="14.6640625" style="79" bestFit="1" customWidth="1"/>
    <col min="3587" max="3587" width="17.6640625" style="79" bestFit="1" customWidth="1"/>
    <col min="3588" max="3588" width="12.77734375" style="79" customWidth="1"/>
    <col min="3589" max="3589" width="10.44140625" style="79" customWidth="1"/>
    <col min="3590" max="3590" width="9.21875" style="79" customWidth="1"/>
    <col min="3591" max="3591" width="9.109375" style="79" customWidth="1"/>
    <col min="3592" max="3840" width="8.88671875" style="79"/>
    <col min="3841" max="3841" width="34" style="79" bestFit="1" customWidth="1"/>
    <col min="3842" max="3842" width="14.6640625" style="79" bestFit="1" customWidth="1"/>
    <col min="3843" max="3843" width="17.6640625" style="79" bestFit="1" customWidth="1"/>
    <col min="3844" max="3844" width="12.77734375" style="79" customWidth="1"/>
    <col min="3845" max="3845" width="10.44140625" style="79" customWidth="1"/>
    <col min="3846" max="3846" width="9.21875" style="79" customWidth="1"/>
    <col min="3847" max="3847" width="9.109375" style="79" customWidth="1"/>
    <col min="3848" max="4096" width="8.88671875" style="79"/>
    <col min="4097" max="4097" width="34" style="79" bestFit="1" customWidth="1"/>
    <col min="4098" max="4098" width="14.6640625" style="79" bestFit="1" customWidth="1"/>
    <col min="4099" max="4099" width="17.6640625" style="79" bestFit="1" customWidth="1"/>
    <col min="4100" max="4100" width="12.77734375" style="79" customWidth="1"/>
    <col min="4101" max="4101" width="10.44140625" style="79" customWidth="1"/>
    <col min="4102" max="4102" width="9.21875" style="79" customWidth="1"/>
    <col min="4103" max="4103" width="9.109375" style="79" customWidth="1"/>
    <col min="4104" max="4352" width="8.88671875" style="79"/>
    <col min="4353" max="4353" width="34" style="79" bestFit="1" customWidth="1"/>
    <col min="4354" max="4354" width="14.6640625" style="79" bestFit="1" customWidth="1"/>
    <col min="4355" max="4355" width="17.6640625" style="79" bestFit="1" customWidth="1"/>
    <col min="4356" max="4356" width="12.77734375" style="79" customWidth="1"/>
    <col min="4357" max="4357" width="10.44140625" style="79" customWidth="1"/>
    <col min="4358" max="4358" width="9.21875" style="79" customWidth="1"/>
    <col min="4359" max="4359" width="9.109375" style="79" customWidth="1"/>
    <col min="4360" max="4608" width="8.88671875" style="79"/>
    <col min="4609" max="4609" width="34" style="79" bestFit="1" customWidth="1"/>
    <col min="4610" max="4610" width="14.6640625" style="79" bestFit="1" customWidth="1"/>
    <col min="4611" max="4611" width="17.6640625" style="79" bestFit="1" customWidth="1"/>
    <col min="4612" max="4612" width="12.77734375" style="79" customWidth="1"/>
    <col min="4613" max="4613" width="10.44140625" style="79" customWidth="1"/>
    <col min="4614" max="4614" width="9.21875" style="79" customWidth="1"/>
    <col min="4615" max="4615" width="9.109375" style="79" customWidth="1"/>
    <col min="4616" max="4864" width="8.88671875" style="79"/>
    <col min="4865" max="4865" width="34" style="79" bestFit="1" customWidth="1"/>
    <col min="4866" max="4866" width="14.6640625" style="79" bestFit="1" customWidth="1"/>
    <col min="4867" max="4867" width="17.6640625" style="79" bestFit="1" customWidth="1"/>
    <col min="4868" max="4868" width="12.77734375" style="79" customWidth="1"/>
    <col min="4869" max="4869" width="10.44140625" style="79" customWidth="1"/>
    <col min="4870" max="4870" width="9.21875" style="79" customWidth="1"/>
    <col min="4871" max="4871" width="9.109375" style="79" customWidth="1"/>
    <col min="4872" max="5120" width="8.88671875" style="79"/>
    <col min="5121" max="5121" width="34" style="79" bestFit="1" customWidth="1"/>
    <col min="5122" max="5122" width="14.6640625" style="79" bestFit="1" customWidth="1"/>
    <col min="5123" max="5123" width="17.6640625" style="79" bestFit="1" customWidth="1"/>
    <col min="5124" max="5124" width="12.77734375" style="79" customWidth="1"/>
    <col min="5125" max="5125" width="10.44140625" style="79" customWidth="1"/>
    <col min="5126" max="5126" width="9.21875" style="79" customWidth="1"/>
    <col min="5127" max="5127" width="9.109375" style="79" customWidth="1"/>
    <col min="5128" max="5376" width="8.88671875" style="79"/>
    <col min="5377" max="5377" width="34" style="79" bestFit="1" customWidth="1"/>
    <col min="5378" max="5378" width="14.6640625" style="79" bestFit="1" customWidth="1"/>
    <col min="5379" max="5379" width="17.6640625" style="79" bestFit="1" customWidth="1"/>
    <col min="5380" max="5380" width="12.77734375" style="79" customWidth="1"/>
    <col min="5381" max="5381" width="10.44140625" style="79" customWidth="1"/>
    <col min="5382" max="5382" width="9.21875" style="79" customWidth="1"/>
    <col min="5383" max="5383" width="9.109375" style="79" customWidth="1"/>
    <col min="5384" max="5632" width="8.88671875" style="79"/>
    <col min="5633" max="5633" width="34" style="79" bestFit="1" customWidth="1"/>
    <col min="5634" max="5634" width="14.6640625" style="79" bestFit="1" customWidth="1"/>
    <col min="5635" max="5635" width="17.6640625" style="79" bestFit="1" customWidth="1"/>
    <col min="5636" max="5636" width="12.77734375" style="79" customWidth="1"/>
    <col min="5637" max="5637" width="10.44140625" style="79" customWidth="1"/>
    <col min="5638" max="5638" width="9.21875" style="79" customWidth="1"/>
    <col min="5639" max="5639" width="9.109375" style="79" customWidth="1"/>
    <col min="5640" max="5888" width="8.88671875" style="79"/>
    <col min="5889" max="5889" width="34" style="79" bestFit="1" customWidth="1"/>
    <col min="5890" max="5890" width="14.6640625" style="79" bestFit="1" customWidth="1"/>
    <col min="5891" max="5891" width="17.6640625" style="79" bestFit="1" customWidth="1"/>
    <col min="5892" max="5892" width="12.77734375" style="79" customWidth="1"/>
    <col min="5893" max="5893" width="10.44140625" style="79" customWidth="1"/>
    <col min="5894" max="5894" width="9.21875" style="79" customWidth="1"/>
    <col min="5895" max="5895" width="9.109375" style="79" customWidth="1"/>
    <col min="5896" max="6144" width="8.88671875" style="79"/>
    <col min="6145" max="6145" width="34" style="79" bestFit="1" customWidth="1"/>
    <col min="6146" max="6146" width="14.6640625" style="79" bestFit="1" customWidth="1"/>
    <col min="6147" max="6147" width="17.6640625" style="79" bestFit="1" customWidth="1"/>
    <col min="6148" max="6148" width="12.77734375" style="79" customWidth="1"/>
    <col min="6149" max="6149" width="10.44140625" style="79" customWidth="1"/>
    <col min="6150" max="6150" width="9.21875" style="79" customWidth="1"/>
    <col min="6151" max="6151" width="9.109375" style="79" customWidth="1"/>
    <col min="6152" max="6400" width="8.88671875" style="79"/>
    <col min="6401" max="6401" width="34" style="79" bestFit="1" customWidth="1"/>
    <col min="6402" max="6402" width="14.6640625" style="79" bestFit="1" customWidth="1"/>
    <col min="6403" max="6403" width="17.6640625" style="79" bestFit="1" customWidth="1"/>
    <col min="6404" max="6404" width="12.77734375" style="79" customWidth="1"/>
    <col min="6405" max="6405" width="10.44140625" style="79" customWidth="1"/>
    <col min="6406" max="6406" width="9.21875" style="79" customWidth="1"/>
    <col min="6407" max="6407" width="9.109375" style="79" customWidth="1"/>
    <col min="6408" max="6656" width="8.88671875" style="79"/>
    <col min="6657" max="6657" width="34" style="79" bestFit="1" customWidth="1"/>
    <col min="6658" max="6658" width="14.6640625" style="79" bestFit="1" customWidth="1"/>
    <col min="6659" max="6659" width="17.6640625" style="79" bestFit="1" customWidth="1"/>
    <col min="6660" max="6660" width="12.77734375" style="79" customWidth="1"/>
    <col min="6661" max="6661" width="10.44140625" style="79" customWidth="1"/>
    <col min="6662" max="6662" width="9.21875" style="79" customWidth="1"/>
    <col min="6663" max="6663" width="9.109375" style="79" customWidth="1"/>
    <col min="6664" max="6912" width="8.88671875" style="79"/>
    <col min="6913" max="6913" width="34" style="79" bestFit="1" customWidth="1"/>
    <col min="6914" max="6914" width="14.6640625" style="79" bestFit="1" customWidth="1"/>
    <col min="6915" max="6915" width="17.6640625" style="79" bestFit="1" customWidth="1"/>
    <col min="6916" max="6916" width="12.77734375" style="79" customWidth="1"/>
    <col min="6917" max="6917" width="10.44140625" style="79" customWidth="1"/>
    <col min="6918" max="6918" width="9.21875" style="79" customWidth="1"/>
    <col min="6919" max="6919" width="9.109375" style="79" customWidth="1"/>
    <col min="6920" max="7168" width="8.88671875" style="79"/>
    <col min="7169" max="7169" width="34" style="79" bestFit="1" customWidth="1"/>
    <col min="7170" max="7170" width="14.6640625" style="79" bestFit="1" customWidth="1"/>
    <col min="7171" max="7171" width="17.6640625" style="79" bestFit="1" customWidth="1"/>
    <col min="7172" max="7172" width="12.77734375" style="79" customWidth="1"/>
    <col min="7173" max="7173" width="10.44140625" style="79" customWidth="1"/>
    <col min="7174" max="7174" width="9.21875" style="79" customWidth="1"/>
    <col min="7175" max="7175" width="9.109375" style="79" customWidth="1"/>
    <col min="7176" max="7424" width="8.88671875" style="79"/>
    <col min="7425" max="7425" width="34" style="79" bestFit="1" customWidth="1"/>
    <col min="7426" max="7426" width="14.6640625" style="79" bestFit="1" customWidth="1"/>
    <col min="7427" max="7427" width="17.6640625" style="79" bestFit="1" customWidth="1"/>
    <col min="7428" max="7428" width="12.77734375" style="79" customWidth="1"/>
    <col min="7429" max="7429" width="10.44140625" style="79" customWidth="1"/>
    <col min="7430" max="7430" width="9.21875" style="79" customWidth="1"/>
    <col min="7431" max="7431" width="9.109375" style="79" customWidth="1"/>
    <col min="7432" max="7680" width="8.88671875" style="79"/>
    <col min="7681" max="7681" width="34" style="79" bestFit="1" customWidth="1"/>
    <col min="7682" max="7682" width="14.6640625" style="79" bestFit="1" customWidth="1"/>
    <col min="7683" max="7683" width="17.6640625" style="79" bestFit="1" customWidth="1"/>
    <col min="7684" max="7684" width="12.77734375" style="79" customWidth="1"/>
    <col min="7685" max="7685" width="10.44140625" style="79" customWidth="1"/>
    <col min="7686" max="7686" width="9.21875" style="79" customWidth="1"/>
    <col min="7687" max="7687" width="9.109375" style="79" customWidth="1"/>
    <col min="7688" max="7936" width="8.88671875" style="79"/>
    <col min="7937" max="7937" width="34" style="79" bestFit="1" customWidth="1"/>
    <col min="7938" max="7938" width="14.6640625" style="79" bestFit="1" customWidth="1"/>
    <col min="7939" max="7939" width="17.6640625" style="79" bestFit="1" customWidth="1"/>
    <col min="7940" max="7940" width="12.77734375" style="79" customWidth="1"/>
    <col min="7941" max="7941" width="10.44140625" style="79" customWidth="1"/>
    <col min="7942" max="7942" width="9.21875" style="79" customWidth="1"/>
    <col min="7943" max="7943" width="9.109375" style="79" customWidth="1"/>
    <col min="7944" max="8192" width="8.88671875" style="79"/>
    <col min="8193" max="8193" width="34" style="79" bestFit="1" customWidth="1"/>
    <col min="8194" max="8194" width="14.6640625" style="79" bestFit="1" customWidth="1"/>
    <col min="8195" max="8195" width="17.6640625" style="79" bestFit="1" customWidth="1"/>
    <col min="8196" max="8196" width="12.77734375" style="79" customWidth="1"/>
    <col min="8197" max="8197" width="10.44140625" style="79" customWidth="1"/>
    <col min="8198" max="8198" width="9.21875" style="79" customWidth="1"/>
    <col min="8199" max="8199" width="9.109375" style="79" customWidth="1"/>
    <col min="8200" max="8448" width="8.88671875" style="79"/>
    <col min="8449" max="8449" width="34" style="79" bestFit="1" customWidth="1"/>
    <col min="8450" max="8450" width="14.6640625" style="79" bestFit="1" customWidth="1"/>
    <col min="8451" max="8451" width="17.6640625" style="79" bestFit="1" customWidth="1"/>
    <col min="8452" max="8452" width="12.77734375" style="79" customWidth="1"/>
    <col min="8453" max="8453" width="10.44140625" style="79" customWidth="1"/>
    <col min="8454" max="8454" width="9.21875" style="79" customWidth="1"/>
    <col min="8455" max="8455" width="9.109375" style="79" customWidth="1"/>
    <col min="8456" max="8704" width="8.88671875" style="79"/>
    <col min="8705" max="8705" width="34" style="79" bestFit="1" customWidth="1"/>
    <col min="8706" max="8706" width="14.6640625" style="79" bestFit="1" customWidth="1"/>
    <col min="8707" max="8707" width="17.6640625" style="79" bestFit="1" customWidth="1"/>
    <col min="8708" max="8708" width="12.77734375" style="79" customWidth="1"/>
    <col min="8709" max="8709" width="10.44140625" style="79" customWidth="1"/>
    <col min="8710" max="8710" width="9.21875" style="79" customWidth="1"/>
    <col min="8711" max="8711" width="9.109375" style="79" customWidth="1"/>
    <col min="8712" max="8960" width="8.88671875" style="79"/>
    <col min="8961" max="8961" width="34" style="79" bestFit="1" customWidth="1"/>
    <col min="8962" max="8962" width="14.6640625" style="79" bestFit="1" customWidth="1"/>
    <col min="8963" max="8963" width="17.6640625" style="79" bestFit="1" customWidth="1"/>
    <col min="8964" max="8964" width="12.77734375" style="79" customWidth="1"/>
    <col min="8965" max="8965" width="10.44140625" style="79" customWidth="1"/>
    <col min="8966" max="8966" width="9.21875" style="79" customWidth="1"/>
    <col min="8967" max="8967" width="9.109375" style="79" customWidth="1"/>
    <col min="8968" max="9216" width="8.88671875" style="79"/>
    <col min="9217" max="9217" width="34" style="79" bestFit="1" customWidth="1"/>
    <col min="9218" max="9218" width="14.6640625" style="79" bestFit="1" customWidth="1"/>
    <col min="9219" max="9219" width="17.6640625" style="79" bestFit="1" customWidth="1"/>
    <col min="9220" max="9220" width="12.77734375" style="79" customWidth="1"/>
    <col min="9221" max="9221" width="10.44140625" style="79" customWidth="1"/>
    <col min="9222" max="9222" width="9.21875" style="79" customWidth="1"/>
    <col min="9223" max="9223" width="9.109375" style="79" customWidth="1"/>
    <col min="9224" max="9472" width="8.88671875" style="79"/>
    <col min="9473" max="9473" width="34" style="79" bestFit="1" customWidth="1"/>
    <col min="9474" max="9474" width="14.6640625" style="79" bestFit="1" customWidth="1"/>
    <col min="9475" max="9475" width="17.6640625" style="79" bestFit="1" customWidth="1"/>
    <col min="9476" max="9476" width="12.77734375" style="79" customWidth="1"/>
    <col min="9477" max="9477" width="10.44140625" style="79" customWidth="1"/>
    <col min="9478" max="9478" width="9.21875" style="79" customWidth="1"/>
    <col min="9479" max="9479" width="9.109375" style="79" customWidth="1"/>
    <col min="9480" max="9728" width="8.88671875" style="79"/>
    <col min="9729" max="9729" width="34" style="79" bestFit="1" customWidth="1"/>
    <col min="9730" max="9730" width="14.6640625" style="79" bestFit="1" customWidth="1"/>
    <col min="9731" max="9731" width="17.6640625" style="79" bestFit="1" customWidth="1"/>
    <col min="9732" max="9732" width="12.77734375" style="79" customWidth="1"/>
    <col min="9733" max="9733" width="10.44140625" style="79" customWidth="1"/>
    <col min="9734" max="9734" width="9.21875" style="79" customWidth="1"/>
    <col min="9735" max="9735" width="9.109375" style="79" customWidth="1"/>
    <col min="9736" max="9984" width="8.88671875" style="79"/>
    <col min="9985" max="9985" width="34" style="79" bestFit="1" customWidth="1"/>
    <col min="9986" max="9986" width="14.6640625" style="79" bestFit="1" customWidth="1"/>
    <col min="9987" max="9987" width="17.6640625" style="79" bestFit="1" customWidth="1"/>
    <col min="9988" max="9988" width="12.77734375" style="79" customWidth="1"/>
    <col min="9989" max="9989" width="10.44140625" style="79" customWidth="1"/>
    <col min="9990" max="9990" width="9.21875" style="79" customWidth="1"/>
    <col min="9991" max="9991" width="9.109375" style="79" customWidth="1"/>
    <col min="9992" max="10240" width="8.88671875" style="79"/>
    <col min="10241" max="10241" width="34" style="79" bestFit="1" customWidth="1"/>
    <col min="10242" max="10242" width="14.6640625" style="79" bestFit="1" customWidth="1"/>
    <col min="10243" max="10243" width="17.6640625" style="79" bestFit="1" customWidth="1"/>
    <col min="10244" max="10244" width="12.77734375" style="79" customWidth="1"/>
    <col min="10245" max="10245" width="10.44140625" style="79" customWidth="1"/>
    <col min="10246" max="10246" width="9.21875" style="79" customWidth="1"/>
    <col min="10247" max="10247" width="9.109375" style="79" customWidth="1"/>
    <col min="10248" max="10496" width="8.88671875" style="79"/>
    <col min="10497" max="10497" width="34" style="79" bestFit="1" customWidth="1"/>
    <col min="10498" max="10498" width="14.6640625" style="79" bestFit="1" customWidth="1"/>
    <col min="10499" max="10499" width="17.6640625" style="79" bestFit="1" customWidth="1"/>
    <col min="10500" max="10500" width="12.77734375" style="79" customWidth="1"/>
    <col min="10501" max="10501" width="10.44140625" style="79" customWidth="1"/>
    <col min="10502" max="10502" width="9.21875" style="79" customWidth="1"/>
    <col min="10503" max="10503" width="9.109375" style="79" customWidth="1"/>
    <col min="10504" max="10752" width="8.88671875" style="79"/>
    <col min="10753" max="10753" width="34" style="79" bestFit="1" customWidth="1"/>
    <col min="10754" max="10754" width="14.6640625" style="79" bestFit="1" customWidth="1"/>
    <col min="10755" max="10755" width="17.6640625" style="79" bestFit="1" customWidth="1"/>
    <col min="10756" max="10756" width="12.77734375" style="79" customWidth="1"/>
    <col min="10757" max="10757" width="10.44140625" style="79" customWidth="1"/>
    <col min="10758" max="10758" width="9.21875" style="79" customWidth="1"/>
    <col min="10759" max="10759" width="9.109375" style="79" customWidth="1"/>
    <col min="10760" max="11008" width="8.88671875" style="79"/>
    <col min="11009" max="11009" width="34" style="79" bestFit="1" customWidth="1"/>
    <col min="11010" max="11010" width="14.6640625" style="79" bestFit="1" customWidth="1"/>
    <col min="11011" max="11011" width="17.6640625" style="79" bestFit="1" customWidth="1"/>
    <col min="11012" max="11012" width="12.77734375" style="79" customWidth="1"/>
    <col min="11013" max="11013" width="10.44140625" style="79" customWidth="1"/>
    <col min="11014" max="11014" width="9.21875" style="79" customWidth="1"/>
    <col min="11015" max="11015" width="9.109375" style="79" customWidth="1"/>
    <col min="11016" max="11264" width="8.88671875" style="79"/>
    <col min="11265" max="11265" width="34" style="79" bestFit="1" customWidth="1"/>
    <col min="11266" max="11266" width="14.6640625" style="79" bestFit="1" customWidth="1"/>
    <col min="11267" max="11267" width="17.6640625" style="79" bestFit="1" customWidth="1"/>
    <col min="11268" max="11268" width="12.77734375" style="79" customWidth="1"/>
    <col min="11269" max="11269" width="10.44140625" style="79" customWidth="1"/>
    <col min="11270" max="11270" width="9.21875" style="79" customWidth="1"/>
    <col min="11271" max="11271" width="9.109375" style="79" customWidth="1"/>
    <col min="11272" max="11520" width="8.88671875" style="79"/>
    <col min="11521" max="11521" width="34" style="79" bestFit="1" customWidth="1"/>
    <col min="11522" max="11522" width="14.6640625" style="79" bestFit="1" customWidth="1"/>
    <col min="11523" max="11523" width="17.6640625" style="79" bestFit="1" customWidth="1"/>
    <col min="11524" max="11524" width="12.77734375" style="79" customWidth="1"/>
    <col min="11525" max="11525" width="10.44140625" style="79" customWidth="1"/>
    <col min="11526" max="11526" width="9.21875" style="79" customWidth="1"/>
    <col min="11527" max="11527" width="9.109375" style="79" customWidth="1"/>
    <col min="11528" max="11776" width="8.88671875" style="79"/>
    <col min="11777" max="11777" width="34" style="79" bestFit="1" customWidth="1"/>
    <col min="11778" max="11778" width="14.6640625" style="79" bestFit="1" customWidth="1"/>
    <col min="11779" max="11779" width="17.6640625" style="79" bestFit="1" customWidth="1"/>
    <col min="11780" max="11780" width="12.77734375" style="79" customWidth="1"/>
    <col min="11781" max="11781" width="10.44140625" style="79" customWidth="1"/>
    <col min="11782" max="11782" width="9.21875" style="79" customWidth="1"/>
    <col min="11783" max="11783" width="9.109375" style="79" customWidth="1"/>
    <col min="11784" max="12032" width="8.88671875" style="79"/>
    <col min="12033" max="12033" width="34" style="79" bestFit="1" customWidth="1"/>
    <col min="12034" max="12034" width="14.6640625" style="79" bestFit="1" customWidth="1"/>
    <col min="12035" max="12035" width="17.6640625" style="79" bestFit="1" customWidth="1"/>
    <col min="12036" max="12036" width="12.77734375" style="79" customWidth="1"/>
    <col min="12037" max="12037" width="10.44140625" style="79" customWidth="1"/>
    <col min="12038" max="12038" width="9.21875" style="79" customWidth="1"/>
    <col min="12039" max="12039" width="9.109375" style="79" customWidth="1"/>
    <col min="12040" max="12288" width="8.88671875" style="79"/>
    <col min="12289" max="12289" width="34" style="79" bestFit="1" customWidth="1"/>
    <col min="12290" max="12290" width="14.6640625" style="79" bestFit="1" customWidth="1"/>
    <col min="12291" max="12291" width="17.6640625" style="79" bestFit="1" customWidth="1"/>
    <col min="12292" max="12292" width="12.77734375" style="79" customWidth="1"/>
    <col min="12293" max="12293" width="10.44140625" style="79" customWidth="1"/>
    <col min="12294" max="12294" width="9.21875" style="79" customWidth="1"/>
    <col min="12295" max="12295" width="9.109375" style="79" customWidth="1"/>
    <col min="12296" max="12544" width="8.88671875" style="79"/>
    <col min="12545" max="12545" width="34" style="79" bestFit="1" customWidth="1"/>
    <col min="12546" max="12546" width="14.6640625" style="79" bestFit="1" customWidth="1"/>
    <col min="12547" max="12547" width="17.6640625" style="79" bestFit="1" customWidth="1"/>
    <col min="12548" max="12548" width="12.77734375" style="79" customWidth="1"/>
    <col min="12549" max="12549" width="10.44140625" style="79" customWidth="1"/>
    <col min="12550" max="12550" width="9.21875" style="79" customWidth="1"/>
    <col min="12551" max="12551" width="9.109375" style="79" customWidth="1"/>
    <col min="12552" max="12800" width="8.88671875" style="79"/>
    <col min="12801" max="12801" width="34" style="79" bestFit="1" customWidth="1"/>
    <col min="12802" max="12802" width="14.6640625" style="79" bestFit="1" customWidth="1"/>
    <col min="12803" max="12803" width="17.6640625" style="79" bestFit="1" customWidth="1"/>
    <col min="12804" max="12804" width="12.77734375" style="79" customWidth="1"/>
    <col min="12805" max="12805" width="10.44140625" style="79" customWidth="1"/>
    <col min="12806" max="12806" width="9.21875" style="79" customWidth="1"/>
    <col min="12807" max="12807" width="9.109375" style="79" customWidth="1"/>
    <col min="12808" max="13056" width="8.88671875" style="79"/>
    <col min="13057" max="13057" width="34" style="79" bestFit="1" customWidth="1"/>
    <col min="13058" max="13058" width="14.6640625" style="79" bestFit="1" customWidth="1"/>
    <col min="13059" max="13059" width="17.6640625" style="79" bestFit="1" customWidth="1"/>
    <col min="13060" max="13060" width="12.77734375" style="79" customWidth="1"/>
    <col min="13061" max="13061" width="10.44140625" style="79" customWidth="1"/>
    <col min="13062" max="13062" width="9.21875" style="79" customWidth="1"/>
    <col min="13063" max="13063" width="9.109375" style="79" customWidth="1"/>
    <col min="13064" max="13312" width="8.88671875" style="79"/>
    <col min="13313" max="13313" width="34" style="79" bestFit="1" customWidth="1"/>
    <col min="13314" max="13314" width="14.6640625" style="79" bestFit="1" customWidth="1"/>
    <col min="13315" max="13315" width="17.6640625" style="79" bestFit="1" customWidth="1"/>
    <col min="13316" max="13316" width="12.77734375" style="79" customWidth="1"/>
    <col min="13317" max="13317" width="10.44140625" style="79" customWidth="1"/>
    <col min="13318" max="13318" width="9.21875" style="79" customWidth="1"/>
    <col min="13319" max="13319" width="9.109375" style="79" customWidth="1"/>
    <col min="13320" max="13568" width="8.88671875" style="79"/>
    <col min="13569" max="13569" width="34" style="79" bestFit="1" customWidth="1"/>
    <col min="13570" max="13570" width="14.6640625" style="79" bestFit="1" customWidth="1"/>
    <col min="13571" max="13571" width="17.6640625" style="79" bestFit="1" customWidth="1"/>
    <col min="13572" max="13572" width="12.77734375" style="79" customWidth="1"/>
    <col min="13573" max="13573" width="10.44140625" style="79" customWidth="1"/>
    <col min="13574" max="13574" width="9.21875" style="79" customWidth="1"/>
    <col min="13575" max="13575" width="9.109375" style="79" customWidth="1"/>
    <col min="13576" max="13824" width="8.88671875" style="79"/>
    <col min="13825" max="13825" width="34" style="79" bestFit="1" customWidth="1"/>
    <col min="13826" max="13826" width="14.6640625" style="79" bestFit="1" customWidth="1"/>
    <col min="13827" max="13827" width="17.6640625" style="79" bestFit="1" customWidth="1"/>
    <col min="13828" max="13828" width="12.77734375" style="79" customWidth="1"/>
    <col min="13829" max="13829" width="10.44140625" style="79" customWidth="1"/>
    <col min="13830" max="13830" width="9.21875" style="79" customWidth="1"/>
    <col min="13831" max="13831" width="9.109375" style="79" customWidth="1"/>
    <col min="13832" max="14080" width="8.88671875" style="79"/>
    <col min="14081" max="14081" width="34" style="79" bestFit="1" customWidth="1"/>
    <col min="14082" max="14082" width="14.6640625" style="79" bestFit="1" customWidth="1"/>
    <col min="14083" max="14083" width="17.6640625" style="79" bestFit="1" customWidth="1"/>
    <col min="14084" max="14084" width="12.77734375" style="79" customWidth="1"/>
    <col min="14085" max="14085" width="10.44140625" style="79" customWidth="1"/>
    <col min="14086" max="14086" width="9.21875" style="79" customWidth="1"/>
    <col min="14087" max="14087" width="9.109375" style="79" customWidth="1"/>
    <col min="14088" max="14336" width="8.88671875" style="79"/>
    <col min="14337" max="14337" width="34" style="79" bestFit="1" customWidth="1"/>
    <col min="14338" max="14338" width="14.6640625" style="79" bestFit="1" customWidth="1"/>
    <col min="14339" max="14339" width="17.6640625" style="79" bestFit="1" customWidth="1"/>
    <col min="14340" max="14340" width="12.77734375" style="79" customWidth="1"/>
    <col min="14341" max="14341" width="10.44140625" style="79" customWidth="1"/>
    <col min="14342" max="14342" width="9.21875" style="79" customWidth="1"/>
    <col min="14343" max="14343" width="9.109375" style="79" customWidth="1"/>
    <col min="14344" max="14592" width="8.88671875" style="79"/>
    <col min="14593" max="14593" width="34" style="79" bestFit="1" customWidth="1"/>
    <col min="14594" max="14594" width="14.6640625" style="79" bestFit="1" customWidth="1"/>
    <col min="14595" max="14595" width="17.6640625" style="79" bestFit="1" customWidth="1"/>
    <col min="14596" max="14596" width="12.77734375" style="79" customWidth="1"/>
    <col min="14597" max="14597" width="10.44140625" style="79" customWidth="1"/>
    <col min="14598" max="14598" width="9.21875" style="79" customWidth="1"/>
    <col min="14599" max="14599" width="9.109375" style="79" customWidth="1"/>
    <col min="14600" max="14848" width="8.88671875" style="79"/>
    <col min="14849" max="14849" width="34" style="79" bestFit="1" customWidth="1"/>
    <col min="14850" max="14850" width="14.6640625" style="79" bestFit="1" customWidth="1"/>
    <col min="14851" max="14851" width="17.6640625" style="79" bestFit="1" customWidth="1"/>
    <col min="14852" max="14852" width="12.77734375" style="79" customWidth="1"/>
    <col min="14853" max="14853" width="10.44140625" style="79" customWidth="1"/>
    <col min="14854" max="14854" width="9.21875" style="79" customWidth="1"/>
    <col min="14855" max="14855" width="9.109375" style="79" customWidth="1"/>
    <col min="14856" max="15104" width="8.88671875" style="79"/>
    <col min="15105" max="15105" width="34" style="79" bestFit="1" customWidth="1"/>
    <col min="15106" max="15106" width="14.6640625" style="79" bestFit="1" customWidth="1"/>
    <col min="15107" max="15107" width="17.6640625" style="79" bestFit="1" customWidth="1"/>
    <col min="15108" max="15108" width="12.77734375" style="79" customWidth="1"/>
    <col min="15109" max="15109" width="10.44140625" style="79" customWidth="1"/>
    <col min="15110" max="15110" width="9.21875" style="79" customWidth="1"/>
    <col min="15111" max="15111" width="9.109375" style="79" customWidth="1"/>
    <col min="15112" max="15360" width="8.88671875" style="79"/>
    <col min="15361" max="15361" width="34" style="79" bestFit="1" customWidth="1"/>
    <col min="15362" max="15362" width="14.6640625" style="79" bestFit="1" customWidth="1"/>
    <col min="15363" max="15363" width="17.6640625" style="79" bestFit="1" customWidth="1"/>
    <col min="15364" max="15364" width="12.77734375" style="79" customWidth="1"/>
    <col min="15365" max="15365" width="10.44140625" style="79" customWidth="1"/>
    <col min="15366" max="15366" width="9.21875" style="79" customWidth="1"/>
    <col min="15367" max="15367" width="9.109375" style="79" customWidth="1"/>
    <col min="15368" max="15616" width="8.88671875" style="79"/>
    <col min="15617" max="15617" width="34" style="79" bestFit="1" customWidth="1"/>
    <col min="15618" max="15618" width="14.6640625" style="79" bestFit="1" customWidth="1"/>
    <col min="15619" max="15619" width="17.6640625" style="79" bestFit="1" customWidth="1"/>
    <col min="15620" max="15620" width="12.77734375" style="79" customWidth="1"/>
    <col min="15621" max="15621" width="10.44140625" style="79" customWidth="1"/>
    <col min="15622" max="15622" width="9.21875" style="79" customWidth="1"/>
    <col min="15623" max="15623" width="9.109375" style="79" customWidth="1"/>
    <col min="15624" max="15872" width="8.88671875" style="79"/>
    <col min="15873" max="15873" width="34" style="79" bestFit="1" customWidth="1"/>
    <col min="15874" max="15874" width="14.6640625" style="79" bestFit="1" customWidth="1"/>
    <col min="15875" max="15875" width="17.6640625" style="79" bestFit="1" customWidth="1"/>
    <col min="15876" max="15876" width="12.77734375" style="79" customWidth="1"/>
    <col min="15877" max="15877" width="10.44140625" style="79" customWidth="1"/>
    <col min="15878" max="15878" width="9.21875" style="79" customWidth="1"/>
    <col min="15879" max="15879" width="9.109375" style="79" customWidth="1"/>
    <col min="15880" max="16128" width="8.88671875" style="79"/>
    <col min="16129" max="16129" width="34" style="79" bestFit="1" customWidth="1"/>
    <col min="16130" max="16130" width="14.6640625" style="79" bestFit="1" customWidth="1"/>
    <col min="16131" max="16131" width="17.6640625" style="79" bestFit="1" customWidth="1"/>
    <col min="16132" max="16132" width="12.77734375" style="79" customWidth="1"/>
    <col min="16133" max="16133" width="10.44140625" style="79" customWidth="1"/>
    <col min="16134" max="16134" width="9.21875" style="79" customWidth="1"/>
    <col min="16135" max="16135" width="9.109375" style="79" customWidth="1"/>
    <col min="16136" max="16384" width="8.88671875" style="79"/>
  </cols>
  <sheetData>
    <row r="1" spans="1:7" ht="18">
      <c r="A1" s="138" t="s">
        <v>975</v>
      </c>
      <c r="B1" s="139"/>
      <c r="C1" s="140">
        <v>0.06</v>
      </c>
      <c r="D1" s="139"/>
      <c r="E1" s="139"/>
      <c r="F1" s="139"/>
      <c r="G1" s="139"/>
    </row>
    <row r="2" spans="1:7" ht="18">
      <c r="A2" s="138" t="s">
        <v>973</v>
      </c>
      <c r="B2" s="139"/>
      <c r="C2" s="139">
        <v>120</v>
      </c>
      <c r="D2" s="139"/>
      <c r="E2" s="139"/>
      <c r="F2" s="139"/>
      <c r="G2" s="139"/>
    </row>
    <row r="3" spans="1:7" ht="18">
      <c r="A3" s="138" t="s">
        <v>974</v>
      </c>
      <c r="B3" s="139"/>
      <c r="C3" s="141">
        <v>40000</v>
      </c>
      <c r="D3" s="139"/>
      <c r="E3" s="139"/>
      <c r="F3" s="139"/>
      <c r="G3" s="139"/>
    </row>
    <row r="4" spans="1:7" ht="18">
      <c r="A4" s="138"/>
      <c r="B4" s="158"/>
      <c r="C4" s="138">
        <v>120</v>
      </c>
      <c r="D4" s="138">
        <v>180</v>
      </c>
      <c r="E4" s="138">
        <v>240</v>
      </c>
      <c r="F4" s="138">
        <v>300</v>
      </c>
      <c r="G4" s="138">
        <v>360</v>
      </c>
    </row>
    <row r="5" spans="1:7" ht="18">
      <c r="A5" s="138" t="s">
        <v>524</v>
      </c>
      <c r="B5" s="142">
        <v>0.06</v>
      </c>
      <c r="C5" s="141"/>
      <c r="D5" s="141"/>
      <c r="E5" s="141"/>
      <c r="F5" s="141"/>
      <c r="G5" s="141"/>
    </row>
    <row r="6" spans="1:7" ht="18">
      <c r="A6" s="139"/>
      <c r="B6" s="142">
        <v>6.5000000000000002E-2</v>
      </c>
      <c r="C6" s="141"/>
      <c r="D6" s="141"/>
      <c r="E6" s="141"/>
      <c r="F6" s="141"/>
      <c r="G6" s="141"/>
    </row>
    <row r="7" spans="1:7" ht="18">
      <c r="A7" s="139"/>
      <c r="B7" s="142">
        <v>7.0000000000000007E-2</v>
      </c>
      <c r="C7" s="141"/>
      <c r="D7" s="141"/>
      <c r="E7" s="141"/>
      <c r="F7" s="141"/>
      <c r="G7" s="141"/>
    </row>
    <row r="8" spans="1:7" ht="18">
      <c r="A8" s="139"/>
      <c r="B8" s="142">
        <v>7.4999999999999997E-2</v>
      </c>
      <c r="C8" s="141"/>
      <c r="D8" s="141"/>
      <c r="E8" s="141"/>
      <c r="F8" s="141"/>
      <c r="G8" s="141"/>
    </row>
    <row r="9" spans="1:7" ht="18">
      <c r="A9" s="139"/>
      <c r="B9" s="142">
        <v>0.08</v>
      </c>
      <c r="C9" s="141"/>
      <c r="D9" s="141"/>
      <c r="E9" s="141"/>
      <c r="F9" s="141"/>
      <c r="G9" s="141"/>
    </row>
    <row r="10" spans="1:7" ht="18">
      <c r="A10" s="139"/>
      <c r="B10" s="142">
        <v>8.5000000000000006E-2</v>
      </c>
      <c r="C10" s="141"/>
      <c r="D10" s="141"/>
      <c r="E10" s="141"/>
      <c r="F10" s="141"/>
      <c r="G10" s="141"/>
    </row>
    <row r="11" spans="1:7" ht="18">
      <c r="A11" s="139"/>
      <c r="B11" s="142">
        <v>0.09</v>
      </c>
      <c r="C11" s="141"/>
      <c r="D11" s="141"/>
      <c r="E11" s="141"/>
      <c r="F11" s="141"/>
      <c r="G11" s="141"/>
    </row>
    <row r="12" spans="1:7" ht="18">
      <c r="A12" s="139"/>
      <c r="B12" s="142">
        <v>9.5000000000000001E-2</v>
      </c>
      <c r="C12" s="141"/>
      <c r="D12" s="141"/>
      <c r="E12" s="141"/>
      <c r="F12" s="141"/>
      <c r="G12" s="141"/>
    </row>
    <row r="13" spans="1:7" ht="18">
      <c r="A13" s="139"/>
      <c r="B13" s="142">
        <v>0.1</v>
      </c>
      <c r="C13" s="141"/>
      <c r="D13" s="141"/>
      <c r="E13" s="141"/>
      <c r="F13" s="141"/>
      <c r="G13" s="141"/>
    </row>
    <row r="14" spans="1:7" ht="18">
      <c r="A14" s="139"/>
      <c r="B14" s="139"/>
      <c r="C14" s="139"/>
      <c r="D14" s="139"/>
      <c r="E14" s="139"/>
      <c r="F14" s="139"/>
      <c r="G14" s="139"/>
    </row>
    <row r="15" spans="1:7" ht="33">
      <c r="A15" s="91"/>
      <c r="B15" s="91"/>
      <c r="C15" s="91"/>
      <c r="D15" s="91"/>
      <c r="E15" s="91"/>
      <c r="F15" s="91"/>
      <c r="G15" s="91"/>
    </row>
  </sheetData>
  <customSheetViews>
    <customSheetView guid="{BBE43EB8-AC5B-419E-90E4-72D0C525AF66}" scale="80" showGridLines="0"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9"/>
  <dimension ref="A1:F14"/>
  <sheetViews>
    <sheetView workbookViewId="0">
      <selection activeCell="F14" sqref="F14"/>
    </sheetView>
  </sheetViews>
  <sheetFormatPr defaultRowHeight="12.75"/>
  <cols>
    <col min="1" max="1" width="8.77734375" style="79" bestFit="1" customWidth="1"/>
    <col min="2" max="2" width="4" style="79" bestFit="1" customWidth="1"/>
    <col min="3" max="3" width="8.88671875" style="79"/>
    <col min="4" max="4" width="13.5546875" style="79" bestFit="1" customWidth="1"/>
    <col min="5" max="7" width="5.44140625" style="79" customWidth="1"/>
    <col min="8" max="8" width="9.33203125" style="79" customWidth="1"/>
    <col min="9" max="9" width="6.21875" style="79" customWidth="1"/>
    <col min="10" max="10" width="8.21875" style="79" bestFit="1" customWidth="1"/>
    <col min="11" max="256" width="8.88671875" style="79"/>
    <col min="257" max="257" width="8.77734375" style="79" bestFit="1" customWidth="1"/>
    <col min="258" max="258" width="4" style="79" bestFit="1" customWidth="1"/>
    <col min="259" max="259" width="8.88671875" style="79"/>
    <col min="260" max="260" width="13.5546875" style="79" bestFit="1" customWidth="1"/>
    <col min="261" max="263" width="5.44140625" style="79" customWidth="1"/>
    <col min="264" max="264" width="9.33203125" style="79" customWidth="1"/>
    <col min="265" max="265" width="6.21875" style="79" customWidth="1"/>
    <col min="266" max="266" width="8.21875" style="79" bestFit="1" customWidth="1"/>
    <col min="267" max="512" width="8.88671875" style="79"/>
    <col min="513" max="513" width="8.77734375" style="79" bestFit="1" customWidth="1"/>
    <col min="514" max="514" width="4" style="79" bestFit="1" customWidth="1"/>
    <col min="515" max="515" width="8.88671875" style="79"/>
    <col min="516" max="516" width="13.5546875" style="79" bestFit="1" customWidth="1"/>
    <col min="517" max="519" width="5.44140625" style="79" customWidth="1"/>
    <col min="520" max="520" width="9.33203125" style="79" customWidth="1"/>
    <col min="521" max="521" width="6.21875" style="79" customWidth="1"/>
    <col min="522" max="522" width="8.21875" style="79" bestFit="1" customWidth="1"/>
    <col min="523" max="768" width="8.88671875" style="79"/>
    <col min="769" max="769" width="8.77734375" style="79" bestFit="1" customWidth="1"/>
    <col min="770" max="770" width="4" style="79" bestFit="1" customWidth="1"/>
    <col min="771" max="771" width="8.88671875" style="79"/>
    <col min="772" max="772" width="13.5546875" style="79" bestFit="1" customWidth="1"/>
    <col min="773" max="775" width="5.44140625" style="79" customWidth="1"/>
    <col min="776" max="776" width="9.33203125" style="79" customWidth="1"/>
    <col min="777" max="777" width="6.21875" style="79" customWidth="1"/>
    <col min="778" max="778" width="8.21875" style="79" bestFit="1" customWidth="1"/>
    <col min="779" max="1024" width="8.88671875" style="79"/>
    <col min="1025" max="1025" width="8.77734375" style="79" bestFit="1" customWidth="1"/>
    <col min="1026" max="1026" width="4" style="79" bestFit="1" customWidth="1"/>
    <col min="1027" max="1027" width="8.88671875" style="79"/>
    <col min="1028" max="1028" width="13.5546875" style="79" bestFit="1" customWidth="1"/>
    <col min="1029" max="1031" width="5.44140625" style="79" customWidth="1"/>
    <col min="1032" max="1032" width="9.33203125" style="79" customWidth="1"/>
    <col min="1033" max="1033" width="6.21875" style="79" customWidth="1"/>
    <col min="1034" max="1034" width="8.21875" style="79" bestFit="1" customWidth="1"/>
    <col min="1035" max="1280" width="8.88671875" style="79"/>
    <col min="1281" max="1281" width="8.77734375" style="79" bestFit="1" customWidth="1"/>
    <col min="1282" max="1282" width="4" style="79" bestFit="1" customWidth="1"/>
    <col min="1283" max="1283" width="8.88671875" style="79"/>
    <col min="1284" max="1284" width="13.5546875" style="79" bestFit="1" customWidth="1"/>
    <col min="1285" max="1287" width="5.44140625" style="79" customWidth="1"/>
    <col min="1288" max="1288" width="9.33203125" style="79" customWidth="1"/>
    <col min="1289" max="1289" width="6.21875" style="79" customWidth="1"/>
    <col min="1290" max="1290" width="8.21875" style="79" bestFit="1" customWidth="1"/>
    <col min="1291" max="1536" width="8.88671875" style="79"/>
    <col min="1537" max="1537" width="8.77734375" style="79" bestFit="1" customWidth="1"/>
    <col min="1538" max="1538" width="4" style="79" bestFit="1" customWidth="1"/>
    <col min="1539" max="1539" width="8.88671875" style="79"/>
    <col min="1540" max="1540" width="13.5546875" style="79" bestFit="1" customWidth="1"/>
    <col min="1541" max="1543" width="5.44140625" style="79" customWidth="1"/>
    <col min="1544" max="1544" width="9.33203125" style="79" customWidth="1"/>
    <col min="1545" max="1545" width="6.21875" style="79" customWidth="1"/>
    <col min="1546" max="1546" width="8.21875" style="79" bestFit="1" customWidth="1"/>
    <col min="1547" max="1792" width="8.88671875" style="79"/>
    <col min="1793" max="1793" width="8.77734375" style="79" bestFit="1" customWidth="1"/>
    <col min="1794" max="1794" width="4" style="79" bestFit="1" customWidth="1"/>
    <col min="1795" max="1795" width="8.88671875" style="79"/>
    <col min="1796" max="1796" width="13.5546875" style="79" bestFit="1" customWidth="1"/>
    <col min="1797" max="1799" width="5.44140625" style="79" customWidth="1"/>
    <col min="1800" max="1800" width="9.33203125" style="79" customWidth="1"/>
    <col min="1801" max="1801" width="6.21875" style="79" customWidth="1"/>
    <col min="1802" max="1802" width="8.21875" style="79" bestFit="1" customWidth="1"/>
    <col min="1803" max="2048" width="8.88671875" style="79"/>
    <col min="2049" max="2049" width="8.77734375" style="79" bestFit="1" customWidth="1"/>
    <col min="2050" max="2050" width="4" style="79" bestFit="1" customWidth="1"/>
    <col min="2051" max="2051" width="8.88671875" style="79"/>
    <col min="2052" max="2052" width="13.5546875" style="79" bestFit="1" customWidth="1"/>
    <col min="2053" max="2055" width="5.44140625" style="79" customWidth="1"/>
    <col min="2056" max="2056" width="9.33203125" style="79" customWidth="1"/>
    <col min="2057" max="2057" width="6.21875" style="79" customWidth="1"/>
    <col min="2058" max="2058" width="8.21875" style="79" bestFit="1" customWidth="1"/>
    <col min="2059" max="2304" width="8.88671875" style="79"/>
    <col min="2305" max="2305" width="8.77734375" style="79" bestFit="1" customWidth="1"/>
    <col min="2306" max="2306" width="4" style="79" bestFit="1" customWidth="1"/>
    <col min="2307" max="2307" width="8.88671875" style="79"/>
    <col min="2308" max="2308" width="13.5546875" style="79" bestFit="1" customWidth="1"/>
    <col min="2309" max="2311" width="5.44140625" style="79" customWidth="1"/>
    <col min="2312" max="2312" width="9.33203125" style="79" customWidth="1"/>
    <col min="2313" max="2313" width="6.21875" style="79" customWidth="1"/>
    <col min="2314" max="2314" width="8.21875" style="79" bestFit="1" customWidth="1"/>
    <col min="2315" max="2560" width="8.88671875" style="79"/>
    <col min="2561" max="2561" width="8.77734375" style="79" bestFit="1" customWidth="1"/>
    <col min="2562" max="2562" width="4" style="79" bestFit="1" customWidth="1"/>
    <col min="2563" max="2563" width="8.88671875" style="79"/>
    <col min="2564" max="2564" width="13.5546875" style="79" bestFit="1" customWidth="1"/>
    <col min="2565" max="2567" width="5.44140625" style="79" customWidth="1"/>
    <col min="2568" max="2568" width="9.33203125" style="79" customWidth="1"/>
    <col min="2569" max="2569" width="6.21875" style="79" customWidth="1"/>
    <col min="2570" max="2570" width="8.21875" style="79" bestFit="1" customWidth="1"/>
    <col min="2571" max="2816" width="8.88671875" style="79"/>
    <col min="2817" max="2817" width="8.77734375" style="79" bestFit="1" customWidth="1"/>
    <col min="2818" max="2818" width="4" style="79" bestFit="1" customWidth="1"/>
    <col min="2819" max="2819" width="8.88671875" style="79"/>
    <col min="2820" max="2820" width="13.5546875" style="79" bestFit="1" customWidth="1"/>
    <col min="2821" max="2823" width="5.44140625" style="79" customWidth="1"/>
    <col min="2824" max="2824" width="9.33203125" style="79" customWidth="1"/>
    <col min="2825" max="2825" width="6.21875" style="79" customWidth="1"/>
    <col min="2826" max="2826" width="8.21875" style="79" bestFit="1" customWidth="1"/>
    <col min="2827" max="3072" width="8.88671875" style="79"/>
    <col min="3073" max="3073" width="8.77734375" style="79" bestFit="1" customWidth="1"/>
    <col min="3074" max="3074" width="4" style="79" bestFit="1" customWidth="1"/>
    <col min="3075" max="3075" width="8.88671875" style="79"/>
    <col min="3076" max="3076" width="13.5546875" style="79" bestFit="1" customWidth="1"/>
    <col min="3077" max="3079" width="5.44140625" style="79" customWidth="1"/>
    <col min="3080" max="3080" width="9.33203125" style="79" customWidth="1"/>
    <col min="3081" max="3081" width="6.21875" style="79" customWidth="1"/>
    <col min="3082" max="3082" width="8.21875" style="79" bestFit="1" customWidth="1"/>
    <col min="3083" max="3328" width="8.88671875" style="79"/>
    <col min="3329" max="3329" width="8.77734375" style="79" bestFit="1" customWidth="1"/>
    <col min="3330" max="3330" width="4" style="79" bestFit="1" customWidth="1"/>
    <col min="3331" max="3331" width="8.88671875" style="79"/>
    <col min="3332" max="3332" width="13.5546875" style="79" bestFit="1" customWidth="1"/>
    <col min="3333" max="3335" width="5.44140625" style="79" customWidth="1"/>
    <col min="3336" max="3336" width="9.33203125" style="79" customWidth="1"/>
    <col min="3337" max="3337" width="6.21875" style="79" customWidth="1"/>
    <col min="3338" max="3338" width="8.21875" style="79" bestFit="1" customWidth="1"/>
    <col min="3339" max="3584" width="8.88671875" style="79"/>
    <col min="3585" max="3585" width="8.77734375" style="79" bestFit="1" customWidth="1"/>
    <col min="3586" max="3586" width="4" style="79" bestFit="1" customWidth="1"/>
    <col min="3587" max="3587" width="8.88671875" style="79"/>
    <col min="3588" max="3588" width="13.5546875" style="79" bestFit="1" customWidth="1"/>
    <col min="3589" max="3591" width="5.44140625" style="79" customWidth="1"/>
    <col min="3592" max="3592" width="9.33203125" style="79" customWidth="1"/>
    <col min="3593" max="3593" width="6.21875" style="79" customWidth="1"/>
    <col min="3594" max="3594" width="8.21875" style="79" bestFit="1" customWidth="1"/>
    <col min="3595" max="3840" width="8.88671875" style="79"/>
    <col min="3841" max="3841" width="8.77734375" style="79" bestFit="1" customWidth="1"/>
    <col min="3842" max="3842" width="4" style="79" bestFit="1" customWidth="1"/>
    <col min="3843" max="3843" width="8.88671875" style="79"/>
    <col min="3844" max="3844" width="13.5546875" style="79" bestFit="1" customWidth="1"/>
    <col min="3845" max="3847" width="5.44140625" style="79" customWidth="1"/>
    <col min="3848" max="3848" width="9.33203125" style="79" customWidth="1"/>
    <col min="3849" max="3849" width="6.21875" style="79" customWidth="1"/>
    <col min="3850" max="3850" width="8.21875" style="79" bestFit="1" customWidth="1"/>
    <col min="3851" max="4096" width="8.88671875" style="79"/>
    <col min="4097" max="4097" width="8.77734375" style="79" bestFit="1" customWidth="1"/>
    <col min="4098" max="4098" width="4" style="79" bestFit="1" customWidth="1"/>
    <col min="4099" max="4099" width="8.88671875" style="79"/>
    <col min="4100" max="4100" width="13.5546875" style="79" bestFit="1" customWidth="1"/>
    <col min="4101" max="4103" width="5.44140625" style="79" customWidth="1"/>
    <col min="4104" max="4104" width="9.33203125" style="79" customWidth="1"/>
    <col min="4105" max="4105" width="6.21875" style="79" customWidth="1"/>
    <col min="4106" max="4106" width="8.21875" style="79" bestFit="1" customWidth="1"/>
    <col min="4107" max="4352" width="8.88671875" style="79"/>
    <col min="4353" max="4353" width="8.77734375" style="79" bestFit="1" customWidth="1"/>
    <col min="4354" max="4354" width="4" style="79" bestFit="1" customWidth="1"/>
    <col min="4355" max="4355" width="8.88671875" style="79"/>
    <col min="4356" max="4356" width="13.5546875" style="79" bestFit="1" customWidth="1"/>
    <col min="4357" max="4359" width="5.44140625" style="79" customWidth="1"/>
    <col min="4360" max="4360" width="9.33203125" style="79" customWidth="1"/>
    <col min="4361" max="4361" width="6.21875" style="79" customWidth="1"/>
    <col min="4362" max="4362" width="8.21875" style="79" bestFit="1" customWidth="1"/>
    <col min="4363" max="4608" width="8.88671875" style="79"/>
    <col min="4609" max="4609" width="8.77734375" style="79" bestFit="1" customWidth="1"/>
    <col min="4610" max="4610" width="4" style="79" bestFit="1" customWidth="1"/>
    <col min="4611" max="4611" width="8.88671875" style="79"/>
    <col min="4612" max="4612" width="13.5546875" style="79" bestFit="1" customWidth="1"/>
    <col min="4613" max="4615" width="5.44140625" style="79" customWidth="1"/>
    <col min="4616" max="4616" width="9.33203125" style="79" customWidth="1"/>
    <col min="4617" max="4617" width="6.21875" style="79" customWidth="1"/>
    <col min="4618" max="4618" width="8.21875" style="79" bestFit="1" customWidth="1"/>
    <col min="4619" max="4864" width="8.88671875" style="79"/>
    <col min="4865" max="4865" width="8.77734375" style="79" bestFit="1" customWidth="1"/>
    <col min="4866" max="4866" width="4" style="79" bestFit="1" customWidth="1"/>
    <col min="4867" max="4867" width="8.88671875" style="79"/>
    <col min="4868" max="4868" width="13.5546875" style="79" bestFit="1" customWidth="1"/>
    <col min="4869" max="4871" width="5.44140625" style="79" customWidth="1"/>
    <col min="4872" max="4872" width="9.33203125" style="79" customWidth="1"/>
    <col min="4873" max="4873" width="6.21875" style="79" customWidth="1"/>
    <col min="4874" max="4874" width="8.21875" style="79" bestFit="1" customWidth="1"/>
    <col min="4875" max="5120" width="8.88671875" style="79"/>
    <col min="5121" max="5121" width="8.77734375" style="79" bestFit="1" customWidth="1"/>
    <col min="5122" max="5122" width="4" style="79" bestFit="1" customWidth="1"/>
    <col min="5123" max="5123" width="8.88671875" style="79"/>
    <col min="5124" max="5124" width="13.5546875" style="79" bestFit="1" customWidth="1"/>
    <col min="5125" max="5127" width="5.44140625" style="79" customWidth="1"/>
    <col min="5128" max="5128" width="9.33203125" style="79" customWidth="1"/>
    <col min="5129" max="5129" width="6.21875" style="79" customWidth="1"/>
    <col min="5130" max="5130" width="8.21875" style="79" bestFit="1" customWidth="1"/>
    <col min="5131" max="5376" width="8.88671875" style="79"/>
    <col min="5377" max="5377" width="8.77734375" style="79" bestFit="1" customWidth="1"/>
    <col min="5378" max="5378" width="4" style="79" bestFit="1" customWidth="1"/>
    <col min="5379" max="5379" width="8.88671875" style="79"/>
    <col min="5380" max="5380" width="13.5546875" style="79" bestFit="1" customWidth="1"/>
    <col min="5381" max="5383" width="5.44140625" style="79" customWidth="1"/>
    <col min="5384" max="5384" width="9.33203125" style="79" customWidth="1"/>
    <col min="5385" max="5385" width="6.21875" style="79" customWidth="1"/>
    <col min="5386" max="5386" width="8.21875" style="79" bestFit="1" customWidth="1"/>
    <col min="5387" max="5632" width="8.88671875" style="79"/>
    <col min="5633" max="5633" width="8.77734375" style="79" bestFit="1" customWidth="1"/>
    <col min="5634" max="5634" width="4" style="79" bestFit="1" customWidth="1"/>
    <col min="5635" max="5635" width="8.88671875" style="79"/>
    <col min="5636" max="5636" width="13.5546875" style="79" bestFit="1" customWidth="1"/>
    <col min="5637" max="5639" width="5.44140625" style="79" customWidth="1"/>
    <col min="5640" max="5640" width="9.33203125" style="79" customWidth="1"/>
    <col min="5641" max="5641" width="6.21875" style="79" customWidth="1"/>
    <col min="5642" max="5642" width="8.21875" style="79" bestFit="1" customWidth="1"/>
    <col min="5643" max="5888" width="8.88671875" style="79"/>
    <col min="5889" max="5889" width="8.77734375" style="79" bestFit="1" customWidth="1"/>
    <col min="5890" max="5890" width="4" style="79" bestFit="1" customWidth="1"/>
    <col min="5891" max="5891" width="8.88671875" style="79"/>
    <col min="5892" max="5892" width="13.5546875" style="79" bestFit="1" customWidth="1"/>
    <col min="5893" max="5895" width="5.44140625" style="79" customWidth="1"/>
    <col min="5896" max="5896" width="9.33203125" style="79" customWidth="1"/>
    <col min="5897" max="5897" width="6.21875" style="79" customWidth="1"/>
    <col min="5898" max="5898" width="8.21875" style="79" bestFit="1" customWidth="1"/>
    <col min="5899" max="6144" width="8.88671875" style="79"/>
    <col min="6145" max="6145" width="8.77734375" style="79" bestFit="1" customWidth="1"/>
    <col min="6146" max="6146" width="4" style="79" bestFit="1" customWidth="1"/>
    <col min="6147" max="6147" width="8.88671875" style="79"/>
    <col min="6148" max="6148" width="13.5546875" style="79" bestFit="1" customWidth="1"/>
    <col min="6149" max="6151" width="5.44140625" style="79" customWidth="1"/>
    <col min="6152" max="6152" width="9.33203125" style="79" customWidth="1"/>
    <col min="6153" max="6153" width="6.21875" style="79" customWidth="1"/>
    <col min="6154" max="6154" width="8.21875" style="79" bestFit="1" customWidth="1"/>
    <col min="6155" max="6400" width="8.88671875" style="79"/>
    <col min="6401" max="6401" width="8.77734375" style="79" bestFit="1" customWidth="1"/>
    <col min="6402" max="6402" width="4" style="79" bestFit="1" customWidth="1"/>
    <col min="6403" max="6403" width="8.88671875" style="79"/>
    <col min="6404" max="6404" width="13.5546875" style="79" bestFit="1" customWidth="1"/>
    <col min="6405" max="6407" width="5.44140625" style="79" customWidth="1"/>
    <col min="6408" max="6408" width="9.33203125" style="79" customWidth="1"/>
    <col min="6409" max="6409" width="6.21875" style="79" customWidth="1"/>
    <col min="6410" max="6410" width="8.21875" style="79" bestFit="1" customWidth="1"/>
    <col min="6411" max="6656" width="8.88671875" style="79"/>
    <col min="6657" max="6657" width="8.77734375" style="79" bestFit="1" customWidth="1"/>
    <col min="6658" max="6658" width="4" style="79" bestFit="1" customWidth="1"/>
    <col min="6659" max="6659" width="8.88671875" style="79"/>
    <col min="6660" max="6660" width="13.5546875" style="79" bestFit="1" customWidth="1"/>
    <col min="6661" max="6663" width="5.44140625" style="79" customWidth="1"/>
    <col min="6664" max="6664" width="9.33203125" style="79" customWidth="1"/>
    <col min="6665" max="6665" width="6.21875" style="79" customWidth="1"/>
    <col min="6666" max="6666" width="8.21875" style="79" bestFit="1" customWidth="1"/>
    <col min="6667" max="6912" width="8.88671875" style="79"/>
    <col min="6913" max="6913" width="8.77734375" style="79" bestFit="1" customWidth="1"/>
    <col min="6914" max="6914" width="4" style="79" bestFit="1" customWidth="1"/>
    <col min="6915" max="6915" width="8.88671875" style="79"/>
    <col min="6916" max="6916" width="13.5546875" style="79" bestFit="1" customWidth="1"/>
    <col min="6917" max="6919" width="5.44140625" style="79" customWidth="1"/>
    <col min="6920" max="6920" width="9.33203125" style="79" customWidth="1"/>
    <col min="6921" max="6921" width="6.21875" style="79" customWidth="1"/>
    <col min="6922" max="6922" width="8.21875" style="79" bestFit="1" customWidth="1"/>
    <col min="6923" max="7168" width="8.88671875" style="79"/>
    <col min="7169" max="7169" width="8.77734375" style="79" bestFit="1" customWidth="1"/>
    <col min="7170" max="7170" width="4" style="79" bestFit="1" customWidth="1"/>
    <col min="7171" max="7171" width="8.88671875" style="79"/>
    <col min="7172" max="7172" width="13.5546875" style="79" bestFit="1" customWidth="1"/>
    <col min="7173" max="7175" width="5.44140625" style="79" customWidth="1"/>
    <col min="7176" max="7176" width="9.33203125" style="79" customWidth="1"/>
    <col min="7177" max="7177" width="6.21875" style="79" customWidth="1"/>
    <col min="7178" max="7178" width="8.21875" style="79" bestFit="1" customWidth="1"/>
    <col min="7179" max="7424" width="8.88671875" style="79"/>
    <col min="7425" max="7425" width="8.77734375" style="79" bestFit="1" customWidth="1"/>
    <col min="7426" max="7426" width="4" style="79" bestFit="1" customWidth="1"/>
    <col min="7427" max="7427" width="8.88671875" style="79"/>
    <col min="7428" max="7428" width="13.5546875" style="79" bestFit="1" customWidth="1"/>
    <col min="7429" max="7431" width="5.44140625" style="79" customWidth="1"/>
    <col min="7432" max="7432" width="9.33203125" style="79" customWidth="1"/>
    <col min="7433" max="7433" width="6.21875" style="79" customWidth="1"/>
    <col min="7434" max="7434" width="8.21875" style="79" bestFit="1" customWidth="1"/>
    <col min="7435" max="7680" width="8.88671875" style="79"/>
    <col min="7681" max="7681" width="8.77734375" style="79" bestFit="1" customWidth="1"/>
    <col min="7682" max="7682" width="4" style="79" bestFit="1" customWidth="1"/>
    <col min="7683" max="7683" width="8.88671875" style="79"/>
    <col min="7684" max="7684" width="13.5546875" style="79" bestFit="1" customWidth="1"/>
    <col min="7685" max="7687" width="5.44140625" style="79" customWidth="1"/>
    <col min="7688" max="7688" width="9.33203125" style="79" customWidth="1"/>
    <col min="7689" max="7689" width="6.21875" style="79" customWidth="1"/>
    <col min="7690" max="7690" width="8.21875" style="79" bestFit="1" customWidth="1"/>
    <col min="7691" max="7936" width="8.88671875" style="79"/>
    <col min="7937" max="7937" width="8.77734375" style="79" bestFit="1" customWidth="1"/>
    <col min="7938" max="7938" width="4" style="79" bestFit="1" customWidth="1"/>
    <col min="7939" max="7939" width="8.88671875" style="79"/>
    <col min="7940" max="7940" width="13.5546875" style="79" bestFit="1" customWidth="1"/>
    <col min="7941" max="7943" width="5.44140625" style="79" customWidth="1"/>
    <col min="7944" max="7944" width="9.33203125" style="79" customWidth="1"/>
    <col min="7945" max="7945" width="6.21875" style="79" customWidth="1"/>
    <col min="7946" max="7946" width="8.21875" style="79" bestFit="1" customWidth="1"/>
    <col min="7947" max="8192" width="8.88671875" style="79"/>
    <col min="8193" max="8193" width="8.77734375" style="79" bestFit="1" customWidth="1"/>
    <col min="8194" max="8194" width="4" style="79" bestFit="1" customWidth="1"/>
    <col min="8195" max="8195" width="8.88671875" style="79"/>
    <col min="8196" max="8196" width="13.5546875" style="79" bestFit="1" customWidth="1"/>
    <col min="8197" max="8199" width="5.44140625" style="79" customWidth="1"/>
    <col min="8200" max="8200" width="9.33203125" style="79" customWidth="1"/>
    <col min="8201" max="8201" width="6.21875" style="79" customWidth="1"/>
    <col min="8202" max="8202" width="8.21875" style="79" bestFit="1" customWidth="1"/>
    <col min="8203" max="8448" width="8.88671875" style="79"/>
    <col min="8449" max="8449" width="8.77734375" style="79" bestFit="1" customWidth="1"/>
    <col min="8450" max="8450" width="4" style="79" bestFit="1" customWidth="1"/>
    <col min="8451" max="8451" width="8.88671875" style="79"/>
    <col min="8452" max="8452" width="13.5546875" style="79" bestFit="1" customWidth="1"/>
    <col min="8453" max="8455" width="5.44140625" style="79" customWidth="1"/>
    <col min="8456" max="8456" width="9.33203125" style="79" customWidth="1"/>
    <col min="8457" max="8457" width="6.21875" style="79" customWidth="1"/>
    <col min="8458" max="8458" width="8.21875" style="79" bestFit="1" customWidth="1"/>
    <col min="8459" max="8704" width="8.88671875" style="79"/>
    <col min="8705" max="8705" width="8.77734375" style="79" bestFit="1" customWidth="1"/>
    <col min="8706" max="8706" width="4" style="79" bestFit="1" customWidth="1"/>
    <col min="8707" max="8707" width="8.88671875" style="79"/>
    <col min="8708" max="8708" width="13.5546875" style="79" bestFit="1" customWidth="1"/>
    <col min="8709" max="8711" width="5.44140625" style="79" customWidth="1"/>
    <col min="8712" max="8712" width="9.33203125" style="79" customWidth="1"/>
    <col min="8713" max="8713" width="6.21875" style="79" customWidth="1"/>
    <col min="8714" max="8714" width="8.21875" style="79" bestFit="1" customWidth="1"/>
    <col min="8715" max="8960" width="8.88671875" style="79"/>
    <col min="8961" max="8961" width="8.77734375" style="79" bestFit="1" customWidth="1"/>
    <col min="8962" max="8962" width="4" style="79" bestFit="1" customWidth="1"/>
    <col min="8963" max="8963" width="8.88671875" style="79"/>
    <col min="8964" max="8964" width="13.5546875" style="79" bestFit="1" customWidth="1"/>
    <col min="8965" max="8967" width="5.44140625" style="79" customWidth="1"/>
    <col min="8968" max="8968" width="9.33203125" style="79" customWidth="1"/>
    <col min="8969" max="8969" width="6.21875" style="79" customWidth="1"/>
    <col min="8970" max="8970" width="8.21875" style="79" bestFit="1" customWidth="1"/>
    <col min="8971" max="9216" width="8.88671875" style="79"/>
    <col min="9217" max="9217" width="8.77734375" style="79" bestFit="1" customWidth="1"/>
    <col min="9218" max="9218" width="4" style="79" bestFit="1" customWidth="1"/>
    <col min="9219" max="9219" width="8.88671875" style="79"/>
    <col min="9220" max="9220" width="13.5546875" style="79" bestFit="1" customWidth="1"/>
    <col min="9221" max="9223" width="5.44140625" style="79" customWidth="1"/>
    <col min="9224" max="9224" width="9.33203125" style="79" customWidth="1"/>
    <col min="9225" max="9225" width="6.21875" style="79" customWidth="1"/>
    <col min="9226" max="9226" width="8.21875" style="79" bestFit="1" customWidth="1"/>
    <col min="9227" max="9472" width="8.88671875" style="79"/>
    <col min="9473" max="9473" width="8.77734375" style="79" bestFit="1" customWidth="1"/>
    <col min="9474" max="9474" width="4" style="79" bestFit="1" customWidth="1"/>
    <col min="9475" max="9475" width="8.88671875" style="79"/>
    <col min="9476" max="9476" width="13.5546875" style="79" bestFit="1" customWidth="1"/>
    <col min="9477" max="9479" width="5.44140625" style="79" customWidth="1"/>
    <col min="9480" max="9480" width="9.33203125" style="79" customWidth="1"/>
    <col min="9481" max="9481" width="6.21875" style="79" customWidth="1"/>
    <col min="9482" max="9482" width="8.21875" style="79" bestFit="1" customWidth="1"/>
    <col min="9483" max="9728" width="8.88671875" style="79"/>
    <col min="9729" max="9729" width="8.77734375" style="79" bestFit="1" customWidth="1"/>
    <col min="9730" max="9730" width="4" style="79" bestFit="1" customWidth="1"/>
    <col min="9731" max="9731" width="8.88671875" style="79"/>
    <col min="9732" max="9732" width="13.5546875" style="79" bestFit="1" customWidth="1"/>
    <col min="9733" max="9735" width="5.44140625" style="79" customWidth="1"/>
    <col min="9736" max="9736" width="9.33203125" style="79" customWidth="1"/>
    <col min="9737" max="9737" width="6.21875" style="79" customWidth="1"/>
    <col min="9738" max="9738" width="8.21875" style="79" bestFit="1" customWidth="1"/>
    <col min="9739" max="9984" width="8.88671875" style="79"/>
    <col min="9985" max="9985" width="8.77734375" style="79" bestFit="1" customWidth="1"/>
    <col min="9986" max="9986" width="4" style="79" bestFit="1" customWidth="1"/>
    <col min="9987" max="9987" width="8.88671875" style="79"/>
    <col min="9988" max="9988" width="13.5546875" style="79" bestFit="1" customWidth="1"/>
    <col min="9989" max="9991" width="5.44140625" style="79" customWidth="1"/>
    <col min="9992" max="9992" width="9.33203125" style="79" customWidth="1"/>
    <col min="9993" max="9993" width="6.21875" style="79" customWidth="1"/>
    <col min="9994" max="9994" width="8.21875" style="79" bestFit="1" customWidth="1"/>
    <col min="9995" max="10240" width="8.88671875" style="79"/>
    <col min="10241" max="10241" width="8.77734375" style="79" bestFit="1" customWidth="1"/>
    <col min="10242" max="10242" width="4" style="79" bestFit="1" customWidth="1"/>
    <col min="10243" max="10243" width="8.88671875" style="79"/>
    <col min="10244" max="10244" width="13.5546875" style="79" bestFit="1" customWidth="1"/>
    <col min="10245" max="10247" width="5.44140625" style="79" customWidth="1"/>
    <col min="10248" max="10248" width="9.33203125" style="79" customWidth="1"/>
    <col min="10249" max="10249" width="6.21875" style="79" customWidth="1"/>
    <col min="10250" max="10250" width="8.21875" style="79" bestFit="1" customWidth="1"/>
    <col min="10251" max="10496" width="8.88671875" style="79"/>
    <col min="10497" max="10497" width="8.77734375" style="79" bestFit="1" customWidth="1"/>
    <col min="10498" max="10498" width="4" style="79" bestFit="1" customWidth="1"/>
    <col min="10499" max="10499" width="8.88671875" style="79"/>
    <col min="10500" max="10500" width="13.5546875" style="79" bestFit="1" customWidth="1"/>
    <col min="10501" max="10503" width="5.44140625" style="79" customWidth="1"/>
    <col min="10504" max="10504" width="9.33203125" style="79" customWidth="1"/>
    <col min="10505" max="10505" width="6.21875" style="79" customWidth="1"/>
    <col min="10506" max="10506" width="8.21875" style="79" bestFit="1" customWidth="1"/>
    <col min="10507" max="10752" width="8.88671875" style="79"/>
    <col min="10753" max="10753" width="8.77734375" style="79" bestFit="1" customWidth="1"/>
    <col min="10754" max="10754" width="4" style="79" bestFit="1" customWidth="1"/>
    <col min="10755" max="10755" width="8.88671875" style="79"/>
    <col min="10756" max="10756" width="13.5546875" style="79" bestFit="1" customWidth="1"/>
    <col min="10757" max="10759" width="5.44140625" style="79" customWidth="1"/>
    <col min="10760" max="10760" width="9.33203125" style="79" customWidth="1"/>
    <col min="10761" max="10761" width="6.21875" style="79" customWidth="1"/>
    <col min="10762" max="10762" width="8.21875" style="79" bestFit="1" customWidth="1"/>
    <col min="10763" max="11008" width="8.88671875" style="79"/>
    <col min="11009" max="11009" width="8.77734375" style="79" bestFit="1" customWidth="1"/>
    <col min="11010" max="11010" width="4" style="79" bestFit="1" customWidth="1"/>
    <col min="11011" max="11011" width="8.88671875" style="79"/>
    <col min="11012" max="11012" width="13.5546875" style="79" bestFit="1" customWidth="1"/>
    <col min="11013" max="11015" width="5.44140625" style="79" customWidth="1"/>
    <col min="11016" max="11016" width="9.33203125" style="79" customWidth="1"/>
    <col min="11017" max="11017" width="6.21875" style="79" customWidth="1"/>
    <col min="11018" max="11018" width="8.21875" style="79" bestFit="1" customWidth="1"/>
    <col min="11019" max="11264" width="8.88671875" style="79"/>
    <col min="11265" max="11265" width="8.77734375" style="79" bestFit="1" customWidth="1"/>
    <col min="11266" max="11266" width="4" style="79" bestFit="1" customWidth="1"/>
    <col min="11267" max="11267" width="8.88671875" style="79"/>
    <col min="11268" max="11268" width="13.5546875" style="79" bestFit="1" customWidth="1"/>
    <col min="11269" max="11271" width="5.44140625" style="79" customWidth="1"/>
    <col min="11272" max="11272" width="9.33203125" style="79" customWidth="1"/>
    <col min="11273" max="11273" width="6.21875" style="79" customWidth="1"/>
    <col min="11274" max="11274" width="8.21875" style="79" bestFit="1" customWidth="1"/>
    <col min="11275" max="11520" width="8.88671875" style="79"/>
    <col min="11521" max="11521" width="8.77734375" style="79" bestFit="1" customWidth="1"/>
    <col min="11522" max="11522" width="4" style="79" bestFit="1" customWidth="1"/>
    <col min="11523" max="11523" width="8.88671875" style="79"/>
    <col min="11524" max="11524" width="13.5546875" style="79" bestFit="1" customWidth="1"/>
    <col min="11525" max="11527" width="5.44140625" style="79" customWidth="1"/>
    <col min="11528" max="11528" width="9.33203125" style="79" customWidth="1"/>
    <col min="11529" max="11529" width="6.21875" style="79" customWidth="1"/>
    <col min="11530" max="11530" width="8.21875" style="79" bestFit="1" customWidth="1"/>
    <col min="11531" max="11776" width="8.88671875" style="79"/>
    <col min="11777" max="11777" width="8.77734375" style="79" bestFit="1" customWidth="1"/>
    <col min="11778" max="11778" width="4" style="79" bestFit="1" customWidth="1"/>
    <col min="11779" max="11779" width="8.88671875" style="79"/>
    <col min="11780" max="11780" width="13.5546875" style="79" bestFit="1" customWidth="1"/>
    <col min="11781" max="11783" width="5.44140625" style="79" customWidth="1"/>
    <col min="11784" max="11784" width="9.33203125" style="79" customWidth="1"/>
    <col min="11785" max="11785" width="6.21875" style="79" customWidth="1"/>
    <col min="11786" max="11786" width="8.21875" style="79" bestFit="1" customWidth="1"/>
    <col min="11787" max="12032" width="8.88671875" style="79"/>
    <col min="12033" max="12033" width="8.77734375" style="79" bestFit="1" customWidth="1"/>
    <col min="12034" max="12034" width="4" style="79" bestFit="1" customWidth="1"/>
    <col min="12035" max="12035" width="8.88671875" style="79"/>
    <col min="12036" max="12036" width="13.5546875" style="79" bestFit="1" customWidth="1"/>
    <col min="12037" max="12039" width="5.44140625" style="79" customWidth="1"/>
    <col min="12040" max="12040" width="9.33203125" style="79" customWidth="1"/>
    <col min="12041" max="12041" width="6.21875" style="79" customWidth="1"/>
    <col min="12042" max="12042" width="8.21875" style="79" bestFit="1" customWidth="1"/>
    <col min="12043" max="12288" width="8.88671875" style="79"/>
    <col min="12289" max="12289" width="8.77734375" style="79" bestFit="1" customWidth="1"/>
    <col min="12290" max="12290" width="4" style="79" bestFit="1" customWidth="1"/>
    <col min="12291" max="12291" width="8.88671875" style="79"/>
    <col min="12292" max="12292" width="13.5546875" style="79" bestFit="1" customWidth="1"/>
    <col min="12293" max="12295" width="5.44140625" style="79" customWidth="1"/>
    <col min="12296" max="12296" width="9.33203125" style="79" customWidth="1"/>
    <col min="12297" max="12297" width="6.21875" style="79" customWidth="1"/>
    <col min="12298" max="12298" width="8.21875" style="79" bestFit="1" customWidth="1"/>
    <col min="12299" max="12544" width="8.88671875" style="79"/>
    <col min="12545" max="12545" width="8.77734375" style="79" bestFit="1" customWidth="1"/>
    <col min="12546" max="12546" width="4" style="79" bestFit="1" customWidth="1"/>
    <col min="12547" max="12547" width="8.88671875" style="79"/>
    <col min="12548" max="12548" width="13.5546875" style="79" bestFit="1" customWidth="1"/>
    <col min="12549" max="12551" width="5.44140625" style="79" customWidth="1"/>
    <col min="12552" max="12552" width="9.33203125" style="79" customWidth="1"/>
    <col min="12553" max="12553" width="6.21875" style="79" customWidth="1"/>
    <col min="12554" max="12554" width="8.21875" style="79" bestFit="1" customWidth="1"/>
    <col min="12555" max="12800" width="8.88671875" style="79"/>
    <col min="12801" max="12801" width="8.77734375" style="79" bestFit="1" customWidth="1"/>
    <col min="12802" max="12802" width="4" style="79" bestFit="1" customWidth="1"/>
    <col min="12803" max="12803" width="8.88671875" style="79"/>
    <col min="12804" max="12804" width="13.5546875" style="79" bestFit="1" customWidth="1"/>
    <col min="12805" max="12807" width="5.44140625" style="79" customWidth="1"/>
    <col min="12808" max="12808" width="9.33203125" style="79" customWidth="1"/>
    <col min="12809" max="12809" width="6.21875" style="79" customWidth="1"/>
    <col min="12810" max="12810" width="8.21875" style="79" bestFit="1" customWidth="1"/>
    <col min="12811" max="13056" width="8.88671875" style="79"/>
    <col min="13057" max="13057" width="8.77734375" style="79" bestFit="1" customWidth="1"/>
    <col min="13058" max="13058" width="4" style="79" bestFit="1" customWidth="1"/>
    <col min="13059" max="13059" width="8.88671875" style="79"/>
    <col min="13060" max="13060" width="13.5546875" style="79" bestFit="1" customWidth="1"/>
    <col min="13061" max="13063" width="5.44140625" style="79" customWidth="1"/>
    <col min="13064" max="13064" width="9.33203125" style="79" customWidth="1"/>
    <col min="13065" max="13065" width="6.21875" style="79" customWidth="1"/>
    <col min="13066" max="13066" width="8.21875" style="79" bestFit="1" customWidth="1"/>
    <col min="13067" max="13312" width="8.88671875" style="79"/>
    <col min="13313" max="13313" width="8.77734375" style="79" bestFit="1" customWidth="1"/>
    <col min="13314" max="13314" width="4" style="79" bestFit="1" customWidth="1"/>
    <col min="13315" max="13315" width="8.88671875" style="79"/>
    <col min="13316" max="13316" width="13.5546875" style="79" bestFit="1" customWidth="1"/>
    <col min="13317" max="13319" width="5.44140625" style="79" customWidth="1"/>
    <col min="13320" max="13320" width="9.33203125" style="79" customWidth="1"/>
    <col min="13321" max="13321" width="6.21875" style="79" customWidth="1"/>
    <col min="13322" max="13322" width="8.21875" style="79" bestFit="1" customWidth="1"/>
    <col min="13323" max="13568" width="8.88671875" style="79"/>
    <col min="13569" max="13569" width="8.77734375" style="79" bestFit="1" customWidth="1"/>
    <col min="13570" max="13570" width="4" style="79" bestFit="1" customWidth="1"/>
    <col min="13571" max="13571" width="8.88671875" style="79"/>
    <col min="13572" max="13572" width="13.5546875" style="79" bestFit="1" customWidth="1"/>
    <col min="13573" max="13575" width="5.44140625" style="79" customWidth="1"/>
    <col min="13576" max="13576" width="9.33203125" style="79" customWidth="1"/>
    <col min="13577" max="13577" width="6.21875" style="79" customWidth="1"/>
    <col min="13578" max="13578" width="8.21875" style="79" bestFit="1" customWidth="1"/>
    <col min="13579" max="13824" width="8.88671875" style="79"/>
    <col min="13825" max="13825" width="8.77734375" style="79" bestFit="1" customWidth="1"/>
    <col min="13826" max="13826" width="4" style="79" bestFit="1" customWidth="1"/>
    <col min="13827" max="13827" width="8.88671875" style="79"/>
    <col min="13828" max="13828" width="13.5546875" style="79" bestFit="1" customWidth="1"/>
    <col min="13829" max="13831" width="5.44140625" style="79" customWidth="1"/>
    <col min="13832" max="13832" width="9.33203125" style="79" customWidth="1"/>
    <col min="13833" max="13833" width="6.21875" style="79" customWidth="1"/>
    <col min="13834" max="13834" width="8.21875" style="79" bestFit="1" customWidth="1"/>
    <col min="13835" max="14080" width="8.88671875" style="79"/>
    <col min="14081" max="14081" width="8.77734375" style="79" bestFit="1" customWidth="1"/>
    <col min="14082" max="14082" width="4" style="79" bestFit="1" customWidth="1"/>
    <col min="14083" max="14083" width="8.88671875" style="79"/>
    <col min="14084" max="14084" width="13.5546875" style="79" bestFit="1" customWidth="1"/>
    <col min="14085" max="14087" width="5.44140625" style="79" customWidth="1"/>
    <col min="14088" max="14088" width="9.33203125" style="79" customWidth="1"/>
    <col min="14089" max="14089" width="6.21875" style="79" customWidth="1"/>
    <col min="14090" max="14090" width="8.21875" style="79" bestFit="1" customWidth="1"/>
    <col min="14091" max="14336" width="8.88671875" style="79"/>
    <col min="14337" max="14337" width="8.77734375" style="79" bestFit="1" customWidth="1"/>
    <col min="14338" max="14338" width="4" style="79" bestFit="1" customWidth="1"/>
    <col min="14339" max="14339" width="8.88671875" style="79"/>
    <col min="14340" max="14340" width="13.5546875" style="79" bestFit="1" customWidth="1"/>
    <col min="14341" max="14343" width="5.44140625" style="79" customWidth="1"/>
    <col min="14344" max="14344" width="9.33203125" style="79" customWidth="1"/>
    <col min="14345" max="14345" width="6.21875" style="79" customWidth="1"/>
    <col min="14346" max="14346" width="8.21875" style="79" bestFit="1" customWidth="1"/>
    <col min="14347" max="14592" width="8.88671875" style="79"/>
    <col min="14593" max="14593" width="8.77734375" style="79" bestFit="1" customWidth="1"/>
    <col min="14594" max="14594" width="4" style="79" bestFit="1" customWidth="1"/>
    <col min="14595" max="14595" width="8.88671875" style="79"/>
    <col min="14596" max="14596" width="13.5546875" style="79" bestFit="1" customWidth="1"/>
    <col min="14597" max="14599" width="5.44140625" style="79" customWidth="1"/>
    <col min="14600" max="14600" width="9.33203125" style="79" customWidth="1"/>
    <col min="14601" max="14601" width="6.21875" style="79" customWidth="1"/>
    <col min="14602" max="14602" width="8.21875" style="79" bestFit="1" customWidth="1"/>
    <col min="14603" max="14848" width="8.88671875" style="79"/>
    <col min="14849" max="14849" width="8.77734375" style="79" bestFit="1" customWidth="1"/>
    <col min="14850" max="14850" width="4" style="79" bestFit="1" customWidth="1"/>
    <col min="14851" max="14851" width="8.88671875" style="79"/>
    <col min="14852" max="14852" width="13.5546875" style="79" bestFit="1" customWidth="1"/>
    <col min="14853" max="14855" width="5.44140625" style="79" customWidth="1"/>
    <col min="14856" max="14856" width="9.33203125" style="79" customWidth="1"/>
    <col min="14857" max="14857" width="6.21875" style="79" customWidth="1"/>
    <col min="14858" max="14858" width="8.21875" style="79" bestFit="1" customWidth="1"/>
    <col min="14859" max="15104" width="8.88671875" style="79"/>
    <col min="15105" max="15105" width="8.77734375" style="79" bestFit="1" customWidth="1"/>
    <col min="15106" max="15106" width="4" style="79" bestFit="1" customWidth="1"/>
    <col min="15107" max="15107" width="8.88671875" style="79"/>
    <col min="15108" max="15108" width="13.5546875" style="79" bestFit="1" customWidth="1"/>
    <col min="15109" max="15111" width="5.44140625" style="79" customWidth="1"/>
    <col min="15112" max="15112" width="9.33203125" style="79" customWidth="1"/>
    <col min="15113" max="15113" width="6.21875" style="79" customWidth="1"/>
    <col min="15114" max="15114" width="8.21875" style="79" bestFit="1" customWidth="1"/>
    <col min="15115" max="15360" width="8.88671875" style="79"/>
    <col min="15361" max="15361" width="8.77734375" style="79" bestFit="1" customWidth="1"/>
    <col min="15362" max="15362" width="4" style="79" bestFit="1" customWidth="1"/>
    <col min="15363" max="15363" width="8.88671875" style="79"/>
    <col min="15364" max="15364" width="13.5546875" style="79" bestFit="1" customWidth="1"/>
    <col min="15365" max="15367" width="5.44140625" style="79" customWidth="1"/>
    <col min="15368" max="15368" width="9.33203125" style="79" customWidth="1"/>
    <col min="15369" max="15369" width="6.21875" style="79" customWidth="1"/>
    <col min="15370" max="15370" width="8.21875" style="79" bestFit="1" customWidth="1"/>
    <col min="15371" max="15616" width="8.88671875" style="79"/>
    <col min="15617" max="15617" width="8.77734375" style="79" bestFit="1" customWidth="1"/>
    <col min="15618" max="15618" width="4" style="79" bestFit="1" customWidth="1"/>
    <col min="15619" max="15619" width="8.88671875" style="79"/>
    <col min="15620" max="15620" width="13.5546875" style="79" bestFit="1" customWidth="1"/>
    <col min="15621" max="15623" width="5.44140625" style="79" customWidth="1"/>
    <col min="15624" max="15624" width="9.33203125" style="79" customWidth="1"/>
    <col min="15625" max="15625" width="6.21875" style="79" customWidth="1"/>
    <col min="15626" max="15626" width="8.21875" style="79" bestFit="1" customWidth="1"/>
    <col min="15627" max="15872" width="8.88671875" style="79"/>
    <col min="15873" max="15873" width="8.77734375" style="79" bestFit="1" customWidth="1"/>
    <col min="15874" max="15874" width="4" style="79" bestFit="1" customWidth="1"/>
    <col min="15875" max="15875" width="8.88671875" style="79"/>
    <col min="15876" max="15876" width="13.5546875" style="79" bestFit="1" customWidth="1"/>
    <col min="15877" max="15879" width="5.44140625" style="79" customWidth="1"/>
    <col min="15880" max="15880" width="9.33203125" style="79" customWidth="1"/>
    <col min="15881" max="15881" width="6.21875" style="79" customWidth="1"/>
    <col min="15882" max="15882" width="8.21875" style="79" bestFit="1" customWidth="1"/>
    <col min="15883" max="16128" width="8.88671875" style="79"/>
    <col min="16129" max="16129" width="8.77734375" style="79" bestFit="1" customWidth="1"/>
    <col min="16130" max="16130" width="4" style="79" bestFit="1" customWidth="1"/>
    <col min="16131" max="16131" width="8.88671875" style="79"/>
    <col min="16132" max="16132" width="13.5546875" style="79" bestFit="1" customWidth="1"/>
    <col min="16133" max="16135" width="5.44140625" style="79" customWidth="1"/>
    <col min="16136" max="16136" width="9.33203125" style="79" customWidth="1"/>
    <col min="16137" max="16137" width="6.21875" style="79" customWidth="1"/>
    <col min="16138" max="16138" width="8.21875" style="79" bestFit="1" customWidth="1"/>
    <col min="16139" max="16384" width="8.88671875" style="79"/>
  </cols>
  <sheetData>
    <row r="1" spans="1:6">
      <c r="A1" s="93" t="s">
        <v>539</v>
      </c>
      <c r="B1" s="93" t="s">
        <v>116</v>
      </c>
      <c r="C1" s="93" t="s">
        <v>115</v>
      </c>
      <c r="D1" s="93" t="s">
        <v>941</v>
      </c>
      <c r="E1" s="93" t="s">
        <v>568</v>
      </c>
      <c r="F1" s="93" t="s">
        <v>565</v>
      </c>
    </row>
    <row r="2" spans="1:6">
      <c r="A2" s="81" t="s">
        <v>976</v>
      </c>
      <c r="B2" s="81">
        <v>1995</v>
      </c>
      <c r="C2" s="81" t="s">
        <v>977</v>
      </c>
      <c r="D2" s="81">
        <v>950</v>
      </c>
      <c r="E2" s="81" t="s">
        <v>978</v>
      </c>
      <c r="F2" s="81" t="s">
        <v>589</v>
      </c>
    </row>
    <row r="3" spans="1:6">
      <c r="A3" s="81" t="s">
        <v>976</v>
      </c>
      <c r="B3" s="81">
        <v>1995</v>
      </c>
      <c r="C3" s="81" t="s">
        <v>544</v>
      </c>
      <c r="D3" s="81">
        <v>400</v>
      </c>
      <c r="E3" s="81" t="s">
        <v>979</v>
      </c>
      <c r="F3" s="81" t="s">
        <v>583</v>
      </c>
    </row>
    <row r="4" spans="1:6">
      <c r="A4" s="81" t="s">
        <v>976</v>
      </c>
      <c r="B4" s="81">
        <v>1997</v>
      </c>
      <c r="C4" s="81" t="s">
        <v>544</v>
      </c>
      <c r="D4" s="81">
        <v>750</v>
      </c>
      <c r="E4" s="81" t="s">
        <v>979</v>
      </c>
      <c r="F4" s="81" t="s">
        <v>583</v>
      </c>
    </row>
    <row r="5" spans="1:6">
      <c r="A5" s="81" t="s">
        <v>976</v>
      </c>
      <c r="B5" s="81">
        <v>1996</v>
      </c>
      <c r="C5" s="81" t="s">
        <v>548</v>
      </c>
      <c r="D5" s="81">
        <v>1300</v>
      </c>
      <c r="E5" s="81" t="s">
        <v>980</v>
      </c>
      <c r="F5" s="81" t="s">
        <v>589</v>
      </c>
    </row>
    <row r="6" spans="1:6">
      <c r="A6" s="81" t="s">
        <v>981</v>
      </c>
      <c r="B6" s="81">
        <v>1997</v>
      </c>
      <c r="C6" s="81" t="s">
        <v>546</v>
      </c>
      <c r="D6" s="81">
        <v>500</v>
      </c>
      <c r="E6" s="81" t="s">
        <v>978</v>
      </c>
      <c r="F6" s="81" t="s">
        <v>589</v>
      </c>
    </row>
    <row r="7" spans="1:6">
      <c r="A7" s="81" t="s">
        <v>981</v>
      </c>
      <c r="B7" s="81">
        <v>1997</v>
      </c>
      <c r="C7" s="81" t="s">
        <v>643</v>
      </c>
      <c r="D7" s="81">
        <v>650</v>
      </c>
      <c r="E7" s="81" t="s">
        <v>979</v>
      </c>
      <c r="F7" s="81" t="s">
        <v>583</v>
      </c>
    </row>
    <row r="8" spans="1:6">
      <c r="A8" s="81" t="s">
        <v>981</v>
      </c>
      <c r="B8" s="81">
        <v>1996</v>
      </c>
      <c r="C8" s="81" t="s">
        <v>544</v>
      </c>
      <c r="D8" s="81">
        <v>250</v>
      </c>
      <c r="E8" s="81" t="s">
        <v>980</v>
      </c>
      <c r="F8" s="81" t="s">
        <v>589</v>
      </c>
    </row>
    <row r="9" spans="1:6">
      <c r="A9" s="81" t="s">
        <v>981</v>
      </c>
      <c r="B9" s="81">
        <v>1995</v>
      </c>
      <c r="C9" s="81" t="s">
        <v>982</v>
      </c>
      <c r="D9" s="81">
        <v>800</v>
      </c>
      <c r="E9" s="81" t="s">
        <v>983</v>
      </c>
      <c r="F9" s="81" t="s">
        <v>583</v>
      </c>
    </row>
    <row r="10" spans="1:6">
      <c r="A10" s="81" t="s">
        <v>984</v>
      </c>
      <c r="B10" s="81">
        <v>1997</v>
      </c>
      <c r="C10" s="81" t="s">
        <v>544</v>
      </c>
      <c r="D10" s="81">
        <v>430</v>
      </c>
      <c r="E10" s="81" t="s">
        <v>978</v>
      </c>
      <c r="F10" s="81" t="s">
        <v>589</v>
      </c>
    </row>
    <row r="11" spans="1:6">
      <c r="A11" s="81" t="s">
        <v>984</v>
      </c>
      <c r="B11" s="81">
        <v>1995</v>
      </c>
      <c r="C11" s="81" t="s">
        <v>543</v>
      </c>
      <c r="D11" s="81">
        <v>1000</v>
      </c>
      <c r="E11" s="81" t="s">
        <v>983</v>
      </c>
      <c r="F11" s="81" t="s">
        <v>583</v>
      </c>
    </row>
    <row r="12" spans="1:6">
      <c r="A12" s="81" t="s">
        <v>984</v>
      </c>
      <c r="B12" s="81">
        <v>1996</v>
      </c>
      <c r="C12" s="81" t="s">
        <v>545</v>
      </c>
      <c r="D12" s="81">
        <v>600</v>
      </c>
      <c r="E12" s="81" t="s">
        <v>983</v>
      </c>
      <c r="F12" s="81" t="s">
        <v>583</v>
      </c>
    </row>
    <row r="13" spans="1:6">
      <c r="A13" s="81" t="s">
        <v>984</v>
      </c>
      <c r="B13" s="81">
        <v>1996</v>
      </c>
      <c r="C13" s="81" t="s">
        <v>547</v>
      </c>
      <c r="D13" s="81">
        <v>400</v>
      </c>
      <c r="E13" s="81" t="s">
        <v>983</v>
      </c>
      <c r="F13" s="81" t="s">
        <v>583</v>
      </c>
    </row>
    <row r="14" spans="1:6">
      <c r="A14" s="81" t="s">
        <v>984</v>
      </c>
      <c r="B14" s="81">
        <v>1995</v>
      </c>
      <c r="C14" s="81" t="s">
        <v>985</v>
      </c>
      <c r="D14" s="81">
        <v>1400</v>
      </c>
      <c r="E14" s="81" t="s">
        <v>204</v>
      </c>
      <c r="F14" s="81" t="s">
        <v>589</v>
      </c>
    </row>
  </sheetData>
  <customSheetViews>
    <customSheetView guid="{BBE43EB8-AC5B-419E-90E4-72D0C525AF66}" scale="200">
      <selection activeCell="D4" sqref="D4"/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2"/>
  <dimension ref="A1:G4001"/>
  <sheetViews>
    <sheetView workbookViewId="0">
      <selection activeCell="G10" sqref="G10"/>
    </sheetView>
  </sheetViews>
  <sheetFormatPr defaultRowHeight="15"/>
  <sheetData>
    <row r="1" spans="1:7" ht="30">
      <c r="A1" t="s">
        <v>986</v>
      </c>
      <c r="B1" t="s">
        <v>987</v>
      </c>
      <c r="C1" t="s">
        <v>988</v>
      </c>
      <c r="D1" s="126" t="s">
        <v>989</v>
      </c>
      <c r="E1" s="127" t="s">
        <v>990</v>
      </c>
      <c r="F1" s="126" t="s">
        <v>991</v>
      </c>
      <c r="G1" s="126" t="s">
        <v>992</v>
      </c>
    </row>
    <row r="2" spans="1:7">
      <c r="A2">
        <v>1012</v>
      </c>
      <c r="B2" t="s">
        <v>993</v>
      </c>
      <c r="C2">
        <v>2408</v>
      </c>
      <c r="D2" t="s">
        <v>994</v>
      </c>
      <c r="E2" s="128" t="s">
        <v>995</v>
      </c>
      <c r="F2">
        <v>51</v>
      </c>
      <c r="G2" t="s">
        <v>996</v>
      </c>
    </row>
    <row r="3" spans="1:7">
      <c r="A3">
        <v>1013</v>
      </c>
      <c r="B3" t="s">
        <v>993</v>
      </c>
      <c r="C3">
        <v>2411</v>
      </c>
      <c r="D3" t="s">
        <v>994</v>
      </c>
      <c r="E3" s="128" t="s">
        <v>995</v>
      </c>
      <c r="F3">
        <v>50</v>
      </c>
      <c r="G3" t="s">
        <v>996</v>
      </c>
    </row>
    <row r="4" spans="1:7">
      <c r="A4">
        <v>1014</v>
      </c>
      <c r="B4" t="s">
        <v>997</v>
      </c>
      <c r="C4">
        <v>2424</v>
      </c>
      <c r="D4" t="s">
        <v>994</v>
      </c>
      <c r="E4" s="128" t="s">
        <v>995</v>
      </c>
      <c r="F4">
        <v>50</v>
      </c>
      <c r="G4" t="s">
        <v>996</v>
      </c>
    </row>
    <row r="5" spans="1:7">
      <c r="A5">
        <v>1015</v>
      </c>
      <c r="B5" t="s">
        <v>997</v>
      </c>
      <c r="C5">
        <v>2418</v>
      </c>
      <c r="D5" t="s">
        <v>994</v>
      </c>
      <c r="E5" s="128" t="s">
        <v>995</v>
      </c>
      <c r="F5">
        <v>50</v>
      </c>
      <c r="G5" t="s">
        <v>998</v>
      </c>
    </row>
    <row r="6" spans="1:7">
      <c r="A6">
        <v>1016</v>
      </c>
      <c r="B6" t="s">
        <v>993</v>
      </c>
      <c r="C6">
        <v>2411</v>
      </c>
      <c r="D6" t="s">
        <v>994</v>
      </c>
      <c r="E6" s="128" t="s">
        <v>995</v>
      </c>
      <c r="F6">
        <v>50</v>
      </c>
      <c r="G6" t="s">
        <v>996</v>
      </c>
    </row>
    <row r="7" spans="1:7">
      <c r="A7">
        <v>1017</v>
      </c>
      <c r="B7" t="s">
        <v>993</v>
      </c>
      <c r="C7">
        <v>2419</v>
      </c>
      <c r="D7" t="s">
        <v>994</v>
      </c>
      <c r="E7" s="128" t="s">
        <v>995</v>
      </c>
      <c r="F7">
        <v>50</v>
      </c>
      <c r="G7" t="s">
        <v>996</v>
      </c>
    </row>
    <row r="8" spans="1:7">
      <c r="A8">
        <v>1018</v>
      </c>
      <c r="B8" t="s">
        <v>993</v>
      </c>
      <c r="C8">
        <v>2417</v>
      </c>
      <c r="D8" t="s">
        <v>994</v>
      </c>
      <c r="E8" s="128" t="s">
        <v>995</v>
      </c>
      <c r="F8">
        <v>48</v>
      </c>
      <c r="G8" t="s">
        <v>996</v>
      </c>
    </row>
    <row r="9" spans="1:7">
      <c r="A9">
        <v>1019</v>
      </c>
      <c r="B9" t="s">
        <v>993</v>
      </c>
      <c r="C9">
        <v>2417</v>
      </c>
      <c r="D9" t="s">
        <v>994</v>
      </c>
      <c r="E9" s="128" t="s">
        <v>995</v>
      </c>
      <c r="F9">
        <v>48</v>
      </c>
      <c r="G9" t="s">
        <v>996</v>
      </c>
    </row>
    <row r="10" spans="1:7">
      <c r="A10">
        <v>1023</v>
      </c>
      <c r="B10" t="s">
        <v>997</v>
      </c>
      <c r="C10">
        <v>2424</v>
      </c>
      <c r="D10" t="s">
        <v>994</v>
      </c>
      <c r="E10" s="128" t="s">
        <v>995</v>
      </c>
      <c r="F10">
        <v>46</v>
      </c>
      <c r="G10" t="s">
        <v>998</v>
      </c>
    </row>
    <row r="11" spans="1:7">
      <c r="A11">
        <v>1024</v>
      </c>
      <c r="B11" t="s">
        <v>993</v>
      </c>
      <c r="C11">
        <v>2411</v>
      </c>
      <c r="D11" t="s">
        <v>994</v>
      </c>
      <c r="E11" s="128" t="s">
        <v>995</v>
      </c>
      <c r="F11">
        <v>46</v>
      </c>
      <c r="G11" t="s">
        <v>996</v>
      </c>
    </row>
    <row r="12" spans="1:7">
      <c r="A12">
        <v>1025</v>
      </c>
      <c r="B12" t="s">
        <v>993</v>
      </c>
      <c r="C12">
        <v>2416</v>
      </c>
      <c r="D12" t="s">
        <v>994</v>
      </c>
      <c r="E12" s="128" t="s">
        <v>999</v>
      </c>
      <c r="F12">
        <v>46</v>
      </c>
      <c r="G12" t="s">
        <v>998</v>
      </c>
    </row>
    <row r="13" spans="1:7">
      <c r="A13">
        <v>1026</v>
      </c>
      <c r="B13" t="s">
        <v>997</v>
      </c>
      <c r="C13">
        <v>2405</v>
      </c>
      <c r="D13" t="s">
        <v>994</v>
      </c>
      <c r="E13" s="128" t="s">
        <v>995</v>
      </c>
      <c r="F13">
        <v>46</v>
      </c>
      <c r="G13" t="s">
        <v>996</v>
      </c>
    </row>
    <row r="14" spans="1:7">
      <c r="A14">
        <v>1027</v>
      </c>
      <c r="B14" t="s">
        <v>993</v>
      </c>
      <c r="C14">
        <v>2405</v>
      </c>
      <c r="D14" t="s">
        <v>994</v>
      </c>
      <c r="E14" s="128" t="s">
        <v>995</v>
      </c>
      <c r="F14">
        <v>3</v>
      </c>
      <c r="G14" t="s">
        <v>996</v>
      </c>
    </row>
    <row r="15" spans="1:7">
      <c r="A15">
        <v>1028</v>
      </c>
      <c r="B15" t="s">
        <v>993</v>
      </c>
      <c r="C15">
        <v>2420</v>
      </c>
      <c r="D15" t="s">
        <v>994</v>
      </c>
      <c r="E15" s="128" t="s">
        <v>999</v>
      </c>
      <c r="F15">
        <v>46</v>
      </c>
      <c r="G15" t="s">
        <v>996</v>
      </c>
    </row>
    <row r="16" spans="1:7">
      <c r="A16">
        <v>1029</v>
      </c>
      <c r="B16" t="s">
        <v>997</v>
      </c>
      <c r="C16">
        <v>2416</v>
      </c>
      <c r="D16" t="s">
        <v>994</v>
      </c>
      <c r="E16" s="128" t="s">
        <v>995</v>
      </c>
      <c r="F16">
        <v>45</v>
      </c>
      <c r="G16" t="s">
        <v>996</v>
      </c>
    </row>
    <row r="17" spans="1:7">
      <c r="A17">
        <v>1030</v>
      </c>
      <c r="B17" t="s">
        <v>993</v>
      </c>
      <c r="C17">
        <v>2416</v>
      </c>
      <c r="D17" t="s">
        <v>994</v>
      </c>
      <c r="E17" s="128" t="s">
        <v>995</v>
      </c>
      <c r="F17">
        <v>44</v>
      </c>
      <c r="G17" t="s">
        <v>996</v>
      </c>
    </row>
    <row r="18" spans="1:7">
      <c r="A18">
        <v>1031</v>
      </c>
      <c r="B18" t="s">
        <v>993</v>
      </c>
      <c r="C18">
        <v>2412</v>
      </c>
      <c r="D18" t="s">
        <v>994</v>
      </c>
      <c r="E18" s="128" t="s">
        <v>995</v>
      </c>
      <c r="F18">
        <v>44</v>
      </c>
      <c r="G18" t="s">
        <v>996</v>
      </c>
    </row>
    <row r="19" spans="1:7">
      <c r="A19">
        <v>1032</v>
      </c>
      <c r="B19" t="s">
        <v>997</v>
      </c>
      <c r="C19">
        <v>2420</v>
      </c>
      <c r="D19" t="s">
        <v>994</v>
      </c>
      <c r="E19" s="128" t="s">
        <v>995</v>
      </c>
      <c r="F19">
        <v>44</v>
      </c>
      <c r="G19" t="s">
        <v>996</v>
      </c>
    </row>
    <row r="20" spans="1:7">
      <c r="A20">
        <v>1033</v>
      </c>
      <c r="B20" t="s">
        <v>997</v>
      </c>
      <c r="C20">
        <v>2419</v>
      </c>
      <c r="D20" t="s">
        <v>1000</v>
      </c>
      <c r="E20" s="128" t="s">
        <v>995</v>
      </c>
      <c r="F20">
        <v>44</v>
      </c>
      <c r="G20" t="s">
        <v>998</v>
      </c>
    </row>
    <row r="21" spans="1:7">
      <c r="A21">
        <v>1034</v>
      </c>
      <c r="B21" t="s">
        <v>997</v>
      </c>
      <c r="C21">
        <v>2408</v>
      </c>
      <c r="D21" t="s">
        <v>994</v>
      </c>
      <c r="E21" s="128" t="s">
        <v>999</v>
      </c>
      <c r="F21">
        <v>44</v>
      </c>
      <c r="G21" t="s">
        <v>996</v>
      </c>
    </row>
    <row r="22" spans="1:7">
      <c r="A22">
        <v>1035</v>
      </c>
      <c r="B22" t="s">
        <v>1001</v>
      </c>
      <c r="C22">
        <v>2418</v>
      </c>
      <c r="D22" t="s">
        <v>994</v>
      </c>
      <c r="E22" s="128" t="s">
        <v>995</v>
      </c>
      <c r="F22">
        <v>44</v>
      </c>
      <c r="G22" t="s">
        <v>998</v>
      </c>
    </row>
    <row r="23" spans="1:7">
      <c r="A23">
        <v>1036</v>
      </c>
      <c r="B23" t="s">
        <v>1001</v>
      </c>
      <c r="C23">
        <v>2418</v>
      </c>
      <c r="D23" t="s">
        <v>994</v>
      </c>
      <c r="E23" s="128" t="s">
        <v>995</v>
      </c>
      <c r="F23">
        <v>44</v>
      </c>
      <c r="G23" t="s">
        <v>998</v>
      </c>
    </row>
    <row r="24" spans="1:7">
      <c r="A24">
        <v>1037</v>
      </c>
      <c r="B24" t="s">
        <v>997</v>
      </c>
      <c r="C24">
        <v>2421</v>
      </c>
      <c r="D24" t="s">
        <v>994</v>
      </c>
      <c r="E24" s="128" t="s">
        <v>995</v>
      </c>
      <c r="F24">
        <v>44</v>
      </c>
      <c r="G24" t="s">
        <v>996</v>
      </c>
    </row>
    <row r="25" spans="1:7">
      <c r="A25">
        <v>1038</v>
      </c>
      <c r="B25" t="s">
        <v>997</v>
      </c>
      <c r="C25">
        <v>2408</v>
      </c>
      <c r="D25" t="s">
        <v>994</v>
      </c>
      <c r="E25" s="128" t="s">
        <v>999</v>
      </c>
      <c r="F25">
        <v>42</v>
      </c>
      <c r="G25" t="s">
        <v>996</v>
      </c>
    </row>
    <row r="26" spans="1:7">
      <c r="A26">
        <v>1039</v>
      </c>
      <c r="B26" t="s">
        <v>993</v>
      </c>
      <c r="C26">
        <v>2423</v>
      </c>
      <c r="D26" t="s">
        <v>994</v>
      </c>
      <c r="E26" s="128" t="s">
        <v>999</v>
      </c>
      <c r="F26">
        <v>42</v>
      </c>
      <c r="G26" t="s">
        <v>996</v>
      </c>
    </row>
    <row r="27" spans="1:7">
      <c r="A27">
        <v>1040</v>
      </c>
      <c r="B27" t="s">
        <v>997</v>
      </c>
      <c r="C27">
        <v>2405</v>
      </c>
      <c r="D27" t="s">
        <v>994</v>
      </c>
      <c r="E27" s="128" t="s">
        <v>999</v>
      </c>
      <c r="F27">
        <v>42</v>
      </c>
      <c r="G27" t="s">
        <v>996</v>
      </c>
    </row>
    <row r="28" spans="1:7">
      <c r="A28">
        <v>1041</v>
      </c>
      <c r="B28" t="s">
        <v>1001</v>
      </c>
      <c r="C28">
        <v>2423</v>
      </c>
      <c r="D28" t="s">
        <v>994</v>
      </c>
      <c r="E28" s="128" t="s">
        <v>995</v>
      </c>
      <c r="F28">
        <v>42</v>
      </c>
      <c r="G28" t="s">
        <v>996</v>
      </c>
    </row>
    <row r="29" spans="1:7">
      <c r="A29">
        <v>1042</v>
      </c>
      <c r="B29" t="s">
        <v>997</v>
      </c>
      <c r="C29">
        <v>2423</v>
      </c>
      <c r="D29" t="s">
        <v>994</v>
      </c>
      <c r="E29" s="128" t="s">
        <v>995</v>
      </c>
      <c r="F29">
        <v>42</v>
      </c>
      <c r="G29" t="s">
        <v>996</v>
      </c>
    </row>
    <row r="30" spans="1:7">
      <c r="A30">
        <v>1043</v>
      </c>
      <c r="B30" t="s">
        <v>997</v>
      </c>
      <c r="C30">
        <v>2414</v>
      </c>
      <c r="D30" t="s">
        <v>994</v>
      </c>
      <c r="E30" s="128" t="s">
        <v>995</v>
      </c>
      <c r="F30">
        <v>7</v>
      </c>
      <c r="G30" t="s">
        <v>996</v>
      </c>
    </row>
    <row r="31" spans="1:7">
      <c r="A31">
        <v>1044</v>
      </c>
      <c r="B31" t="s">
        <v>997</v>
      </c>
      <c r="C31">
        <v>2418</v>
      </c>
      <c r="D31" t="s">
        <v>994</v>
      </c>
      <c r="E31" s="128" t="s">
        <v>995</v>
      </c>
      <c r="F31">
        <v>42</v>
      </c>
      <c r="G31" t="s">
        <v>996</v>
      </c>
    </row>
    <row r="32" spans="1:7">
      <c r="A32">
        <v>1045</v>
      </c>
      <c r="B32" t="s">
        <v>1002</v>
      </c>
      <c r="C32">
        <v>2405</v>
      </c>
      <c r="D32" t="s">
        <v>994</v>
      </c>
      <c r="E32" s="128" t="s">
        <v>995</v>
      </c>
      <c r="F32">
        <v>42</v>
      </c>
      <c r="G32" t="s">
        <v>998</v>
      </c>
    </row>
    <row r="33" spans="1:7">
      <c r="A33">
        <v>1046</v>
      </c>
      <c r="B33" t="s">
        <v>993</v>
      </c>
      <c r="C33">
        <v>2413</v>
      </c>
      <c r="D33" t="s">
        <v>1000</v>
      </c>
      <c r="E33" s="128" t="s">
        <v>999</v>
      </c>
      <c r="F33">
        <v>42</v>
      </c>
      <c r="G33" t="s">
        <v>996</v>
      </c>
    </row>
    <row r="34" spans="1:7">
      <c r="A34">
        <v>1047</v>
      </c>
      <c r="B34" t="s">
        <v>993</v>
      </c>
      <c r="C34">
        <v>2411</v>
      </c>
      <c r="D34" t="s">
        <v>994</v>
      </c>
      <c r="E34" s="128" t="s">
        <v>1003</v>
      </c>
      <c r="F34">
        <v>42</v>
      </c>
      <c r="G34" t="s">
        <v>996</v>
      </c>
    </row>
    <row r="35" spans="1:7">
      <c r="A35">
        <v>1048</v>
      </c>
      <c r="B35" t="s">
        <v>997</v>
      </c>
      <c r="C35">
        <v>2422</v>
      </c>
      <c r="D35" t="s">
        <v>994</v>
      </c>
      <c r="E35" s="128" t="s">
        <v>995</v>
      </c>
      <c r="F35">
        <v>42</v>
      </c>
      <c r="G35" t="s">
        <v>996</v>
      </c>
    </row>
    <row r="36" spans="1:7">
      <c r="A36">
        <v>1049</v>
      </c>
      <c r="B36" t="s">
        <v>997</v>
      </c>
      <c r="C36">
        <v>2422</v>
      </c>
      <c r="D36" t="s">
        <v>994</v>
      </c>
      <c r="E36" s="128" t="s">
        <v>995</v>
      </c>
      <c r="F36">
        <v>42</v>
      </c>
      <c r="G36" t="s">
        <v>996</v>
      </c>
    </row>
    <row r="37" spans="1:7">
      <c r="A37">
        <v>1050</v>
      </c>
      <c r="B37" t="s">
        <v>997</v>
      </c>
      <c r="C37">
        <v>2422</v>
      </c>
      <c r="D37" t="s">
        <v>994</v>
      </c>
      <c r="E37" s="128" t="s">
        <v>995</v>
      </c>
      <c r="F37">
        <v>42</v>
      </c>
      <c r="G37" t="s">
        <v>998</v>
      </c>
    </row>
    <row r="38" spans="1:7">
      <c r="A38">
        <v>1051</v>
      </c>
      <c r="B38" t="s">
        <v>997</v>
      </c>
      <c r="C38">
        <v>2411</v>
      </c>
      <c r="D38" t="s">
        <v>994</v>
      </c>
      <c r="E38" s="128" t="s">
        <v>995</v>
      </c>
      <c r="F38">
        <v>41</v>
      </c>
      <c r="G38" t="s">
        <v>996</v>
      </c>
    </row>
    <row r="39" spans="1:7">
      <c r="A39">
        <v>1052</v>
      </c>
      <c r="B39" t="s">
        <v>993</v>
      </c>
      <c r="C39">
        <v>2422</v>
      </c>
      <c r="D39" t="s">
        <v>994</v>
      </c>
      <c r="E39" s="128" t="s">
        <v>995</v>
      </c>
      <c r="F39">
        <v>41</v>
      </c>
      <c r="G39" t="s">
        <v>996</v>
      </c>
    </row>
    <row r="40" spans="1:7">
      <c r="A40">
        <v>1053</v>
      </c>
      <c r="B40" t="s">
        <v>993</v>
      </c>
      <c r="C40">
        <v>2422</v>
      </c>
      <c r="D40" t="s">
        <v>994</v>
      </c>
      <c r="E40" s="128" t="s">
        <v>995</v>
      </c>
      <c r="F40">
        <v>41</v>
      </c>
      <c r="G40" t="s">
        <v>996</v>
      </c>
    </row>
    <row r="41" spans="1:7">
      <c r="A41">
        <v>1054</v>
      </c>
      <c r="B41" t="s">
        <v>997</v>
      </c>
      <c r="C41">
        <v>2417</v>
      </c>
      <c r="D41" t="s">
        <v>994</v>
      </c>
      <c r="E41" s="128" t="s">
        <v>995</v>
      </c>
      <c r="F41">
        <v>40</v>
      </c>
      <c r="G41" t="s">
        <v>996</v>
      </c>
    </row>
    <row r="42" spans="1:7">
      <c r="A42">
        <v>1056</v>
      </c>
      <c r="B42" t="s">
        <v>993</v>
      </c>
      <c r="C42">
        <v>2407</v>
      </c>
      <c r="D42" t="s">
        <v>1000</v>
      </c>
      <c r="E42" s="128" t="s">
        <v>995</v>
      </c>
      <c r="F42">
        <v>41</v>
      </c>
      <c r="G42" t="s">
        <v>996</v>
      </c>
    </row>
    <row r="43" spans="1:7">
      <c r="A43">
        <v>1057</v>
      </c>
      <c r="B43" t="s">
        <v>997</v>
      </c>
      <c r="C43">
        <v>2416</v>
      </c>
      <c r="D43" t="s">
        <v>994</v>
      </c>
      <c r="E43" s="128" t="s">
        <v>995</v>
      </c>
      <c r="F43">
        <v>40</v>
      </c>
      <c r="G43" t="s">
        <v>998</v>
      </c>
    </row>
    <row r="44" spans="1:7">
      <c r="A44">
        <v>1058</v>
      </c>
      <c r="B44" t="s">
        <v>997</v>
      </c>
      <c r="C44">
        <v>2422</v>
      </c>
      <c r="D44" t="s">
        <v>994</v>
      </c>
      <c r="E44" s="128" t="s">
        <v>995</v>
      </c>
      <c r="F44">
        <v>40</v>
      </c>
      <c r="G44" t="s">
        <v>996</v>
      </c>
    </row>
    <row r="45" spans="1:7">
      <c r="A45">
        <v>1059</v>
      </c>
      <c r="B45" t="s">
        <v>997</v>
      </c>
      <c r="C45">
        <v>2406</v>
      </c>
      <c r="D45" t="s">
        <v>1000</v>
      </c>
      <c r="E45" s="128" t="s">
        <v>995</v>
      </c>
      <c r="F45">
        <v>40</v>
      </c>
      <c r="G45" t="s">
        <v>998</v>
      </c>
    </row>
    <row r="46" spans="1:7">
      <c r="A46">
        <v>1060</v>
      </c>
      <c r="B46" t="s">
        <v>997</v>
      </c>
      <c r="C46">
        <v>2407</v>
      </c>
      <c r="D46" t="s">
        <v>994</v>
      </c>
      <c r="E46" s="128" t="s">
        <v>999</v>
      </c>
      <c r="F46">
        <v>40</v>
      </c>
      <c r="G46" t="s">
        <v>998</v>
      </c>
    </row>
    <row r="47" spans="1:7">
      <c r="A47">
        <v>1061</v>
      </c>
      <c r="B47" t="s">
        <v>997</v>
      </c>
      <c r="C47">
        <v>2419</v>
      </c>
      <c r="D47" t="s">
        <v>994</v>
      </c>
      <c r="E47" s="128" t="s">
        <v>995</v>
      </c>
      <c r="F47">
        <v>40</v>
      </c>
      <c r="G47" t="s">
        <v>996</v>
      </c>
    </row>
    <row r="48" spans="1:7">
      <c r="A48">
        <v>1062</v>
      </c>
      <c r="B48" t="s">
        <v>997</v>
      </c>
      <c r="C48">
        <v>2404</v>
      </c>
      <c r="D48" t="s">
        <v>994</v>
      </c>
      <c r="E48" s="128" t="s">
        <v>995</v>
      </c>
      <c r="F48">
        <v>40</v>
      </c>
      <c r="G48" t="s">
        <v>996</v>
      </c>
    </row>
    <row r="49" spans="1:7">
      <c r="A49">
        <v>1063</v>
      </c>
      <c r="B49" t="s">
        <v>997</v>
      </c>
      <c r="C49">
        <v>2402</v>
      </c>
      <c r="D49" t="s">
        <v>994</v>
      </c>
      <c r="E49" s="128" t="s">
        <v>995</v>
      </c>
      <c r="F49">
        <v>40</v>
      </c>
      <c r="G49" t="s">
        <v>996</v>
      </c>
    </row>
    <row r="50" spans="1:7">
      <c r="A50">
        <v>1064</v>
      </c>
      <c r="B50" t="s">
        <v>993</v>
      </c>
      <c r="C50">
        <v>2418</v>
      </c>
      <c r="D50" t="s">
        <v>994</v>
      </c>
      <c r="E50" s="128" t="s">
        <v>995</v>
      </c>
      <c r="F50">
        <v>40</v>
      </c>
      <c r="G50" t="s">
        <v>996</v>
      </c>
    </row>
    <row r="51" spans="1:7">
      <c r="A51">
        <v>1065</v>
      </c>
      <c r="B51" t="s">
        <v>993</v>
      </c>
      <c r="C51">
        <v>2418</v>
      </c>
      <c r="D51" t="s">
        <v>994</v>
      </c>
      <c r="E51" s="128" t="s">
        <v>995</v>
      </c>
      <c r="F51">
        <v>40</v>
      </c>
      <c r="G51" t="s">
        <v>996</v>
      </c>
    </row>
    <row r="52" spans="1:7">
      <c r="A52">
        <v>1066</v>
      </c>
      <c r="B52" t="s">
        <v>997</v>
      </c>
      <c r="C52">
        <v>2420</v>
      </c>
      <c r="D52" t="s">
        <v>994</v>
      </c>
      <c r="E52" s="128" t="s">
        <v>995</v>
      </c>
      <c r="F52">
        <v>40</v>
      </c>
      <c r="G52" t="s">
        <v>996</v>
      </c>
    </row>
    <row r="53" spans="1:7">
      <c r="A53">
        <v>1067</v>
      </c>
      <c r="B53" t="s">
        <v>993</v>
      </c>
      <c r="C53">
        <v>2415</v>
      </c>
      <c r="D53" t="s">
        <v>994</v>
      </c>
      <c r="E53" s="128" t="s">
        <v>995</v>
      </c>
      <c r="F53">
        <v>40</v>
      </c>
      <c r="G53" t="s">
        <v>998</v>
      </c>
    </row>
    <row r="54" spans="1:7">
      <c r="A54">
        <v>1068</v>
      </c>
      <c r="B54" t="s">
        <v>997</v>
      </c>
      <c r="C54">
        <v>2409</v>
      </c>
      <c r="D54" t="s">
        <v>994</v>
      </c>
      <c r="E54" s="128" t="s">
        <v>995</v>
      </c>
      <c r="F54">
        <v>38</v>
      </c>
      <c r="G54" t="s">
        <v>996</v>
      </c>
    </row>
    <row r="55" spans="1:7">
      <c r="A55">
        <v>1069</v>
      </c>
      <c r="B55" t="s">
        <v>997</v>
      </c>
      <c r="C55">
        <v>2421</v>
      </c>
      <c r="D55" t="s">
        <v>994</v>
      </c>
      <c r="E55" s="128" t="s">
        <v>1003</v>
      </c>
      <c r="F55">
        <v>39</v>
      </c>
      <c r="G55" t="s">
        <v>998</v>
      </c>
    </row>
    <row r="56" spans="1:7">
      <c r="A56">
        <v>1070</v>
      </c>
      <c r="B56" t="s">
        <v>997</v>
      </c>
      <c r="C56">
        <v>2406</v>
      </c>
      <c r="D56" t="s">
        <v>1000</v>
      </c>
      <c r="E56" s="128" t="s">
        <v>995</v>
      </c>
      <c r="F56">
        <v>38</v>
      </c>
      <c r="G56" t="s">
        <v>998</v>
      </c>
    </row>
    <row r="57" spans="1:7">
      <c r="A57">
        <v>1071</v>
      </c>
      <c r="B57" t="s">
        <v>997</v>
      </c>
      <c r="C57">
        <v>2406</v>
      </c>
      <c r="D57" t="s">
        <v>1000</v>
      </c>
      <c r="E57" s="128" t="s">
        <v>995</v>
      </c>
      <c r="F57">
        <v>38</v>
      </c>
      <c r="G57" t="s">
        <v>998</v>
      </c>
    </row>
    <row r="58" spans="1:7">
      <c r="A58">
        <v>1072</v>
      </c>
      <c r="B58" t="s">
        <v>997</v>
      </c>
      <c r="C58">
        <v>2417</v>
      </c>
      <c r="D58" t="s">
        <v>994</v>
      </c>
      <c r="E58" s="128" t="s">
        <v>995</v>
      </c>
      <c r="F58">
        <v>38</v>
      </c>
      <c r="G58" t="s">
        <v>998</v>
      </c>
    </row>
    <row r="59" spans="1:7">
      <c r="A59">
        <v>1073</v>
      </c>
      <c r="B59" t="s">
        <v>997</v>
      </c>
      <c r="C59">
        <v>2417</v>
      </c>
      <c r="D59" t="s">
        <v>994</v>
      </c>
      <c r="E59" s="128" t="s">
        <v>995</v>
      </c>
      <c r="F59">
        <v>38</v>
      </c>
      <c r="G59" t="s">
        <v>998</v>
      </c>
    </row>
    <row r="60" spans="1:7">
      <c r="A60">
        <v>1074</v>
      </c>
      <c r="B60" t="s">
        <v>993</v>
      </c>
      <c r="C60">
        <v>2422</v>
      </c>
      <c r="D60" t="s">
        <v>994</v>
      </c>
      <c r="E60" s="128" t="s">
        <v>995</v>
      </c>
      <c r="F60">
        <v>39</v>
      </c>
      <c r="G60" t="s">
        <v>996</v>
      </c>
    </row>
    <row r="61" spans="1:7">
      <c r="A61">
        <v>1075</v>
      </c>
      <c r="B61" t="s">
        <v>997</v>
      </c>
      <c r="C61">
        <v>2402</v>
      </c>
      <c r="D61" t="s">
        <v>994</v>
      </c>
      <c r="E61" s="128" t="s">
        <v>999</v>
      </c>
      <c r="F61">
        <v>38</v>
      </c>
      <c r="G61" t="s">
        <v>996</v>
      </c>
    </row>
    <row r="62" spans="1:7">
      <c r="A62">
        <v>1076</v>
      </c>
      <c r="B62" t="s">
        <v>1001</v>
      </c>
      <c r="C62">
        <v>2423</v>
      </c>
      <c r="D62" t="s">
        <v>1000</v>
      </c>
      <c r="E62" s="128" t="s">
        <v>995</v>
      </c>
      <c r="F62">
        <v>38</v>
      </c>
      <c r="G62" t="s">
        <v>996</v>
      </c>
    </row>
    <row r="63" spans="1:7">
      <c r="A63">
        <v>1077</v>
      </c>
      <c r="B63" t="s">
        <v>993</v>
      </c>
      <c r="C63">
        <v>2415</v>
      </c>
      <c r="D63" t="s">
        <v>994</v>
      </c>
      <c r="E63" s="128" t="s">
        <v>995</v>
      </c>
      <c r="F63">
        <v>38</v>
      </c>
      <c r="G63" t="s">
        <v>998</v>
      </c>
    </row>
    <row r="64" spans="1:7">
      <c r="A64">
        <v>1078</v>
      </c>
      <c r="B64" t="s">
        <v>993</v>
      </c>
      <c r="C64">
        <v>2422</v>
      </c>
      <c r="D64" t="s">
        <v>994</v>
      </c>
      <c r="E64" s="128" t="s">
        <v>995</v>
      </c>
      <c r="F64">
        <v>38</v>
      </c>
      <c r="G64" t="s">
        <v>996</v>
      </c>
    </row>
    <row r="65" spans="1:7">
      <c r="A65">
        <v>1079</v>
      </c>
      <c r="B65" t="s">
        <v>997</v>
      </c>
      <c r="C65">
        <v>2422</v>
      </c>
      <c r="D65" t="s">
        <v>994</v>
      </c>
      <c r="E65" s="128" t="s">
        <v>995</v>
      </c>
      <c r="F65">
        <v>38</v>
      </c>
      <c r="G65" t="s">
        <v>996</v>
      </c>
    </row>
    <row r="66" spans="1:7">
      <c r="A66">
        <v>1080</v>
      </c>
      <c r="B66" t="s">
        <v>997</v>
      </c>
      <c r="C66">
        <v>2413</v>
      </c>
      <c r="D66" t="s">
        <v>994</v>
      </c>
      <c r="E66" s="128" t="s">
        <v>1004</v>
      </c>
      <c r="F66">
        <v>38</v>
      </c>
      <c r="G66" t="s">
        <v>998</v>
      </c>
    </row>
    <row r="67" spans="1:7">
      <c r="A67">
        <v>1081</v>
      </c>
      <c r="B67" t="s">
        <v>997</v>
      </c>
      <c r="C67">
        <v>2413</v>
      </c>
      <c r="D67" t="s">
        <v>1000</v>
      </c>
      <c r="E67" s="128" t="s">
        <v>995</v>
      </c>
      <c r="F67">
        <v>38</v>
      </c>
      <c r="G67" t="s">
        <v>996</v>
      </c>
    </row>
    <row r="68" spans="1:7">
      <c r="A68">
        <v>1082</v>
      </c>
      <c r="B68" t="s">
        <v>997</v>
      </c>
      <c r="C68">
        <v>2424</v>
      </c>
      <c r="D68" t="s">
        <v>994</v>
      </c>
      <c r="E68" s="128" t="s">
        <v>999</v>
      </c>
      <c r="F68">
        <v>38</v>
      </c>
      <c r="G68" t="s">
        <v>996</v>
      </c>
    </row>
    <row r="69" spans="1:7">
      <c r="A69">
        <v>1083</v>
      </c>
      <c r="B69" t="s">
        <v>997</v>
      </c>
      <c r="C69">
        <v>2409</v>
      </c>
      <c r="D69" t="s">
        <v>994</v>
      </c>
      <c r="E69" s="128" t="s">
        <v>995</v>
      </c>
      <c r="F69">
        <v>38</v>
      </c>
      <c r="G69" t="s">
        <v>996</v>
      </c>
    </row>
    <row r="70" spans="1:7">
      <c r="A70">
        <v>1084</v>
      </c>
      <c r="B70" t="s">
        <v>997</v>
      </c>
      <c r="C70">
        <v>2407</v>
      </c>
      <c r="D70" t="s">
        <v>1000</v>
      </c>
      <c r="E70" s="128" t="s">
        <v>999</v>
      </c>
      <c r="F70">
        <v>2</v>
      </c>
      <c r="G70" t="s">
        <v>996</v>
      </c>
    </row>
    <row r="71" spans="1:7">
      <c r="A71">
        <v>1085</v>
      </c>
      <c r="B71" t="s">
        <v>997</v>
      </c>
      <c r="C71">
        <v>2409</v>
      </c>
      <c r="D71" t="s">
        <v>1000</v>
      </c>
      <c r="E71" s="128" t="s">
        <v>995</v>
      </c>
      <c r="F71">
        <v>38</v>
      </c>
      <c r="G71" t="s">
        <v>996</v>
      </c>
    </row>
    <row r="72" spans="1:7">
      <c r="A72">
        <v>1086</v>
      </c>
      <c r="B72" t="s">
        <v>993</v>
      </c>
      <c r="C72">
        <v>2411</v>
      </c>
      <c r="D72" t="s">
        <v>994</v>
      </c>
      <c r="E72" s="128" t="s">
        <v>995</v>
      </c>
      <c r="F72">
        <v>38</v>
      </c>
      <c r="G72" t="s">
        <v>996</v>
      </c>
    </row>
    <row r="73" spans="1:7">
      <c r="A73">
        <v>1087</v>
      </c>
      <c r="B73" t="s">
        <v>997</v>
      </c>
      <c r="C73">
        <v>2405</v>
      </c>
      <c r="D73" t="s">
        <v>1000</v>
      </c>
      <c r="E73" s="128" t="s">
        <v>999</v>
      </c>
      <c r="F73">
        <v>6</v>
      </c>
      <c r="G73" t="s">
        <v>1005</v>
      </c>
    </row>
    <row r="74" spans="1:7">
      <c r="A74">
        <v>1088</v>
      </c>
      <c r="B74" t="s">
        <v>993</v>
      </c>
      <c r="C74">
        <v>2405</v>
      </c>
      <c r="D74" t="s">
        <v>994</v>
      </c>
      <c r="E74" s="128" t="s">
        <v>995</v>
      </c>
      <c r="F74">
        <v>38</v>
      </c>
      <c r="G74" t="s">
        <v>996</v>
      </c>
    </row>
    <row r="75" spans="1:7">
      <c r="A75">
        <v>1089</v>
      </c>
      <c r="B75" t="s">
        <v>997</v>
      </c>
      <c r="C75">
        <v>2404</v>
      </c>
      <c r="D75" t="s">
        <v>1000</v>
      </c>
      <c r="E75" s="128" t="s">
        <v>995</v>
      </c>
      <c r="F75">
        <v>38</v>
      </c>
      <c r="G75" t="s">
        <v>996</v>
      </c>
    </row>
    <row r="76" spans="1:7">
      <c r="A76">
        <v>1090</v>
      </c>
      <c r="B76" t="s">
        <v>997</v>
      </c>
      <c r="C76">
        <v>2413</v>
      </c>
      <c r="D76" t="s">
        <v>1000</v>
      </c>
      <c r="E76" s="128" t="s">
        <v>995</v>
      </c>
      <c r="F76">
        <v>38</v>
      </c>
      <c r="G76" t="s">
        <v>996</v>
      </c>
    </row>
    <row r="77" spans="1:7">
      <c r="A77">
        <v>1091</v>
      </c>
      <c r="B77" t="s">
        <v>993</v>
      </c>
      <c r="C77">
        <v>2422</v>
      </c>
      <c r="D77" t="s">
        <v>994</v>
      </c>
      <c r="E77" s="128" t="s">
        <v>995</v>
      </c>
      <c r="F77">
        <v>37</v>
      </c>
      <c r="G77" t="s">
        <v>996</v>
      </c>
    </row>
    <row r="78" spans="1:7">
      <c r="A78">
        <v>1092</v>
      </c>
      <c r="B78" t="s">
        <v>997</v>
      </c>
      <c r="C78">
        <v>2414</v>
      </c>
      <c r="D78" t="s">
        <v>994</v>
      </c>
      <c r="E78" s="128" t="s">
        <v>995</v>
      </c>
      <c r="F78">
        <v>37</v>
      </c>
      <c r="G78" t="s">
        <v>996</v>
      </c>
    </row>
    <row r="79" spans="1:7">
      <c r="A79">
        <v>1095</v>
      </c>
      <c r="B79" t="s">
        <v>997</v>
      </c>
      <c r="C79">
        <v>2402</v>
      </c>
      <c r="D79" t="s">
        <v>1000</v>
      </c>
      <c r="E79" s="128" t="s">
        <v>995</v>
      </c>
      <c r="F79">
        <v>36</v>
      </c>
      <c r="G79" t="s">
        <v>998</v>
      </c>
    </row>
    <row r="80" spans="1:7">
      <c r="A80">
        <v>1096</v>
      </c>
      <c r="B80" t="s">
        <v>997</v>
      </c>
      <c r="C80">
        <v>2415</v>
      </c>
      <c r="D80" t="s">
        <v>1000</v>
      </c>
      <c r="E80" s="128" t="s">
        <v>995</v>
      </c>
      <c r="F80">
        <v>36</v>
      </c>
      <c r="G80" t="s">
        <v>996</v>
      </c>
    </row>
    <row r="81" spans="1:7">
      <c r="A81">
        <v>1097</v>
      </c>
      <c r="B81" t="s">
        <v>997</v>
      </c>
      <c r="C81">
        <v>2402</v>
      </c>
      <c r="D81" t="s">
        <v>1000</v>
      </c>
      <c r="E81" s="128" t="s">
        <v>995</v>
      </c>
      <c r="F81">
        <v>36</v>
      </c>
      <c r="G81" t="s">
        <v>998</v>
      </c>
    </row>
    <row r="82" spans="1:7">
      <c r="A82">
        <v>1098</v>
      </c>
      <c r="B82" t="s">
        <v>997</v>
      </c>
      <c r="C82">
        <v>2411</v>
      </c>
      <c r="D82" t="s">
        <v>994</v>
      </c>
      <c r="E82" s="128" t="s">
        <v>995</v>
      </c>
      <c r="F82">
        <v>35</v>
      </c>
      <c r="G82" t="s">
        <v>996</v>
      </c>
    </row>
    <row r="83" spans="1:7">
      <c r="A83">
        <v>1099</v>
      </c>
      <c r="B83" t="s">
        <v>993</v>
      </c>
      <c r="C83">
        <v>2415</v>
      </c>
      <c r="D83" t="s">
        <v>1000</v>
      </c>
      <c r="E83" s="128" t="s">
        <v>1003</v>
      </c>
      <c r="F83">
        <v>2</v>
      </c>
      <c r="G83" t="s">
        <v>996</v>
      </c>
    </row>
    <row r="84" spans="1:7">
      <c r="A84">
        <v>1100</v>
      </c>
      <c r="B84" t="s">
        <v>993</v>
      </c>
      <c r="C84">
        <v>2424</v>
      </c>
      <c r="D84" t="s">
        <v>1000</v>
      </c>
      <c r="E84" s="128" t="s">
        <v>995</v>
      </c>
      <c r="F84">
        <v>35</v>
      </c>
      <c r="G84" t="s">
        <v>996</v>
      </c>
    </row>
    <row r="85" spans="1:7">
      <c r="A85">
        <v>1101</v>
      </c>
      <c r="B85" t="s">
        <v>993</v>
      </c>
      <c r="C85">
        <v>2417</v>
      </c>
      <c r="D85" t="s">
        <v>1000</v>
      </c>
      <c r="E85" s="128" t="s">
        <v>995</v>
      </c>
      <c r="F85">
        <v>35</v>
      </c>
      <c r="G85" t="s">
        <v>998</v>
      </c>
    </row>
    <row r="86" spans="1:7">
      <c r="A86">
        <v>1102</v>
      </c>
      <c r="B86" t="s">
        <v>997</v>
      </c>
      <c r="C86">
        <v>2409</v>
      </c>
      <c r="D86" t="s">
        <v>1006</v>
      </c>
      <c r="E86" s="128" t="s">
        <v>1003</v>
      </c>
      <c r="F86">
        <v>34</v>
      </c>
      <c r="G86" t="s">
        <v>998</v>
      </c>
    </row>
    <row r="87" spans="1:7">
      <c r="A87">
        <v>1103</v>
      </c>
      <c r="B87" t="s">
        <v>993</v>
      </c>
      <c r="C87">
        <v>2405</v>
      </c>
      <c r="D87" t="s">
        <v>1000</v>
      </c>
      <c r="E87" s="128" t="s">
        <v>995</v>
      </c>
      <c r="F87">
        <v>34</v>
      </c>
      <c r="G87" t="s">
        <v>996</v>
      </c>
    </row>
    <row r="88" spans="1:7">
      <c r="A88">
        <v>1104</v>
      </c>
      <c r="B88" t="s">
        <v>997</v>
      </c>
      <c r="C88">
        <v>2405</v>
      </c>
      <c r="D88" t="s">
        <v>1000</v>
      </c>
      <c r="E88" s="128" t="s">
        <v>995</v>
      </c>
      <c r="F88">
        <v>34</v>
      </c>
      <c r="G88" t="s">
        <v>996</v>
      </c>
    </row>
    <row r="89" spans="1:7">
      <c r="A89">
        <v>1105</v>
      </c>
      <c r="B89" t="s">
        <v>997</v>
      </c>
      <c r="C89">
        <v>2416</v>
      </c>
      <c r="D89" t="s">
        <v>1006</v>
      </c>
      <c r="E89" s="128" t="s">
        <v>995</v>
      </c>
      <c r="F89">
        <v>34</v>
      </c>
      <c r="G89" t="s">
        <v>996</v>
      </c>
    </row>
    <row r="90" spans="1:7">
      <c r="A90">
        <v>1106</v>
      </c>
      <c r="B90" t="s">
        <v>997</v>
      </c>
      <c r="C90">
        <v>2408</v>
      </c>
      <c r="D90" t="s">
        <v>994</v>
      </c>
      <c r="E90" s="128" t="s">
        <v>995</v>
      </c>
      <c r="F90">
        <v>34</v>
      </c>
      <c r="G90" t="s">
        <v>996</v>
      </c>
    </row>
    <row r="91" spans="1:7">
      <c r="A91">
        <v>1107</v>
      </c>
      <c r="B91" t="s">
        <v>997</v>
      </c>
      <c r="C91">
        <v>2411</v>
      </c>
      <c r="D91" t="s">
        <v>1000</v>
      </c>
      <c r="E91" s="128" t="s">
        <v>995</v>
      </c>
      <c r="F91">
        <v>34</v>
      </c>
      <c r="G91" t="s">
        <v>996</v>
      </c>
    </row>
    <row r="92" spans="1:7">
      <c r="A92">
        <v>1108</v>
      </c>
      <c r="B92" t="s">
        <v>993</v>
      </c>
      <c r="C92">
        <v>2419</v>
      </c>
      <c r="D92" t="s">
        <v>994</v>
      </c>
      <c r="E92" s="128" t="s">
        <v>995</v>
      </c>
      <c r="F92">
        <v>34</v>
      </c>
      <c r="G92" t="s">
        <v>1005</v>
      </c>
    </row>
    <row r="93" spans="1:7">
      <c r="A93">
        <v>1109</v>
      </c>
      <c r="B93" t="s">
        <v>1002</v>
      </c>
      <c r="C93">
        <v>2404</v>
      </c>
      <c r="D93" t="s">
        <v>994</v>
      </c>
      <c r="E93" s="128" t="s">
        <v>995</v>
      </c>
      <c r="F93">
        <v>34</v>
      </c>
      <c r="G93" t="s">
        <v>998</v>
      </c>
    </row>
    <row r="94" spans="1:7">
      <c r="A94">
        <v>1110</v>
      </c>
      <c r="B94" t="s">
        <v>997</v>
      </c>
      <c r="C94">
        <v>2421</v>
      </c>
      <c r="D94" t="s">
        <v>1000</v>
      </c>
      <c r="E94" s="128" t="s">
        <v>995</v>
      </c>
      <c r="F94">
        <v>34</v>
      </c>
      <c r="G94" t="s">
        <v>996</v>
      </c>
    </row>
    <row r="95" spans="1:7">
      <c r="A95">
        <v>1111</v>
      </c>
      <c r="B95" t="s">
        <v>1001</v>
      </c>
      <c r="C95">
        <v>2414</v>
      </c>
      <c r="D95" t="s">
        <v>994</v>
      </c>
      <c r="E95" s="128" t="s">
        <v>995</v>
      </c>
      <c r="F95">
        <v>34</v>
      </c>
      <c r="G95" t="s">
        <v>998</v>
      </c>
    </row>
    <row r="96" spans="1:7">
      <c r="A96">
        <v>1112</v>
      </c>
      <c r="B96" t="s">
        <v>1001</v>
      </c>
      <c r="C96">
        <v>2421</v>
      </c>
      <c r="D96" t="s">
        <v>994</v>
      </c>
      <c r="E96" s="128" t="s">
        <v>995</v>
      </c>
      <c r="F96">
        <v>34</v>
      </c>
      <c r="G96" t="s">
        <v>996</v>
      </c>
    </row>
    <row r="97" spans="1:7">
      <c r="A97">
        <v>1113</v>
      </c>
      <c r="B97" t="s">
        <v>993</v>
      </c>
      <c r="C97">
        <v>2415</v>
      </c>
      <c r="D97" t="s">
        <v>994</v>
      </c>
      <c r="E97" s="128" t="s">
        <v>995</v>
      </c>
      <c r="F97">
        <v>34</v>
      </c>
      <c r="G97" t="s">
        <v>998</v>
      </c>
    </row>
    <row r="98" spans="1:7">
      <c r="A98">
        <v>1114</v>
      </c>
      <c r="B98" t="s">
        <v>1001</v>
      </c>
      <c r="C98">
        <v>2413</v>
      </c>
      <c r="D98" t="s">
        <v>1006</v>
      </c>
      <c r="E98" s="128" t="s">
        <v>995</v>
      </c>
      <c r="F98">
        <v>34</v>
      </c>
      <c r="G98" t="s">
        <v>996</v>
      </c>
    </row>
    <row r="99" spans="1:7">
      <c r="A99">
        <v>1115</v>
      </c>
      <c r="B99" t="s">
        <v>997</v>
      </c>
      <c r="C99">
        <v>2415</v>
      </c>
      <c r="D99" t="s">
        <v>1006</v>
      </c>
      <c r="E99" s="128" t="s">
        <v>999</v>
      </c>
      <c r="F99">
        <v>34</v>
      </c>
      <c r="G99" t="s">
        <v>996</v>
      </c>
    </row>
    <row r="100" spans="1:7">
      <c r="A100">
        <v>1116</v>
      </c>
      <c r="B100" t="s">
        <v>1001</v>
      </c>
      <c r="C100">
        <v>2423</v>
      </c>
      <c r="D100" t="s">
        <v>994</v>
      </c>
      <c r="E100" s="128" t="s">
        <v>995</v>
      </c>
      <c r="F100">
        <v>34</v>
      </c>
      <c r="G100" t="s">
        <v>996</v>
      </c>
    </row>
    <row r="101" spans="1:7">
      <c r="A101">
        <v>1117</v>
      </c>
      <c r="B101" t="s">
        <v>1001</v>
      </c>
      <c r="C101">
        <v>2417</v>
      </c>
      <c r="D101" t="s">
        <v>994</v>
      </c>
      <c r="E101" s="128" t="s">
        <v>995</v>
      </c>
      <c r="F101">
        <v>34</v>
      </c>
      <c r="G101" t="s">
        <v>996</v>
      </c>
    </row>
    <row r="102" spans="1:7">
      <c r="A102">
        <v>1118</v>
      </c>
      <c r="B102" t="s">
        <v>993</v>
      </c>
      <c r="C102">
        <v>2402</v>
      </c>
      <c r="D102" t="s">
        <v>1000</v>
      </c>
      <c r="E102" s="128" t="s">
        <v>995</v>
      </c>
      <c r="F102">
        <v>33</v>
      </c>
      <c r="G102" t="s">
        <v>996</v>
      </c>
    </row>
    <row r="103" spans="1:7">
      <c r="A103">
        <v>1119</v>
      </c>
      <c r="B103" t="s">
        <v>1001</v>
      </c>
      <c r="C103">
        <v>2417</v>
      </c>
      <c r="D103" t="s">
        <v>994</v>
      </c>
      <c r="E103" s="128" t="s">
        <v>995</v>
      </c>
      <c r="F103">
        <v>34</v>
      </c>
      <c r="G103" t="s">
        <v>996</v>
      </c>
    </row>
    <row r="104" spans="1:7">
      <c r="A104">
        <v>1120</v>
      </c>
      <c r="B104" t="s">
        <v>993</v>
      </c>
      <c r="C104">
        <v>2405</v>
      </c>
      <c r="D104" t="s">
        <v>1006</v>
      </c>
      <c r="E104" s="128" t="s">
        <v>995</v>
      </c>
      <c r="F104">
        <v>34</v>
      </c>
      <c r="G104" t="s">
        <v>996</v>
      </c>
    </row>
    <row r="105" spans="1:7">
      <c r="A105">
        <v>1121</v>
      </c>
      <c r="B105" t="s">
        <v>993</v>
      </c>
      <c r="C105">
        <v>2402</v>
      </c>
      <c r="D105" t="s">
        <v>1006</v>
      </c>
      <c r="E105" s="128" t="s">
        <v>995</v>
      </c>
      <c r="F105">
        <v>33</v>
      </c>
      <c r="G105" t="s">
        <v>998</v>
      </c>
    </row>
    <row r="106" spans="1:7">
      <c r="A106">
        <v>1122</v>
      </c>
      <c r="B106" t="s">
        <v>997</v>
      </c>
      <c r="C106">
        <v>2419</v>
      </c>
      <c r="D106" t="s">
        <v>994</v>
      </c>
      <c r="E106" s="128" t="s">
        <v>995</v>
      </c>
      <c r="F106">
        <v>33</v>
      </c>
      <c r="G106" t="s">
        <v>996</v>
      </c>
    </row>
    <row r="107" spans="1:7">
      <c r="A107">
        <v>1123</v>
      </c>
      <c r="B107" t="s">
        <v>997</v>
      </c>
      <c r="C107">
        <v>2404</v>
      </c>
      <c r="D107" t="s">
        <v>1000</v>
      </c>
      <c r="E107" s="128" t="s">
        <v>995</v>
      </c>
      <c r="F107">
        <v>34</v>
      </c>
      <c r="G107" t="s">
        <v>998</v>
      </c>
    </row>
    <row r="108" spans="1:7">
      <c r="A108">
        <v>1124</v>
      </c>
      <c r="B108" t="s">
        <v>997</v>
      </c>
      <c r="C108">
        <v>2419</v>
      </c>
      <c r="D108" t="s">
        <v>1000</v>
      </c>
      <c r="E108" s="128" t="s">
        <v>995</v>
      </c>
      <c r="F108">
        <v>33</v>
      </c>
      <c r="G108" t="s">
        <v>996</v>
      </c>
    </row>
    <row r="109" spans="1:7">
      <c r="A109">
        <v>1125</v>
      </c>
      <c r="B109" t="s">
        <v>997</v>
      </c>
      <c r="C109">
        <v>2424</v>
      </c>
      <c r="D109" t="s">
        <v>994</v>
      </c>
      <c r="E109" s="128" t="s">
        <v>995</v>
      </c>
      <c r="F109">
        <v>33</v>
      </c>
      <c r="G109" t="s">
        <v>996</v>
      </c>
    </row>
    <row r="110" spans="1:7">
      <c r="A110">
        <v>1126</v>
      </c>
      <c r="B110" t="s">
        <v>1001</v>
      </c>
      <c r="C110">
        <v>2415</v>
      </c>
      <c r="D110" t="s">
        <v>1000</v>
      </c>
      <c r="E110" s="128" t="s">
        <v>995</v>
      </c>
      <c r="F110">
        <v>34</v>
      </c>
      <c r="G110" t="s">
        <v>996</v>
      </c>
    </row>
    <row r="111" spans="1:7">
      <c r="A111">
        <v>1127</v>
      </c>
      <c r="B111" t="s">
        <v>1001</v>
      </c>
      <c r="C111">
        <v>2401</v>
      </c>
      <c r="D111" t="s">
        <v>1000</v>
      </c>
      <c r="E111" s="128" t="s">
        <v>995</v>
      </c>
      <c r="F111">
        <v>33</v>
      </c>
      <c r="G111" t="s">
        <v>996</v>
      </c>
    </row>
    <row r="112" spans="1:7">
      <c r="A112">
        <v>1128</v>
      </c>
      <c r="B112" t="s">
        <v>993</v>
      </c>
      <c r="C112">
        <v>2413</v>
      </c>
      <c r="D112" t="s">
        <v>1000</v>
      </c>
      <c r="E112" s="128" t="s">
        <v>995</v>
      </c>
      <c r="F112">
        <v>33</v>
      </c>
      <c r="G112" t="s">
        <v>996</v>
      </c>
    </row>
    <row r="113" spans="1:7">
      <c r="A113">
        <v>1129</v>
      </c>
      <c r="B113" t="s">
        <v>997</v>
      </c>
      <c r="C113">
        <v>2413</v>
      </c>
      <c r="D113" t="s">
        <v>1000</v>
      </c>
      <c r="E113" s="128" t="s">
        <v>995</v>
      </c>
      <c r="F113">
        <v>33</v>
      </c>
      <c r="G113" t="s">
        <v>996</v>
      </c>
    </row>
    <row r="114" spans="1:7">
      <c r="A114">
        <v>1130</v>
      </c>
      <c r="B114" t="s">
        <v>993</v>
      </c>
      <c r="C114">
        <v>2415</v>
      </c>
      <c r="D114" t="s">
        <v>1000</v>
      </c>
      <c r="E114" s="128" t="s">
        <v>995</v>
      </c>
      <c r="F114">
        <v>32</v>
      </c>
      <c r="G114" t="s">
        <v>996</v>
      </c>
    </row>
    <row r="115" spans="1:7">
      <c r="A115">
        <v>1131</v>
      </c>
      <c r="B115" t="s">
        <v>993</v>
      </c>
      <c r="C115">
        <v>2406</v>
      </c>
      <c r="D115" t="s">
        <v>994</v>
      </c>
      <c r="E115" s="128" t="s">
        <v>999</v>
      </c>
      <c r="F115">
        <v>32</v>
      </c>
      <c r="G115" t="s">
        <v>998</v>
      </c>
    </row>
    <row r="116" spans="1:7">
      <c r="A116">
        <v>1132</v>
      </c>
      <c r="B116" t="s">
        <v>993</v>
      </c>
      <c r="C116">
        <v>2422</v>
      </c>
      <c r="D116" t="s">
        <v>994</v>
      </c>
      <c r="E116" s="128" t="s">
        <v>995</v>
      </c>
      <c r="F116">
        <v>32</v>
      </c>
      <c r="G116" t="s">
        <v>996</v>
      </c>
    </row>
    <row r="117" spans="1:7">
      <c r="A117">
        <v>1133</v>
      </c>
      <c r="B117" t="s">
        <v>997</v>
      </c>
      <c r="C117">
        <v>2419</v>
      </c>
      <c r="D117" t="s">
        <v>1000</v>
      </c>
      <c r="E117" s="128" t="s">
        <v>995</v>
      </c>
      <c r="F117">
        <v>32</v>
      </c>
      <c r="G117" t="s">
        <v>996</v>
      </c>
    </row>
    <row r="118" spans="1:7">
      <c r="A118">
        <v>1134</v>
      </c>
      <c r="B118" t="s">
        <v>997</v>
      </c>
      <c r="C118">
        <v>2405</v>
      </c>
      <c r="D118" t="s">
        <v>994</v>
      </c>
      <c r="E118" s="128" t="s">
        <v>999</v>
      </c>
      <c r="F118">
        <v>32</v>
      </c>
      <c r="G118" t="s">
        <v>998</v>
      </c>
    </row>
    <row r="119" spans="1:7">
      <c r="A119">
        <v>1135</v>
      </c>
      <c r="B119" t="s">
        <v>993</v>
      </c>
      <c r="C119">
        <v>2416</v>
      </c>
      <c r="D119" t="s">
        <v>994</v>
      </c>
      <c r="E119" s="128" t="s">
        <v>995</v>
      </c>
      <c r="F119">
        <v>32</v>
      </c>
      <c r="G119" t="s">
        <v>996</v>
      </c>
    </row>
    <row r="120" spans="1:7">
      <c r="A120">
        <v>1136</v>
      </c>
      <c r="B120" t="s">
        <v>997</v>
      </c>
      <c r="C120">
        <v>2402</v>
      </c>
      <c r="D120" t="s">
        <v>1000</v>
      </c>
      <c r="E120" s="128" t="s">
        <v>999</v>
      </c>
      <c r="F120">
        <v>32</v>
      </c>
      <c r="G120" t="s">
        <v>996</v>
      </c>
    </row>
    <row r="121" spans="1:7">
      <c r="A121">
        <v>1137</v>
      </c>
      <c r="B121" t="s">
        <v>997</v>
      </c>
      <c r="C121">
        <v>2416</v>
      </c>
      <c r="D121" t="s">
        <v>994</v>
      </c>
      <c r="E121" s="128" t="s">
        <v>995</v>
      </c>
      <c r="F121">
        <v>32</v>
      </c>
      <c r="G121" t="s">
        <v>996</v>
      </c>
    </row>
    <row r="122" spans="1:7">
      <c r="A122">
        <v>1138</v>
      </c>
      <c r="B122" t="s">
        <v>997</v>
      </c>
      <c r="C122">
        <v>2416</v>
      </c>
      <c r="D122" t="s">
        <v>994</v>
      </c>
      <c r="E122" s="128" t="s">
        <v>995</v>
      </c>
      <c r="F122">
        <v>32</v>
      </c>
      <c r="G122" t="s">
        <v>996</v>
      </c>
    </row>
    <row r="123" spans="1:7">
      <c r="A123">
        <v>1139</v>
      </c>
      <c r="B123" t="s">
        <v>993</v>
      </c>
      <c r="C123">
        <v>2423</v>
      </c>
      <c r="D123" t="s">
        <v>994</v>
      </c>
      <c r="E123" s="128" t="s">
        <v>995</v>
      </c>
      <c r="F123">
        <v>32</v>
      </c>
      <c r="G123" t="s">
        <v>996</v>
      </c>
    </row>
    <row r="124" spans="1:7">
      <c r="A124">
        <v>1140</v>
      </c>
      <c r="B124" t="s">
        <v>993</v>
      </c>
      <c r="C124">
        <v>2423</v>
      </c>
      <c r="D124" t="s">
        <v>994</v>
      </c>
      <c r="E124" s="128" t="s">
        <v>995</v>
      </c>
      <c r="F124">
        <v>32</v>
      </c>
      <c r="G124" t="s">
        <v>996</v>
      </c>
    </row>
    <row r="125" spans="1:7">
      <c r="A125">
        <v>1141</v>
      </c>
      <c r="B125" t="s">
        <v>993</v>
      </c>
      <c r="C125">
        <v>2406</v>
      </c>
      <c r="D125" t="s">
        <v>994</v>
      </c>
      <c r="E125" s="128" t="s">
        <v>995</v>
      </c>
      <c r="F125">
        <v>32</v>
      </c>
      <c r="G125" t="s">
        <v>996</v>
      </c>
    </row>
    <row r="126" spans="1:7">
      <c r="A126">
        <v>1142</v>
      </c>
      <c r="B126" t="s">
        <v>1001</v>
      </c>
      <c r="C126">
        <v>2408</v>
      </c>
      <c r="D126" t="s">
        <v>1006</v>
      </c>
      <c r="E126" s="128" t="s">
        <v>995</v>
      </c>
      <c r="F126">
        <v>32</v>
      </c>
      <c r="G126" t="s">
        <v>996</v>
      </c>
    </row>
    <row r="127" spans="1:7">
      <c r="A127">
        <v>1143</v>
      </c>
      <c r="B127" t="s">
        <v>993</v>
      </c>
      <c r="C127">
        <v>2416</v>
      </c>
      <c r="D127" t="s">
        <v>994</v>
      </c>
      <c r="E127" s="128" t="s">
        <v>995</v>
      </c>
      <c r="F127">
        <v>32</v>
      </c>
      <c r="G127" t="s">
        <v>996</v>
      </c>
    </row>
    <row r="128" spans="1:7">
      <c r="A128">
        <v>1144</v>
      </c>
      <c r="B128" t="s">
        <v>993</v>
      </c>
      <c r="C128">
        <v>2416</v>
      </c>
      <c r="D128" t="s">
        <v>994</v>
      </c>
      <c r="E128" s="128" t="s">
        <v>995</v>
      </c>
      <c r="F128">
        <v>32</v>
      </c>
      <c r="G128" t="s">
        <v>996</v>
      </c>
    </row>
    <row r="129" spans="1:7">
      <c r="A129">
        <v>1145</v>
      </c>
      <c r="B129" t="s">
        <v>993</v>
      </c>
      <c r="C129">
        <v>2418</v>
      </c>
      <c r="D129" t="s">
        <v>1000</v>
      </c>
      <c r="E129" s="128" t="s">
        <v>995</v>
      </c>
      <c r="F129">
        <v>32</v>
      </c>
      <c r="G129" t="s">
        <v>998</v>
      </c>
    </row>
    <row r="130" spans="1:7">
      <c r="A130">
        <v>1146</v>
      </c>
      <c r="B130" t="s">
        <v>993</v>
      </c>
      <c r="C130">
        <v>2418</v>
      </c>
      <c r="D130" t="s">
        <v>1000</v>
      </c>
      <c r="E130" s="128" t="s">
        <v>995</v>
      </c>
      <c r="F130">
        <v>5</v>
      </c>
      <c r="G130" t="s">
        <v>996</v>
      </c>
    </row>
    <row r="131" spans="1:7">
      <c r="A131">
        <v>1147</v>
      </c>
      <c r="B131" t="s">
        <v>997</v>
      </c>
      <c r="C131">
        <v>2419</v>
      </c>
      <c r="D131" t="s">
        <v>994</v>
      </c>
      <c r="E131" s="128" t="s">
        <v>999</v>
      </c>
      <c r="F131">
        <v>32</v>
      </c>
      <c r="G131" t="s">
        <v>998</v>
      </c>
    </row>
    <row r="132" spans="1:7">
      <c r="A132">
        <v>1148</v>
      </c>
      <c r="B132" t="s">
        <v>993</v>
      </c>
      <c r="C132">
        <v>2423</v>
      </c>
      <c r="D132" t="s">
        <v>994</v>
      </c>
      <c r="E132" s="128" t="s">
        <v>995</v>
      </c>
      <c r="F132">
        <v>32</v>
      </c>
      <c r="G132" t="s">
        <v>996</v>
      </c>
    </row>
    <row r="133" spans="1:7">
      <c r="A133">
        <v>1149</v>
      </c>
      <c r="B133" t="s">
        <v>993</v>
      </c>
      <c r="C133">
        <v>2418</v>
      </c>
      <c r="D133" t="s">
        <v>1000</v>
      </c>
      <c r="E133" s="128" t="s">
        <v>995</v>
      </c>
      <c r="F133">
        <v>32</v>
      </c>
      <c r="G133" t="s">
        <v>998</v>
      </c>
    </row>
    <row r="134" spans="1:7">
      <c r="A134">
        <v>1150</v>
      </c>
      <c r="B134" t="s">
        <v>1001</v>
      </c>
      <c r="C134">
        <v>2424</v>
      </c>
      <c r="D134" t="s">
        <v>994</v>
      </c>
      <c r="E134" s="128" t="s">
        <v>995</v>
      </c>
      <c r="F134">
        <v>32</v>
      </c>
      <c r="G134" t="s">
        <v>996</v>
      </c>
    </row>
    <row r="135" spans="1:7">
      <c r="A135">
        <v>1151</v>
      </c>
      <c r="B135" t="s">
        <v>997</v>
      </c>
      <c r="C135">
        <v>2416</v>
      </c>
      <c r="D135" t="s">
        <v>994</v>
      </c>
      <c r="E135" s="128" t="s">
        <v>1003</v>
      </c>
      <c r="F135">
        <v>32</v>
      </c>
      <c r="G135" t="s">
        <v>998</v>
      </c>
    </row>
    <row r="136" spans="1:7">
      <c r="A136">
        <v>1152</v>
      </c>
      <c r="B136" t="s">
        <v>997</v>
      </c>
      <c r="C136">
        <v>2407</v>
      </c>
      <c r="D136" t="s">
        <v>994</v>
      </c>
      <c r="E136" s="128" t="s">
        <v>995</v>
      </c>
      <c r="F136">
        <v>32</v>
      </c>
      <c r="G136" t="s">
        <v>998</v>
      </c>
    </row>
    <row r="137" spans="1:7">
      <c r="A137">
        <v>1153</v>
      </c>
      <c r="B137" t="s">
        <v>997</v>
      </c>
      <c r="C137">
        <v>2422</v>
      </c>
      <c r="D137" t="s">
        <v>1000</v>
      </c>
      <c r="E137" s="128" t="s">
        <v>995</v>
      </c>
      <c r="F137">
        <v>32</v>
      </c>
      <c r="G137" t="s">
        <v>998</v>
      </c>
    </row>
    <row r="138" spans="1:7">
      <c r="A138">
        <v>1154</v>
      </c>
      <c r="B138" t="s">
        <v>1001</v>
      </c>
      <c r="C138">
        <v>2408</v>
      </c>
      <c r="D138" t="s">
        <v>1006</v>
      </c>
      <c r="E138" s="128" t="s">
        <v>999</v>
      </c>
      <c r="F138">
        <v>32</v>
      </c>
      <c r="G138" t="s">
        <v>996</v>
      </c>
    </row>
    <row r="139" spans="1:7">
      <c r="A139">
        <v>1155</v>
      </c>
      <c r="B139" t="s">
        <v>1001</v>
      </c>
      <c r="C139">
        <v>2418</v>
      </c>
      <c r="D139" t="s">
        <v>994</v>
      </c>
      <c r="E139" s="128" t="s">
        <v>995</v>
      </c>
      <c r="F139">
        <v>31</v>
      </c>
      <c r="G139" t="s">
        <v>996</v>
      </c>
    </row>
    <row r="140" spans="1:7">
      <c r="A140">
        <v>1156</v>
      </c>
      <c r="B140" t="s">
        <v>997</v>
      </c>
      <c r="C140">
        <v>2404</v>
      </c>
      <c r="D140" t="s">
        <v>1006</v>
      </c>
      <c r="E140" s="128" t="s">
        <v>995</v>
      </c>
      <c r="F140">
        <v>32</v>
      </c>
      <c r="G140" t="s">
        <v>998</v>
      </c>
    </row>
    <row r="141" spans="1:7">
      <c r="A141">
        <v>1157</v>
      </c>
      <c r="B141" t="s">
        <v>997</v>
      </c>
      <c r="C141">
        <v>2418</v>
      </c>
      <c r="D141" t="s">
        <v>994</v>
      </c>
      <c r="E141" s="128" t="s">
        <v>995</v>
      </c>
      <c r="F141">
        <v>32</v>
      </c>
      <c r="G141" t="s">
        <v>996</v>
      </c>
    </row>
    <row r="142" spans="1:7">
      <c r="A142">
        <v>1158</v>
      </c>
      <c r="B142" t="s">
        <v>993</v>
      </c>
      <c r="C142">
        <v>2412</v>
      </c>
      <c r="D142" t="s">
        <v>994</v>
      </c>
      <c r="E142" s="128" t="s">
        <v>999</v>
      </c>
      <c r="F142">
        <v>32</v>
      </c>
      <c r="G142" t="s">
        <v>998</v>
      </c>
    </row>
    <row r="143" spans="1:7">
      <c r="A143">
        <v>1159</v>
      </c>
      <c r="B143" t="s">
        <v>993</v>
      </c>
      <c r="C143">
        <v>2412</v>
      </c>
      <c r="D143" t="s">
        <v>994</v>
      </c>
      <c r="E143" s="128" t="s">
        <v>1003</v>
      </c>
      <c r="F143">
        <v>32</v>
      </c>
      <c r="G143" t="s">
        <v>996</v>
      </c>
    </row>
    <row r="144" spans="1:7">
      <c r="A144">
        <v>1160</v>
      </c>
      <c r="B144" t="s">
        <v>997</v>
      </c>
      <c r="C144">
        <v>2416</v>
      </c>
      <c r="D144" t="s">
        <v>994</v>
      </c>
      <c r="E144" s="128" t="s">
        <v>995</v>
      </c>
      <c r="F144">
        <v>32</v>
      </c>
      <c r="G144" t="s">
        <v>996</v>
      </c>
    </row>
    <row r="145" spans="1:7">
      <c r="A145">
        <v>1161</v>
      </c>
      <c r="B145" t="s">
        <v>997</v>
      </c>
      <c r="C145">
        <v>2402</v>
      </c>
      <c r="D145" t="s">
        <v>1000</v>
      </c>
      <c r="E145" s="128" t="s">
        <v>995</v>
      </c>
      <c r="F145">
        <v>32</v>
      </c>
      <c r="G145" t="s">
        <v>998</v>
      </c>
    </row>
    <row r="146" spans="1:7">
      <c r="A146">
        <v>1162</v>
      </c>
      <c r="B146" t="s">
        <v>993</v>
      </c>
      <c r="C146">
        <v>2406</v>
      </c>
      <c r="D146" t="s">
        <v>1000</v>
      </c>
      <c r="E146" s="128" t="s">
        <v>999</v>
      </c>
      <c r="F146">
        <v>32</v>
      </c>
      <c r="G146" t="s">
        <v>998</v>
      </c>
    </row>
    <row r="147" spans="1:7">
      <c r="A147">
        <v>1163</v>
      </c>
      <c r="B147" t="s">
        <v>993</v>
      </c>
      <c r="C147">
        <v>2406</v>
      </c>
      <c r="D147" t="s">
        <v>1000</v>
      </c>
      <c r="E147" s="128" t="s">
        <v>1003</v>
      </c>
      <c r="F147">
        <v>32</v>
      </c>
      <c r="G147" t="s">
        <v>996</v>
      </c>
    </row>
    <row r="148" spans="1:7">
      <c r="A148">
        <v>1164</v>
      </c>
      <c r="B148" t="s">
        <v>997</v>
      </c>
      <c r="C148">
        <v>2419</v>
      </c>
      <c r="D148" t="s">
        <v>994</v>
      </c>
      <c r="E148" s="128" t="s">
        <v>995</v>
      </c>
      <c r="F148">
        <v>32</v>
      </c>
      <c r="G148" t="s">
        <v>996</v>
      </c>
    </row>
    <row r="149" spans="1:7">
      <c r="A149">
        <v>1165</v>
      </c>
      <c r="B149" t="s">
        <v>993</v>
      </c>
      <c r="C149">
        <v>2414</v>
      </c>
      <c r="D149" t="s">
        <v>994</v>
      </c>
      <c r="E149" s="128" t="s">
        <v>995</v>
      </c>
      <c r="F149">
        <v>32</v>
      </c>
      <c r="G149" t="s">
        <v>996</v>
      </c>
    </row>
    <row r="150" spans="1:7">
      <c r="A150">
        <v>1166</v>
      </c>
      <c r="B150" t="s">
        <v>997</v>
      </c>
      <c r="C150">
        <v>2418</v>
      </c>
      <c r="D150" t="s">
        <v>994</v>
      </c>
      <c r="E150" s="128" t="s">
        <v>995</v>
      </c>
      <c r="F150">
        <v>31</v>
      </c>
      <c r="G150" t="s">
        <v>996</v>
      </c>
    </row>
    <row r="151" spans="1:7">
      <c r="A151">
        <v>1167</v>
      </c>
      <c r="B151" t="s">
        <v>993</v>
      </c>
      <c r="C151">
        <v>2421</v>
      </c>
      <c r="D151" t="s">
        <v>994</v>
      </c>
      <c r="E151" s="128" t="s">
        <v>995</v>
      </c>
      <c r="F151">
        <v>31</v>
      </c>
      <c r="G151" t="s">
        <v>998</v>
      </c>
    </row>
    <row r="152" spans="1:7">
      <c r="A152">
        <v>1168</v>
      </c>
      <c r="B152" t="s">
        <v>993</v>
      </c>
      <c r="C152">
        <v>2421</v>
      </c>
      <c r="D152" t="s">
        <v>1000</v>
      </c>
      <c r="E152" s="128" t="s">
        <v>995</v>
      </c>
      <c r="F152">
        <v>31</v>
      </c>
      <c r="G152" t="s">
        <v>996</v>
      </c>
    </row>
    <row r="153" spans="1:7">
      <c r="A153">
        <v>1169</v>
      </c>
      <c r="B153" t="s">
        <v>993</v>
      </c>
      <c r="C153">
        <v>2422</v>
      </c>
      <c r="D153" t="s">
        <v>994</v>
      </c>
      <c r="E153" s="128" t="s">
        <v>1003</v>
      </c>
      <c r="F153">
        <v>32</v>
      </c>
      <c r="G153" t="s">
        <v>998</v>
      </c>
    </row>
    <row r="154" spans="1:7">
      <c r="A154">
        <v>1170</v>
      </c>
      <c r="B154" t="s">
        <v>993</v>
      </c>
      <c r="C154">
        <v>2417</v>
      </c>
      <c r="D154" t="s">
        <v>994</v>
      </c>
      <c r="E154" s="128" t="s">
        <v>995</v>
      </c>
      <c r="F154">
        <v>31</v>
      </c>
      <c r="G154" t="s">
        <v>996</v>
      </c>
    </row>
    <row r="155" spans="1:7">
      <c r="A155">
        <v>1171</v>
      </c>
      <c r="B155" t="s">
        <v>997</v>
      </c>
      <c r="C155">
        <v>2423</v>
      </c>
      <c r="D155" t="s">
        <v>994</v>
      </c>
      <c r="E155" s="128" t="s">
        <v>995</v>
      </c>
      <c r="F155">
        <v>31</v>
      </c>
      <c r="G155" t="s">
        <v>996</v>
      </c>
    </row>
    <row r="156" spans="1:7">
      <c r="A156">
        <v>1172</v>
      </c>
      <c r="B156" t="s">
        <v>997</v>
      </c>
      <c r="C156">
        <v>2406</v>
      </c>
      <c r="D156" t="s">
        <v>1006</v>
      </c>
      <c r="E156" s="128" t="s">
        <v>995</v>
      </c>
      <c r="F156">
        <v>32</v>
      </c>
      <c r="G156" t="s">
        <v>998</v>
      </c>
    </row>
    <row r="157" spans="1:7">
      <c r="A157">
        <v>1173</v>
      </c>
      <c r="B157" t="s">
        <v>993</v>
      </c>
      <c r="C157">
        <v>2416</v>
      </c>
      <c r="D157" t="s">
        <v>994</v>
      </c>
      <c r="E157" s="128" t="s">
        <v>995</v>
      </c>
      <c r="F157">
        <v>31</v>
      </c>
      <c r="G157" t="s">
        <v>996</v>
      </c>
    </row>
    <row r="158" spans="1:7">
      <c r="A158">
        <v>1174</v>
      </c>
      <c r="B158" t="s">
        <v>993</v>
      </c>
      <c r="C158">
        <v>2419</v>
      </c>
      <c r="D158" t="s">
        <v>1000</v>
      </c>
      <c r="E158" s="128" t="s">
        <v>999</v>
      </c>
      <c r="F158">
        <v>31</v>
      </c>
      <c r="G158" t="s">
        <v>996</v>
      </c>
    </row>
    <row r="159" spans="1:7">
      <c r="A159">
        <v>1175</v>
      </c>
      <c r="B159" t="s">
        <v>993</v>
      </c>
      <c r="C159">
        <v>2419</v>
      </c>
      <c r="D159" t="s">
        <v>994</v>
      </c>
      <c r="E159" s="128" t="s">
        <v>995</v>
      </c>
      <c r="F159">
        <v>31</v>
      </c>
      <c r="G159" t="s">
        <v>996</v>
      </c>
    </row>
    <row r="160" spans="1:7">
      <c r="A160">
        <v>1176</v>
      </c>
      <c r="B160" t="s">
        <v>993</v>
      </c>
      <c r="C160">
        <v>2409</v>
      </c>
      <c r="D160" t="s">
        <v>994</v>
      </c>
      <c r="E160" s="128" t="s">
        <v>995</v>
      </c>
      <c r="F160">
        <v>31</v>
      </c>
      <c r="G160" t="s">
        <v>996</v>
      </c>
    </row>
    <row r="161" spans="1:7">
      <c r="A161">
        <v>1177</v>
      </c>
      <c r="B161" t="s">
        <v>997</v>
      </c>
      <c r="C161">
        <v>2409</v>
      </c>
      <c r="D161" t="s">
        <v>994</v>
      </c>
      <c r="E161" s="128" t="s">
        <v>999</v>
      </c>
      <c r="F161">
        <v>32</v>
      </c>
      <c r="G161" t="s">
        <v>996</v>
      </c>
    </row>
    <row r="162" spans="1:7">
      <c r="A162">
        <v>1178</v>
      </c>
      <c r="B162" t="s">
        <v>993</v>
      </c>
      <c r="C162">
        <v>2405</v>
      </c>
      <c r="D162" t="s">
        <v>994</v>
      </c>
      <c r="E162" s="128" t="s">
        <v>995</v>
      </c>
      <c r="F162">
        <v>31</v>
      </c>
      <c r="G162" t="s">
        <v>996</v>
      </c>
    </row>
    <row r="163" spans="1:7">
      <c r="A163">
        <v>1179</v>
      </c>
      <c r="B163" t="s">
        <v>997</v>
      </c>
      <c r="C163">
        <v>2406</v>
      </c>
      <c r="D163" t="s">
        <v>1006</v>
      </c>
      <c r="E163" s="128" t="s">
        <v>995</v>
      </c>
      <c r="F163">
        <v>32</v>
      </c>
      <c r="G163" t="s">
        <v>998</v>
      </c>
    </row>
    <row r="164" spans="1:7">
      <c r="A164">
        <v>1180</v>
      </c>
      <c r="B164" t="s">
        <v>997</v>
      </c>
      <c r="C164">
        <v>2413</v>
      </c>
      <c r="D164" t="s">
        <v>994</v>
      </c>
      <c r="E164" s="128" t="s">
        <v>999</v>
      </c>
      <c r="F164">
        <v>32</v>
      </c>
      <c r="G164" t="s">
        <v>998</v>
      </c>
    </row>
    <row r="165" spans="1:7">
      <c r="A165">
        <v>1181</v>
      </c>
      <c r="B165" t="s">
        <v>997</v>
      </c>
      <c r="C165">
        <v>2409</v>
      </c>
      <c r="D165" t="s">
        <v>1006</v>
      </c>
      <c r="E165" s="128" t="s">
        <v>1003</v>
      </c>
      <c r="F165">
        <v>32</v>
      </c>
      <c r="G165" t="s">
        <v>998</v>
      </c>
    </row>
    <row r="166" spans="1:7">
      <c r="A166">
        <v>1182</v>
      </c>
      <c r="B166" t="s">
        <v>993</v>
      </c>
      <c r="C166">
        <v>2414</v>
      </c>
      <c r="D166" t="s">
        <v>994</v>
      </c>
      <c r="E166" s="128" t="s">
        <v>999</v>
      </c>
      <c r="F166">
        <v>31</v>
      </c>
      <c r="G166" t="s">
        <v>996</v>
      </c>
    </row>
    <row r="167" spans="1:7">
      <c r="A167">
        <v>1183</v>
      </c>
      <c r="B167" t="s">
        <v>997</v>
      </c>
      <c r="C167">
        <v>2421</v>
      </c>
      <c r="D167" t="s">
        <v>1000</v>
      </c>
      <c r="E167" s="128" t="s">
        <v>995</v>
      </c>
      <c r="F167">
        <v>31</v>
      </c>
      <c r="G167" t="s">
        <v>996</v>
      </c>
    </row>
    <row r="168" spans="1:7">
      <c r="A168">
        <v>1184</v>
      </c>
      <c r="B168" t="s">
        <v>997</v>
      </c>
      <c r="C168">
        <v>2414</v>
      </c>
      <c r="D168" t="s">
        <v>994</v>
      </c>
      <c r="E168" s="128" t="s">
        <v>995</v>
      </c>
      <c r="F168">
        <v>31</v>
      </c>
      <c r="G168" t="s">
        <v>996</v>
      </c>
    </row>
    <row r="169" spans="1:7">
      <c r="A169">
        <v>1185</v>
      </c>
      <c r="B169" t="s">
        <v>993</v>
      </c>
      <c r="C169">
        <v>2409</v>
      </c>
      <c r="D169" t="s">
        <v>994</v>
      </c>
      <c r="E169" s="128" t="s">
        <v>995</v>
      </c>
      <c r="F169">
        <v>32</v>
      </c>
      <c r="G169" t="s">
        <v>996</v>
      </c>
    </row>
    <row r="170" spans="1:7">
      <c r="A170">
        <v>1186</v>
      </c>
      <c r="B170" t="s">
        <v>993</v>
      </c>
      <c r="C170">
        <v>2423</v>
      </c>
      <c r="D170" t="s">
        <v>1000</v>
      </c>
      <c r="E170" s="128" t="s">
        <v>999</v>
      </c>
      <c r="F170">
        <v>31</v>
      </c>
      <c r="G170" t="s">
        <v>996</v>
      </c>
    </row>
    <row r="171" spans="1:7">
      <c r="A171">
        <v>1187</v>
      </c>
      <c r="B171" t="s">
        <v>993</v>
      </c>
      <c r="C171">
        <v>2423</v>
      </c>
      <c r="D171" t="s">
        <v>1000</v>
      </c>
      <c r="E171" s="128" t="s">
        <v>999</v>
      </c>
      <c r="F171">
        <v>31</v>
      </c>
      <c r="G171" t="s">
        <v>996</v>
      </c>
    </row>
    <row r="172" spans="1:7">
      <c r="A172">
        <v>1188</v>
      </c>
      <c r="B172" t="s">
        <v>997</v>
      </c>
      <c r="C172">
        <v>2409</v>
      </c>
      <c r="D172" t="s">
        <v>994</v>
      </c>
      <c r="E172" s="128" t="s">
        <v>999</v>
      </c>
      <c r="F172">
        <v>31</v>
      </c>
      <c r="G172" t="s">
        <v>998</v>
      </c>
    </row>
    <row r="173" spans="1:7">
      <c r="A173">
        <v>1189</v>
      </c>
      <c r="B173" t="s">
        <v>997</v>
      </c>
      <c r="C173">
        <v>2417</v>
      </c>
      <c r="D173" t="s">
        <v>994</v>
      </c>
      <c r="E173" s="128" t="s">
        <v>999</v>
      </c>
      <c r="F173">
        <v>31</v>
      </c>
      <c r="G173" t="s">
        <v>996</v>
      </c>
    </row>
    <row r="174" spans="1:7">
      <c r="A174">
        <v>1190</v>
      </c>
      <c r="B174" t="s">
        <v>997</v>
      </c>
      <c r="C174">
        <v>2408</v>
      </c>
      <c r="D174" t="s">
        <v>1006</v>
      </c>
      <c r="E174" s="128" t="s">
        <v>999</v>
      </c>
      <c r="F174">
        <v>31</v>
      </c>
      <c r="G174" t="s">
        <v>998</v>
      </c>
    </row>
    <row r="175" spans="1:7">
      <c r="A175">
        <v>1191</v>
      </c>
      <c r="B175" t="s">
        <v>993</v>
      </c>
      <c r="C175">
        <v>2408</v>
      </c>
      <c r="D175" t="s">
        <v>994</v>
      </c>
      <c r="E175" s="128" t="s">
        <v>999</v>
      </c>
      <c r="F175">
        <v>31</v>
      </c>
      <c r="G175" t="s">
        <v>998</v>
      </c>
    </row>
    <row r="176" spans="1:7">
      <c r="A176">
        <v>1192</v>
      </c>
      <c r="B176" t="s">
        <v>993</v>
      </c>
      <c r="C176">
        <v>2411</v>
      </c>
      <c r="D176" t="s">
        <v>1000</v>
      </c>
      <c r="E176" s="128" t="s">
        <v>995</v>
      </c>
      <c r="F176">
        <v>31</v>
      </c>
      <c r="G176" t="s">
        <v>996</v>
      </c>
    </row>
    <row r="177" spans="1:7">
      <c r="A177">
        <v>1193</v>
      </c>
      <c r="B177" t="s">
        <v>993</v>
      </c>
      <c r="C177">
        <v>2411</v>
      </c>
      <c r="D177" t="s">
        <v>1000</v>
      </c>
      <c r="E177" s="128" t="s">
        <v>995</v>
      </c>
      <c r="F177">
        <v>31</v>
      </c>
      <c r="G177" t="s">
        <v>996</v>
      </c>
    </row>
    <row r="178" spans="1:7">
      <c r="A178">
        <v>1194</v>
      </c>
      <c r="B178" t="s">
        <v>997</v>
      </c>
      <c r="C178">
        <v>2421</v>
      </c>
      <c r="D178" t="s">
        <v>1000</v>
      </c>
      <c r="E178" s="128" t="s">
        <v>995</v>
      </c>
      <c r="F178">
        <v>31</v>
      </c>
      <c r="G178" t="s">
        <v>996</v>
      </c>
    </row>
    <row r="179" spans="1:7">
      <c r="A179">
        <v>1195</v>
      </c>
      <c r="B179" t="s">
        <v>997</v>
      </c>
      <c r="C179">
        <v>2418</v>
      </c>
      <c r="D179" t="s">
        <v>994</v>
      </c>
      <c r="E179" s="128" t="s">
        <v>1003</v>
      </c>
      <c r="F179">
        <v>31</v>
      </c>
      <c r="G179" t="s">
        <v>998</v>
      </c>
    </row>
    <row r="180" spans="1:7">
      <c r="A180">
        <v>1196</v>
      </c>
      <c r="B180" t="s">
        <v>993</v>
      </c>
      <c r="C180">
        <v>2424</v>
      </c>
      <c r="D180" t="s">
        <v>1000</v>
      </c>
      <c r="E180" s="128" t="s">
        <v>999</v>
      </c>
      <c r="F180">
        <v>31</v>
      </c>
      <c r="G180" t="s">
        <v>998</v>
      </c>
    </row>
    <row r="181" spans="1:7">
      <c r="A181">
        <v>1197</v>
      </c>
      <c r="B181" t="s">
        <v>993</v>
      </c>
      <c r="C181">
        <v>2418</v>
      </c>
      <c r="D181" t="s">
        <v>994</v>
      </c>
      <c r="E181" s="128" t="s">
        <v>995</v>
      </c>
      <c r="F181">
        <v>31</v>
      </c>
      <c r="G181" t="s">
        <v>996</v>
      </c>
    </row>
    <row r="182" spans="1:7">
      <c r="A182">
        <v>1198</v>
      </c>
      <c r="B182" t="s">
        <v>997</v>
      </c>
      <c r="C182">
        <v>2418</v>
      </c>
      <c r="D182" t="s">
        <v>1000</v>
      </c>
      <c r="E182" s="128" t="s">
        <v>995</v>
      </c>
      <c r="F182">
        <v>31</v>
      </c>
      <c r="G182" t="s">
        <v>996</v>
      </c>
    </row>
    <row r="183" spans="1:7">
      <c r="A183">
        <v>1199</v>
      </c>
      <c r="B183" t="s">
        <v>997</v>
      </c>
      <c r="C183">
        <v>2417</v>
      </c>
      <c r="D183" t="s">
        <v>1000</v>
      </c>
      <c r="E183" s="128" t="s">
        <v>995</v>
      </c>
      <c r="F183">
        <v>31</v>
      </c>
      <c r="G183" t="s">
        <v>996</v>
      </c>
    </row>
    <row r="184" spans="1:7">
      <c r="A184">
        <v>1200</v>
      </c>
      <c r="B184" t="s">
        <v>993</v>
      </c>
      <c r="C184">
        <v>2417</v>
      </c>
      <c r="D184" t="s">
        <v>1000</v>
      </c>
      <c r="E184" s="128" t="s">
        <v>995</v>
      </c>
      <c r="F184">
        <v>31</v>
      </c>
      <c r="G184" t="s">
        <v>996</v>
      </c>
    </row>
    <row r="185" spans="1:7">
      <c r="A185">
        <v>1201</v>
      </c>
      <c r="B185" t="s">
        <v>993</v>
      </c>
      <c r="C185">
        <v>2408</v>
      </c>
      <c r="D185" t="s">
        <v>994</v>
      </c>
      <c r="E185" s="128" t="s">
        <v>995</v>
      </c>
      <c r="F185">
        <v>31</v>
      </c>
      <c r="G185" t="s">
        <v>998</v>
      </c>
    </row>
    <row r="186" spans="1:7">
      <c r="A186">
        <v>1202</v>
      </c>
      <c r="B186" t="s">
        <v>993</v>
      </c>
      <c r="C186">
        <v>2417</v>
      </c>
      <c r="D186" t="s">
        <v>1000</v>
      </c>
      <c r="E186" s="128" t="s">
        <v>999</v>
      </c>
      <c r="F186">
        <v>31</v>
      </c>
      <c r="G186" t="s">
        <v>996</v>
      </c>
    </row>
    <row r="187" spans="1:7">
      <c r="A187">
        <v>1203</v>
      </c>
      <c r="B187" t="s">
        <v>993</v>
      </c>
      <c r="C187">
        <v>2414</v>
      </c>
      <c r="D187" t="s">
        <v>994</v>
      </c>
      <c r="E187" s="128" t="s">
        <v>999</v>
      </c>
      <c r="F187">
        <v>31</v>
      </c>
      <c r="G187" t="s">
        <v>998</v>
      </c>
    </row>
    <row r="188" spans="1:7">
      <c r="A188">
        <v>1204</v>
      </c>
      <c r="B188" t="s">
        <v>993</v>
      </c>
      <c r="C188">
        <v>2417</v>
      </c>
      <c r="D188" t="s">
        <v>994</v>
      </c>
      <c r="E188" s="128" t="s">
        <v>999</v>
      </c>
      <c r="F188">
        <v>31</v>
      </c>
      <c r="G188" t="s">
        <v>996</v>
      </c>
    </row>
    <row r="189" spans="1:7">
      <c r="A189">
        <v>1205</v>
      </c>
      <c r="B189" t="s">
        <v>997</v>
      </c>
      <c r="C189">
        <v>2401</v>
      </c>
      <c r="D189" t="s">
        <v>1000</v>
      </c>
      <c r="E189" s="128" t="s">
        <v>1003</v>
      </c>
      <c r="F189">
        <v>31</v>
      </c>
      <c r="G189" t="s">
        <v>998</v>
      </c>
    </row>
    <row r="190" spans="1:7">
      <c r="A190">
        <v>1206</v>
      </c>
      <c r="B190" t="s">
        <v>993</v>
      </c>
      <c r="C190">
        <v>2401</v>
      </c>
      <c r="D190" t="s">
        <v>994</v>
      </c>
      <c r="E190" s="128" t="s">
        <v>1003</v>
      </c>
      <c r="F190">
        <v>31</v>
      </c>
      <c r="G190" t="s">
        <v>998</v>
      </c>
    </row>
    <row r="191" spans="1:7">
      <c r="A191">
        <v>1207</v>
      </c>
      <c r="B191" t="s">
        <v>997</v>
      </c>
      <c r="C191">
        <v>2402</v>
      </c>
      <c r="D191" t="s">
        <v>994</v>
      </c>
      <c r="E191" s="128" t="s">
        <v>995</v>
      </c>
      <c r="F191">
        <v>31</v>
      </c>
      <c r="G191" t="s">
        <v>996</v>
      </c>
    </row>
    <row r="192" spans="1:7">
      <c r="A192">
        <v>1208</v>
      </c>
      <c r="B192" t="s">
        <v>997</v>
      </c>
      <c r="C192">
        <v>2423</v>
      </c>
      <c r="D192" t="s">
        <v>1006</v>
      </c>
      <c r="E192" s="128" t="s">
        <v>999</v>
      </c>
      <c r="F192">
        <v>31</v>
      </c>
      <c r="G192" t="s">
        <v>996</v>
      </c>
    </row>
    <row r="193" spans="1:7">
      <c r="A193">
        <v>1209</v>
      </c>
      <c r="B193" t="s">
        <v>993</v>
      </c>
      <c r="C193">
        <v>2424</v>
      </c>
      <c r="D193" t="s">
        <v>1000</v>
      </c>
      <c r="E193" s="128" t="s">
        <v>999</v>
      </c>
      <c r="F193">
        <v>31</v>
      </c>
      <c r="G193" t="s">
        <v>996</v>
      </c>
    </row>
    <row r="194" spans="1:7">
      <c r="A194">
        <v>1210</v>
      </c>
      <c r="B194" t="s">
        <v>997</v>
      </c>
      <c r="C194">
        <v>2417</v>
      </c>
      <c r="D194" t="s">
        <v>994</v>
      </c>
      <c r="E194" s="128" t="s">
        <v>995</v>
      </c>
      <c r="F194">
        <v>31</v>
      </c>
      <c r="G194" t="s">
        <v>998</v>
      </c>
    </row>
    <row r="195" spans="1:7">
      <c r="A195">
        <v>1211</v>
      </c>
      <c r="B195" t="s">
        <v>993</v>
      </c>
      <c r="C195">
        <v>2421</v>
      </c>
      <c r="D195" t="s">
        <v>994</v>
      </c>
      <c r="E195" s="128" t="s">
        <v>995</v>
      </c>
      <c r="F195">
        <v>31</v>
      </c>
      <c r="G195" t="s">
        <v>996</v>
      </c>
    </row>
    <row r="196" spans="1:7">
      <c r="A196">
        <v>1212</v>
      </c>
      <c r="B196" t="s">
        <v>993</v>
      </c>
      <c r="C196">
        <v>2404</v>
      </c>
      <c r="D196" t="s">
        <v>1000</v>
      </c>
      <c r="E196" s="128" t="s">
        <v>999</v>
      </c>
      <c r="F196">
        <v>31</v>
      </c>
      <c r="G196" t="s">
        <v>996</v>
      </c>
    </row>
    <row r="197" spans="1:7">
      <c r="A197">
        <v>1213</v>
      </c>
      <c r="B197" t="s">
        <v>997</v>
      </c>
      <c r="C197">
        <v>2412</v>
      </c>
      <c r="D197" t="s">
        <v>994</v>
      </c>
      <c r="E197" s="128" t="s">
        <v>995</v>
      </c>
      <c r="F197">
        <v>31</v>
      </c>
      <c r="G197" t="s">
        <v>996</v>
      </c>
    </row>
    <row r="198" spans="1:7">
      <c r="A198">
        <v>1214</v>
      </c>
      <c r="B198" t="s">
        <v>997</v>
      </c>
      <c r="C198">
        <v>2408</v>
      </c>
      <c r="D198" t="s">
        <v>994</v>
      </c>
      <c r="E198" s="128" t="s">
        <v>995</v>
      </c>
      <c r="F198">
        <v>31</v>
      </c>
      <c r="G198" t="s">
        <v>998</v>
      </c>
    </row>
    <row r="199" spans="1:7">
      <c r="A199">
        <v>1215</v>
      </c>
      <c r="B199" t="s">
        <v>993</v>
      </c>
      <c r="C199">
        <v>2416</v>
      </c>
      <c r="D199" t="s">
        <v>1006</v>
      </c>
      <c r="E199" s="128" t="s">
        <v>1003</v>
      </c>
      <c r="F199">
        <v>31</v>
      </c>
      <c r="G199" t="s">
        <v>998</v>
      </c>
    </row>
    <row r="200" spans="1:7">
      <c r="A200">
        <v>1216</v>
      </c>
      <c r="B200" t="s">
        <v>997</v>
      </c>
      <c r="C200">
        <v>2417</v>
      </c>
      <c r="D200" t="s">
        <v>1000</v>
      </c>
      <c r="E200" s="128" t="s">
        <v>995</v>
      </c>
      <c r="F200">
        <v>31</v>
      </c>
      <c r="G200" t="s">
        <v>996</v>
      </c>
    </row>
    <row r="201" spans="1:7">
      <c r="A201">
        <v>1217</v>
      </c>
      <c r="B201" t="s">
        <v>993</v>
      </c>
      <c r="C201">
        <v>2424</v>
      </c>
      <c r="D201" t="s">
        <v>994</v>
      </c>
      <c r="E201" s="128" t="s">
        <v>999</v>
      </c>
      <c r="F201">
        <v>31</v>
      </c>
      <c r="G201" t="s">
        <v>998</v>
      </c>
    </row>
    <row r="202" spans="1:7">
      <c r="A202">
        <v>1218</v>
      </c>
      <c r="B202" t="s">
        <v>993</v>
      </c>
      <c r="C202">
        <v>2422</v>
      </c>
      <c r="D202" t="s">
        <v>994</v>
      </c>
      <c r="E202" s="128" t="s">
        <v>999</v>
      </c>
      <c r="F202">
        <v>31</v>
      </c>
      <c r="G202" t="s">
        <v>996</v>
      </c>
    </row>
    <row r="203" spans="1:7">
      <c r="A203">
        <v>1219</v>
      </c>
      <c r="B203" t="s">
        <v>997</v>
      </c>
      <c r="C203">
        <v>2414</v>
      </c>
      <c r="D203" t="s">
        <v>1000</v>
      </c>
      <c r="E203" s="128" t="s">
        <v>995</v>
      </c>
      <c r="F203">
        <v>30</v>
      </c>
      <c r="G203" t="s">
        <v>996</v>
      </c>
    </row>
    <row r="204" spans="1:7">
      <c r="A204">
        <v>1220</v>
      </c>
      <c r="B204" t="s">
        <v>993</v>
      </c>
      <c r="C204">
        <v>2424</v>
      </c>
      <c r="D204" t="s">
        <v>994</v>
      </c>
      <c r="E204" s="128" t="s">
        <v>1003</v>
      </c>
      <c r="F204">
        <v>30</v>
      </c>
      <c r="G204" t="s">
        <v>998</v>
      </c>
    </row>
    <row r="205" spans="1:7">
      <c r="A205">
        <v>1221</v>
      </c>
      <c r="B205" t="s">
        <v>993</v>
      </c>
      <c r="C205">
        <v>2419</v>
      </c>
      <c r="D205" t="s">
        <v>994</v>
      </c>
      <c r="E205" s="128" t="s">
        <v>995</v>
      </c>
      <c r="F205">
        <v>30</v>
      </c>
      <c r="G205" t="s">
        <v>998</v>
      </c>
    </row>
    <row r="206" spans="1:7">
      <c r="A206">
        <v>1222</v>
      </c>
      <c r="B206" t="s">
        <v>993</v>
      </c>
      <c r="C206">
        <v>2413</v>
      </c>
      <c r="D206" t="s">
        <v>994</v>
      </c>
      <c r="E206" s="128" t="s">
        <v>995</v>
      </c>
      <c r="F206">
        <v>31</v>
      </c>
      <c r="G206" t="s">
        <v>996</v>
      </c>
    </row>
    <row r="207" spans="1:7">
      <c r="A207">
        <v>1223</v>
      </c>
      <c r="B207" t="s">
        <v>993</v>
      </c>
      <c r="C207">
        <v>2421</v>
      </c>
      <c r="D207" t="s">
        <v>994</v>
      </c>
      <c r="E207" s="128" t="s">
        <v>1003</v>
      </c>
      <c r="F207">
        <v>31</v>
      </c>
      <c r="G207" t="s">
        <v>998</v>
      </c>
    </row>
    <row r="208" spans="1:7">
      <c r="A208">
        <v>1224</v>
      </c>
      <c r="B208" t="s">
        <v>997</v>
      </c>
      <c r="C208">
        <v>2422</v>
      </c>
      <c r="D208" t="s">
        <v>994</v>
      </c>
      <c r="E208" s="128" t="s">
        <v>995</v>
      </c>
      <c r="F208">
        <v>31</v>
      </c>
      <c r="G208" t="s">
        <v>998</v>
      </c>
    </row>
    <row r="209" spans="1:7">
      <c r="A209">
        <v>1225</v>
      </c>
      <c r="B209" t="s">
        <v>993</v>
      </c>
      <c r="C209">
        <v>2422</v>
      </c>
      <c r="D209" t="s">
        <v>994</v>
      </c>
      <c r="E209" s="128" t="s">
        <v>995</v>
      </c>
      <c r="F209">
        <v>31</v>
      </c>
      <c r="G209" t="s">
        <v>998</v>
      </c>
    </row>
    <row r="210" spans="1:7">
      <c r="A210">
        <v>1226</v>
      </c>
      <c r="B210" t="s">
        <v>997</v>
      </c>
      <c r="C210">
        <v>2404</v>
      </c>
      <c r="D210" t="s">
        <v>1000</v>
      </c>
      <c r="E210" s="128" t="s">
        <v>1003</v>
      </c>
      <c r="F210">
        <v>31</v>
      </c>
      <c r="G210" t="s">
        <v>998</v>
      </c>
    </row>
    <row r="211" spans="1:7">
      <c r="A211">
        <v>1227</v>
      </c>
      <c r="B211" t="s">
        <v>997</v>
      </c>
      <c r="C211">
        <v>2423</v>
      </c>
      <c r="D211" t="s">
        <v>994</v>
      </c>
      <c r="E211" s="128" t="s">
        <v>995</v>
      </c>
      <c r="F211">
        <v>31</v>
      </c>
      <c r="G211" t="s">
        <v>996</v>
      </c>
    </row>
    <row r="212" spans="1:7">
      <c r="A212">
        <v>1228</v>
      </c>
      <c r="B212" t="s">
        <v>993</v>
      </c>
      <c r="C212">
        <v>2422</v>
      </c>
      <c r="D212" t="s">
        <v>994</v>
      </c>
      <c r="E212" s="128" t="s">
        <v>999</v>
      </c>
      <c r="F212">
        <v>31</v>
      </c>
      <c r="G212" t="s">
        <v>998</v>
      </c>
    </row>
    <row r="213" spans="1:7">
      <c r="A213">
        <v>1229</v>
      </c>
      <c r="B213" t="s">
        <v>993</v>
      </c>
      <c r="C213">
        <v>2419</v>
      </c>
      <c r="D213" t="s">
        <v>1000</v>
      </c>
      <c r="E213" s="128" t="s">
        <v>995</v>
      </c>
      <c r="F213">
        <v>31</v>
      </c>
      <c r="G213" t="s">
        <v>996</v>
      </c>
    </row>
    <row r="214" spans="1:7">
      <c r="A214">
        <v>1230</v>
      </c>
      <c r="B214" t="s">
        <v>997</v>
      </c>
      <c r="C214">
        <v>2413</v>
      </c>
      <c r="D214" t="s">
        <v>994</v>
      </c>
      <c r="E214" s="128" t="s">
        <v>995</v>
      </c>
      <c r="F214">
        <v>31</v>
      </c>
      <c r="G214" t="s">
        <v>996</v>
      </c>
    </row>
    <row r="215" spans="1:7">
      <c r="A215">
        <v>1231</v>
      </c>
      <c r="B215" t="s">
        <v>993</v>
      </c>
      <c r="C215">
        <v>2419</v>
      </c>
      <c r="D215" t="s">
        <v>1000</v>
      </c>
      <c r="E215" s="128" t="s">
        <v>995</v>
      </c>
      <c r="F215">
        <v>31</v>
      </c>
      <c r="G215" t="s">
        <v>996</v>
      </c>
    </row>
    <row r="216" spans="1:7">
      <c r="A216">
        <v>1232</v>
      </c>
      <c r="B216" t="s">
        <v>993</v>
      </c>
      <c r="C216">
        <v>2406</v>
      </c>
      <c r="D216" t="s">
        <v>994</v>
      </c>
      <c r="E216" s="128" t="s">
        <v>995</v>
      </c>
      <c r="F216">
        <v>31</v>
      </c>
      <c r="G216" t="s">
        <v>996</v>
      </c>
    </row>
    <row r="217" spans="1:7">
      <c r="A217">
        <v>1233</v>
      </c>
      <c r="B217" t="s">
        <v>993</v>
      </c>
      <c r="C217">
        <v>2412</v>
      </c>
      <c r="D217" t="s">
        <v>1000</v>
      </c>
      <c r="E217" s="128" t="s">
        <v>999</v>
      </c>
      <c r="F217">
        <v>30</v>
      </c>
      <c r="G217" t="s">
        <v>998</v>
      </c>
    </row>
    <row r="218" spans="1:7">
      <c r="A218">
        <v>1234</v>
      </c>
      <c r="B218" t="s">
        <v>997</v>
      </c>
      <c r="C218">
        <v>2421</v>
      </c>
      <c r="D218" t="s">
        <v>994</v>
      </c>
      <c r="E218" s="128" t="s">
        <v>999</v>
      </c>
      <c r="F218">
        <v>30</v>
      </c>
      <c r="G218" t="s">
        <v>996</v>
      </c>
    </row>
    <row r="219" spans="1:7">
      <c r="A219">
        <v>1235</v>
      </c>
      <c r="B219" t="s">
        <v>997</v>
      </c>
      <c r="C219">
        <v>2406</v>
      </c>
      <c r="D219" t="s">
        <v>1000</v>
      </c>
      <c r="E219" s="128" t="s">
        <v>995</v>
      </c>
      <c r="F219">
        <v>30</v>
      </c>
      <c r="G219" t="s">
        <v>1005</v>
      </c>
    </row>
    <row r="220" spans="1:7">
      <c r="A220">
        <v>1236</v>
      </c>
      <c r="B220" t="s">
        <v>993</v>
      </c>
      <c r="C220">
        <v>2416</v>
      </c>
      <c r="D220" t="s">
        <v>994</v>
      </c>
      <c r="E220" s="128" t="s">
        <v>999</v>
      </c>
      <c r="F220">
        <v>30</v>
      </c>
      <c r="G220" t="s">
        <v>996</v>
      </c>
    </row>
    <row r="221" spans="1:7">
      <c r="A221">
        <v>1237</v>
      </c>
      <c r="B221" t="s">
        <v>993</v>
      </c>
      <c r="C221">
        <v>2424</v>
      </c>
      <c r="D221" t="s">
        <v>994</v>
      </c>
      <c r="E221" s="128" t="s">
        <v>1003</v>
      </c>
      <c r="F221">
        <v>30</v>
      </c>
      <c r="G221" t="s">
        <v>998</v>
      </c>
    </row>
    <row r="222" spans="1:7">
      <c r="A222">
        <v>1238</v>
      </c>
      <c r="B222" t="s">
        <v>997</v>
      </c>
      <c r="C222">
        <v>2414</v>
      </c>
      <c r="D222" t="s">
        <v>994</v>
      </c>
      <c r="E222" s="128" t="s">
        <v>1003</v>
      </c>
      <c r="F222">
        <v>31</v>
      </c>
      <c r="G222" t="s">
        <v>998</v>
      </c>
    </row>
    <row r="223" spans="1:7">
      <c r="A223">
        <v>1239</v>
      </c>
      <c r="B223" t="s">
        <v>1007</v>
      </c>
      <c r="C223">
        <v>2414</v>
      </c>
      <c r="D223" t="s">
        <v>1006</v>
      </c>
      <c r="E223" s="128" t="s">
        <v>1003</v>
      </c>
      <c r="F223">
        <v>31</v>
      </c>
      <c r="G223" t="s">
        <v>998</v>
      </c>
    </row>
    <row r="224" spans="1:7">
      <c r="A224">
        <v>1240</v>
      </c>
      <c r="B224" t="s">
        <v>993</v>
      </c>
      <c r="C224">
        <v>2424</v>
      </c>
      <c r="D224" t="s">
        <v>994</v>
      </c>
      <c r="E224" s="128" t="s">
        <v>1004</v>
      </c>
      <c r="F224">
        <v>30</v>
      </c>
      <c r="G224" t="s">
        <v>998</v>
      </c>
    </row>
    <row r="225" spans="1:7">
      <c r="A225">
        <v>1241</v>
      </c>
      <c r="B225" t="s">
        <v>993</v>
      </c>
      <c r="C225">
        <v>2423</v>
      </c>
      <c r="D225" t="s">
        <v>1008</v>
      </c>
      <c r="E225" s="128" t="s">
        <v>1003</v>
      </c>
      <c r="F225">
        <v>30</v>
      </c>
      <c r="G225" t="s">
        <v>998</v>
      </c>
    </row>
    <row r="226" spans="1:7">
      <c r="A226">
        <v>1242</v>
      </c>
      <c r="B226" t="s">
        <v>993</v>
      </c>
      <c r="C226">
        <v>2416</v>
      </c>
      <c r="D226" t="s">
        <v>994</v>
      </c>
      <c r="E226" s="128" t="s">
        <v>999</v>
      </c>
      <c r="F226">
        <v>30</v>
      </c>
      <c r="G226" t="s">
        <v>996</v>
      </c>
    </row>
    <row r="227" spans="1:7">
      <c r="A227">
        <v>1244</v>
      </c>
      <c r="B227" t="s">
        <v>997</v>
      </c>
      <c r="C227">
        <v>2416</v>
      </c>
      <c r="D227" t="s">
        <v>1000</v>
      </c>
      <c r="E227" s="128" t="s">
        <v>995</v>
      </c>
      <c r="F227">
        <v>30</v>
      </c>
      <c r="G227" t="s">
        <v>996</v>
      </c>
    </row>
    <row r="228" spans="1:7">
      <c r="A228">
        <v>1245</v>
      </c>
      <c r="B228" t="s">
        <v>993</v>
      </c>
      <c r="C228">
        <v>2418</v>
      </c>
      <c r="D228" t="s">
        <v>1000</v>
      </c>
      <c r="E228" s="128" t="s">
        <v>995</v>
      </c>
      <c r="F228">
        <v>30</v>
      </c>
      <c r="G228" t="s">
        <v>996</v>
      </c>
    </row>
    <row r="229" spans="1:7">
      <c r="A229">
        <v>1246</v>
      </c>
      <c r="B229" t="s">
        <v>993</v>
      </c>
      <c r="C229">
        <v>2416</v>
      </c>
      <c r="D229" t="s">
        <v>994</v>
      </c>
      <c r="E229" s="128" t="s">
        <v>1003</v>
      </c>
      <c r="F229">
        <v>30</v>
      </c>
      <c r="G229" t="s">
        <v>998</v>
      </c>
    </row>
    <row r="230" spans="1:7">
      <c r="A230">
        <v>1247</v>
      </c>
      <c r="B230" t="s">
        <v>997</v>
      </c>
      <c r="C230">
        <v>2405</v>
      </c>
      <c r="D230" t="s">
        <v>1008</v>
      </c>
      <c r="E230" s="128" t="s">
        <v>999</v>
      </c>
      <c r="F230">
        <v>30</v>
      </c>
      <c r="G230" t="s">
        <v>998</v>
      </c>
    </row>
    <row r="231" spans="1:7">
      <c r="A231">
        <v>1248</v>
      </c>
      <c r="B231" t="s">
        <v>993</v>
      </c>
      <c r="C231">
        <v>2408</v>
      </c>
      <c r="D231" t="s">
        <v>994</v>
      </c>
      <c r="E231" s="128" t="s">
        <v>995</v>
      </c>
      <c r="F231">
        <v>30</v>
      </c>
      <c r="G231" t="s">
        <v>996</v>
      </c>
    </row>
    <row r="232" spans="1:7">
      <c r="A232">
        <v>1249</v>
      </c>
      <c r="B232" t="s">
        <v>1007</v>
      </c>
      <c r="C232">
        <v>2415</v>
      </c>
      <c r="D232" t="s">
        <v>1000</v>
      </c>
      <c r="E232" s="128" t="s">
        <v>995</v>
      </c>
      <c r="F232">
        <v>30</v>
      </c>
      <c r="G232" t="s">
        <v>996</v>
      </c>
    </row>
    <row r="233" spans="1:7">
      <c r="A233">
        <v>1250</v>
      </c>
      <c r="B233" t="s">
        <v>997</v>
      </c>
      <c r="C233">
        <v>2406</v>
      </c>
      <c r="D233" t="s">
        <v>1006</v>
      </c>
      <c r="E233" s="128" t="s">
        <v>999</v>
      </c>
      <c r="F233">
        <v>30</v>
      </c>
      <c r="G233" t="s">
        <v>998</v>
      </c>
    </row>
    <row r="234" spans="1:7">
      <c r="A234">
        <v>1252</v>
      </c>
      <c r="B234" t="s">
        <v>997</v>
      </c>
      <c r="C234">
        <v>2418</v>
      </c>
      <c r="D234" t="s">
        <v>1000</v>
      </c>
      <c r="E234" s="128" t="s">
        <v>995</v>
      </c>
      <c r="F234">
        <v>30</v>
      </c>
      <c r="G234" t="s">
        <v>996</v>
      </c>
    </row>
    <row r="235" spans="1:7">
      <c r="A235">
        <v>1253</v>
      </c>
      <c r="B235" t="s">
        <v>993</v>
      </c>
      <c r="C235">
        <v>2402</v>
      </c>
      <c r="D235" t="s">
        <v>994</v>
      </c>
      <c r="E235" s="128" t="s">
        <v>999</v>
      </c>
      <c r="F235">
        <v>30</v>
      </c>
      <c r="G235" t="s">
        <v>998</v>
      </c>
    </row>
    <row r="236" spans="1:7">
      <c r="A236">
        <v>1254</v>
      </c>
      <c r="B236" t="s">
        <v>997</v>
      </c>
      <c r="C236">
        <v>2414</v>
      </c>
      <c r="D236" t="s">
        <v>994</v>
      </c>
      <c r="E236" s="128" t="s">
        <v>995</v>
      </c>
      <c r="F236">
        <v>30</v>
      </c>
      <c r="G236" t="s">
        <v>996</v>
      </c>
    </row>
    <row r="237" spans="1:7">
      <c r="A237">
        <v>1255</v>
      </c>
      <c r="B237" t="s">
        <v>997</v>
      </c>
      <c r="C237">
        <v>2413</v>
      </c>
      <c r="D237" t="s">
        <v>994</v>
      </c>
      <c r="E237" s="128" t="s">
        <v>999</v>
      </c>
      <c r="F237">
        <v>30</v>
      </c>
      <c r="G237" t="s">
        <v>998</v>
      </c>
    </row>
    <row r="238" spans="1:7">
      <c r="A238">
        <v>1257</v>
      </c>
      <c r="B238" t="s">
        <v>997</v>
      </c>
      <c r="C238">
        <v>2417</v>
      </c>
      <c r="D238" t="s">
        <v>994</v>
      </c>
      <c r="E238" s="128" t="s">
        <v>995</v>
      </c>
      <c r="F238">
        <v>30</v>
      </c>
      <c r="G238" t="s">
        <v>996</v>
      </c>
    </row>
    <row r="239" spans="1:7">
      <c r="A239">
        <v>1258</v>
      </c>
      <c r="B239" t="s">
        <v>993</v>
      </c>
      <c r="C239">
        <v>2421</v>
      </c>
      <c r="D239" t="s">
        <v>1000</v>
      </c>
      <c r="E239" s="128" t="s">
        <v>995</v>
      </c>
      <c r="F239">
        <v>30</v>
      </c>
      <c r="G239" t="s">
        <v>998</v>
      </c>
    </row>
    <row r="240" spans="1:7">
      <c r="A240">
        <v>1259</v>
      </c>
      <c r="B240" t="s">
        <v>993</v>
      </c>
      <c r="C240">
        <v>2417</v>
      </c>
      <c r="D240" t="s">
        <v>994</v>
      </c>
      <c r="E240" s="128" t="s">
        <v>995</v>
      </c>
      <c r="F240">
        <v>30</v>
      </c>
      <c r="G240" t="s">
        <v>996</v>
      </c>
    </row>
    <row r="241" spans="1:7">
      <c r="A241">
        <v>1260</v>
      </c>
      <c r="B241" t="s">
        <v>997</v>
      </c>
      <c r="C241">
        <v>2421</v>
      </c>
      <c r="D241" t="s">
        <v>1000</v>
      </c>
      <c r="E241" s="128" t="s">
        <v>995</v>
      </c>
      <c r="F241">
        <v>30</v>
      </c>
      <c r="G241" t="s">
        <v>996</v>
      </c>
    </row>
    <row r="242" spans="1:7">
      <c r="A242">
        <v>1261</v>
      </c>
      <c r="B242" t="s">
        <v>997</v>
      </c>
      <c r="C242">
        <v>2418</v>
      </c>
      <c r="D242" t="s">
        <v>1006</v>
      </c>
      <c r="E242" s="128" t="s">
        <v>999</v>
      </c>
      <c r="F242">
        <v>30</v>
      </c>
      <c r="G242" t="s">
        <v>996</v>
      </c>
    </row>
    <row r="243" spans="1:7">
      <c r="A243">
        <v>1262</v>
      </c>
      <c r="B243" t="s">
        <v>993</v>
      </c>
      <c r="C243">
        <v>2414</v>
      </c>
      <c r="D243" t="s">
        <v>1006</v>
      </c>
      <c r="E243" s="128" t="s">
        <v>1003</v>
      </c>
      <c r="F243">
        <v>30</v>
      </c>
      <c r="G243" t="s">
        <v>998</v>
      </c>
    </row>
    <row r="244" spans="1:7">
      <c r="A244">
        <v>1263</v>
      </c>
      <c r="B244" t="s">
        <v>993</v>
      </c>
      <c r="C244">
        <v>2418</v>
      </c>
      <c r="D244" t="s">
        <v>1008</v>
      </c>
      <c r="E244" s="128" t="s">
        <v>995</v>
      </c>
      <c r="F244">
        <v>30</v>
      </c>
      <c r="G244" t="s">
        <v>998</v>
      </c>
    </row>
    <row r="245" spans="1:7">
      <c r="A245">
        <v>1264</v>
      </c>
      <c r="B245" t="s">
        <v>997</v>
      </c>
      <c r="C245">
        <v>2417</v>
      </c>
      <c r="D245" t="s">
        <v>1000</v>
      </c>
      <c r="E245" s="128" t="s">
        <v>999</v>
      </c>
      <c r="F245">
        <v>30</v>
      </c>
      <c r="G245" t="s">
        <v>998</v>
      </c>
    </row>
    <row r="246" spans="1:7">
      <c r="A246">
        <v>1265</v>
      </c>
      <c r="B246" t="s">
        <v>993</v>
      </c>
      <c r="C246">
        <v>2416</v>
      </c>
      <c r="D246" t="s">
        <v>1006</v>
      </c>
      <c r="E246" s="128" t="s">
        <v>995</v>
      </c>
      <c r="F246">
        <v>30</v>
      </c>
      <c r="G246" t="s">
        <v>998</v>
      </c>
    </row>
    <row r="247" spans="1:7">
      <c r="A247">
        <v>1266</v>
      </c>
      <c r="B247" t="s">
        <v>997</v>
      </c>
      <c r="C247">
        <v>2404</v>
      </c>
      <c r="D247" t="s">
        <v>1000</v>
      </c>
      <c r="E247" s="128" t="s">
        <v>995</v>
      </c>
      <c r="F247">
        <v>30</v>
      </c>
      <c r="G247" t="s">
        <v>996</v>
      </c>
    </row>
    <row r="248" spans="1:7">
      <c r="A248">
        <v>1267</v>
      </c>
      <c r="B248" t="s">
        <v>993</v>
      </c>
      <c r="C248">
        <v>2423</v>
      </c>
      <c r="D248" t="s">
        <v>1000</v>
      </c>
      <c r="E248" s="128" t="s">
        <v>1003</v>
      </c>
      <c r="F248">
        <v>30</v>
      </c>
      <c r="G248" t="s">
        <v>998</v>
      </c>
    </row>
    <row r="249" spans="1:7">
      <c r="A249">
        <v>1268</v>
      </c>
      <c r="B249" t="s">
        <v>997</v>
      </c>
      <c r="C249">
        <v>2418</v>
      </c>
      <c r="D249" t="s">
        <v>1008</v>
      </c>
      <c r="E249" s="128" t="s">
        <v>995</v>
      </c>
      <c r="F249">
        <v>30</v>
      </c>
      <c r="G249" t="s">
        <v>998</v>
      </c>
    </row>
    <row r="250" spans="1:7">
      <c r="A250">
        <v>1269</v>
      </c>
      <c r="B250" t="s">
        <v>997</v>
      </c>
      <c r="C250">
        <v>2418</v>
      </c>
      <c r="D250" t="s">
        <v>1006</v>
      </c>
      <c r="E250" s="128" t="s">
        <v>999</v>
      </c>
      <c r="F250">
        <v>30</v>
      </c>
      <c r="G250" t="s">
        <v>998</v>
      </c>
    </row>
    <row r="251" spans="1:7">
      <c r="A251">
        <v>1270</v>
      </c>
      <c r="B251" t="s">
        <v>993</v>
      </c>
      <c r="C251">
        <v>2421</v>
      </c>
      <c r="D251" t="s">
        <v>1006</v>
      </c>
      <c r="E251" s="128" t="s">
        <v>995</v>
      </c>
      <c r="F251">
        <v>30</v>
      </c>
      <c r="G251" t="s">
        <v>996</v>
      </c>
    </row>
    <row r="252" spans="1:7">
      <c r="A252">
        <v>1271</v>
      </c>
      <c r="B252" t="s">
        <v>993</v>
      </c>
      <c r="C252">
        <v>2415</v>
      </c>
      <c r="D252" t="s">
        <v>994</v>
      </c>
      <c r="E252" s="128" t="s">
        <v>995</v>
      </c>
      <c r="F252">
        <v>30</v>
      </c>
      <c r="G252" t="s">
        <v>996</v>
      </c>
    </row>
    <row r="253" spans="1:7">
      <c r="A253">
        <v>1273</v>
      </c>
      <c r="B253" t="s">
        <v>993</v>
      </c>
      <c r="C253">
        <v>2418</v>
      </c>
      <c r="D253" t="s">
        <v>994</v>
      </c>
      <c r="E253" s="128" t="s">
        <v>995</v>
      </c>
      <c r="F253">
        <v>30</v>
      </c>
      <c r="G253" t="s">
        <v>996</v>
      </c>
    </row>
    <row r="254" spans="1:7">
      <c r="A254">
        <v>1274</v>
      </c>
      <c r="B254" t="s">
        <v>993</v>
      </c>
      <c r="C254">
        <v>2418</v>
      </c>
      <c r="D254" t="s">
        <v>994</v>
      </c>
      <c r="E254" s="128" t="s">
        <v>999</v>
      </c>
      <c r="F254">
        <v>30</v>
      </c>
      <c r="G254" t="s">
        <v>996</v>
      </c>
    </row>
    <row r="255" spans="1:7">
      <c r="A255">
        <v>1275</v>
      </c>
      <c r="B255" t="s">
        <v>997</v>
      </c>
      <c r="C255">
        <v>2422</v>
      </c>
      <c r="D255" t="s">
        <v>1008</v>
      </c>
      <c r="E255" s="128" t="s">
        <v>1003</v>
      </c>
      <c r="F255">
        <v>30</v>
      </c>
      <c r="G255" t="s">
        <v>998</v>
      </c>
    </row>
    <row r="256" spans="1:7">
      <c r="A256">
        <v>1276</v>
      </c>
      <c r="B256" t="s">
        <v>993</v>
      </c>
      <c r="C256">
        <v>2418</v>
      </c>
      <c r="D256" t="s">
        <v>1006</v>
      </c>
      <c r="E256" s="128" t="s">
        <v>1003</v>
      </c>
      <c r="F256">
        <v>30</v>
      </c>
      <c r="G256" t="s">
        <v>998</v>
      </c>
    </row>
    <row r="257" spans="1:7">
      <c r="A257">
        <v>1277</v>
      </c>
      <c r="B257" t="s">
        <v>1001</v>
      </c>
      <c r="C257">
        <v>2413</v>
      </c>
      <c r="D257" t="s">
        <v>1000</v>
      </c>
      <c r="E257" s="128" t="s">
        <v>995</v>
      </c>
      <c r="F257">
        <v>30</v>
      </c>
      <c r="G257" t="s">
        <v>1005</v>
      </c>
    </row>
    <row r="258" spans="1:7">
      <c r="A258">
        <v>1278</v>
      </c>
      <c r="B258" t="s">
        <v>997</v>
      </c>
      <c r="C258">
        <v>2421</v>
      </c>
      <c r="D258" t="s">
        <v>1006</v>
      </c>
      <c r="E258" s="128" t="s">
        <v>995</v>
      </c>
      <c r="F258">
        <v>30</v>
      </c>
      <c r="G258" t="s">
        <v>996</v>
      </c>
    </row>
    <row r="259" spans="1:7">
      <c r="A259">
        <v>1279</v>
      </c>
      <c r="B259" t="s">
        <v>997</v>
      </c>
      <c r="C259">
        <v>2420</v>
      </c>
      <c r="D259" t="s">
        <v>994</v>
      </c>
      <c r="E259" s="128" t="s">
        <v>999</v>
      </c>
      <c r="F259">
        <v>9</v>
      </c>
      <c r="G259" t="s">
        <v>998</v>
      </c>
    </row>
    <row r="260" spans="1:7">
      <c r="A260">
        <v>1280</v>
      </c>
      <c r="B260" t="s">
        <v>993</v>
      </c>
      <c r="C260">
        <v>2420</v>
      </c>
      <c r="D260" t="s">
        <v>994</v>
      </c>
      <c r="E260" s="128" t="s">
        <v>995</v>
      </c>
      <c r="F260">
        <v>30</v>
      </c>
      <c r="G260" t="s">
        <v>996</v>
      </c>
    </row>
    <row r="261" spans="1:7">
      <c r="A261">
        <v>1281</v>
      </c>
      <c r="B261" t="s">
        <v>993</v>
      </c>
      <c r="C261">
        <v>2422</v>
      </c>
      <c r="D261" t="s">
        <v>1000</v>
      </c>
      <c r="E261" s="128" t="s">
        <v>995</v>
      </c>
      <c r="F261">
        <v>30</v>
      </c>
      <c r="G261" t="s">
        <v>998</v>
      </c>
    </row>
    <row r="262" spans="1:7">
      <c r="A262">
        <v>1282</v>
      </c>
      <c r="B262" t="s">
        <v>993</v>
      </c>
      <c r="C262">
        <v>2422</v>
      </c>
      <c r="D262" t="s">
        <v>1000</v>
      </c>
      <c r="E262" s="128" t="s">
        <v>995</v>
      </c>
      <c r="F262">
        <v>30</v>
      </c>
      <c r="G262" t="s">
        <v>998</v>
      </c>
    </row>
    <row r="263" spans="1:7">
      <c r="A263">
        <v>1283</v>
      </c>
      <c r="B263" t="s">
        <v>993</v>
      </c>
      <c r="C263">
        <v>2413</v>
      </c>
      <c r="D263" t="s">
        <v>994</v>
      </c>
      <c r="E263" s="128" t="s">
        <v>995</v>
      </c>
      <c r="F263">
        <v>30</v>
      </c>
      <c r="G263" t="s">
        <v>996</v>
      </c>
    </row>
    <row r="264" spans="1:7">
      <c r="A264">
        <v>1284</v>
      </c>
      <c r="B264" t="s">
        <v>997</v>
      </c>
      <c r="C264">
        <v>2421</v>
      </c>
      <c r="D264" t="s">
        <v>994</v>
      </c>
      <c r="E264" s="128" t="s">
        <v>995</v>
      </c>
      <c r="F264">
        <v>30</v>
      </c>
      <c r="G264" t="s">
        <v>998</v>
      </c>
    </row>
    <row r="265" spans="1:7">
      <c r="A265">
        <v>1285</v>
      </c>
      <c r="B265" t="s">
        <v>997</v>
      </c>
      <c r="C265">
        <v>2415</v>
      </c>
      <c r="D265" t="s">
        <v>1000</v>
      </c>
      <c r="E265" s="128" t="s">
        <v>995</v>
      </c>
      <c r="F265">
        <v>30</v>
      </c>
      <c r="G265" t="s">
        <v>996</v>
      </c>
    </row>
    <row r="266" spans="1:7">
      <c r="A266">
        <v>1286</v>
      </c>
      <c r="B266" t="s">
        <v>997</v>
      </c>
      <c r="C266">
        <v>2416</v>
      </c>
      <c r="D266" t="s">
        <v>994</v>
      </c>
      <c r="E266" s="128" t="s">
        <v>995</v>
      </c>
      <c r="F266">
        <v>30</v>
      </c>
      <c r="G266" t="s">
        <v>996</v>
      </c>
    </row>
    <row r="267" spans="1:7">
      <c r="A267">
        <v>1287</v>
      </c>
      <c r="B267" t="s">
        <v>993</v>
      </c>
      <c r="C267">
        <v>2404</v>
      </c>
      <c r="D267" t="s">
        <v>1006</v>
      </c>
      <c r="E267" s="128" t="s">
        <v>995</v>
      </c>
      <c r="F267">
        <v>30</v>
      </c>
      <c r="G267" t="s">
        <v>996</v>
      </c>
    </row>
    <row r="268" spans="1:7">
      <c r="A268">
        <v>1288</v>
      </c>
      <c r="B268" t="s">
        <v>997</v>
      </c>
      <c r="C268">
        <v>2402</v>
      </c>
      <c r="D268" t="s">
        <v>1000</v>
      </c>
      <c r="E268" s="128" t="s">
        <v>1003</v>
      </c>
      <c r="F268">
        <v>30</v>
      </c>
      <c r="G268" t="s">
        <v>996</v>
      </c>
    </row>
    <row r="269" spans="1:7">
      <c r="A269">
        <v>1289</v>
      </c>
      <c r="B269" t="s">
        <v>997</v>
      </c>
      <c r="C269">
        <v>2402</v>
      </c>
      <c r="D269" t="s">
        <v>1006</v>
      </c>
      <c r="E269" s="128" t="s">
        <v>1003</v>
      </c>
      <c r="F269">
        <v>30</v>
      </c>
      <c r="G269" t="s">
        <v>998</v>
      </c>
    </row>
    <row r="270" spans="1:7">
      <c r="A270">
        <v>1290</v>
      </c>
      <c r="B270" t="s">
        <v>997</v>
      </c>
      <c r="C270">
        <v>2419</v>
      </c>
      <c r="D270" t="s">
        <v>1000</v>
      </c>
      <c r="E270" s="128" t="s">
        <v>999</v>
      </c>
      <c r="F270">
        <v>30</v>
      </c>
      <c r="G270" t="s">
        <v>998</v>
      </c>
    </row>
    <row r="271" spans="1:7">
      <c r="A271">
        <v>1291</v>
      </c>
      <c r="B271" t="s">
        <v>993</v>
      </c>
      <c r="C271">
        <v>2405</v>
      </c>
      <c r="D271" t="s">
        <v>994</v>
      </c>
      <c r="E271" s="128" t="s">
        <v>999</v>
      </c>
      <c r="F271">
        <v>30</v>
      </c>
      <c r="G271" t="s">
        <v>996</v>
      </c>
    </row>
    <row r="272" spans="1:7">
      <c r="A272">
        <v>1292</v>
      </c>
      <c r="B272" t="s">
        <v>993</v>
      </c>
      <c r="C272">
        <v>2423</v>
      </c>
      <c r="D272" t="s">
        <v>1000</v>
      </c>
      <c r="E272" s="128" t="s">
        <v>995</v>
      </c>
      <c r="F272">
        <v>30</v>
      </c>
      <c r="G272" t="s">
        <v>996</v>
      </c>
    </row>
    <row r="273" spans="1:7">
      <c r="A273">
        <v>1293</v>
      </c>
      <c r="B273" t="s">
        <v>997</v>
      </c>
      <c r="C273">
        <v>2408</v>
      </c>
      <c r="D273" t="s">
        <v>1000</v>
      </c>
      <c r="E273" s="128" t="s">
        <v>995</v>
      </c>
      <c r="F273">
        <v>30</v>
      </c>
      <c r="G273" t="s">
        <v>996</v>
      </c>
    </row>
    <row r="274" spans="1:7">
      <c r="A274">
        <v>1294</v>
      </c>
      <c r="B274" t="s">
        <v>993</v>
      </c>
      <c r="C274">
        <v>2414</v>
      </c>
      <c r="D274" t="s">
        <v>994</v>
      </c>
      <c r="E274" s="128" t="s">
        <v>1003</v>
      </c>
      <c r="F274">
        <v>30</v>
      </c>
      <c r="G274" t="s">
        <v>996</v>
      </c>
    </row>
    <row r="275" spans="1:7">
      <c r="A275">
        <v>1295</v>
      </c>
      <c r="B275" t="s">
        <v>997</v>
      </c>
      <c r="C275">
        <v>2412</v>
      </c>
      <c r="D275" t="s">
        <v>994</v>
      </c>
      <c r="E275" s="128" t="s">
        <v>995</v>
      </c>
      <c r="F275">
        <v>30</v>
      </c>
      <c r="G275" t="s">
        <v>998</v>
      </c>
    </row>
    <row r="276" spans="1:7">
      <c r="A276">
        <v>1296</v>
      </c>
      <c r="B276" t="s">
        <v>997</v>
      </c>
      <c r="C276">
        <v>2417</v>
      </c>
      <c r="D276" t="s">
        <v>1000</v>
      </c>
      <c r="E276" s="128" t="s">
        <v>995</v>
      </c>
      <c r="F276">
        <v>30</v>
      </c>
      <c r="G276" t="s">
        <v>996</v>
      </c>
    </row>
    <row r="277" spans="1:7">
      <c r="A277">
        <v>1297</v>
      </c>
      <c r="B277" t="s">
        <v>997</v>
      </c>
      <c r="C277">
        <v>2417</v>
      </c>
      <c r="D277" t="s">
        <v>1000</v>
      </c>
      <c r="E277" s="128" t="s">
        <v>995</v>
      </c>
      <c r="F277">
        <v>30</v>
      </c>
      <c r="G277" t="s">
        <v>998</v>
      </c>
    </row>
    <row r="278" spans="1:7">
      <c r="A278">
        <v>1298</v>
      </c>
      <c r="B278" t="s">
        <v>997</v>
      </c>
      <c r="C278">
        <v>2423</v>
      </c>
      <c r="D278" t="s">
        <v>994</v>
      </c>
      <c r="E278" s="128" t="s">
        <v>995</v>
      </c>
      <c r="F278">
        <v>30</v>
      </c>
      <c r="G278" t="s">
        <v>996</v>
      </c>
    </row>
    <row r="279" spans="1:7">
      <c r="A279">
        <v>1299</v>
      </c>
      <c r="B279" t="s">
        <v>993</v>
      </c>
      <c r="C279">
        <v>2423</v>
      </c>
      <c r="D279" t="s">
        <v>1006</v>
      </c>
      <c r="E279" s="128" t="s">
        <v>995</v>
      </c>
      <c r="F279">
        <v>30</v>
      </c>
      <c r="G279" t="s">
        <v>996</v>
      </c>
    </row>
    <row r="280" spans="1:7">
      <c r="A280">
        <v>1300</v>
      </c>
      <c r="B280" t="s">
        <v>993</v>
      </c>
      <c r="C280">
        <v>2406</v>
      </c>
      <c r="D280" t="s">
        <v>1000</v>
      </c>
      <c r="E280" s="128" t="s">
        <v>999</v>
      </c>
      <c r="F280">
        <v>30</v>
      </c>
      <c r="G280" t="s">
        <v>998</v>
      </c>
    </row>
    <row r="281" spans="1:7">
      <c r="A281">
        <v>1301</v>
      </c>
      <c r="B281" t="s">
        <v>997</v>
      </c>
      <c r="C281">
        <v>2409</v>
      </c>
      <c r="D281" t="s">
        <v>994</v>
      </c>
      <c r="E281" s="128" t="s">
        <v>995</v>
      </c>
      <c r="F281">
        <v>30</v>
      </c>
      <c r="G281" t="s">
        <v>996</v>
      </c>
    </row>
    <row r="282" spans="1:7">
      <c r="A282">
        <v>1302</v>
      </c>
      <c r="B282" t="s">
        <v>997</v>
      </c>
      <c r="C282">
        <v>2403</v>
      </c>
      <c r="D282" t="s">
        <v>1006</v>
      </c>
      <c r="E282" s="128" t="s">
        <v>1003</v>
      </c>
      <c r="F282">
        <v>30</v>
      </c>
      <c r="G282" t="s">
        <v>998</v>
      </c>
    </row>
    <row r="283" spans="1:7">
      <c r="A283">
        <v>1303</v>
      </c>
      <c r="B283" t="s">
        <v>997</v>
      </c>
      <c r="C283">
        <v>2403</v>
      </c>
      <c r="D283" t="s">
        <v>1006</v>
      </c>
      <c r="E283" s="128" t="s">
        <v>1003</v>
      </c>
      <c r="F283">
        <v>30</v>
      </c>
      <c r="G283" t="s">
        <v>998</v>
      </c>
    </row>
    <row r="284" spans="1:7">
      <c r="A284">
        <v>1304</v>
      </c>
      <c r="B284" t="s">
        <v>997</v>
      </c>
      <c r="C284">
        <v>2424</v>
      </c>
      <c r="D284" t="s">
        <v>994</v>
      </c>
      <c r="E284" s="128" t="s">
        <v>999</v>
      </c>
      <c r="F284">
        <v>30</v>
      </c>
      <c r="G284" t="s">
        <v>996</v>
      </c>
    </row>
    <row r="285" spans="1:7">
      <c r="A285">
        <v>1305</v>
      </c>
      <c r="B285" t="s">
        <v>993</v>
      </c>
      <c r="C285">
        <v>2409</v>
      </c>
      <c r="D285" t="s">
        <v>1000</v>
      </c>
      <c r="E285" s="128" t="s">
        <v>995</v>
      </c>
      <c r="F285">
        <v>30</v>
      </c>
      <c r="G285" t="s">
        <v>998</v>
      </c>
    </row>
    <row r="286" spans="1:7">
      <c r="A286">
        <v>1306</v>
      </c>
      <c r="B286" t="s">
        <v>997</v>
      </c>
      <c r="C286">
        <v>2402</v>
      </c>
      <c r="D286" t="s">
        <v>1006</v>
      </c>
      <c r="E286" s="128" t="s">
        <v>995</v>
      </c>
      <c r="F286">
        <v>30</v>
      </c>
      <c r="G286" t="s">
        <v>998</v>
      </c>
    </row>
    <row r="287" spans="1:7">
      <c r="A287">
        <v>1307</v>
      </c>
      <c r="B287" t="s">
        <v>993</v>
      </c>
      <c r="C287">
        <v>2417</v>
      </c>
      <c r="D287" t="s">
        <v>994</v>
      </c>
      <c r="E287" s="128" t="s">
        <v>995</v>
      </c>
      <c r="F287">
        <v>5</v>
      </c>
      <c r="G287" t="s">
        <v>996</v>
      </c>
    </row>
    <row r="288" spans="1:7">
      <c r="A288">
        <v>1308</v>
      </c>
      <c r="B288" t="s">
        <v>1001</v>
      </c>
      <c r="C288">
        <v>2422</v>
      </c>
      <c r="D288" t="s">
        <v>994</v>
      </c>
      <c r="E288" s="128" t="s">
        <v>995</v>
      </c>
      <c r="F288">
        <v>30</v>
      </c>
      <c r="G288" t="s">
        <v>996</v>
      </c>
    </row>
    <row r="289" spans="1:7">
      <c r="A289">
        <v>1309</v>
      </c>
      <c r="B289" t="s">
        <v>997</v>
      </c>
      <c r="C289">
        <v>2418</v>
      </c>
      <c r="D289" t="s">
        <v>1000</v>
      </c>
      <c r="E289" s="128" t="s">
        <v>995</v>
      </c>
      <c r="F289">
        <v>30</v>
      </c>
      <c r="G289" t="s">
        <v>996</v>
      </c>
    </row>
    <row r="290" spans="1:7">
      <c r="A290">
        <v>1310</v>
      </c>
      <c r="B290" t="s">
        <v>997</v>
      </c>
      <c r="C290">
        <v>2413</v>
      </c>
      <c r="D290" t="s">
        <v>1000</v>
      </c>
      <c r="E290" s="128" t="s">
        <v>995</v>
      </c>
      <c r="F290">
        <v>29</v>
      </c>
      <c r="G290" t="s">
        <v>996</v>
      </c>
    </row>
    <row r="291" spans="1:7">
      <c r="A291">
        <v>1311</v>
      </c>
      <c r="B291" t="s">
        <v>997</v>
      </c>
      <c r="C291">
        <v>2401</v>
      </c>
      <c r="D291" t="s">
        <v>1000</v>
      </c>
      <c r="E291" s="128" t="s">
        <v>995</v>
      </c>
      <c r="F291">
        <v>30</v>
      </c>
      <c r="G291" t="s">
        <v>998</v>
      </c>
    </row>
    <row r="292" spans="1:7">
      <c r="A292">
        <v>1312</v>
      </c>
      <c r="B292" t="s">
        <v>993</v>
      </c>
      <c r="C292">
        <v>2401</v>
      </c>
      <c r="D292" t="s">
        <v>994</v>
      </c>
      <c r="E292" s="128" t="s">
        <v>999</v>
      </c>
      <c r="F292">
        <v>30</v>
      </c>
      <c r="G292" t="s">
        <v>998</v>
      </c>
    </row>
    <row r="293" spans="1:7">
      <c r="A293">
        <v>1313</v>
      </c>
      <c r="B293" t="s">
        <v>997</v>
      </c>
      <c r="C293">
        <v>2412</v>
      </c>
      <c r="D293" t="s">
        <v>994</v>
      </c>
      <c r="E293" s="128" t="s">
        <v>999</v>
      </c>
      <c r="F293">
        <v>30</v>
      </c>
      <c r="G293" t="s">
        <v>998</v>
      </c>
    </row>
    <row r="294" spans="1:7">
      <c r="A294">
        <v>1314</v>
      </c>
      <c r="B294" t="s">
        <v>997</v>
      </c>
      <c r="C294">
        <v>2401</v>
      </c>
      <c r="D294" t="s">
        <v>1000</v>
      </c>
      <c r="E294" s="128" t="s">
        <v>995</v>
      </c>
      <c r="F294">
        <v>30</v>
      </c>
      <c r="G294" t="s">
        <v>998</v>
      </c>
    </row>
    <row r="295" spans="1:7">
      <c r="A295">
        <v>1315</v>
      </c>
      <c r="B295" t="s">
        <v>997</v>
      </c>
      <c r="C295">
        <v>2421</v>
      </c>
      <c r="D295" t="s">
        <v>994</v>
      </c>
      <c r="E295" s="128" t="s">
        <v>995</v>
      </c>
      <c r="F295">
        <v>30</v>
      </c>
      <c r="G295" t="s">
        <v>998</v>
      </c>
    </row>
    <row r="296" spans="1:7">
      <c r="A296">
        <v>1316</v>
      </c>
      <c r="B296" t="s">
        <v>993</v>
      </c>
      <c r="C296">
        <v>2417</v>
      </c>
      <c r="D296" t="s">
        <v>1006</v>
      </c>
      <c r="E296" s="128" t="s">
        <v>995</v>
      </c>
      <c r="F296">
        <v>30</v>
      </c>
      <c r="G296" t="s">
        <v>998</v>
      </c>
    </row>
    <row r="297" spans="1:7">
      <c r="A297">
        <v>1317</v>
      </c>
      <c r="B297" t="s">
        <v>1002</v>
      </c>
      <c r="C297">
        <v>2402</v>
      </c>
      <c r="D297" t="s">
        <v>1000</v>
      </c>
      <c r="E297" s="128" t="s">
        <v>995</v>
      </c>
      <c r="F297">
        <v>30</v>
      </c>
      <c r="G297" t="s">
        <v>996</v>
      </c>
    </row>
    <row r="298" spans="1:7">
      <c r="A298">
        <v>1318</v>
      </c>
      <c r="B298" t="s">
        <v>993</v>
      </c>
      <c r="C298">
        <v>2412</v>
      </c>
      <c r="D298" t="s">
        <v>1000</v>
      </c>
      <c r="E298" s="128" t="s">
        <v>999</v>
      </c>
      <c r="F298">
        <v>30</v>
      </c>
      <c r="G298" t="s">
        <v>998</v>
      </c>
    </row>
    <row r="299" spans="1:7">
      <c r="A299">
        <v>1319</v>
      </c>
      <c r="B299" t="s">
        <v>993</v>
      </c>
      <c r="C299">
        <v>2412</v>
      </c>
      <c r="D299" t="s">
        <v>994</v>
      </c>
      <c r="E299" s="128" t="s">
        <v>1004</v>
      </c>
      <c r="F299">
        <v>30</v>
      </c>
      <c r="G299" t="s">
        <v>996</v>
      </c>
    </row>
    <row r="300" spans="1:7">
      <c r="A300">
        <v>1320</v>
      </c>
      <c r="B300" t="s">
        <v>993</v>
      </c>
      <c r="C300">
        <v>2417</v>
      </c>
      <c r="D300" t="s">
        <v>1006</v>
      </c>
      <c r="E300" s="128" t="s">
        <v>995</v>
      </c>
      <c r="F300">
        <v>30</v>
      </c>
      <c r="G300" t="s">
        <v>998</v>
      </c>
    </row>
    <row r="301" spans="1:7">
      <c r="A301">
        <v>1321</v>
      </c>
      <c r="B301" t="s">
        <v>1001</v>
      </c>
      <c r="C301">
        <v>2421</v>
      </c>
      <c r="D301" t="s">
        <v>994</v>
      </c>
      <c r="E301" s="128" t="s">
        <v>995</v>
      </c>
      <c r="F301">
        <v>30</v>
      </c>
      <c r="G301" t="s">
        <v>996</v>
      </c>
    </row>
    <row r="302" spans="1:7">
      <c r="A302">
        <v>1322</v>
      </c>
      <c r="B302" t="s">
        <v>997</v>
      </c>
      <c r="C302">
        <v>2418</v>
      </c>
      <c r="D302" t="s">
        <v>1000</v>
      </c>
      <c r="E302" s="128" t="s">
        <v>995</v>
      </c>
      <c r="F302">
        <v>30</v>
      </c>
      <c r="G302" t="s">
        <v>996</v>
      </c>
    </row>
    <row r="303" spans="1:7">
      <c r="A303">
        <v>1323</v>
      </c>
      <c r="B303" t="s">
        <v>993</v>
      </c>
      <c r="C303">
        <v>2417</v>
      </c>
      <c r="D303" t="s">
        <v>1006</v>
      </c>
      <c r="E303" s="128" t="s">
        <v>999</v>
      </c>
      <c r="F303">
        <v>30</v>
      </c>
      <c r="G303" t="s">
        <v>998</v>
      </c>
    </row>
    <row r="304" spans="1:7">
      <c r="A304">
        <v>1324</v>
      </c>
      <c r="B304" t="s">
        <v>997</v>
      </c>
      <c r="C304">
        <v>2419</v>
      </c>
      <c r="D304" t="s">
        <v>1008</v>
      </c>
      <c r="E304" s="128" t="s">
        <v>995</v>
      </c>
      <c r="F304">
        <v>30</v>
      </c>
      <c r="G304" t="s">
        <v>998</v>
      </c>
    </row>
    <row r="305" spans="1:7">
      <c r="A305">
        <v>1325</v>
      </c>
      <c r="B305" t="s">
        <v>993</v>
      </c>
      <c r="C305">
        <v>2417</v>
      </c>
      <c r="D305" t="s">
        <v>1006</v>
      </c>
      <c r="E305" s="128" t="s">
        <v>999</v>
      </c>
      <c r="F305">
        <v>30</v>
      </c>
      <c r="G305" t="s">
        <v>998</v>
      </c>
    </row>
    <row r="306" spans="1:7">
      <c r="A306">
        <v>1326</v>
      </c>
      <c r="B306" t="s">
        <v>1002</v>
      </c>
      <c r="C306">
        <v>2416</v>
      </c>
      <c r="D306" t="s">
        <v>994</v>
      </c>
      <c r="E306" s="128" t="s">
        <v>1003</v>
      </c>
      <c r="F306">
        <v>30</v>
      </c>
      <c r="G306" t="s">
        <v>998</v>
      </c>
    </row>
    <row r="307" spans="1:7">
      <c r="A307">
        <v>1327</v>
      </c>
      <c r="B307" t="s">
        <v>997</v>
      </c>
      <c r="C307">
        <v>2408</v>
      </c>
      <c r="D307" t="s">
        <v>1006</v>
      </c>
      <c r="E307" s="128" t="s">
        <v>995</v>
      </c>
      <c r="F307">
        <v>30</v>
      </c>
      <c r="G307" t="s">
        <v>996</v>
      </c>
    </row>
    <row r="308" spans="1:7">
      <c r="A308">
        <v>1328</v>
      </c>
      <c r="B308" t="s">
        <v>997</v>
      </c>
      <c r="C308">
        <v>2407</v>
      </c>
      <c r="D308" t="s">
        <v>1000</v>
      </c>
      <c r="E308" s="128" t="s">
        <v>995</v>
      </c>
      <c r="F308">
        <v>30</v>
      </c>
      <c r="G308" t="s">
        <v>996</v>
      </c>
    </row>
    <row r="309" spans="1:7">
      <c r="A309">
        <v>1329</v>
      </c>
      <c r="B309" t="s">
        <v>997</v>
      </c>
      <c r="C309">
        <v>2424</v>
      </c>
      <c r="D309" t="s">
        <v>994</v>
      </c>
      <c r="E309" s="128" t="s">
        <v>995</v>
      </c>
      <c r="F309">
        <v>30</v>
      </c>
      <c r="G309" t="s">
        <v>996</v>
      </c>
    </row>
    <row r="310" spans="1:7">
      <c r="A310">
        <v>1330</v>
      </c>
      <c r="B310" t="s">
        <v>993</v>
      </c>
      <c r="C310">
        <v>2419</v>
      </c>
      <c r="D310" t="s">
        <v>1006</v>
      </c>
      <c r="E310" s="128" t="s">
        <v>995</v>
      </c>
      <c r="F310">
        <v>30</v>
      </c>
      <c r="G310" t="s">
        <v>996</v>
      </c>
    </row>
    <row r="311" spans="1:7">
      <c r="A311">
        <v>1331</v>
      </c>
      <c r="B311" t="s">
        <v>997</v>
      </c>
      <c r="C311">
        <v>2418</v>
      </c>
      <c r="D311" t="s">
        <v>1006</v>
      </c>
      <c r="E311" s="128" t="s">
        <v>999</v>
      </c>
      <c r="F311">
        <v>30</v>
      </c>
      <c r="G311" t="s">
        <v>996</v>
      </c>
    </row>
    <row r="312" spans="1:7">
      <c r="A312">
        <v>1332</v>
      </c>
      <c r="B312" t="s">
        <v>997</v>
      </c>
      <c r="C312">
        <v>2406</v>
      </c>
      <c r="D312" t="s">
        <v>1006</v>
      </c>
      <c r="E312" s="128" t="s">
        <v>999</v>
      </c>
      <c r="F312">
        <v>29</v>
      </c>
      <c r="G312" t="s">
        <v>998</v>
      </c>
    </row>
    <row r="313" spans="1:7">
      <c r="A313">
        <v>1333</v>
      </c>
      <c r="B313" t="s">
        <v>993</v>
      </c>
      <c r="C313">
        <v>2424</v>
      </c>
      <c r="D313" t="s">
        <v>1000</v>
      </c>
      <c r="E313" s="128" t="s">
        <v>999</v>
      </c>
      <c r="F313">
        <v>29</v>
      </c>
      <c r="G313" t="s">
        <v>996</v>
      </c>
    </row>
    <row r="314" spans="1:7">
      <c r="A314">
        <v>1334</v>
      </c>
      <c r="B314" t="s">
        <v>997</v>
      </c>
      <c r="C314">
        <v>2423</v>
      </c>
      <c r="D314" t="s">
        <v>994</v>
      </c>
      <c r="E314" s="128" t="s">
        <v>995</v>
      </c>
      <c r="F314">
        <v>29</v>
      </c>
      <c r="G314" t="s">
        <v>996</v>
      </c>
    </row>
    <row r="315" spans="1:7">
      <c r="A315">
        <v>1335</v>
      </c>
      <c r="B315" t="s">
        <v>1001</v>
      </c>
      <c r="C315">
        <v>2421</v>
      </c>
      <c r="D315" t="s">
        <v>994</v>
      </c>
      <c r="E315" s="128" t="s">
        <v>995</v>
      </c>
      <c r="F315">
        <v>29</v>
      </c>
      <c r="G315" t="s">
        <v>996</v>
      </c>
    </row>
    <row r="316" spans="1:7">
      <c r="A316">
        <v>1336</v>
      </c>
      <c r="B316" t="s">
        <v>993</v>
      </c>
      <c r="C316">
        <v>2412</v>
      </c>
      <c r="D316" t="s">
        <v>1000</v>
      </c>
      <c r="E316" s="128" t="s">
        <v>995</v>
      </c>
      <c r="F316">
        <v>29</v>
      </c>
      <c r="G316" t="s">
        <v>996</v>
      </c>
    </row>
    <row r="317" spans="1:7">
      <c r="A317">
        <v>1337</v>
      </c>
      <c r="B317" t="s">
        <v>993</v>
      </c>
      <c r="C317">
        <v>2413</v>
      </c>
      <c r="D317" t="s">
        <v>1000</v>
      </c>
      <c r="E317" s="128" t="s">
        <v>995</v>
      </c>
      <c r="F317">
        <v>29</v>
      </c>
      <c r="G317" t="s">
        <v>996</v>
      </c>
    </row>
    <row r="318" spans="1:7">
      <c r="A318">
        <v>1338</v>
      </c>
      <c r="B318" t="s">
        <v>1001</v>
      </c>
      <c r="C318">
        <v>2407</v>
      </c>
      <c r="D318" t="s">
        <v>1008</v>
      </c>
      <c r="E318" s="128" t="s">
        <v>999</v>
      </c>
      <c r="F318">
        <v>29</v>
      </c>
      <c r="G318" t="s">
        <v>998</v>
      </c>
    </row>
    <row r="319" spans="1:7">
      <c r="A319">
        <v>1339</v>
      </c>
      <c r="B319" t="s">
        <v>993</v>
      </c>
      <c r="C319">
        <v>2415</v>
      </c>
      <c r="D319" t="s">
        <v>1000</v>
      </c>
      <c r="E319" s="128" t="s">
        <v>1003</v>
      </c>
      <c r="F319">
        <v>29</v>
      </c>
      <c r="G319" t="s">
        <v>996</v>
      </c>
    </row>
    <row r="320" spans="1:7">
      <c r="A320">
        <v>1340</v>
      </c>
      <c r="B320" t="s">
        <v>993</v>
      </c>
      <c r="C320">
        <v>2409</v>
      </c>
      <c r="D320" t="s">
        <v>1006</v>
      </c>
      <c r="E320" s="128" t="s">
        <v>1003</v>
      </c>
      <c r="F320">
        <v>29</v>
      </c>
      <c r="G320" t="s">
        <v>998</v>
      </c>
    </row>
    <row r="321" spans="1:7">
      <c r="A321">
        <v>1341</v>
      </c>
      <c r="B321" t="s">
        <v>997</v>
      </c>
      <c r="C321">
        <v>2409</v>
      </c>
      <c r="D321" t="s">
        <v>1006</v>
      </c>
      <c r="E321" s="128" t="s">
        <v>1003</v>
      </c>
      <c r="F321">
        <v>29</v>
      </c>
      <c r="G321" t="s">
        <v>998</v>
      </c>
    </row>
    <row r="322" spans="1:7">
      <c r="A322">
        <v>1342</v>
      </c>
      <c r="B322" t="s">
        <v>1001</v>
      </c>
      <c r="C322">
        <v>2421</v>
      </c>
      <c r="D322" t="s">
        <v>1000</v>
      </c>
      <c r="E322" s="128" t="s">
        <v>995</v>
      </c>
      <c r="F322">
        <v>29</v>
      </c>
      <c r="G322" t="s">
        <v>996</v>
      </c>
    </row>
    <row r="323" spans="1:7">
      <c r="A323">
        <v>1343</v>
      </c>
      <c r="B323" t="s">
        <v>993</v>
      </c>
      <c r="C323">
        <v>2419</v>
      </c>
      <c r="D323" t="s">
        <v>994</v>
      </c>
      <c r="E323" s="128" t="s">
        <v>999</v>
      </c>
      <c r="F323">
        <v>29</v>
      </c>
      <c r="G323" t="s">
        <v>998</v>
      </c>
    </row>
    <row r="324" spans="1:7">
      <c r="A324">
        <v>1344</v>
      </c>
      <c r="B324" t="s">
        <v>997</v>
      </c>
      <c r="C324">
        <v>2402</v>
      </c>
      <c r="D324" t="s">
        <v>994</v>
      </c>
      <c r="E324" s="128" t="s">
        <v>995</v>
      </c>
      <c r="F324">
        <v>29</v>
      </c>
      <c r="G324" t="s">
        <v>996</v>
      </c>
    </row>
    <row r="325" spans="1:7">
      <c r="A325">
        <v>1345</v>
      </c>
      <c r="B325" t="s">
        <v>997</v>
      </c>
      <c r="C325">
        <v>2423</v>
      </c>
      <c r="D325" t="s">
        <v>994</v>
      </c>
      <c r="E325" s="128" t="s">
        <v>995</v>
      </c>
      <c r="F325">
        <v>29</v>
      </c>
      <c r="G325" t="s">
        <v>996</v>
      </c>
    </row>
    <row r="326" spans="1:7">
      <c r="A326">
        <v>1346</v>
      </c>
      <c r="B326" t="s">
        <v>997</v>
      </c>
      <c r="C326">
        <v>2418</v>
      </c>
      <c r="D326" t="s">
        <v>1000</v>
      </c>
      <c r="E326" s="128" t="s">
        <v>995</v>
      </c>
      <c r="F326">
        <v>29</v>
      </c>
      <c r="G326" t="s">
        <v>998</v>
      </c>
    </row>
    <row r="327" spans="1:7">
      <c r="A327">
        <v>1347</v>
      </c>
      <c r="B327" t="s">
        <v>997</v>
      </c>
      <c r="C327">
        <v>2404</v>
      </c>
      <c r="D327" t="s">
        <v>1000</v>
      </c>
      <c r="E327" s="128" t="s">
        <v>995</v>
      </c>
      <c r="F327">
        <v>29</v>
      </c>
      <c r="G327" t="s">
        <v>996</v>
      </c>
    </row>
    <row r="328" spans="1:7">
      <c r="A328">
        <v>1348</v>
      </c>
      <c r="B328" t="s">
        <v>993</v>
      </c>
      <c r="C328">
        <v>2419</v>
      </c>
      <c r="D328" t="s">
        <v>994</v>
      </c>
      <c r="E328" s="128" t="s">
        <v>995</v>
      </c>
      <c r="F328">
        <v>29</v>
      </c>
      <c r="G328" t="s">
        <v>996</v>
      </c>
    </row>
    <row r="329" spans="1:7">
      <c r="A329">
        <v>1349</v>
      </c>
      <c r="B329" t="s">
        <v>997</v>
      </c>
      <c r="C329">
        <v>2407</v>
      </c>
      <c r="D329" t="s">
        <v>994</v>
      </c>
      <c r="E329" s="128" t="s">
        <v>995</v>
      </c>
      <c r="F329">
        <v>29</v>
      </c>
      <c r="G329" t="s">
        <v>998</v>
      </c>
    </row>
    <row r="330" spans="1:7">
      <c r="A330">
        <v>1350</v>
      </c>
      <c r="B330" t="s">
        <v>993</v>
      </c>
      <c r="C330">
        <v>2419</v>
      </c>
      <c r="D330" t="s">
        <v>1000</v>
      </c>
      <c r="E330" s="128" t="s">
        <v>999</v>
      </c>
      <c r="F330">
        <v>29</v>
      </c>
      <c r="G330" t="s">
        <v>998</v>
      </c>
    </row>
    <row r="331" spans="1:7">
      <c r="A331">
        <v>1351</v>
      </c>
      <c r="B331" t="s">
        <v>997</v>
      </c>
      <c r="C331">
        <v>2413</v>
      </c>
      <c r="D331" t="s">
        <v>1000</v>
      </c>
      <c r="E331" s="128" t="s">
        <v>995</v>
      </c>
      <c r="F331">
        <v>29</v>
      </c>
      <c r="G331" t="s">
        <v>996</v>
      </c>
    </row>
    <row r="332" spans="1:7">
      <c r="A332">
        <v>1352</v>
      </c>
      <c r="B332" t="s">
        <v>997</v>
      </c>
      <c r="C332">
        <v>2404</v>
      </c>
      <c r="D332" t="s">
        <v>1000</v>
      </c>
      <c r="E332" s="128" t="s">
        <v>995</v>
      </c>
      <c r="F332">
        <v>29</v>
      </c>
      <c r="G332" t="s">
        <v>998</v>
      </c>
    </row>
    <row r="333" spans="1:7">
      <c r="A333">
        <v>1353</v>
      </c>
      <c r="B333" t="s">
        <v>997</v>
      </c>
      <c r="C333">
        <v>2418</v>
      </c>
      <c r="D333" t="s">
        <v>1006</v>
      </c>
      <c r="E333" s="128" t="s">
        <v>1003</v>
      </c>
      <c r="F333">
        <v>29</v>
      </c>
      <c r="G333" t="s">
        <v>996</v>
      </c>
    </row>
    <row r="334" spans="1:7">
      <c r="A334">
        <v>1354</v>
      </c>
      <c r="B334" t="s">
        <v>997</v>
      </c>
      <c r="C334">
        <v>2416</v>
      </c>
      <c r="D334" t="s">
        <v>1006</v>
      </c>
      <c r="E334" s="128" t="s">
        <v>1003</v>
      </c>
      <c r="F334">
        <v>29</v>
      </c>
      <c r="G334" t="s">
        <v>998</v>
      </c>
    </row>
    <row r="335" spans="1:7">
      <c r="A335">
        <v>1355</v>
      </c>
      <c r="B335" t="s">
        <v>997</v>
      </c>
      <c r="C335">
        <v>2406</v>
      </c>
      <c r="D335" t="s">
        <v>1000</v>
      </c>
      <c r="E335" s="128" t="s">
        <v>995</v>
      </c>
      <c r="F335">
        <v>29</v>
      </c>
      <c r="G335" t="s">
        <v>996</v>
      </c>
    </row>
    <row r="336" spans="1:7">
      <c r="A336">
        <v>1356</v>
      </c>
      <c r="B336" t="s">
        <v>997</v>
      </c>
      <c r="C336">
        <v>2416</v>
      </c>
      <c r="D336" t="s">
        <v>1000</v>
      </c>
      <c r="E336" s="128" t="s">
        <v>995</v>
      </c>
      <c r="F336">
        <v>29</v>
      </c>
      <c r="G336" t="s">
        <v>998</v>
      </c>
    </row>
    <row r="337" spans="1:7">
      <c r="A337">
        <v>1357</v>
      </c>
      <c r="B337" t="s">
        <v>993</v>
      </c>
      <c r="C337">
        <v>2402</v>
      </c>
      <c r="D337" t="s">
        <v>994</v>
      </c>
      <c r="E337" s="128" t="s">
        <v>999</v>
      </c>
      <c r="F337">
        <v>29</v>
      </c>
      <c r="G337" t="s">
        <v>998</v>
      </c>
    </row>
    <row r="338" spans="1:7">
      <c r="A338">
        <v>1358</v>
      </c>
      <c r="B338" t="s">
        <v>997</v>
      </c>
      <c r="C338">
        <v>2406</v>
      </c>
      <c r="D338" t="s">
        <v>1000</v>
      </c>
      <c r="E338" s="128" t="s">
        <v>995</v>
      </c>
      <c r="F338">
        <v>29</v>
      </c>
      <c r="G338" t="s">
        <v>996</v>
      </c>
    </row>
    <row r="339" spans="1:7">
      <c r="A339">
        <v>1359</v>
      </c>
      <c r="B339" t="s">
        <v>1001</v>
      </c>
      <c r="C339">
        <v>2407</v>
      </c>
      <c r="D339" t="s">
        <v>994</v>
      </c>
      <c r="E339" s="128" t="s">
        <v>1003</v>
      </c>
      <c r="F339">
        <v>29</v>
      </c>
      <c r="G339" t="s">
        <v>996</v>
      </c>
    </row>
    <row r="340" spans="1:7">
      <c r="A340">
        <v>1360</v>
      </c>
      <c r="B340" t="s">
        <v>993</v>
      </c>
      <c r="C340">
        <v>2415</v>
      </c>
      <c r="D340" t="s">
        <v>1000</v>
      </c>
      <c r="E340" s="128" t="s">
        <v>995</v>
      </c>
      <c r="F340">
        <v>29</v>
      </c>
      <c r="G340" t="s">
        <v>996</v>
      </c>
    </row>
    <row r="341" spans="1:7">
      <c r="A341">
        <v>1361</v>
      </c>
      <c r="B341" t="s">
        <v>993</v>
      </c>
      <c r="C341">
        <v>2419</v>
      </c>
      <c r="D341" t="s">
        <v>1000</v>
      </c>
      <c r="E341" s="128" t="s">
        <v>995</v>
      </c>
      <c r="F341">
        <v>29</v>
      </c>
      <c r="G341" t="s">
        <v>996</v>
      </c>
    </row>
    <row r="342" spans="1:7">
      <c r="A342">
        <v>1362</v>
      </c>
      <c r="B342" t="s">
        <v>997</v>
      </c>
      <c r="C342">
        <v>2415</v>
      </c>
      <c r="D342" t="s">
        <v>1000</v>
      </c>
      <c r="E342" s="128" t="s">
        <v>995</v>
      </c>
      <c r="F342">
        <v>29</v>
      </c>
      <c r="G342" t="s">
        <v>996</v>
      </c>
    </row>
    <row r="343" spans="1:7">
      <c r="A343">
        <v>1363</v>
      </c>
      <c r="B343" t="s">
        <v>997</v>
      </c>
      <c r="C343">
        <v>2407</v>
      </c>
      <c r="D343" t="s">
        <v>1006</v>
      </c>
      <c r="E343" s="128" t="s">
        <v>995</v>
      </c>
      <c r="F343">
        <v>29</v>
      </c>
      <c r="G343" t="s">
        <v>998</v>
      </c>
    </row>
    <row r="344" spans="1:7">
      <c r="A344">
        <v>1364</v>
      </c>
      <c r="B344" t="s">
        <v>997</v>
      </c>
      <c r="C344">
        <v>2413</v>
      </c>
      <c r="D344" t="s">
        <v>994</v>
      </c>
      <c r="E344" s="128" t="s">
        <v>995</v>
      </c>
      <c r="F344">
        <v>29</v>
      </c>
      <c r="G344" t="s">
        <v>996</v>
      </c>
    </row>
    <row r="345" spans="1:7">
      <c r="A345">
        <v>1365</v>
      </c>
      <c r="B345" t="s">
        <v>997</v>
      </c>
      <c r="C345">
        <v>2409</v>
      </c>
      <c r="D345" t="s">
        <v>994</v>
      </c>
      <c r="E345" s="128" t="s">
        <v>995</v>
      </c>
      <c r="F345">
        <v>29</v>
      </c>
      <c r="G345" t="s">
        <v>998</v>
      </c>
    </row>
    <row r="346" spans="1:7">
      <c r="A346">
        <v>1366</v>
      </c>
      <c r="B346" t="s">
        <v>993</v>
      </c>
      <c r="C346">
        <v>2416</v>
      </c>
      <c r="D346" t="s">
        <v>1006</v>
      </c>
      <c r="E346" s="128" t="s">
        <v>1003</v>
      </c>
      <c r="F346">
        <v>29</v>
      </c>
      <c r="G346" t="s">
        <v>998</v>
      </c>
    </row>
    <row r="347" spans="1:7">
      <c r="A347">
        <v>1367</v>
      </c>
      <c r="B347" t="s">
        <v>1002</v>
      </c>
      <c r="C347">
        <v>2404</v>
      </c>
      <c r="D347" t="s">
        <v>1006</v>
      </c>
      <c r="E347" s="128" t="s">
        <v>995</v>
      </c>
      <c r="F347">
        <v>29</v>
      </c>
      <c r="G347" t="s">
        <v>998</v>
      </c>
    </row>
    <row r="348" spans="1:7">
      <c r="A348">
        <v>1368</v>
      </c>
      <c r="B348" t="s">
        <v>993</v>
      </c>
      <c r="C348">
        <v>2422</v>
      </c>
      <c r="D348" t="s">
        <v>1000</v>
      </c>
      <c r="E348" s="128" t="s">
        <v>995</v>
      </c>
      <c r="F348">
        <v>29</v>
      </c>
      <c r="G348" t="s">
        <v>998</v>
      </c>
    </row>
    <row r="349" spans="1:7">
      <c r="A349">
        <v>1369</v>
      </c>
      <c r="B349" t="s">
        <v>993</v>
      </c>
      <c r="C349">
        <v>2414</v>
      </c>
      <c r="D349" t="s">
        <v>994</v>
      </c>
      <c r="E349" s="128" t="s">
        <v>995</v>
      </c>
      <c r="F349">
        <v>29</v>
      </c>
      <c r="G349" t="s">
        <v>996</v>
      </c>
    </row>
    <row r="350" spans="1:7">
      <c r="A350">
        <v>1370</v>
      </c>
      <c r="B350" t="s">
        <v>1001</v>
      </c>
      <c r="C350">
        <v>2402</v>
      </c>
      <c r="D350" t="s">
        <v>1006</v>
      </c>
      <c r="E350" s="128" t="s">
        <v>995</v>
      </c>
      <c r="F350">
        <v>29</v>
      </c>
      <c r="G350" t="s">
        <v>998</v>
      </c>
    </row>
    <row r="351" spans="1:7">
      <c r="A351">
        <v>1371</v>
      </c>
      <c r="B351" t="s">
        <v>997</v>
      </c>
      <c r="C351">
        <v>2407</v>
      </c>
      <c r="D351" t="s">
        <v>994</v>
      </c>
      <c r="E351" s="128" t="s">
        <v>999</v>
      </c>
      <c r="F351">
        <v>29</v>
      </c>
      <c r="G351" t="s">
        <v>998</v>
      </c>
    </row>
    <row r="352" spans="1:7">
      <c r="A352">
        <v>1372</v>
      </c>
      <c r="B352" t="s">
        <v>993</v>
      </c>
      <c r="C352">
        <v>2402</v>
      </c>
      <c r="D352" t="s">
        <v>1000</v>
      </c>
      <c r="E352" s="128" t="s">
        <v>999</v>
      </c>
      <c r="F352">
        <v>29</v>
      </c>
      <c r="G352" t="s">
        <v>998</v>
      </c>
    </row>
    <row r="353" spans="1:7">
      <c r="A353">
        <v>1373</v>
      </c>
      <c r="B353" t="s">
        <v>993</v>
      </c>
      <c r="C353">
        <v>2419</v>
      </c>
      <c r="D353" t="s">
        <v>1000</v>
      </c>
      <c r="E353" s="128" t="s">
        <v>995</v>
      </c>
      <c r="F353">
        <v>29</v>
      </c>
      <c r="G353" t="s">
        <v>998</v>
      </c>
    </row>
    <row r="354" spans="1:7">
      <c r="A354">
        <v>1374</v>
      </c>
      <c r="B354" t="s">
        <v>1001</v>
      </c>
      <c r="C354">
        <v>2405</v>
      </c>
      <c r="D354" t="s">
        <v>1000</v>
      </c>
      <c r="E354" s="128" t="s">
        <v>999</v>
      </c>
      <c r="F354">
        <v>29</v>
      </c>
      <c r="G354" t="s">
        <v>1005</v>
      </c>
    </row>
    <row r="355" spans="1:7">
      <c r="A355">
        <v>1375</v>
      </c>
      <c r="B355" t="s">
        <v>993</v>
      </c>
      <c r="C355">
        <v>2413</v>
      </c>
      <c r="D355" t="s">
        <v>1000</v>
      </c>
      <c r="E355" s="128" t="s">
        <v>995</v>
      </c>
      <c r="F355">
        <v>29</v>
      </c>
      <c r="G355" t="s">
        <v>996</v>
      </c>
    </row>
    <row r="356" spans="1:7">
      <c r="A356">
        <v>1376</v>
      </c>
      <c r="B356" t="s">
        <v>997</v>
      </c>
      <c r="C356">
        <v>2406</v>
      </c>
      <c r="D356" t="s">
        <v>1006</v>
      </c>
      <c r="E356" s="128" t="s">
        <v>1003</v>
      </c>
      <c r="F356">
        <v>29</v>
      </c>
      <c r="G356" t="s">
        <v>998</v>
      </c>
    </row>
    <row r="357" spans="1:7">
      <c r="A357">
        <v>1377</v>
      </c>
      <c r="B357" t="s">
        <v>993</v>
      </c>
      <c r="C357">
        <v>2422</v>
      </c>
      <c r="D357" t="s">
        <v>994</v>
      </c>
      <c r="E357" s="128" t="s">
        <v>999</v>
      </c>
      <c r="F357">
        <v>29</v>
      </c>
      <c r="G357" t="s">
        <v>998</v>
      </c>
    </row>
    <row r="358" spans="1:7">
      <c r="A358">
        <v>1378</v>
      </c>
      <c r="B358" t="s">
        <v>997</v>
      </c>
      <c r="C358">
        <v>2422</v>
      </c>
      <c r="D358" t="s">
        <v>994</v>
      </c>
      <c r="E358" s="128" t="s">
        <v>999</v>
      </c>
      <c r="F358">
        <v>29</v>
      </c>
      <c r="G358" t="s">
        <v>998</v>
      </c>
    </row>
    <row r="359" spans="1:7">
      <c r="A359">
        <v>1379</v>
      </c>
      <c r="B359" t="s">
        <v>997</v>
      </c>
      <c r="C359">
        <v>2406</v>
      </c>
      <c r="D359" t="s">
        <v>1006</v>
      </c>
      <c r="E359" s="128" t="s">
        <v>995</v>
      </c>
      <c r="F359">
        <v>29</v>
      </c>
      <c r="G359" t="s">
        <v>998</v>
      </c>
    </row>
    <row r="360" spans="1:7">
      <c r="A360">
        <v>1380</v>
      </c>
      <c r="B360" t="s">
        <v>997</v>
      </c>
      <c r="C360">
        <v>2416</v>
      </c>
      <c r="D360" t="s">
        <v>994</v>
      </c>
      <c r="E360" s="128" t="s">
        <v>1003</v>
      </c>
      <c r="F360">
        <v>29</v>
      </c>
      <c r="G360" t="s">
        <v>998</v>
      </c>
    </row>
    <row r="361" spans="1:7">
      <c r="A361">
        <v>1381</v>
      </c>
      <c r="B361" t="s">
        <v>997</v>
      </c>
      <c r="C361">
        <v>2424</v>
      </c>
      <c r="D361" t="s">
        <v>1000</v>
      </c>
      <c r="E361" s="128" t="s">
        <v>995</v>
      </c>
      <c r="F361">
        <v>29</v>
      </c>
      <c r="G361" t="s">
        <v>998</v>
      </c>
    </row>
    <row r="362" spans="1:7">
      <c r="A362">
        <v>1382</v>
      </c>
      <c r="B362" t="s">
        <v>997</v>
      </c>
      <c r="C362">
        <v>2421</v>
      </c>
      <c r="D362" t="s">
        <v>1006</v>
      </c>
      <c r="E362" s="128" t="s">
        <v>995</v>
      </c>
      <c r="F362">
        <v>29</v>
      </c>
      <c r="G362" t="s">
        <v>996</v>
      </c>
    </row>
    <row r="363" spans="1:7">
      <c r="A363">
        <v>1383</v>
      </c>
      <c r="B363" t="s">
        <v>997</v>
      </c>
      <c r="C363">
        <v>2417</v>
      </c>
      <c r="D363" t="s">
        <v>1000</v>
      </c>
      <c r="E363" s="128" t="s">
        <v>995</v>
      </c>
      <c r="F363">
        <v>29</v>
      </c>
      <c r="G363" t="s">
        <v>996</v>
      </c>
    </row>
    <row r="364" spans="1:7">
      <c r="A364">
        <v>1384</v>
      </c>
      <c r="B364" t="s">
        <v>997</v>
      </c>
      <c r="C364">
        <v>2417</v>
      </c>
      <c r="D364" t="s">
        <v>1006</v>
      </c>
      <c r="E364" s="128" t="s">
        <v>995</v>
      </c>
      <c r="F364">
        <v>29</v>
      </c>
      <c r="G364" t="s">
        <v>996</v>
      </c>
    </row>
    <row r="365" spans="1:7">
      <c r="A365">
        <v>1385</v>
      </c>
      <c r="B365" t="s">
        <v>993</v>
      </c>
      <c r="C365">
        <v>2411</v>
      </c>
      <c r="D365" t="s">
        <v>994</v>
      </c>
      <c r="E365" s="128" t="s">
        <v>995</v>
      </c>
      <c r="F365">
        <v>29</v>
      </c>
      <c r="G365" t="s">
        <v>996</v>
      </c>
    </row>
    <row r="366" spans="1:7">
      <c r="A366">
        <v>1386</v>
      </c>
      <c r="B366" t="s">
        <v>997</v>
      </c>
      <c r="C366">
        <v>2411</v>
      </c>
      <c r="D366" t="s">
        <v>994</v>
      </c>
      <c r="E366" s="128" t="s">
        <v>995</v>
      </c>
      <c r="F366">
        <v>29</v>
      </c>
      <c r="G366" t="s">
        <v>996</v>
      </c>
    </row>
    <row r="367" spans="1:7">
      <c r="A367">
        <v>1387</v>
      </c>
      <c r="B367" t="s">
        <v>1001</v>
      </c>
      <c r="C367">
        <v>2423</v>
      </c>
      <c r="D367" t="s">
        <v>1000</v>
      </c>
      <c r="E367" s="128" t="s">
        <v>995</v>
      </c>
      <c r="F367">
        <v>29</v>
      </c>
      <c r="G367" t="s">
        <v>998</v>
      </c>
    </row>
    <row r="368" spans="1:7">
      <c r="A368">
        <v>1388</v>
      </c>
      <c r="B368" t="s">
        <v>997</v>
      </c>
      <c r="C368">
        <v>2423</v>
      </c>
      <c r="D368" t="s">
        <v>1000</v>
      </c>
      <c r="E368" s="128" t="s">
        <v>999</v>
      </c>
      <c r="F368">
        <v>29</v>
      </c>
      <c r="G368" t="s">
        <v>996</v>
      </c>
    </row>
    <row r="369" spans="1:7">
      <c r="A369">
        <v>1389</v>
      </c>
      <c r="B369" t="s">
        <v>997</v>
      </c>
      <c r="C369">
        <v>2406</v>
      </c>
      <c r="D369" t="s">
        <v>1000</v>
      </c>
      <c r="E369" s="128" t="s">
        <v>995</v>
      </c>
      <c r="F369">
        <v>29</v>
      </c>
      <c r="G369" t="s">
        <v>996</v>
      </c>
    </row>
    <row r="370" spans="1:7">
      <c r="A370">
        <v>1390</v>
      </c>
      <c r="B370" t="s">
        <v>997</v>
      </c>
      <c r="C370">
        <v>2403</v>
      </c>
      <c r="D370" t="s">
        <v>994</v>
      </c>
      <c r="E370" s="128" t="s">
        <v>999</v>
      </c>
      <c r="F370">
        <v>29</v>
      </c>
      <c r="G370" t="s">
        <v>998</v>
      </c>
    </row>
    <row r="371" spans="1:7">
      <c r="A371">
        <v>1391</v>
      </c>
      <c r="B371" t="s">
        <v>993</v>
      </c>
      <c r="C371">
        <v>2424</v>
      </c>
      <c r="D371" t="s">
        <v>994</v>
      </c>
      <c r="E371" s="128" t="s">
        <v>995</v>
      </c>
      <c r="F371">
        <v>29</v>
      </c>
      <c r="G371" t="s">
        <v>996</v>
      </c>
    </row>
    <row r="372" spans="1:7">
      <c r="A372">
        <v>1392</v>
      </c>
      <c r="B372" t="s">
        <v>993</v>
      </c>
      <c r="C372">
        <v>2402</v>
      </c>
      <c r="D372" t="s">
        <v>1000</v>
      </c>
      <c r="E372" s="128" t="s">
        <v>1003</v>
      </c>
      <c r="F372">
        <v>29</v>
      </c>
      <c r="G372" t="s">
        <v>998</v>
      </c>
    </row>
    <row r="373" spans="1:7">
      <c r="A373">
        <v>1393</v>
      </c>
      <c r="B373" t="s">
        <v>997</v>
      </c>
      <c r="C373">
        <v>2406</v>
      </c>
      <c r="D373" t="s">
        <v>1006</v>
      </c>
      <c r="E373" s="128" t="s">
        <v>995</v>
      </c>
      <c r="F373">
        <v>29</v>
      </c>
      <c r="G373" t="s">
        <v>996</v>
      </c>
    </row>
    <row r="374" spans="1:7">
      <c r="A374">
        <v>1394</v>
      </c>
      <c r="B374" t="s">
        <v>997</v>
      </c>
      <c r="C374">
        <v>2406</v>
      </c>
      <c r="D374" t="s">
        <v>1006</v>
      </c>
      <c r="E374" s="128" t="s">
        <v>999</v>
      </c>
      <c r="F374">
        <v>29</v>
      </c>
      <c r="G374" t="s">
        <v>1005</v>
      </c>
    </row>
    <row r="375" spans="1:7">
      <c r="A375">
        <v>1395</v>
      </c>
      <c r="B375" t="s">
        <v>997</v>
      </c>
      <c r="C375">
        <v>2420</v>
      </c>
      <c r="D375" t="s">
        <v>994</v>
      </c>
      <c r="E375" s="128" t="s">
        <v>995</v>
      </c>
      <c r="F375">
        <v>29</v>
      </c>
      <c r="G375" t="s">
        <v>996</v>
      </c>
    </row>
    <row r="376" spans="1:7">
      <c r="A376">
        <v>1396</v>
      </c>
      <c r="B376" t="s">
        <v>997</v>
      </c>
      <c r="C376">
        <v>2418</v>
      </c>
      <c r="D376" t="s">
        <v>994</v>
      </c>
      <c r="E376" s="128" t="s">
        <v>995</v>
      </c>
      <c r="F376">
        <v>29</v>
      </c>
      <c r="G376" t="s">
        <v>998</v>
      </c>
    </row>
    <row r="377" spans="1:7">
      <c r="A377">
        <v>1397</v>
      </c>
      <c r="B377" t="s">
        <v>997</v>
      </c>
      <c r="C377">
        <v>2418</v>
      </c>
      <c r="D377" t="s">
        <v>994</v>
      </c>
      <c r="E377" s="128" t="s">
        <v>995</v>
      </c>
      <c r="F377">
        <v>29</v>
      </c>
      <c r="G377" t="s">
        <v>996</v>
      </c>
    </row>
    <row r="378" spans="1:7">
      <c r="A378">
        <v>1398</v>
      </c>
      <c r="B378" t="s">
        <v>997</v>
      </c>
      <c r="C378">
        <v>2406</v>
      </c>
      <c r="D378" t="s">
        <v>994</v>
      </c>
      <c r="E378" s="128" t="s">
        <v>999</v>
      </c>
      <c r="F378">
        <v>29</v>
      </c>
      <c r="G378" t="s">
        <v>996</v>
      </c>
    </row>
    <row r="379" spans="1:7">
      <c r="A379">
        <v>1399</v>
      </c>
      <c r="B379" t="s">
        <v>997</v>
      </c>
      <c r="C379">
        <v>2406</v>
      </c>
      <c r="D379" t="s">
        <v>994</v>
      </c>
      <c r="E379" s="128" t="s">
        <v>999</v>
      </c>
      <c r="F379">
        <v>29</v>
      </c>
      <c r="G379" t="s">
        <v>996</v>
      </c>
    </row>
    <row r="380" spans="1:7">
      <c r="A380">
        <v>1400</v>
      </c>
      <c r="B380" t="s">
        <v>997</v>
      </c>
      <c r="C380">
        <v>2402</v>
      </c>
      <c r="D380" t="s">
        <v>1000</v>
      </c>
      <c r="E380" s="128" t="s">
        <v>995</v>
      </c>
      <c r="F380">
        <v>29</v>
      </c>
      <c r="G380" t="s">
        <v>996</v>
      </c>
    </row>
    <row r="381" spans="1:7">
      <c r="A381">
        <v>1401</v>
      </c>
      <c r="B381" t="s">
        <v>997</v>
      </c>
      <c r="C381">
        <v>2411</v>
      </c>
      <c r="D381" t="s">
        <v>1000</v>
      </c>
      <c r="E381" s="128" t="s">
        <v>995</v>
      </c>
      <c r="F381">
        <v>29</v>
      </c>
      <c r="G381" t="s">
        <v>996</v>
      </c>
    </row>
    <row r="382" spans="1:7">
      <c r="A382">
        <v>1402</v>
      </c>
      <c r="B382" t="s">
        <v>997</v>
      </c>
      <c r="C382">
        <v>2405</v>
      </c>
      <c r="D382" t="s">
        <v>1006</v>
      </c>
      <c r="E382" s="128" t="s">
        <v>999</v>
      </c>
      <c r="F382">
        <v>28</v>
      </c>
      <c r="G382" t="s">
        <v>996</v>
      </c>
    </row>
    <row r="383" spans="1:7">
      <c r="A383">
        <v>1403</v>
      </c>
      <c r="B383" t="s">
        <v>997</v>
      </c>
      <c r="C383">
        <v>2406</v>
      </c>
      <c r="D383" t="s">
        <v>994</v>
      </c>
      <c r="E383" s="128" t="s">
        <v>1003</v>
      </c>
      <c r="F383">
        <v>28</v>
      </c>
      <c r="G383" t="s">
        <v>998</v>
      </c>
    </row>
    <row r="384" spans="1:7">
      <c r="A384">
        <v>1404</v>
      </c>
      <c r="B384" t="s">
        <v>993</v>
      </c>
      <c r="C384">
        <v>2417</v>
      </c>
      <c r="D384" t="s">
        <v>994</v>
      </c>
      <c r="E384" s="128" t="s">
        <v>995</v>
      </c>
      <c r="F384">
        <v>28</v>
      </c>
      <c r="G384" t="s">
        <v>998</v>
      </c>
    </row>
    <row r="385" spans="1:7">
      <c r="A385">
        <v>1405</v>
      </c>
      <c r="B385" t="s">
        <v>993</v>
      </c>
      <c r="C385">
        <v>2408</v>
      </c>
      <c r="D385" t="s">
        <v>1000</v>
      </c>
      <c r="E385" s="128" t="s">
        <v>999</v>
      </c>
      <c r="F385">
        <v>28</v>
      </c>
      <c r="G385" t="s">
        <v>996</v>
      </c>
    </row>
    <row r="386" spans="1:7">
      <c r="A386">
        <v>1406</v>
      </c>
      <c r="B386" t="s">
        <v>993</v>
      </c>
      <c r="C386">
        <v>2413</v>
      </c>
      <c r="D386" t="s">
        <v>994</v>
      </c>
      <c r="E386" s="128" t="s">
        <v>999</v>
      </c>
      <c r="F386">
        <v>28</v>
      </c>
      <c r="G386" t="s">
        <v>996</v>
      </c>
    </row>
    <row r="387" spans="1:7">
      <c r="A387">
        <v>1407</v>
      </c>
      <c r="B387" t="s">
        <v>997</v>
      </c>
      <c r="C387">
        <v>2407</v>
      </c>
      <c r="D387" t="s">
        <v>1006</v>
      </c>
      <c r="E387" s="128" t="s">
        <v>999</v>
      </c>
      <c r="F387">
        <v>28</v>
      </c>
      <c r="G387" t="s">
        <v>998</v>
      </c>
    </row>
    <row r="388" spans="1:7">
      <c r="A388">
        <v>1408</v>
      </c>
      <c r="B388" t="s">
        <v>993</v>
      </c>
      <c r="C388">
        <v>2421</v>
      </c>
      <c r="D388" t="s">
        <v>994</v>
      </c>
      <c r="E388" s="128" t="s">
        <v>995</v>
      </c>
      <c r="F388">
        <v>28</v>
      </c>
      <c r="G388" t="s">
        <v>998</v>
      </c>
    </row>
    <row r="389" spans="1:7">
      <c r="A389">
        <v>1409</v>
      </c>
      <c r="B389" t="s">
        <v>997</v>
      </c>
      <c r="C389">
        <v>2417</v>
      </c>
      <c r="D389" t="s">
        <v>1006</v>
      </c>
      <c r="E389" s="128" t="s">
        <v>999</v>
      </c>
      <c r="F389">
        <v>28</v>
      </c>
      <c r="G389" t="s">
        <v>1005</v>
      </c>
    </row>
    <row r="390" spans="1:7">
      <c r="A390">
        <v>1410</v>
      </c>
      <c r="B390" t="s">
        <v>993</v>
      </c>
      <c r="C390">
        <v>2417</v>
      </c>
      <c r="D390" t="s">
        <v>994</v>
      </c>
      <c r="E390" s="128" t="s">
        <v>995</v>
      </c>
      <c r="F390">
        <v>28</v>
      </c>
      <c r="G390" t="s">
        <v>996</v>
      </c>
    </row>
    <row r="391" spans="1:7">
      <c r="A391">
        <v>1411</v>
      </c>
      <c r="B391" t="s">
        <v>997</v>
      </c>
      <c r="C391">
        <v>2422</v>
      </c>
      <c r="D391" t="s">
        <v>994</v>
      </c>
      <c r="E391" s="128" t="s">
        <v>995</v>
      </c>
      <c r="F391">
        <v>28</v>
      </c>
      <c r="G391" t="s">
        <v>998</v>
      </c>
    </row>
    <row r="392" spans="1:7">
      <c r="A392">
        <v>1412</v>
      </c>
      <c r="B392" t="s">
        <v>993</v>
      </c>
      <c r="C392">
        <v>2418</v>
      </c>
      <c r="D392" t="s">
        <v>1000</v>
      </c>
      <c r="E392" s="128" t="s">
        <v>995</v>
      </c>
      <c r="F392">
        <v>28</v>
      </c>
      <c r="G392" t="s">
        <v>996</v>
      </c>
    </row>
    <row r="393" spans="1:7">
      <c r="A393">
        <v>1413</v>
      </c>
      <c r="B393" t="s">
        <v>993</v>
      </c>
      <c r="C393">
        <v>2419</v>
      </c>
      <c r="D393" t="s">
        <v>1000</v>
      </c>
      <c r="E393" s="128" t="s">
        <v>995</v>
      </c>
      <c r="F393">
        <v>28</v>
      </c>
      <c r="G393" t="s">
        <v>996</v>
      </c>
    </row>
    <row r="394" spans="1:7">
      <c r="A394">
        <v>1414</v>
      </c>
      <c r="B394" t="s">
        <v>993</v>
      </c>
      <c r="C394">
        <v>2419</v>
      </c>
      <c r="D394" t="s">
        <v>1000</v>
      </c>
      <c r="E394" s="128" t="s">
        <v>995</v>
      </c>
      <c r="F394">
        <v>28</v>
      </c>
      <c r="G394" t="s">
        <v>996</v>
      </c>
    </row>
    <row r="395" spans="1:7">
      <c r="A395">
        <v>1415</v>
      </c>
      <c r="B395" t="s">
        <v>993</v>
      </c>
      <c r="C395">
        <v>2420</v>
      </c>
      <c r="D395" t="s">
        <v>994</v>
      </c>
      <c r="E395" s="128" t="s">
        <v>1004</v>
      </c>
      <c r="F395">
        <v>28</v>
      </c>
      <c r="G395" t="s">
        <v>996</v>
      </c>
    </row>
    <row r="396" spans="1:7">
      <c r="A396">
        <v>1416</v>
      </c>
      <c r="B396" t="s">
        <v>997</v>
      </c>
      <c r="C396">
        <v>2419</v>
      </c>
      <c r="D396" t="s">
        <v>1006</v>
      </c>
      <c r="E396" s="128" t="s">
        <v>995</v>
      </c>
      <c r="F396">
        <v>28</v>
      </c>
      <c r="G396" t="s">
        <v>996</v>
      </c>
    </row>
    <row r="397" spans="1:7">
      <c r="A397">
        <v>1417</v>
      </c>
      <c r="B397" t="s">
        <v>993</v>
      </c>
      <c r="C397">
        <v>2419</v>
      </c>
      <c r="D397" t="s">
        <v>1006</v>
      </c>
      <c r="E397" s="128" t="s">
        <v>995</v>
      </c>
      <c r="F397">
        <v>28</v>
      </c>
      <c r="G397" t="s">
        <v>996</v>
      </c>
    </row>
    <row r="398" spans="1:7">
      <c r="A398">
        <v>1418</v>
      </c>
      <c r="B398" t="s">
        <v>993</v>
      </c>
      <c r="C398">
        <v>2419</v>
      </c>
      <c r="D398" t="s">
        <v>994</v>
      </c>
      <c r="E398" s="128" t="s">
        <v>995</v>
      </c>
      <c r="F398">
        <v>28</v>
      </c>
      <c r="G398" t="s">
        <v>996</v>
      </c>
    </row>
    <row r="399" spans="1:7">
      <c r="A399">
        <v>1419</v>
      </c>
      <c r="B399" t="s">
        <v>993</v>
      </c>
      <c r="C399">
        <v>2419</v>
      </c>
      <c r="D399" t="s">
        <v>1000</v>
      </c>
      <c r="E399" s="128" t="s">
        <v>995</v>
      </c>
      <c r="F399">
        <v>28</v>
      </c>
      <c r="G399" t="s">
        <v>996</v>
      </c>
    </row>
    <row r="400" spans="1:7">
      <c r="A400">
        <v>1420</v>
      </c>
      <c r="B400" t="s">
        <v>993</v>
      </c>
      <c r="C400">
        <v>2401</v>
      </c>
      <c r="D400" t="s">
        <v>994</v>
      </c>
      <c r="E400" s="128" t="s">
        <v>995</v>
      </c>
      <c r="F400">
        <v>28</v>
      </c>
      <c r="G400" t="s">
        <v>996</v>
      </c>
    </row>
    <row r="401" spans="1:7">
      <c r="A401">
        <v>1421</v>
      </c>
      <c r="B401" t="s">
        <v>997</v>
      </c>
      <c r="C401">
        <v>2420</v>
      </c>
      <c r="D401" t="s">
        <v>994</v>
      </c>
      <c r="E401" s="128" t="s">
        <v>999</v>
      </c>
      <c r="F401">
        <v>28</v>
      </c>
      <c r="G401" t="s">
        <v>998</v>
      </c>
    </row>
    <row r="402" spans="1:7">
      <c r="A402">
        <v>1422</v>
      </c>
      <c r="B402" t="s">
        <v>1001</v>
      </c>
      <c r="C402">
        <v>2409</v>
      </c>
      <c r="D402" t="s">
        <v>1006</v>
      </c>
      <c r="E402" s="128" t="s">
        <v>995</v>
      </c>
      <c r="F402">
        <v>28</v>
      </c>
      <c r="G402" t="s">
        <v>996</v>
      </c>
    </row>
    <row r="403" spans="1:7">
      <c r="A403">
        <v>1423</v>
      </c>
      <c r="B403" t="s">
        <v>993</v>
      </c>
      <c r="C403">
        <v>2406</v>
      </c>
      <c r="D403" t="s">
        <v>1000</v>
      </c>
      <c r="E403" s="128" t="s">
        <v>995</v>
      </c>
      <c r="F403">
        <v>28</v>
      </c>
      <c r="G403" t="s">
        <v>996</v>
      </c>
    </row>
    <row r="404" spans="1:7">
      <c r="A404">
        <v>1424</v>
      </c>
      <c r="B404" t="s">
        <v>997</v>
      </c>
      <c r="C404">
        <v>2401</v>
      </c>
      <c r="D404" t="s">
        <v>1006</v>
      </c>
      <c r="E404" s="128" t="s">
        <v>995</v>
      </c>
      <c r="F404">
        <v>28</v>
      </c>
      <c r="G404" t="s">
        <v>996</v>
      </c>
    </row>
    <row r="405" spans="1:7">
      <c r="A405">
        <v>1425</v>
      </c>
      <c r="B405" t="s">
        <v>997</v>
      </c>
      <c r="C405">
        <v>2401</v>
      </c>
      <c r="D405" t="s">
        <v>994</v>
      </c>
      <c r="E405" s="128" t="s">
        <v>995</v>
      </c>
      <c r="F405">
        <v>28</v>
      </c>
      <c r="G405" t="s">
        <v>996</v>
      </c>
    </row>
    <row r="406" spans="1:7">
      <c r="A406">
        <v>1426</v>
      </c>
      <c r="B406" t="s">
        <v>997</v>
      </c>
      <c r="C406">
        <v>2413</v>
      </c>
      <c r="D406" t="s">
        <v>1000</v>
      </c>
      <c r="E406" s="128" t="s">
        <v>995</v>
      </c>
      <c r="F406">
        <v>28</v>
      </c>
      <c r="G406" t="s">
        <v>996</v>
      </c>
    </row>
    <row r="407" spans="1:7">
      <c r="A407">
        <v>1427</v>
      </c>
      <c r="B407" t="s">
        <v>993</v>
      </c>
      <c r="C407">
        <v>2409</v>
      </c>
      <c r="D407" t="s">
        <v>1000</v>
      </c>
      <c r="E407" s="128" t="s">
        <v>995</v>
      </c>
      <c r="F407">
        <v>28</v>
      </c>
      <c r="G407" t="s">
        <v>996</v>
      </c>
    </row>
    <row r="408" spans="1:7">
      <c r="A408">
        <v>1428</v>
      </c>
      <c r="B408" t="s">
        <v>997</v>
      </c>
      <c r="C408">
        <v>2402</v>
      </c>
      <c r="D408" t="s">
        <v>1000</v>
      </c>
      <c r="E408" s="128" t="s">
        <v>995</v>
      </c>
      <c r="F408">
        <v>28</v>
      </c>
      <c r="G408" t="s">
        <v>996</v>
      </c>
    </row>
    <row r="409" spans="1:7">
      <c r="A409">
        <v>1429</v>
      </c>
      <c r="B409" t="s">
        <v>993</v>
      </c>
      <c r="C409">
        <v>2405</v>
      </c>
      <c r="D409" t="s">
        <v>1000</v>
      </c>
      <c r="E409" s="128" t="s">
        <v>995</v>
      </c>
      <c r="F409">
        <v>28</v>
      </c>
      <c r="G409" t="s">
        <v>998</v>
      </c>
    </row>
    <row r="410" spans="1:7">
      <c r="A410">
        <v>1430</v>
      </c>
      <c r="B410" t="s">
        <v>997</v>
      </c>
      <c r="C410">
        <v>2407</v>
      </c>
      <c r="D410" t="s">
        <v>1006</v>
      </c>
      <c r="E410" s="128" t="s">
        <v>999</v>
      </c>
      <c r="F410">
        <v>28</v>
      </c>
      <c r="G410" t="s">
        <v>998</v>
      </c>
    </row>
    <row r="411" spans="1:7">
      <c r="A411">
        <v>1431</v>
      </c>
      <c r="B411" t="s">
        <v>997</v>
      </c>
      <c r="C411">
        <v>2403</v>
      </c>
      <c r="D411" t="s">
        <v>1000</v>
      </c>
      <c r="E411" s="128" t="s">
        <v>999</v>
      </c>
      <c r="F411">
        <v>28</v>
      </c>
      <c r="G411" t="s">
        <v>998</v>
      </c>
    </row>
    <row r="412" spans="1:7">
      <c r="A412">
        <v>1432</v>
      </c>
      <c r="B412" t="s">
        <v>997</v>
      </c>
      <c r="C412">
        <v>2401</v>
      </c>
      <c r="D412" t="s">
        <v>1006</v>
      </c>
      <c r="E412" s="128" t="s">
        <v>995</v>
      </c>
      <c r="F412">
        <v>28</v>
      </c>
      <c r="G412" t="s">
        <v>998</v>
      </c>
    </row>
    <row r="413" spans="1:7">
      <c r="A413">
        <v>1433</v>
      </c>
      <c r="B413" t="s">
        <v>1001</v>
      </c>
      <c r="C413">
        <v>2406</v>
      </c>
      <c r="D413" t="s">
        <v>994</v>
      </c>
      <c r="E413" s="128" t="s">
        <v>999</v>
      </c>
      <c r="F413">
        <v>28</v>
      </c>
      <c r="G413" t="s">
        <v>996</v>
      </c>
    </row>
    <row r="414" spans="1:7">
      <c r="A414">
        <v>1434</v>
      </c>
      <c r="B414" t="s">
        <v>997</v>
      </c>
      <c r="C414">
        <v>2415</v>
      </c>
      <c r="D414" t="s">
        <v>1000</v>
      </c>
      <c r="E414" s="128" t="s">
        <v>995</v>
      </c>
      <c r="F414">
        <v>28</v>
      </c>
      <c r="G414" t="s">
        <v>998</v>
      </c>
    </row>
    <row r="415" spans="1:7">
      <c r="A415">
        <v>1435</v>
      </c>
      <c r="B415" t="s">
        <v>997</v>
      </c>
      <c r="C415">
        <v>2421</v>
      </c>
      <c r="D415" t="s">
        <v>1000</v>
      </c>
      <c r="E415" s="128" t="s">
        <v>1003</v>
      </c>
      <c r="F415">
        <v>28</v>
      </c>
      <c r="G415" t="s">
        <v>998</v>
      </c>
    </row>
    <row r="416" spans="1:7">
      <c r="A416">
        <v>1436</v>
      </c>
      <c r="B416" t="s">
        <v>997</v>
      </c>
      <c r="C416">
        <v>2423</v>
      </c>
      <c r="D416" t="s">
        <v>1008</v>
      </c>
      <c r="E416" s="128" t="s">
        <v>999</v>
      </c>
      <c r="F416">
        <v>28</v>
      </c>
      <c r="G416" t="s">
        <v>996</v>
      </c>
    </row>
    <row r="417" spans="1:7">
      <c r="A417">
        <v>1437</v>
      </c>
      <c r="B417" t="s">
        <v>997</v>
      </c>
      <c r="C417">
        <v>2415</v>
      </c>
      <c r="D417" t="s">
        <v>1000</v>
      </c>
      <c r="E417" s="128" t="s">
        <v>995</v>
      </c>
      <c r="F417">
        <v>28</v>
      </c>
      <c r="G417" t="s">
        <v>996</v>
      </c>
    </row>
    <row r="418" spans="1:7">
      <c r="A418">
        <v>1438</v>
      </c>
      <c r="B418" t="s">
        <v>993</v>
      </c>
      <c r="C418">
        <v>2419</v>
      </c>
      <c r="D418" t="s">
        <v>994</v>
      </c>
      <c r="E418" s="128" t="s">
        <v>995</v>
      </c>
      <c r="F418">
        <v>28</v>
      </c>
      <c r="G418" t="s">
        <v>996</v>
      </c>
    </row>
    <row r="419" spans="1:7">
      <c r="A419">
        <v>1439</v>
      </c>
      <c r="B419" t="s">
        <v>993</v>
      </c>
      <c r="C419">
        <v>2419</v>
      </c>
      <c r="D419" t="s">
        <v>1000</v>
      </c>
      <c r="E419" s="128" t="s">
        <v>995</v>
      </c>
      <c r="F419">
        <v>28</v>
      </c>
      <c r="G419" t="s">
        <v>996</v>
      </c>
    </row>
    <row r="420" spans="1:7">
      <c r="A420">
        <v>1440</v>
      </c>
      <c r="B420" t="s">
        <v>997</v>
      </c>
      <c r="C420">
        <v>2418</v>
      </c>
      <c r="D420" t="s">
        <v>1000</v>
      </c>
      <c r="E420" s="128" t="s">
        <v>995</v>
      </c>
      <c r="F420">
        <v>28</v>
      </c>
      <c r="G420" t="s">
        <v>996</v>
      </c>
    </row>
    <row r="421" spans="1:7">
      <c r="A421">
        <v>1441</v>
      </c>
      <c r="B421" t="s">
        <v>997</v>
      </c>
      <c r="C421">
        <v>2418</v>
      </c>
      <c r="D421" t="s">
        <v>1000</v>
      </c>
      <c r="E421" s="128" t="s">
        <v>995</v>
      </c>
      <c r="F421">
        <v>28</v>
      </c>
      <c r="G421" t="s">
        <v>996</v>
      </c>
    </row>
    <row r="422" spans="1:7">
      <c r="A422">
        <v>1442</v>
      </c>
      <c r="B422" t="s">
        <v>997</v>
      </c>
      <c r="C422">
        <v>2414</v>
      </c>
      <c r="D422" t="s">
        <v>1006</v>
      </c>
      <c r="E422" s="128" t="s">
        <v>999</v>
      </c>
      <c r="F422">
        <v>28</v>
      </c>
      <c r="G422" t="s">
        <v>998</v>
      </c>
    </row>
    <row r="423" spans="1:7">
      <c r="A423">
        <v>1443</v>
      </c>
      <c r="B423" t="s">
        <v>997</v>
      </c>
      <c r="C423">
        <v>2406</v>
      </c>
      <c r="D423" t="s">
        <v>1000</v>
      </c>
      <c r="E423" s="128" t="s">
        <v>999</v>
      </c>
      <c r="F423">
        <v>28</v>
      </c>
      <c r="G423" t="s">
        <v>998</v>
      </c>
    </row>
    <row r="424" spans="1:7">
      <c r="A424">
        <v>1444</v>
      </c>
      <c r="B424" t="s">
        <v>1001</v>
      </c>
      <c r="C424">
        <v>2409</v>
      </c>
      <c r="D424" t="s">
        <v>1000</v>
      </c>
      <c r="E424" s="128" t="s">
        <v>995</v>
      </c>
      <c r="F424">
        <v>28</v>
      </c>
      <c r="G424" t="s">
        <v>996</v>
      </c>
    </row>
    <row r="425" spans="1:7">
      <c r="A425">
        <v>1445</v>
      </c>
      <c r="B425" t="s">
        <v>993</v>
      </c>
      <c r="C425">
        <v>2424</v>
      </c>
      <c r="D425" t="s">
        <v>994</v>
      </c>
      <c r="E425" s="128" t="s">
        <v>1003</v>
      </c>
      <c r="F425">
        <v>28</v>
      </c>
      <c r="G425" t="s">
        <v>996</v>
      </c>
    </row>
    <row r="426" spans="1:7">
      <c r="A426">
        <v>1446</v>
      </c>
      <c r="B426" t="s">
        <v>997</v>
      </c>
      <c r="C426">
        <v>2416</v>
      </c>
      <c r="D426" t="s">
        <v>994</v>
      </c>
      <c r="E426" s="128" t="s">
        <v>995</v>
      </c>
      <c r="F426">
        <v>28</v>
      </c>
      <c r="G426" t="s">
        <v>996</v>
      </c>
    </row>
    <row r="427" spans="1:7">
      <c r="A427">
        <v>1447</v>
      </c>
      <c r="B427" t="s">
        <v>997</v>
      </c>
      <c r="C427">
        <v>2409</v>
      </c>
      <c r="D427" t="s">
        <v>994</v>
      </c>
      <c r="E427" s="128" t="s">
        <v>995</v>
      </c>
      <c r="F427">
        <v>28</v>
      </c>
      <c r="G427" t="s">
        <v>996</v>
      </c>
    </row>
    <row r="428" spans="1:7">
      <c r="A428">
        <v>1448</v>
      </c>
      <c r="B428" t="s">
        <v>997</v>
      </c>
      <c r="C428">
        <v>2418</v>
      </c>
      <c r="D428" t="s">
        <v>1006</v>
      </c>
      <c r="E428" s="128" t="s">
        <v>1003</v>
      </c>
      <c r="F428">
        <v>28</v>
      </c>
      <c r="G428" t="s">
        <v>998</v>
      </c>
    </row>
    <row r="429" spans="1:7">
      <c r="A429">
        <v>1449</v>
      </c>
      <c r="B429" t="s">
        <v>997</v>
      </c>
      <c r="C429">
        <v>2423</v>
      </c>
      <c r="D429" t="s">
        <v>994</v>
      </c>
      <c r="E429" s="128" t="s">
        <v>995</v>
      </c>
      <c r="F429">
        <v>28</v>
      </c>
      <c r="G429" t="s">
        <v>998</v>
      </c>
    </row>
    <row r="430" spans="1:7">
      <c r="A430">
        <v>1450</v>
      </c>
      <c r="B430" t="s">
        <v>997</v>
      </c>
      <c r="C430">
        <v>2423</v>
      </c>
      <c r="D430" t="s">
        <v>994</v>
      </c>
      <c r="E430" s="128" t="s">
        <v>995</v>
      </c>
      <c r="F430">
        <v>28</v>
      </c>
      <c r="G430" t="s">
        <v>998</v>
      </c>
    </row>
    <row r="431" spans="1:7">
      <c r="A431">
        <v>1451</v>
      </c>
      <c r="B431" t="s">
        <v>997</v>
      </c>
      <c r="C431">
        <v>2405</v>
      </c>
      <c r="D431" t="s">
        <v>994</v>
      </c>
      <c r="E431" s="128" t="s">
        <v>1003</v>
      </c>
      <c r="F431">
        <v>28</v>
      </c>
      <c r="G431" t="s">
        <v>998</v>
      </c>
    </row>
    <row r="432" spans="1:7">
      <c r="A432">
        <v>1452</v>
      </c>
      <c r="B432" t="s">
        <v>997</v>
      </c>
      <c r="C432">
        <v>2405</v>
      </c>
      <c r="D432" t="s">
        <v>1006</v>
      </c>
      <c r="E432" s="128" t="s">
        <v>999</v>
      </c>
      <c r="F432">
        <v>28</v>
      </c>
      <c r="G432" t="s">
        <v>996</v>
      </c>
    </row>
    <row r="433" spans="1:7">
      <c r="A433">
        <v>1453</v>
      </c>
      <c r="B433" t="s">
        <v>997</v>
      </c>
      <c r="C433">
        <v>2414</v>
      </c>
      <c r="D433" t="s">
        <v>994</v>
      </c>
      <c r="E433" s="128" t="s">
        <v>995</v>
      </c>
      <c r="F433">
        <v>28</v>
      </c>
      <c r="G433" t="s">
        <v>996</v>
      </c>
    </row>
    <row r="434" spans="1:7">
      <c r="A434">
        <v>1454</v>
      </c>
      <c r="B434" t="s">
        <v>997</v>
      </c>
      <c r="C434">
        <v>2421</v>
      </c>
      <c r="D434" t="s">
        <v>994</v>
      </c>
      <c r="E434" s="128" t="s">
        <v>995</v>
      </c>
      <c r="F434">
        <v>28</v>
      </c>
      <c r="G434" t="s">
        <v>996</v>
      </c>
    </row>
    <row r="435" spans="1:7">
      <c r="A435">
        <v>1455</v>
      </c>
      <c r="B435" t="s">
        <v>997</v>
      </c>
      <c r="C435">
        <v>2421</v>
      </c>
      <c r="D435" t="s">
        <v>1000</v>
      </c>
      <c r="E435" s="128" t="s">
        <v>995</v>
      </c>
      <c r="F435">
        <v>28</v>
      </c>
      <c r="G435" t="s">
        <v>996</v>
      </c>
    </row>
    <row r="436" spans="1:7">
      <c r="A436">
        <v>1456</v>
      </c>
      <c r="B436" t="s">
        <v>997</v>
      </c>
      <c r="C436">
        <v>2416</v>
      </c>
      <c r="D436" t="s">
        <v>994</v>
      </c>
      <c r="E436" s="128" t="s">
        <v>999</v>
      </c>
      <c r="F436">
        <v>28</v>
      </c>
      <c r="G436" t="s">
        <v>998</v>
      </c>
    </row>
    <row r="437" spans="1:7">
      <c r="A437">
        <v>1457</v>
      </c>
      <c r="B437" t="s">
        <v>997</v>
      </c>
      <c r="C437">
        <v>2423</v>
      </c>
      <c r="D437" t="s">
        <v>1006</v>
      </c>
      <c r="E437" s="128" t="s">
        <v>995</v>
      </c>
      <c r="F437">
        <v>28</v>
      </c>
      <c r="G437" t="s">
        <v>996</v>
      </c>
    </row>
    <row r="438" spans="1:7">
      <c r="A438">
        <v>1458</v>
      </c>
      <c r="B438" t="s">
        <v>997</v>
      </c>
      <c r="C438">
        <v>2419</v>
      </c>
      <c r="D438" t="s">
        <v>1000</v>
      </c>
      <c r="E438" s="128" t="s">
        <v>995</v>
      </c>
      <c r="F438">
        <v>28</v>
      </c>
      <c r="G438" t="s">
        <v>998</v>
      </c>
    </row>
    <row r="439" spans="1:7">
      <c r="A439">
        <v>1459</v>
      </c>
      <c r="B439" t="s">
        <v>997</v>
      </c>
      <c r="C439">
        <v>2421</v>
      </c>
      <c r="D439" t="s">
        <v>1000</v>
      </c>
      <c r="E439" s="128" t="s">
        <v>995</v>
      </c>
      <c r="F439">
        <v>28</v>
      </c>
      <c r="G439" t="s">
        <v>996</v>
      </c>
    </row>
    <row r="440" spans="1:7">
      <c r="A440">
        <v>1460</v>
      </c>
      <c r="B440" t="s">
        <v>997</v>
      </c>
      <c r="C440">
        <v>2416</v>
      </c>
      <c r="D440" t="s">
        <v>1000</v>
      </c>
      <c r="E440" s="128" t="s">
        <v>995</v>
      </c>
      <c r="F440">
        <v>28</v>
      </c>
      <c r="G440" t="s">
        <v>998</v>
      </c>
    </row>
    <row r="441" spans="1:7">
      <c r="A441">
        <v>1461</v>
      </c>
      <c r="B441" t="s">
        <v>997</v>
      </c>
      <c r="C441">
        <v>2416</v>
      </c>
      <c r="D441" t="s">
        <v>1006</v>
      </c>
      <c r="E441" s="128" t="s">
        <v>999</v>
      </c>
      <c r="F441">
        <v>28</v>
      </c>
      <c r="G441" t="s">
        <v>998</v>
      </c>
    </row>
    <row r="442" spans="1:7">
      <c r="A442">
        <v>1462</v>
      </c>
      <c r="B442" t="s">
        <v>997</v>
      </c>
      <c r="C442">
        <v>2416</v>
      </c>
      <c r="D442" t="s">
        <v>1000</v>
      </c>
      <c r="E442" s="128" t="s">
        <v>999</v>
      </c>
      <c r="F442">
        <v>28</v>
      </c>
      <c r="G442" t="s">
        <v>998</v>
      </c>
    </row>
    <row r="443" spans="1:7">
      <c r="A443">
        <v>1463</v>
      </c>
      <c r="B443" t="s">
        <v>997</v>
      </c>
      <c r="C443">
        <v>2409</v>
      </c>
      <c r="D443" t="s">
        <v>994</v>
      </c>
      <c r="E443" s="128" t="s">
        <v>999</v>
      </c>
      <c r="F443">
        <v>28</v>
      </c>
      <c r="G443" t="s">
        <v>996</v>
      </c>
    </row>
    <row r="444" spans="1:7">
      <c r="A444">
        <v>1464</v>
      </c>
      <c r="B444" t="s">
        <v>993</v>
      </c>
      <c r="C444">
        <v>2407</v>
      </c>
      <c r="D444" t="s">
        <v>1008</v>
      </c>
      <c r="E444" s="128" t="s">
        <v>1003</v>
      </c>
      <c r="F444">
        <v>28</v>
      </c>
      <c r="G444" t="s">
        <v>996</v>
      </c>
    </row>
    <row r="445" spans="1:7">
      <c r="A445">
        <v>1465</v>
      </c>
      <c r="B445" t="s">
        <v>993</v>
      </c>
      <c r="C445">
        <v>2403</v>
      </c>
      <c r="D445" t="s">
        <v>994</v>
      </c>
      <c r="E445" s="128" t="s">
        <v>995</v>
      </c>
      <c r="F445">
        <v>28</v>
      </c>
      <c r="G445" t="s">
        <v>998</v>
      </c>
    </row>
    <row r="446" spans="1:7">
      <c r="A446">
        <v>1466</v>
      </c>
      <c r="B446" t="s">
        <v>997</v>
      </c>
      <c r="C446">
        <v>2421</v>
      </c>
      <c r="D446" t="s">
        <v>1006</v>
      </c>
      <c r="E446" s="128" t="s">
        <v>995</v>
      </c>
      <c r="F446">
        <v>28</v>
      </c>
      <c r="G446" t="s">
        <v>996</v>
      </c>
    </row>
    <row r="447" spans="1:7">
      <c r="A447">
        <v>1467</v>
      </c>
      <c r="B447" t="s">
        <v>997</v>
      </c>
      <c r="C447">
        <v>2418</v>
      </c>
      <c r="D447" t="s">
        <v>1006</v>
      </c>
      <c r="E447" s="128" t="s">
        <v>1003</v>
      </c>
      <c r="F447">
        <v>28</v>
      </c>
      <c r="G447" t="s">
        <v>998</v>
      </c>
    </row>
    <row r="448" spans="1:7">
      <c r="A448">
        <v>1468</v>
      </c>
      <c r="B448" t="s">
        <v>997</v>
      </c>
      <c r="C448">
        <v>2411</v>
      </c>
      <c r="D448" t="s">
        <v>1000</v>
      </c>
      <c r="E448" s="128" t="s">
        <v>999</v>
      </c>
      <c r="F448">
        <v>28</v>
      </c>
      <c r="G448" t="s">
        <v>996</v>
      </c>
    </row>
    <row r="449" spans="1:7">
      <c r="A449">
        <v>1469</v>
      </c>
      <c r="B449" t="s">
        <v>993</v>
      </c>
      <c r="C449">
        <v>2413</v>
      </c>
      <c r="D449" t="s">
        <v>1000</v>
      </c>
      <c r="E449" s="128" t="s">
        <v>1003</v>
      </c>
      <c r="F449">
        <v>28</v>
      </c>
      <c r="G449" t="s">
        <v>996</v>
      </c>
    </row>
    <row r="450" spans="1:7">
      <c r="A450">
        <v>1470</v>
      </c>
      <c r="B450" t="s">
        <v>997</v>
      </c>
      <c r="C450">
        <v>2419</v>
      </c>
      <c r="D450" t="s">
        <v>1006</v>
      </c>
      <c r="E450" s="128" t="s">
        <v>995</v>
      </c>
      <c r="F450">
        <v>28</v>
      </c>
      <c r="G450" t="s">
        <v>998</v>
      </c>
    </row>
    <row r="451" spans="1:7">
      <c r="A451">
        <v>1471</v>
      </c>
      <c r="B451" t="s">
        <v>993</v>
      </c>
      <c r="C451">
        <v>2421</v>
      </c>
      <c r="D451" t="s">
        <v>1006</v>
      </c>
      <c r="E451" s="128" t="s">
        <v>995</v>
      </c>
      <c r="F451">
        <v>28</v>
      </c>
      <c r="G451" t="s">
        <v>996</v>
      </c>
    </row>
    <row r="452" spans="1:7">
      <c r="A452">
        <v>1472</v>
      </c>
      <c r="B452" t="s">
        <v>997</v>
      </c>
      <c r="C452">
        <v>2421</v>
      </c>
      <c r="D452" t="s">
        <v>1000</v>
      </c>
      <c r="E452" s="128" t="s">
        <v>995</v>
      </c>
      <c r="F452">
        <v>28</v>
      </c>
      <c r="G452" t="s">
        <v>996</v>
      </c>
    </row>
    <row r="453" spans="1:7">
      <c r="A453">
        <v>1473</v>
      </c>
      <c r="B453" t="s">
        <v>997</v>
      </c>
      <c r="C453">
        <v>2412</v>
      </c>
      <c r="D453" t="s">
        <v>1000</v>
      </c>
      <c r="E453" s="128" t="s">
        <v>995</v>
      </c>
      <c r="F453">
        <v>28</v>
      </c>
      <c r="G453" t="s">
        <v>996</v>
      </c>
    </row>
    <row r="454" spans="1:7">
      <c r="A454">
        <v>1475</v>
      </c>
      <c r="B454" t="s">
        <v>993</v>
      </c>
      <c r="C454">
        <v>2420</v>
      </c>
      <c r="D454" t="s">
        <v>994</v>
      </c>
      <c r="E454" s="128" t="s">
        <v>995</v>
      </c>
      <c r="F454">
        <v>28</v>
      </c>
      <c r="G454" t="s">
        <v>996</v>
      </c>
    </row>
    <row r="455" spans="1:7">
      <c r="A455">
        <v>1476</v>
      </c>
      <c r="B455" t="s">
        <v>997</v>
      </c>
      <c r="C455">
        <v>2412</v>
      </c>
      <c r="D455" t="s">
        <v>1000</v>
      </c>
      <c r="E455" s="128" t="s">
        <v>995</v>
      </c>
      <c r="F455">
        <v>28</v>
      </c>
      <c r="G455" t="s">
        <v>996</v>
      </c>
    </row>
    <row r="456" spans="1:7">
      <c r="A456">
        <v>1477</v>
      </c>
      <c r="B456" t="s">
        <v>997</v>
      </c>
      <c r="C456">
        <v>2405</v>
      </c>
      <c r="D456" t="s">
        <v>1000</v>
      </c>
      <c r="E456" s="128" t="s">
        <v>999</v>
      </c>
      <c r="F456">
        <v>28</v>
      </c>
      <c r="G456" t="s">
        <v>998</v>
      </c>
    </row>
    <row r="457" spans="1:7">
      <c r="A457">
        <v>1478</v>
      </c>
      <c r="B457" t="s">
        <v>997</v>
      </c>
      <c r="C457">
        <v>2421</v>
      </c>
      <c r="D457" t="s">
        <v>1000</v>
      </c>
      <c r="E457" s="128" t="s">
        <v>995</v>
      </c>
      <c r="F457">
        <v>28</v>
      </c>
      <c r="G457" t="s">
        <v>996</v>
      </c>
    </row>
    <row r="458" spans="1:7">
      <c r="A458">
        <v>1479</v>
      </c>
      <c r="B458" t="s">
        <v>993</v>
      </c>
      <c r="C458">
        <v>2421</v>
      </c>
      <c r="D458" t="s">
        <v>994</v>
      </c>
      <c r="E458" s="128" t="s">
        <v>995</v>
      </c>
      <c r="F458">
        <v>28</v>
      </c>
      <c r="G458" t="s">
        <v>996</v>
      </c>
    </row>
    <row r="459" spans="1:7">
      <c r="A459">
        <v>1480</v>
      </c>
      <c r="B459" t="s">
        <v>997</v>
      </c>
      <c r="C459">
        <v>2420</v>
      </c>
      <c r="D459" t="s">
        <v>1000</v>
      </c>
      <c r="E459" s="128" t="s">
        <v>995</v>
      </c>
      <c r="F459">
        <v>28</v>
      </c>
      <c r="G459" t="s">
        <v>998</v>
      </c>
    </row>
    <row r="460" spans="1:7">
      <c r="A460">
        <v>1481</v>
      </c>
      <c r="B460" t="s">
        <v>993</v>
      </c>
      <c r="C460">
        <v>2424</v>
      </c>
      <c r="D460" t="s">
        <v>994</v>
      </c>
      <c r="E460" s="128" t="s">
        <v>999</v>
      </c>
      <c r="F460">
        <v>28</v>
      </c>
      <c r="G460" t="s">
        <v>996</v>
      </c>
    </row>
    <row r="461" spans="1:7">
      <c r="A461">
        <v>1482</v>
      </c>
      <c r="B461" t="s">
        <v>997</v>
      </c>
      <c r="C461">
        <v>2415</v>
      </c>
      <c r="D461" t="s">
        <v>1000</v>
      </c>
      <c r="E461" s="128" t="s">
        <v>999</v>
      </c>
      <c r="F461">
        <v>28</v>
      </c>
      <c r="G461" t="s">
        <v>996</v>
      </c>
    </row>
    <row r="462" spans="1:7">
      <c r="A462">
        <v>1483</v>
      </c>
      <c r="B462" t="s">
        <v>997</v>
      </c>
      <c r="C462">
        <v>2418</v>
      </c>
      <c r="D462" t="s">
        <v>1000</v>
      </c>
      <c r="E462" s="128" t="s">
        <v>995</v>
      </c>
      <c r="F462">
        <v>28</v>
      </c>
      <c r="G462" t="s">
        <v>996</v>
      </c>
    </row>
    <row r="463" spans="1:7">
      <c r="A463">
        <v>1484</v>
      </c>
      <c r="B463" t="s">
        <v>997</v>
      </c>
      <c r="C463">
        <v>2402</v>
      </c>
      <c r="D463" t="s">
        <v>994</v>
      </c>
      <c r="E463" s="128" t="s">
        <v>995</v>
      </c>
      <c r="F463">
        <v>28</v>
      </c>
      <c r="G463" t="s">
        <v>996</v>
      </c>
    </row>
    <row r="464" spans="1:7">
      <c r="A464">
        <v>1485</v>
      </c>
      <c r="B464" t="s">
        <v>993</v>
      </c>
      <c r="C464">
        <v>2420</v>
      </c>
      <c r="D464" t="s">
        <v>994</v>
      </c>
      <c r="E464" s="128" t="s">
        <v>995</v>
      </c>
      <c r="F464">
        <v>28</v>
      </c>
      <c r="G464" t="s">
        <v>996</v>
      </c>
    </row>
    <row r="465" spans="1:7">
      <c r="A465">
        <v>1486</v>
      </c>
      <c r="B465" t="s">
        <v>993</v>
      </c>
      <c r="C465">
        <v>2418</v>
      </c>
      <c r="D465" t="s">
        <v>1006</v>
      </c>
      <c r="E465" s="128" t="s">
        <v>995</v>
      </c>
      <c r="F465">
        <v>27</v>
      </c>
      <c r="G465" t="s">
        <v>996</v>
      </c>
    </row>
    <row r="466" spans="1:7">
      <c r="A466">
        <v>1487</v>
      </c>
      <c r="B466" t="s">
        <v>993</v>
      </c>
      <c r="C466">
        <v>2418</v>
      </c>
      <c r="D466" t="s">
        <v>1006</v>
      </c>
      <c r="E466" s="128" t="s">
        <v>995</v>
      </c>
      <c r="F466">
        <v>27</v>
      </c>
      <c r="G466" t="s">
        <v>998</v>
      </c>
    </row>
    <row r="467" spans="1:7">
      <c r="A467">
        <v>1488</v>
      </c>
      <c r="B467" t="s">
        <v>997</v>
      </c>
      <c r="C467">
        <v>2404</v>
      </c>
      <c r="D467" t="s">
        <v>994</v>
      </c>
      <c r="E467" s="128" t="s">
        <v>999</v>
      </c>
      <c r="F467">
        <v>27</v>
      </c>
      <c r="G467" t="s">
        <v>998</v>
      </c>
    </row>
    <row r="468" spans="1:7">
      <c r="A468">
        <v>1489</v>
      </c>
      <c r="B468" t="s">
        <v>997</v>
      </c>
      <c r="C468">
        <v>2404</v>
      </c>
      <c r="D468" t="s">
        <v>994</v>
      </c>
      <c r="E468" s="128" t="s">
        <v>999</v>
      </c>
      <c r="F468">
        <v>27</v>
      </c>
      <c r="G468" t="s">
        <v>998</v>
      </c>
    </row>
    <row r="469" spans="1:7">
      <c r="A469">
        <v>1490</v>
      </c>
      <c r="B469" t="s">
        <v>993</v>
      </c>
      <c r="C469">
        <v>2417</v>
      </c>
      <c r="D469" t="s">
        <v>1000</v>
      </c>
      <c r="E469" s="128" t="s">
        <v>999</v>
      </c>
      <c r="F469">
        <v>27</v>
      </c>
      <c r="G469" t="s">
        <v>996</v>
      </c>
    </row>
    <row r="470" spans="1:7">
      <c r="A470">
        <v>1491</v>
      </c>
      <c r="B470" t="s">
        <v>993</v>
      </c>
      <c r="C470">
        <v>2423</v>
      </c>
      <c r="D470" t="s">
        <v>994</v>
      </c>
      <c r="E470" s="128" t="s">
        <v>999</v>
      </c>
      <c r="F470">
        <v>27</v>
      </c>
      <c r="G470" t="s">
        <v>996</v>
      </c>
    </row>
    <row r="471" spans="1:7">
      <c r="A471">
        <v>1492</v>
      </c>
      <c r="B471" t="s">
        <v>1001</v>
      </c>
      <c r="C471">
        <v>2413</v>
      </c>
      <c r="D471" t="s">
        <v>1008</v>
      </c>
      <c r="E471" s="128" t="s">
        <v>999</v>
      </c>
      <c r="F471">
        <v>27</v>
      </c>
      <c r="G471" t="s">
        <v>998</v>
      </c>
    </row>
    <row r="472" spans="1:7">
      <c r="A472">
        <v>1493</v>
      </c>
      <c r="B472" t="s">
        <v>997</v>
      </c>
      <c r="C472">
        <v>2405</v>
      </c>
      <c r="D472" t="s">
        <v>1000</v>
      </c>
      <c r="E472" s="128" t="s">
        <v>995</v>
      </c>
      <c r="F472">
        <v>27</v>
      </c>
      <c r="G472" t="s">
        <v>998</v>
      </c>
    </row>
    <row r="473" spans="1:7">
      <c r="A473">
        <v>1494</v>
      </c>
      <c r="B473" t="s">
        <v>997</v>
      </c>
      <c r="C473">
        <v>2404</v>
      </c>
      <c r="D473" t="s">
        <v>1000</v>
      </c>
      <c r="E473" s="128" t="s">
        <v>995</v>
      </c>
      <c r="F473">
        <v>27</v>
      </c>
      <c r="G473" t="s">
        <v>996</v>
      </c>
    </row>
    <row r="474" spans="1:7">
      <c r="A474">
        <v>1495</v>
      </c>
      <c r="B474" t="s">
        <v>993</v>
      </c>
      <c r="C474">
        <v>2424</v>
      </c>
      <c r="D474" t="s">
        <v>994</v>
      </c>
      <c r="E474" s="128" t="s">
        <v>999</v>
      </c>
      <c r="F474">
        <v>27</v>
      </c>
      <c r="G474" t="s">
        <v>996</v>
      </c>
    </row>
    <row r="475" spans="1:7">
      <c r="A475">
        <v>1496</v>
      </c>
      <c r="B475" t="s">
        <v>1001</v>
      </c>
      <c r="C475">
        <v>2404</v>
      </c>
      <c r="D475" t="s">
        <v>994</v>
      </c>
      <c r="E475" s="128" t="s">
        <v>999</v>
      </c>
      <c r="F475">
        <v>27</v>
      </c>
      <c r="G475" t="s">
        <v>998</v>
      </c>
    </row>
    <row r="476" spans="1:7">
      <c r="A476">
        <v>1497</v>
      </c>
      <c r="B476" t="s">
        <v>993</v>
      </c>
      <c r="C476">
        <v>2415</v>
      </c>
      <c r="D476" t="s">
        <v>1006</v>
      </c>
      <c r="E476" s="128" t="s">
        <v>999</v>
      </c>
      <c r="F476">
        <v>27</v>
      </c>
      <c r="G476" t="s">
        <v>998</v>
      </c>
    </row>
    <row r="477" spans="1:7">
      <c r="A477">
        <v>1498</v>
      </c>
      <c r="B477" t="s">
        <v>993</v>
      </c>
      <c r="C477">
        <v>2423</v>
      </c>
      <c r="D477" t="s">
        <v>1000</v>
      </c>
      <c r="E477" s="128" t="s">
        <v>995</v>
      </c>
      <c r="F477">
        <v>27</v>
      </c>
      <c r="G477" t="s">
        <v>996</v>
      </c>
    </row>
    <row r="478" spans="1:7">
      <c r="A478">
        <v>1500</v>
      </c>
      <c r="B478" t="s">
        <v>1001</v>
      </c>
      <c r="C478">
        <v>2411</v>
      </c>
      <c r="D478" t="s">
        <v>1000</v>
      </c>
      <c r="E478" s="128" t="s">
        <v>995</v>
      </c>
      <c r="F478">
        <v>27</v>
      </c>
      <c r="G478" t="s">
        <v>998</v>
      </c>
    </row>
    <row r="479" spans="1:7">
      <c r="A479">
        <v>1501</v>
      </c>
      <c r="B479" t="s">
        <v>997</v>
      </c>
      <c r="C479">
        <v>2412</v>
      </c>
      <c r="D479" t="s">
        <v>1006</v>
      </c>
      <c r="E479" s="128" t="s">
        <v>999</v>
      </c>
      <c r="F479">
        <v>27</v>
      </c>
      <c r="G479" t="s">
        <v>996</v>
      </c>
    </row>
    <row r="480" spans="1:7">
      <c r="A480">
        <v>1502</v>
      </c>
      <c r="B480" t="s">
        <v>997</v>
      </c>
      <c r="C480">
        <v>2420</v>
      </c>
      <c r="D480" t="s">
        <v>1000</v>
      </c>
      <c r="E480" s="128" t="s">
        <v>995</v>
      </c>
      <c r="F480">
        <v>27</v>
      </c>
      <c r="G480" t="s">
        <v>996</v>
      </c>
    </row>
    <row r="481" spans="1:7">
      <c r="A481">
        <v>1503</v>
      </c>
      <c r="B481" t="s">
        <v>997</v>
      </c>
      <c r="C481">
        <v>2421</v>
      </c>
      <c r="D481" t="s">
        <v>994</v>
      </c>
      <c r="E481" s="128" t="s">
        <v>995</v>
      </c>
      <c r="F481">
        <v>27</v>
      </c>
      <c r="G481" t="s">
        <v>996</v>
      </c>
    </row>
    <row r="482" spans="1:7">
      <c r="A482">
        <v>1504</v>
      </c>
      <c r="B482" t="s">
        <v>997</v>
      </c>
      <c r="C482">
        <v>2424</v>
      </c>
      <c r="D482" t="s">
        <v>1006</v>
      </c>
      <c r="E482" s="128" t="s">
        <v>995</v>
      </c>
      <c r="F482">
        <v>27</v>
      </c>
      <c r="G482" t="s">
        <v>998</v>
      </c>
    </row>
    <row r="483" spans="1:7">
      <c r="A483">
        <v>1505</v>
      </c>
      <c r="B483" t="s">
        <v>997</v>
      </c>
      <c r="C483">
        <v>2406</v>
      </c>
      <c r="D483" t="s">
        <v>1000</v>
      </c>
      <c r="E483" s="128" t="s">
        <v>995</v>
      </c>
      <c r="F483">
        <v>27</v>
      </c>
      <c r="G483" t="s">
        <v>998</v>
      </c>
    </row>
    <row r="484" spans="1:7">
      <c r="A484">
        <v>1506</v>
      </c>
      <c r="B484" t="s">
        <v>997</v>
      </c>
      <c r="C484">
        <v>2422</v>
      </c>
      <c r="D484" t="s">
        <v>1000</v>
      </c>
      <c r="E484" s="128" t="s">
        <v>999</v>
      </c>
      <c r="F484">
        <v>27</v>
      </c>
      <c r="G484" t="s">
        <v>996</v>
      </c>
    </row>
    <row r="485" spans="1:7">
      <c r="A485">
        <v>1507</v>
      </c>
      <c r="B485" t="s">
        <v>997</v>
      </c>
      <c r="C485">
        <v>2402</v>
      </c>
      <c r="D485" t="s">
        <v>1000</v>
      </c>
      <c r="E485" s="128" t="s">
        <v>999</v>
      </c>
      <c r="F485">
        <v>27</v>
      </c>
      <c r="G485" t="s">
        <v>998</v>
      </c>
    </row>
    <row r="486" spans="1:7">
      <c r="A486">
        <v>1508</v>
      </c>
      <c r="B486" t="s">
        <v>993</v>
      </c>
      <c r="C486">
        <v>2408</v>
      </c>
      <c r="D486" t="s">
        <v>1000</v>
      </c>
      <c r="E486" s="128" t="s">
        <v>995</v>
      </c>
      <c r="F486">
        <v>27</v>
      </c>
      <c r="G486" t="s">
        <v>998</v>
      </c>
    </row>
    <row r="487" spans="1:7">
      <c r="A487">
        <v>1509</v>
      </c>
      <c r="B487" t="s">
        <v>997</v>
      </c>
      <c r="C487">
        <v>2414</v>
      </c>
      <c r="D487" t="s">
        <v>1006</v>
      </c>
      <c r="E487" s="128" t="s">
        <v>995</v>
      </c>
      <c r="F487">
        <v>27</v>
      </c>
      <c r="G487" t="s">
        <v>996</v>
      </c>
    </row>
    <row r="488" spans="1:7">
      <c r="A488">
        <v>1510</v>
      </c>
      <c r="B488" t="s">
        <v>993</v>
      </c>
      <c r="C488">
        <v>2424</v>
      </c>
      <c r="D488" t="s">
        <v>994</v>
      </c>
      <c r="E488" s="128" t="s">
        <v>1003</v>
      </c>
      <c r="F488">
        <v>27</v>
      </c>
      <c r="G488" t="s">
        <v>996</v>
      </c>
    </row>
    <row r="489" spans="1:7">
      <c r="A489">
        <v>1511</v>
      </c>
      <c r="B489" t="s">
        <v>997</v>
      </c>
      <c r="C489">
        <v>2422</v>
      </c>
      <c r="D489" t="s">
        <v>1000</v>
      </c>
      <c r="E489" s="128" t="s">
        <v>995</v>
      </c>
      <c r="F489">
        <v>27</v>
      </c>
      <c r="G489" t="s">
        <v>996</v>
      </c>
    </row>
    <row r="490" spans="1:7">
      <c r="A490">
        <v>1512</v>
      </c>
      <c r="B490" t="s">
        <v>997</v>
      </c>
      <c r="C490">
        <v>2423</v>
      </c>
      <c r="D490" t="s">
        <v>1006</v>
      </c>
      <c r="E490" s="128" t="s">
        <v>995</v>
      </c>
      <c r="F490">
        <v>27</v>
      </c>
      <c r="G490" t="s">
        <v>996</v>
      </c>
    </row>
    <row r="491" spans="1:7">
      <c r="A491">
        <v>1513</v>
      </c>
      <c r="B491" t="s">
        <v>1001</v>
      </c>
      <c r="C491">
        <v>2406</v>
      </c>
      <c r="D491" t="s">
        <v>1000</v>
      </c>
      <c r="E491" s="128" t="s">
        <v>995</v>
      </c>
      <c r="F491">
        <v>27</v>
      </c>
      <c r="G491" t="s">
        <v>996</v>
      </c>
    </row>
    <row r="492" spans="1:7">
      <c r="A492">
        <v>1514</v>
      </c>
      <c r="B492" t="s">
        <v>993</v>
      </c>
      <c r="C492">
        <v>2423</v>
      </c>
      <c r="D492" t="s">
        <v>1006</v>
      </c>
      <c r="E492" s="128" t="s">
        <v>999</v>
      </c>
      <c r="F492">
        <v>27</v>
      </c>
      <c r="G492" t="s">
        <v>996</v>
      </c>
    </row>
    <row r="493" spans="1:7">
      <c r="A493">
        <v>1515</v>
      </c>
      <c r="B493" t="s">
        <v>997</v>
      </c>
      <c r="C493">
        <v>2408</v>
      </c>
      <c r="D493" t="s">
        <v>994</v>
      </c>
      <c r="E493" s="128" t="s">
        <v>995</v>
      </c>
      <c r="F493">
        <v>27</v>
      </c>
      <c r="G493" t="s">
        <v>996</v>
      </c>
    </row>
    <row r="494" spans="1:7">
      <c r="A494">
        <v>1516</v>
      </c>
      <c r="B494" t="s">
        <v>1001</v>
      </c>
      <c r="C494">
        <v>2424</v>
      </c>
      <c r="D494" t="s">
        <v>994</v>
      </c>
      <c r="E494" s="128" t="s">
        <v>995</v>
      </c>
      <c r="F494">
        <v>27</v>
      </c>
      <c r="G494" t="s">
        <v>996</v>
      </c>
    </row>
    <row r="495" spans="1:7">
      <c r="A495">
        <v>1517</v>
      </c>
      <c r="B495" t="s">
        <v>1001</v>
      </c>
      <c r="C495">
        <v>2413</v>
      </c>
      <c r="D495" t="s">
        <v>1006</v>
      </c>
      <c r="E495" s="128" t="s">
        <v>995</v>
      </c>
      <c r="F495">
        <v>27</v>
      </c>
      <c r="G495" t="s">
        <v>996</v>
      </c>
    </row>
    <row r="496" spans="1:7">
      <c r="A496">
        <v>1518</v>
      </c>
      <c r="B496" t="s">
        <v>993</v>
      </c>
      <c r="C496">
        <v>2408</v>
      </c>
      <c r="D496" t="s">
        <v>994</v>
      </c>
      <c r="E496" s="128" t="s">
        <v>995</v>
      </c>
      <c r="F496">
        <v>27</v>
      </c>
      <c r="G496" t="s">
        <v>996</v>
      </c>
    </row>
    <row r="497" spans="1:7">
      <c r="A497">
        <v>1519</v>
      </c>
      <c r="B497" t="s">
        <v>993</v>
      </c>
      <c r="C497">
        <v>2419</v>
      </c>
      <c r="D497" t="s">
        <v>1000</v>
      </c>
      <c r="E497" s="128" t="s">
        <v>995</v>
      </c>
      <c r="F497">
        <v>27</v>
      </c>
      <c r="G497" t="s">
        <v>996</v>
      </c>
    </row>
    <row r="498" spans="1:7">
      <c r="A498">
        <v>1520</v>
      </c>
      <c r="B498" t="s">
        <v>997</v>
      </c>
      <c r="C498">
        <v>2420</v>
      </c>
      <c r="D498" t="s">
        <v>1000</v>
      </c>
      <c r="E498" s="128" t="s">
        <v>995</v>
      </c>
      <c r="F498">
        <v>27</v>
      </c>
      <c r="G498" t="s">
        <v>998</v>
      </c>
    </row>
    <row r="499" spans="1:7">
      <c r="A499">
        <v>1521</v>
      </c>
      <c r="B499" t="s">
        <v>997</v>
      </c>
      <c r="C499">
        <v>2421</v>
      </c>
      <c r="D499" t="s">
        <v>1000</v>
      </c>
      <c r="E499" s="128" t="s">
        <v>995</v>
      </c>
      <c r="F499">
        <v>27</v>
      </c>
      <c r="G499" t="s">
        <v>996</v>
      </c>
    </row>
    <row r="500" spans="1:7">
      <c r="A500">
        <v>1522</v>
      </c>
      <c r="B500" t="s">
        <v>997</v>
      </c>
      <c r="C500">
        <v>2423</v>
      </c>
      <c r="D500" t="s">
        <v>1006</v>
      </c>
      <c r="E500" s="128" t="s">
        <v>995</v>
      </c>
      <c r="F500">
        <v>26</v>
      </c>
      <c r="G500" t="s">
        <v>996</v>
      </c>
    </row>
    <row r="501" spans="1:7">
      <c r="A501">
        <v>1523</v>
      </c>
      <c r="B501" t="s">
        <v>997</v>
      </c>
      <c r="C501">
        <v>2417</v>
      </c>
      <c r="D501" t="s">
        <v>994</v>
      </c>
      <c r="E501" s="128" t="s">
        <v>995</v>
      </c>
      <c r="F501">
        <v>26</v>
      </c>
      <c r="G501" t="s">
        <v>996</v>
      </c>
    </row>
    <row r="502" spans="1:7">
      <c r="A502">
        <v>1524</v>
      </c>
      <c r="B502" t="s">
        <v>997</v>
      </c>
      <c r="C502">
        <v>2402</v>
      </c>
      <c r="D502" t="s">
        <v>1000</v>
      </c>
      <c r="E502" s="128" t="s">
        <v>995</v>
      </c>
      <c r="F502">
        <v>26</v>
      </c>
      <c r="G502" t="s">
        <v>998</v>
      </c>
    </row>
    <row r="503" spans="1:7">
      <c r="A503">
        <v>1525</v>
      </c>
      <c r="B503" t="s">
        <v>997</v>
      </c>
      <c r="C503">
        <v>2424</v>
      </c>
      <c r="D503" t="s">
        <v>994</v>
      </c>
      <c r="E503" s="128" t="s">
        <v>995</v>
      </c>
      <c r="F503">
        <v>26</v>
      </c>
      <c r="G503" t="s">
        <v>996</v>
      </c>
    </row>
    <row r="504" spans="1:7">
      <c r="A504">
        <v>1526</v>
      </c>
      <c r="B504" t="s">
        <v>993</v>
      </c>
      <c r="C504">
        <v>2424</v>
      </c>
      <c r="D504" t="s">
        <v>994</v>
      </c>
      <c r="E504" s="128" t="s">
        <v>995</v>
      </c>
      <c r="F504">
        <v>26</v>
      </c>
      <c r="G504" t="s">
        <v>996</v>
      </c>
    </row>
    <row r="505" spans="1:7">
      <c r="A505">
        <v>1527</v>
      </c>
      <c r="B505" t="s">
        <v>997</v>
      </c>
      <c r="C505">
        <v>2406</v>
      </c>
      <c r="D505" t="s">
        <v>994</v>
      </c>
      <c r="E505" s="128" t="s">
        <v>995</v>
      </c>
      <c r="F505">
        <v>26</v>
      </c>
      <c r="G505" t="s">
        <v>998</v>
      </c>
    </row>
    <row r="506" spans="1:7">
      <c r="A506">
        <v>1528</v>
      </c>
      <c r="B506" t="s">
        <v>997</v>
      </c>
      <c r="C506">
        <v>2402</v>
      </c>
      <c r="D506" t="s">
        <v>1006</v>
      </c>
      <c r="E506" s="128" t="s">
        <v>999</v>
      </c>
      <c r="F506">
        <v>26</v>
      </c>
      <c r="G506" t="s">
        <v>998</v>
      </c>
    </row>
    <row r="507" spans="1:7">
      <c r="A507">
        <v>1529</v>
      </c>
      <c r="B507" t="s">
        <v>997</v>
      </c>
      <c r="C507">
        <v>2421</v>
      </c>
      <c r="D507" t="s">
        <v>1000</v>
      </c>
      <c r="E507" s="128" t="s">
        <v>995</v>
      </c>
      <c r="F507">
        <v>26</v>
      </c>
      <c r="G507" t="s">
        <v>996</v>
      </c>
    </row>
    <row r="508" spans="1:7">
      <c r="A508">
        <v>1530</v>
      </c>
      <c r="B508" t="s">
        <v>997</v>
      </c>
      <c r="C508">
        <v>2414</v>
      </c>
      <c r="D508" t="s">
        <v>1000</v>
      </c>
      <c r="E508" s="128" t="s">
        <v>995</v>
      </c>
      <c r="F508">
        <v>26</v>
      </c>
      <c r="G508" t="s">
        <v>998</v>
      </c>
    </row>
    <row r="509" spans="1:7">
      <c r="A509">
        <v>1531</v>
      </c>
      <c r="B509" t="s">
        <v>993</v>
      </c>
      <c r="C509">
        <v>2412</v>
      </c>
      <c r="D509" t="s">
        <v>1000</v>
      </c>
      <c r="E509" s="128" t="s">
        <v>999</v>
      </c>
      <c r="F509">
        <v>26</v>
      </c>
      <c r="G509" t="s">
        <v>998</v>
      </c>
    </row>
    <row r="510" spans="1:7">
      <c r="A510">
        <v>1532</v>
      </c>
      <c r="B510" t="s">
        <v>1001</v>
      </c>
      <c r="C510">
        <v>2424</v>
      </c>
      <c r="D510" t="s">
        <v>1006</v>
      </c>
      <c r="E510" s="128" t="s">
        <v>1003</v>
      </c>
      <c r="F510">
        <v>26</v>
      </c>
      <c r="G510" t="s">
        <v>998</v>
      </c>
    </row>
    <row r="511" spans="1:7">
      <c r="A511">
        <v>1533</v>
      </c>
      <c r="B511" t="s">
        <v>997</v>
      </c>
      <c r="C511">
        <v>2411</v>
      </c>
      <c r="D511" t="s">
        <v>994</v>
      </c>
      <c r="E511" s="128" t="s">
        <v>1003</v>
      </c>
      <c r="F511">
        <v>26</v>
      </c>
      <c r="G511" t="s">
        <v>996</v>
      </c>
    </row>
    <row r="512" spans="1:7">
      <c r="A512">
        <v>1534</v>
      </c>
      <c r="B512" t="s">
        <v>997</v>
      </c>
      <c r="C512">
        <v>2416</v>
      </c>
      <c r="D512" t="s">
        <v>1006</v>
      </c>
      <c r="E512" s="128" t="s">
        <v>1003</v>
      </c>
      <c r="F512">
        <v>26</v>
      </c>
      <c r="G512" t="s">
        <v>998</v>
      </c>
    </row>
    <row r="513" spans="1:7">
      <c r="A513">
        <v>1535</v>
      </c>
      <c r="B513" t="s">
        <v>993</v>
      </c>
      <c r="C513">
        <v>2406</v>
      </c>
      <c r="D513" t="s">
        <v>1006</v>
      </c>
      <c r="E513" s="128" t="s">
        <v>995</v>
      </c>
      <c r="F513">
        <v>26</v>
      </c>
      <c r="G513" t="s">
        <v>998</v>
      </c>
    </row>
    <row r="514" spans="1:7">
      <c r="A514">
        <v>1536</v>
      </c>
      <c r="B514" t="s">
        <v>993</v>
      </c>
      <c r="C514">
        <v>2409</v>
      </c>
      <c r="D514" t="s">
        <v>1000</v>
      </c>
      <c r="E514" s="128" t="s">
        <v>999</v>
      </c>
      <c r="F514">
        <v>26</v>
      </c>
      <c r="G514" t="s">
        <v>998</v>
      </c>
    </row>
    <row r="515" spans="1:7">
      <c r="A515">
        <v>1537</v>
      </c>
      <c r="B515" t="s">
        <v>997</v>
      </c>
      <c r="C515">
        <v>2408</v>
      </c>
      <c r="D515" t="s">
        <v>994</v>
      </c>
      <c r="E515" s="128" t="s">
        <v>999</v>
      </c>
      <c r="F515">
        <v>26</v>
      </c>
      <c r="G515" t="s">
        <v>998</v>
      </c>
    </row>
    <row r="516" spans="1:7">
      <c r="A516">
        <v>1538</v>
      </c>
      <c r="B516" t="s">
        <v>997</v>
      </c>
      <c r="C516">
        <v>2417</v>
      </c>
      <c r="D516" t="s">
        <v>1008</v>
      </c>
      <c r="E516" s="128" t="s">
        <v>999</v>
      </c>
      <c r="F516">
        <v>26</v>
      </c>
      <c r="G516" t="s">
        <v>998</v>
      </c>
    </row>
    <row r="517" spans="1:7">
      <c r="A517">
        <v>1539</v>
      </c>
      <c r="B517" t="s">
        <v>993</v>
      </c>
      <c r="C517">
        <v>2419</v>
      </c>
      <c r="D517" t="s">
        <v>994</v>
      </c>
      <c r="E517" s="128" t="s">
        <v>995</v>
      </c>
      <c r="F517">
        <v>26</v>
      </c>
      <c r="G517" t="s">
        <v>996</v>
      </c>
    </row>
    <row r="518" spans="1:7">
      <c r="A518">
        <v>1540</v>
      </c>
      <c r="B518" t="s">
        <v>993</v>
      </c>
      <c r="C518">
        <v>2424</v>
      </c>
      <c r="D518" t="s">
        <v>1006</v>
      </c>
      <c r="E518" s="128" t="s">
        <v>999</v>
      </c>
      <c r="F518">
        <v>26</v>
      </c>
      <c r="G518" t="s">
        <v>996</v>
      </c>
    </row>
    <row r="519" spans="1:7">
      <c r="A519">
        <v>1541</v>
      </c>
      <c r="B519" t="s">
        <v>993</v>
      </c>
      <c r="C519">
        <v>2405</v>
      </c>
      <c r="D519" t="s">
        <v>994</v>
      </c>
      <c r="E519" s="128" t="s">
        <v>995</v>
      </c>
      <c r="F519">
        <v>26</v>
      </c>
      <c r="G519" t="s">
        <v>996</v>
      </c>
    </row>
    <row r="520" spans="1:7">
      <c r="A520">
        <v>1542</v>
      </c>
      <c r="B520" t="s">
        <v>997</v>
      </c>
      <c r="C520">
        <v>2417</v>
      </c>
      <c r="D520" t="s">
        <v>1008</v>
      </c>
      <c r="E520" s="128" t="s">
        <v>1004</v>
      </c>
      <c r="F520">
        <v>26</v>
      </c>
      <c r="G520" t="s">
        <v>996</v>
      </c>
    </row>
    <row r="521" spans="1:7">
      <c r="A521">
        <v>1543</v>
      </c>
      <c r="B521" t="s">
        <v>993</v>
      </c>
      <c r="C521">
        <v>2408</v>
      </c>
      <c r="D521" t="s">
        <v>994</v>
      </c>
      <c r="E521" s="128" t="s">
        <v>995</v>
      </c>
      <c r="F521">
        <v>26</v>
      </c>
      <c r="G521" t="s">
        <v>996</v>
      </c>
    </row>
    <row r="522" spans="1:7">
      <c r="A522">
        <v>1544</v>
      </c>
      <c r="B522" t="s">
        <v>1001</v>
      </c>
      <c r="C522">
        <v>2417</v>
      </c>
      <c r="D522" t="s">
        <v>1006</v>
      </c>
      <c r="E522" s="128" t="s">
        <v>1003</v>
      </c>
      <c r="F522">
        <v>26</v>
      </c>
      <c r="G522" t="s">
        <v>998</v>
      </c>
    </row>
    <row r="523" spans="1:7">
      <c r="A523">
        <v>1545</v>
      </c>
      <c r="B523" t="s">
        <v>997</v>
      </c>
      <c r="C523">
        <v>2404</v>
      </c>
      <c r="D523" t="s">
        <v>994</v>
      </c>
      <c r="E523" s="128" t="s">
        <v>999</v>
      </c>
      <c r="F523">
        <v>26</v>
      </c>
      <c r="G523" t="s">
        <v>996</v>
      </c>
    </row>
    <row r="524" spans="1:7">
      <c r="A524">
        <v>1546</v>
      </c>
      <c r="B524" t="s">
        <v>993</v>
      </c>
      <c r="C524">
        <v>2404</v>
      </c>
      <c r="D524" t="s">
        <v>1006</v>
      </c>
      <c r="E524" s="128" t="s">
        <v>999</v>
      </c>
      <c r="F524">
        <v>26</v>
      </c>
      <c r="G524" t="s">
        <v>996</v>
      </c>
    </row>
    <row r="525" spans="1:7">
      <c r="A525">
        <v>1547</v>
      </c>
      <c r="B525" t="s">
        <v>997</v>
      </c>
      <c r="C525">
        <v>2408</v>
      </c>
      <c r="D525" t="s">
        <v>994</v>
      </c>
      <c r="E525" s="128" t="s">
        <v>995</v>
      </c>
      <c r="F525">
        <v>26</v>
      </c>
      <c r="G525" t="s">
        <v>996</v>
      </c>
    </row>
    <row r="526" spans="1:7">
      <c r="A526">
        <v>1548</v>
      </c>
      <c r="B526" t="s">
        <v>997</v>
      </c>
      <c r="C526">
        <v>2408</v>
      </c>
      <c r="D526" t="s">
        <v>994</v>
      </c>
      <c r="E526" s="128" t="s">
        <v>995</v>
      </c>
      <c r="F526">
        <v>26</v>
      </c>
      <c r="G526" t="s">
        <v>996</v>
      </c>
    </row>
    <row r="527" spans="1:7">
      <c r="A527">
        <v>1549</v>
      </c>
      <c r="B527" t="s">
        <v>997</v>
      </c>
      <c r="C527">
        <v>2419</v>
      </c>
      <c r="D527" t="s">
        <v>1008</v>
      </c>
      <c r="E527" s="128" t="s">
        <v>995</v>
      </c>
      <c r="F527">
        <v>26</v>
      </c>
      <c r="G527" t="s">
        <v>996</v>
      </c>
    </row>
    <row r="528" spans="1:7">
      <c r="A528">
        <v>1550</v>
      </c>
      <c r="B528" t="s">
        <v>997</v>
      </c>
      <c r="C528">
        <v>2409</v>
      </c>
      <c r="D528" t="s">
        <v>1000</v>
      </c>
      <c r="E528" s="128" t="s">
        <v>995</v>
      </c>
      <c r="F528">
        <v>26</v>
      </c>
      <c r="G528" t="s">
        <v>998</v>
      </c>
    </row>
    <row r="529" spans="1:7">
      <c r="A529">
        <v>1551</v>
      </c>
      <c r="B529" t="s">
        <v>993</v>
      </c>
      <c r="C529">
        <v>2422</v>
      </c>
      <c r="D529" t="s">
        <v>1008</v>
      </c>
      <c r="E529" s="128" t="s">
        <v>999</v>
      </c>
      <c r="F529">
        <v>26</v>
      </c>
      <c r="G529" t="s">
        <v>998</v>
      </c>
    </row>
    <row r="530" spans="1:7">
      <c r="A530">
        <v>1552</v>
      </c>
      <c r="B530" t="s">
        <v>997</v>
      </c>
      <c r="C530">
        <v>2417</v>
      </c>
      <c r="D530" t="s">
        <v>1006</v>
      </c>
      <c r="E530" s="128" t="s">
        <v>995</v>
      </c>
      <c r="F530">
        <v>26</v>
      </c>
      <c r="G530" t="s">
        <v>998</v>
      </c>
    </row>
    <row r="531" spans="1:7">
      <c r="A531">
        <v>1554</v>
      </c>
      <c r="B531" t="s">
        <v>993</v>
      </c>
      <c r="C531">
        <v>2421</v>
      </c>
      <c r="D531" t="s">
        <v>994</v>
      </c>
      <c r="E531" s="128" t="s">
        <v>999</v>
      </c>
      <c r="F531">
        <v>26</v>
      </c>
      <c r="G531" t="s">
        <v>998</v>
      </c>
    </row>
    <row r="532" spans="1:7">
      <c r="A532">
        <v>1555</v>
      </c>
      <c r="B532" t="s">
        <v>1001</v>
      </c>
      <c r="C532">
        <v>2422</v>
      </c>
      <c r="D532" t="s">
        <v>1008</v>
      </c>
      <c r="E532" s="128" t="s">
        <v>999</v>
      </c>
      <c r="F532">
        <v>26</v>
      </c>
      <c r="G532" t="s">
        <v>998</v>
      </c>
    </row>
    <row r="533" spans="1:7">
      <c r="A533">
        <v>1556</v>
      </c>
      <c r="B533" t="s">
        <v>993</v>
      </c>
      <c r="C533">
        <v>2423</v>
      </c>
      <c r="D533" t="s">
        <v>1006</v>
      </c>
      <c r="E533" s="128" t="s">
        <v>995</v>
      </c>
      <c r="F533">
        <v>26</v>
      </c>
      <c r="G533" t="s">
        <v>998</v>
      </c>
    </row>
    <row r="534" spans="1:7">
      <c r="A534">
        <v>1557</v>
      </c>
      <c r="B534" t="s">
        <v>997</v>
      </c>
      <c r="C534">
        <v>2419</v>
      </c>
      <c r="D534" t="s">
        <v>994</v>
      </c>
      <c r="E534" s="128" t="s">
        <v>999</v>
      </c>
      <c r="F534">
        <v>26</v>
      </c>
      <c r="G534" t="s">
        <v>998</v>
      </c>
    </row>
    <row r="535" spans="1:7">
      <c r="A535">
        <v>1558</v>
      </c>
      <c r="B535" t="s">
        <v>993</v>
      </c>
      <c r="C535">
        <v>2405</v>
      </c>
      <c r="D535" t="s">
        <v>1006</v>
      </c>
      <c r="E535" s="128" t="s">
        <v>995</v>
      </c>
      <c r="F535">
        <v>26</v>
      </c>
      <c r="G535" t="s">
        <v>996</v>
      </c>
    </row>
    <row r="536" spans="1:7">
      <c r="A536">
        <v>1559</v>
      </c>
      <c r="B536" t="s">
        <v>993</v>
      </c>
      <c r="C536">
        <v>2405</v>
      </c>
      <c r="D536" t="s">
        <v>1006</v>
      </c>
      <c r="E536" s="128" t="s">
        <v>995</v>
      </c>
      <c r="F536">
        <v>26</v>
      </c>
      <c r="G536" t="s">
        <v>996</v>
      </c>
    </row>
    <row r="537" spans="1:7">
      <c r="A537">
        <v>1560</v>
      </c>
      <c r="B537" t="s">
        <v>997</v>
      </c>
      <c r="C537">
        <v>2415</v>
      </c>
      <c r="D537" t="s">
        <v>994</v>
      </c>
      <c r="E537" s="128" t="s">
        <v>999</v>
      </c>
      <c r="F537">
        <v>26</v>
      </c>
      <c r="G537" t="s">
        <v>998</v>
      </c>
    </row>
    <row r="538" spans="1:7">
      <c r="A538">
        <v>1561</v>
      </c>
      <c r="B538" t="s">
        <v>1001</v>
      </c>
      <c r="C538">
        <v>2408</v>
      </c>
      <c r="D538" t="s">
        <v>1006</v>
      </c>
      <c r="E538" s="128" t="s">
        <v>1003</v>
      </c>
      <c r="F538">
        <v>26</v>
      </c>
      <c r="G538" t="s">
        <v>996</v>
      </c>
    </row>
    <row r="539" spans="1:7">
      <c r="A539">
        <v>1562</v>
      </c>
      <c r="B539" t="s">
        <v>997</v>
      </c>
      <c r="C539">
        <v>2423</v>
      </c>
      <c r="D539" t="s">
        <v>1006</v>
      </c>
      <c r="E539" s="128" t="s">
        <v>995</v>
      </c>
      <c r="F539">
        <v>26</v>
      </c>
      <c r="G539" t="s">
        <v>996</v>
      </c>
    </row>
    <row r="540" spans="1:7">
      <c r="A540">
        <v>1563</v>
      </c>
      <c r="B540" t="s">
        <v>993</v>
      </c>
      <c r="C540">
        <v>2412</v>
      </c>
      <c r="D540" t="s">
        <v>994</v>
      </c>
      <c r="E540" s="128" t="s">
        <v>995</v>
      </c>
      <c r="F540">
        <v>26</v>
      </c>
      <c r="G540" t="s">
        <v>998</v>
      </c>
    </row>
    <row r="541" spans="1:7">
      <c r="A541">
        <v>1564</v>
      </c>
      <c r="B541" t="s">
        <v>997</v>
      </c>
      <c r="C541">
        <v>2405</v>
      </c>
      <c r="D541" t="s">
        <v>994</v>
      </c>
      <c r="E541" s="128" t="s">
        <v>995</v>
      </c>
      <c r="F541">
        <v>26</v>
      </c>
      <c r="G541" t="s">
        <v>996</v>
      </c>
    </row>
    <row r="542" spans="1:7">
      <c r="A542">
        <v>1565</v>
      </c>
      <c r="B542" t="s">
        <v>993</v>
      </c>
      <c r="C542">
        <v>2417</v>
      </c>
      <c r="D542" t="s">
        <v>994</v>
      </c>
      <c r="E542" s="128" t="s">
        <v>995</v>
      </c>
      <c r="F542">
        <v>26</v>
      </c>
      <c r="G542" t="s">
        <v>998</v>
      </c>
    </row>
    <row r="543" spans="1:7">
      <c r="A543">
        <v>1566</v>
      </c>
      <c r="B543" t="s">
        <v>993</v>
      </c>
      <c r="C543">
        <v>2417</v>
      </c>
      <c r="D543" t="s">
        <v>994</v>
      </c>
      <c r="E543" s="128" t="s">
        <v>995</v>
      </c>
      <c r="F543">
        <v>26</v>
      </c>
      <c r="G543" t="s">
        <v>998</v>
      </c>
    </row>
    <row r="544" spans="1:7">
      <c r="A544">
        <v>1567</v>
      </c>
      <c r="B544" t="s">
        <v>997</v>
      </c>
      <c r="C544">
        <v>2406</v>
      </c>
      <c r="D544" t="s">
        <v>1006</v>
      </c>
      <c r="E544" s="128" t="s">
        <v>999</v>
      </c>
      <c r="F544">
        <v>26</v>
      </c>
      <c r="G544" t="s">
        <v>998</v>
      </c>
    </row>
    <row r="545" spans="1:7">
      <c r="A545">
        <v>1568</v>
      </c>
      <c r="B545" t="s">
        <v>993</v>
      </c>
      <c r="C545">
        <v>2413</v>
      </c>
      <c r="D545" t="s">
        <v>1006</v>
      </c>
      <c r="E545" s="128" t="s">
        <v>995</v>
      </c>
      <c r="F545">
        <v>26</v>
      </c>
      <c r="G545" t="s">
        <v>996</v>
      </c>
    </row>
    <row r="546" spans="1:7">
      <c r="A546">
        <v>1569</v>
      </c>
      <c r="B546" t="s">
        <v>993</v>
      </c>
      <c r="C546">
        <v>2413</v>
      </c>
      <c r="D546" t="s">
        <v>1000</v>
      </c>
      <c r="E546" s="128" t="s">
        <v>995</v>
      </c>
      <c r="F546">
        <v>26</v>
      </c>
      <c r="G546" t="s">
        <v>996</v>
      </c>
    </row>
    <row r="547" spans="1:7">
      <c r="A547">
        <v>1570</v>
      </c>
      <c r="B547" t="s">
        <v>993</v>
      </c>
      <c r="C547">
        <v>2402</v>
      </c>
      <c r="D547" t="s">
        <v>1000</v>
      </c>
      <c r="E547" s="128" t="s">
        <v>1004</v>
      </c>
      <c r="F547">
        <v>26</v>
      </c>
      <c r="G547" t="s">
        <v>996</v>
      </c>
    </row>
    <row r="548" spans="1:7">
      <c r="A548">
        <v>1571</v>
      </c>
      <c r="B548" t="s">
        <v>997</v>
      </c>
      <c r="C548">
        <v>2414</v>
      </c>
      <c r="D548" t="s">
        <v>1000</v>
      </c>
      <c r="E548" s="128" t="s">
        <v>995</v>
      </c>
      <c r="F548">
        <v>26</v>
      </c>
      <c r="G548" t="s">
        <v>998</v>
      </c>
    </row>
    <row r="549" spans="1:7">
      <c r="A549">
        <v>1572</v>
      </c>
      <c r="B549" t="s">
        <v>997</v>
      </c>
      <c r="C549">
        <v>2413</v>
      </c>
      <c r="D549" t="s">
        <v>1008</v>
      </c>
      <c r="E549" s="128" t="s">
        <v>999</v>
      </c>
      <c r="F549">
        <v>26</v>
      </c>
      <c r="G549" t="s">
        <v>998</v>
      </c>
    </row>
    <row r="550" spans="1:7">
      <c r="A550">
        <v>1573</v>
      </c>
      <c r="B550" t="s">
        <v>997</v>
      </c>
      <c r="C550">
        <v>2418</v>
      </c>
      <c r="D550" t="s">
        <v>994</v>
      </c>
      <c r="E550" s="128" t="s">
        <v>995</v>
      </c>
      <c r="F550">
        <v>26</v>
      </c>
      <c r="G550" t="s">
        <v>996</v>
      </c>
    </row>
    <row r="551" spans="1:7">
      <c r="A551">
        <v>1574</v>
      </c>
      <c r="B551" t="s">
        <v>997</v>
      </c>
      <c r="C551">
        <v>2418</v>
      </c>
      <c r="D551" t="s">
        <v>1000</v>
      </c>
      <c r="E551" s="128" t="s">
        <v>995</v>
      </c>
      <c r="F551">
        <v>26</v>
      </c>
      <c r="G551" t="s">
        <v>996</v>
      </c>
    </row>
    <row r="552" spans="1:7">
      <c r="A552">
        <v>1575</v>
      </c>
      <c r="B552" t="s">
        <v>997</v>
      </c>
      <c r="C552">
        <v>2418</v>
      </c>
      <c r="D552" t="s">
        <v>994</v>
      </c>
      <c r="E552" s="128" t="s">
        <v>999</v>
      </c>
      <c r="F552">
        <v>26</v>
      </c>
      <c r="G552" t="s">
        <v>996</v>
      </c>
    </row>
    <row r="553" spans="1:7">
      <c r="A553">
        <v>1576</v>
      </c>
      <c r="B553" t="s">
        <v>993</v>
      </c>
      <c r="C553">
        <v>2417</v>
      </c>
      <c r="D553" t="s">
        <v>1000</v>
      </c>
      <c r="E553" s="128" t="s">
        <v>999</v>
      </c>
      <c r="F553">
        <v>26</v>
      </c>
      <c r="G553" t="s">
        <v>996</v>
      </c>
    </row>
    <row r="554" spans="1:7">
      <c r="A554">
        <v>1577</v>
      </c>
      <c r="B554" t="s">
        <v>997</v>
      </c>
      <c r="C554">
        <v>2423</v>
      </c>
      <c r="D554" t="s">
        <v>994</v>
      </c>
      <c r="E554" s="128" t="s">
        <v>995</v>
      </c>
      <c r="F554">
        <v>26</v>
      </c>
      <c r="G554" t="s">
        <v>996</v>
      </c>
    </row>
    <row r="555" spans="1:7">
      <c r="A555">
        <v>1578</v>
      </c>
      <c r="B555" t="s">
        <v>993</v>
      </c>
      <c r="C555">
        <v>2413</v>
      </c>
      <c r="D555" t="s">
        <v>1008</v>
      </c>
      <c r="E555" s="128" t="s">
        <v>995</v>
      </c>
      <c r="F555">
        <v>26</v>
      </c>
      <c r="G555" t="s">
        <v>996</v>
      </c>
    </row>
    <row r="556" spans="1:7">
      <c r="A556">
        <v>1579</v>
      </c>
      <c r="B556" t="s">
        <v>997</v>
      </c>
      <c r="C556">
        <v>2413</v>
      </c>
      <c r="D556" t="s">
        <v>1006</v>
      </c>
      <c r="E556" s="128" t="s">
        <v>999</v>
      </c>
      <c r="F556">
        <v>26</v>
      </c>
      <c r="G556" t="s">
        <v>998</v>
      </c>
    </row>
    <row r="557" spans="1:7">
      <c r="A557">
        <v>1580</v>
      </c>
      <c r="B557" t="s">
        <v>997</v>
      </c>
      <c r="C557">
        <v>2414</v>
      </c>
      <c r="D557" t="s">
        <v>994</v>
      </c>
      <c r="E557" s="128" t="s">
        <v>995</v>
      </c>
      <c r="F557">
        <v>26</v>
      </c>
      <c r="G557" t="s">
        <v>996</v>
      </c>
    </row>
    <row r="558" spans="1:7">
      <c r="A558">
        <v>1581</v>
      </c>
      <c r="B558" t="s">
        <v>997</v>
      </c>
      <c r="C558">
        <v>2423</v>
      </c>
      <c r="D558" t="s">
        <v>1000</v>
      </c>
      <c r="E558" s="128" t="s">
        <v>995</v>
      </c>
      <c r="F558">
        <v>26</v>
      </c>
      <c r="G558" t="s">
        <v>996</v>
      </c>
    </row>
    <row r="559" spans="1:7">
      <c r="A559">
        <v>1582</v>
      </c>
      <c r="B559" t="s">
        <v>993</v>
      </c>
      <c r="C559">
        <v>2423</v>
      </c>
      <c r="D559" t="s">
        <v>994</v>
      </c>
      <c r="E559" s="128" t="s">
        <v>995</v>
      </c>
      <c r="F559">
        <v>26</v>
      </c>
      <c r="G559" t="s">
        <v>996</v>
      </c>
    </row>
    <row r="560" spans="1:7">
      <c r="A560">
        <v>1583</v>
      </c>
      <c r="B560" t="s">
        <v>997</v>
      </c>
      <c r="C560">
        <v>2404</v>
      </c>
      <c r="D560" t="s">
        <v>1006</v>
      </c>
      <c r="E560" s="128" t="s">
        <v>999</v>
      </c>
      <c r="F560">
        <v>26</v>
      </c>
      <c r="G560" t="s">
        <v>996</v>
      </c>
    </row>
    <row r="561" spans="1:7">
      <c r="A561">
        <v>1584</v>
      </c>
      <c r="B561" t="s">
        <v>997</v>
      </c>
      <c r="C561">
        <v>2416</v>
      </c>
      <c r="D561" t="s">
        <v>1008</v>
      </c>
      <c r="E561" s="128" t="s">
        <v>999</v>
      </c>
      <c r="F561">
        <v>26</v>
      </c>
      <c r="G561" t="s">
        <v>998</v>
      </c>
    </row>
    <row r="562" spans="1:7">
      <c r="A562">
        <v>1585</v>
      </c>
      <c r="B562" t="s">
        <v>997</v>
      </c>
      <c r="C562">
        <v>2409</v>
      </c>
      <c r="D562" t="s">
        <v>994</v>
      </c>
      <c r="E562" s="128" t="s">
        <v>995</v>
      </c>
      <c r="F562">
        <v>26</v>
      </c>
      <c r="G562" t="s">
        <v>996</v>
      </c>
    </row>
    <row r="563" spans="1:7">
      <c r="A563">
        <v>1586</v>
      </c>
      <c r="B563" t="s">
        <v>997</v>
      </c>
      <c r="C563">
        <v>2422</v>
      </c>
      <c r="D563" t="s">
        <v>1000</v>
      </c>
      <c r="E563" s="128" t="s">
        <v>995</v>
      </c>
      <c r="F563">
        <v>26</v>
      </c>
      <c r="G563" t="s">
        <v>996</v>
      </c>
    </row>
    <row r="564" spans="1:7">
      <c r="A564">
        <v>1587</v>
      </c>
      <c r="B564" t="s">
        <v>997</v>
      </c>
      <c r="C564">
        <v>2408</v>
      </c>
      <c r="D564" t="s">
        <v>1006</v>
      </c>
      <c r="E564" s="128" t="s">
        <v>999</v>
      </c>
      <c r="F564">
        <v>26</v>
      </c>
      <c r="G564" t="s">
        <v>996</v>
      </c>
    </row>
    <row r="565" spans="1:7">
      <c r="A565">
        <v>1588</v>
      </c>
      <c r="B565" t="s">
        <v>993</v>
      </c>
      <c r="C565">
        <v>2407</v>
      </c>
      <c r="D565" t="s">
        <v>994</v>
      </c>
      <c r="E565" s="128" t="s">
        <v>995</v>
      </c>
      <c r="F565">
        <v>26</v>
      </c>
      <c r="G565" t="s">
        <v>996</v>
      </c>
    </row>
    <row r="566" spans="1:7">
      <c r="A566">
        <v>1589</v>
      </c>
      <c r="B566" t="s">
        <v>997</v>
      </c>
      <c r="C566">
        <v>2415</v>
      </c>
      <c r="D566" t="s">
        <v>1000</v>
      </c>
      <c r="E566" s="128" t="s">
        <v>995</v>
      </c>
      <c r="F566">
        <v>26</v>
      </c>
      <c r="G566" t="s">
        <v>996</v>
      </c>
    </row>
    <row r="567" spans="1:7">
      <c r="A567">
        <v>1590</v>
      </c>
      <c r="B567" t="s">
        <v>997</v>
      </c>
      <c r="C567">
        <v>2422</v>
      </c>
      <c r="D567" t="s">
        <v>994</v>
      </c>
      <c r="E567" s="128" t="s">
        <v>995</v>
      </c>
      <c r="F567">
        <v>26</v>
      </c>
      <c r="G567" t="s">
        <v>998</v>
      </c>
    </row>
    <row r="568" spans="1:7">
      <c r="A568">
        <v>1591</v>
      </c>
      <c r="B568" t="s">
        <v>993</v>
      </c>
      <c r="C568">
        <v>2419</v>
      </c>
      <c r="D568" t="s">
        <v>994</v>
      </c>
      <c r="E568" s="128" t="s">
        <v>995</v>
      </c>
      <c r="F568">
        <v>26</v>
      </c>
      <c r="G568" t="s">
        <v>998</v>
      </c>
    </row>
    <row r="569" spans="1:7">
      <c r="A569">
        <v>1592</v>
      </c>
      <c r="B569" t="s">
        <v>993</v>
      </c>
      <c r="C569">
        <v>2415</v>
      </c>
      <c r="D569" t="s">
        <v>1008</v>
      </c>
      <c r="E569" s="128" t="s">
        <v>1003</v>
      </c>
      <c r="F569">
        <v>26</v>
      </c>
      <c r="G569" t="s">
        <v>998</v>
      </c>
    </row>
    <row r="570" spans="1:7">
      <c r="A570">
        <v>1593</v>
      </c>
      <c r="B570" t="s">
        <v>997</v>
      </c>
      <c r="C570">
        <v>2416</v>
      </c>
      <c r="D570" t="s">
        <v>994</v>
      </c>
      <c r="E570" s="128" t="s">
        <v>995</v>
      </c>
      <c r="F570">
        <v>26</v>
      </c>
      <c r="G570" t="s">
        <v>996</v>
      </c>
    </row>
    <row r="571" spans="1:7">
      <c r="A571">
        <v>1595</v>
      </c>
      <c r="B571" t="s">
        <v>993</v>
      </c>
      <c r="C571">
        <v>2402</v>
      </c>
      <c r="D571" t="s">
        <v>1000</v>
      </c>
      <c r="E571" s="128" t="s">
        <v>995</v>
      </c>
      <c r="F571">
        <v>26</v>
      </c>
      <c r="G571" t="s">
        <v>998</v>
      </c>
    </row>
    <row r="572" spans="1:7">
      <c r="A572">
        <v>1596</v>
      </c>
      <c r="B572" t="s">
        <v>993</v>
      </c>
      <c r="C572">
        <v>2424</v>
      </c>
      <c r="D572" t="s">
        <v>1000</v>
      </c>
      <c r="E572" s="128" t="s">
        <v>1003</v>
      </c>
      <c r="F572">
        <v>26</v>
      </c>
      <c r="G572" t="s">
        <v>998</v>
      </c>
    </row>
    <row r="573" spans="1:7">
      <c r="A573">
        <v>1597</v>
      </c>
      <c r="B573" t="s">
        <v>993</v>
      </c>
      <c r="C573">
        <v>2424</v>
      </c>
      <c r="D573" t="s">
        <v>1000</v>
      </c>
      <c r="E573" s="128" t="s">
        <v>1003</v>
      </c>
      <c r="F573">
        <v>26</v>
      </c>
      <c r="G573" t="s">
        <v>998</v>
      </c>
    </row>
    <row r="574" spans="1:7">
      <c r="A574">
        <v>1599</v>
      </c>
      <c r="B574" t="s">
        <v>993</v>
      </c>
      <c r="C574">
        <v>2422</v>
      </c>
      <c r="D574" t="s">
        <v>1000</v>
      </c>
      <c r="E574" s="128" t="s">
        <v>999</v>
      </c>
      <c r="F574">
        <v>26</v>
      </c>
      <c r="G574" t="s">
        <v>996</v>
      </c>
    </row>
    <row r="575" spans="1:7">
      <c r="A575">
        <v>1600</v>
      </c>
      <c r="B575" t="s">
        <v>997</v>
      </c>
      <c r="C575">
        <v>2423</v>
      </c>
      <c r="D575" t="s">
        <v>1000</v>
      </c>
      <c r="E575" s="128" t="s">
        <v>995</v>
      </c>
      <c r="F575">
        <v>26</v>
      </c>
      <c r="G575" t="s">
        <v>996</v>
      </c>
    </row>
    <row r="576" spans="1:7">
      <c r="A576">
        <v>1602</v>
      </c>
      <c r="B576" t="s">
        <v>997</v>
      </c>
      <c r="C576">
        <v>2417</v>
      </c>
      <c r="D576" t="s">
        <v>1000</v>
      </c>
      <c r="E576" s="128" t="s">
        <v>999</v>
      </c>
      <c r="F576">
        <v>26</v>
      </c>
      <c r="G576" t="s">
        <v>998</v>
      </c>
    </row>
    <row r="577" spans="1:7">
      <c r="A577">
        <v>1603</v>
      </c>
      <c r="B577" t="s">
        <v>993</v>
      </c>
      <c r="C577">
        <v>2412</v>
      </c>
      <c r="D577" t="s">
        <v>1000</v>
      </c>
      <c r="E577" s="128" t="s">
        <v>999</v>
      </c>
      <c r="F577">
        <v>26</v>
      </c>
      <c r="G577" t="s">
        <v>998</v>
      </c>
    </row>
    <row r="578" spans="1:7">
      <c r="A578">
        <v>1604</v>
      </c>
      <c r="B578" t="s">
        <v>993</v>
      </c>
      <c r="C578">
        <v>2406</v>
      </c>
      <c r="D578" t="s">
        <v>994</v>
      </c>
      <c r="E578" s="128" t="s">
        <v>995</v>
      </c>
      <c r="F578">
        <v>25</v>
      </c>
      <c r="G578" t="s">
        <v>996</v>
      </c>
    </row>
    <row r="579" spans="1:7">
      <c r="A579">
        <v>1605</v>
      </c>
      <c r="B579" t="s">
        <v>993</v>
      </c>
      <c r="C579">
        <v>2409</v>
      </c>
      <c r="D579" t="s">
        <v>994</v>
      </c>
      <c r="E579" s="128" t="s">
        <v>995</v>
      </c>
      <c r="F579">
        <v>25</v>
      </c>
      <c r="G579" t="s">
        <v>996</v>
      </c>
    </row>
    <row r="580" spans="1:7">
      <c r="A580">
        <v>1606</v>
      </c>
      <c r="B580" t="s">
        <v>1001</v>
      </c>
      <c r="C580">
        <v>2402</v>
      </c>
      <c r="D580" t="s">
        <v>1006</v>
      </c>
      <c r="E580" s="128" t="s">
        <v>999</v>
      </c>
      <c r="F580">
        <v>9</v>
      </c>
      <c r="G580" t="s">
        <v>998</v>
      </c>
    </row>
    <row r="581" spans="1:7">
      <c r="A581">
        <v>1607</v>
      </c>
      <c r="B581" t="s">
        <v>1001</v>
      </c>
      <c r="C581">
        <v>2403</v>
      </c>
      <c r="D581" t="s">
        <v>1006</v>
      </c>
      <c r="E581" s="128" t="s">
        <v>995</v>
      </c>
      <c r="F581">
        <v>25</v>
      </c>
      <c r="G581" t="s">
        <v>1005</v>
      </c>
    </row>
    <row r="582" spans="1:7">
      <c r="A582">
        <v>1608</v>
      </c>
      <c r="B582" t="s">
        <v>1001</v>
      </c>
      <c r="C582">
        <v>2403</v>
      </c>
      <c r="D582" t="s">
        <v>1000</v>
      </c>
      <c r="E582" s="128" t="s">
        <v>995</v>
      </c>
      <c r="F582">
        <v>25</v>
      </c>
      <c r="G582" t="s">
        <v>996</v>
      </c>
    </row>
    <row r="583" spans="1:7">
      <c r="A583">
        <v>1609</v>
      </c>
      <c r="B583" t="s">
        <v>1001</v>
      </c>
      <c r="C583">
        <v>2406</v>
      </c>
      <c r="D583" t="s">
        <v>1008</v>
      </c>
      <c r="E583" s="128" t="s">
        <v>1003</v>
      </c>
      <c r="F583">
        <v>25</v>
      </c>
      <c r="G583" t="s">
        <v>998</v>
      </c>
    </row>
    <row r="584" spans="1:7">
      <c r="A584">
        <v>1610</v>
      </c>
      <c r="B584" t="s">
        <v>993</v>
      </c>
      <c r="C584">
        <v>2421</v>
      </c>
      <c r="D584" t="s">
        <v>1006</v>
      </c>
      <c r="E584" s="128" t="s">
        <v>999</v>
      </c>
      <c r="F584">
        <v>25</v>
      </c>
      <c r="G584" t="s">
        <v>998</v>
      </c>
    </row>
    <row r="585" spans="1:7">
      <c r="A585">
        <v>1611</v>
      </c>
      <c r="B585" t="s">
        <v>1001</v>
      </c>
      <c r="C585">
        <v>2421</v>
      </c>
      <c r="D585" t="s">
        <v>1006</v>
      </c>
      <c r="E585" s="128" t="s">
        <v>999</v>
      </c>
      <c r="F585">
        <v>25</v>
      </c>
      <c r="G585" t="s">
        <v>996</v>
      </c>
    </row>
    <row r="586" spans="1:7">
      <c r="A586">
        <v>1612</v>
      </c>
      <c r="B586" t="s">
        <v>997</v>
      </c>
      <c r="C586">
        <v>2415</v>
      </c>
      <c r="D586" t="s">
        <v>994</v>
      </c>
      <c r="E586" s="128" t="s">
        <v>995</v>
      </c>
      <c r="F586">
        <v>25</v>
      </c>
      <c r="G586" t="s">
        <v>996</v>
      </c>
    </row>
    <row r="587" spans="1:7">
      <c r="A587">
        <v>1613</v>
      </c>
      <c r="B587" t="s">
        <v>997</v>
      </c>
      <c r="C587">
        <v>2414</v>
      </c>
      <c r="D587" t="s">
        <v>1006</v>
      </c>
      <c r="E587" s="128" t="s">
        <v>995</v>
      </c>
      <c r="F587">
        <v>25</v>
      </c>
      <c r="G587" t="s">
        <v>998</v>
      </c>
    </row>
    <row r="588" spans="1:7">
      <c r="A588">
        <v>1614</v>
      </c>
      <c r="B588" t="s">
        <v>1001</v>
      </c>
      <c r="C588">
        <v>2421</v>
      </c>
      <c r="D588" t="s">
        <v>1000</v>
      </c>
      <c r="E588" s="128" t="s">
        <v>999</v>
      </c>
      <c r="F588">
        <v>25</v>
      </c>
      <c r="G588" t="s">
        <v>996</v>
      </c>
    </row>
    <row r="589" spans="1:7">
      <c r="A589">
        <v>1615</v>
      </c>
      <c r="B589" t="s">
        <v>1001</v>
      </c>
      <c r="C589">
        <v>2422</v>
      </c>
      <c r="D589" t="s">
        <v>994</v>
      </c>
      <c r="E589" s="128" t="s">
        <v>995</v>
      </c>
      <c r="F589">
        <v>25</v>
      </c>
      <c r="G589" t="s">
        <v>998</v>
      </c>
    </row>
    <row r="590" spans="1:7">
      <c r="A590">
        <v>1616</v>
      </c>
      <c r="B590" t="s">
        <v>1001</v>
      </c>
      <c r="C590">
        <v>2409</v>
      </c>
      <c r="D590" t="s">
        <v>1006</v>
      </c>
      <c r="E590" s="128" t="s">
        <v>1004</v>
      </c>
      <c r="F590">
        <v>25</v>
      </c>
      <c r="G590" t="s">
        <v>998</v>
      </c>
    </row>
    <row r="591" spans="1:7">
      <c r="A591">
        <v>1617</v>
      </c>
      <c r="B591" t="s">
        <v>993</v>
      </c>
      <c r="C591">
        <v>2417</v>
      </c>
      <c r="D591" t="s">
        <v>994</v>
      </c>
      <c r="E591" s="128" t="s">
        <v>999</v>
      </c>
      <c r="F591">
        <v>25</v>
      </c>
      <c r="G591" t="s">
        <v>996</v>
      </c>
    </row>
    <row r="592" spans="1:7">
      <c r="A592">
        <v>1618</v>
      </c>
      <c r="B592" t="s">
        <v>997</v>
      </c>
      <c r="C592">
        <v>2420</v>
      </c>
      <c r="D592" t="s">
        <v>1006</v>
      </c>
      <c r="E592" s="128" t="s">
        <v>995</v>
      </c>
      <c r="F592">
        <v>25</v>
      </c>
      <c r="G592" t="s">
        <v>996</v>
      </c>
    </row>
    <row r="593" spans="1:7">
      <c r="A593">
        <v>1619</v>
      </c>
      <c r="B593" t="s">
        <v>997</v>
      </c>
      <c r="C593">
        <v>2424</v>
      </c>
      <c r="D593" t="s">
        <v>994</v>
      </c>
      <c r="E593" s="128" t="s">
        <v>999</v>
      </c>
      <c r="F593">
        <v>25</v>
      </c>
      <c r="G593" t="s">
        <v>996</v>
      </c>
    </row>
    <row r="594" spans="1:7">
      <c r="A594">
        <v>1620</v>
      </c>
      <c r="B594" t="s">
        <v>993</v>
      </c>
      <c r="C594">
        <v>2420</v>
      </c>
      <c r="D594" t="s">
        <v>1006</v>
      </c>
      <c r="E594" s="128" t="s">
        <v>1003</v>
      </c>
      <c r="F594">
        <v>25</v>
      </c>
      <c r="G594" t="s">
        <v>998</v>
      </c>
    </row>
    <row r="595" spans="1:7">
      <c r="A595">
        <v>1621</v>
      </c>
      <c r="B595" t="s">
        <v>997</v>
      </c>
      <c r="C595">
        <v>2403</v>
      </c>
      <c r="D595" t="s">
        <v>1006</v>
      </c>
      <c r="E595" s="128" t="s">
        <v>995</v>
      </c>
      <c r="F595">
        <v>25</v>
      </c>
      <c r="G595" t="s">
        <v>996</v>
      </c>
    </row>
    <row r="596" spans="1:7">
      <c r="A596">
        <v>1622</v>
      </c>
      <c r="B596" t="s">
        <v>997</v>
      </c>
      <c r="C596">
        <v>2415</v>
      </c>
      <c r="D596" t="s">
        <v>1006</v>
      </c>
      <c r="E596" s="128" t="s">
        <v>995</v>
      </c>
      <c r="F596">
        <v>25</v>
      </c>
      <c r="G596" t="s">
        <v>996</v>
      </c>
    </row>
    <row r="597" spans="1:7">
      <c r="A597">
        <v>1623</v>
      </c>
      <c r="B597" t="s">
        <v>997</v>
      </c>
      <c r="C597">
        <v>2411</v>
      </c>
      <c r="D597" t="s">
        <v>1000</v>
      </c>
      <c r="E597" s="128" t="s">
        <v>999</v>
      </c>
      <c r="F597">
        <v>25</v>
      </c>
      <c r="G597" t="s">
        <v>998</v>
      </c>
    </row>
    <row r="598" spans="1:7">
      <c r="A598">
        <v>1624</v>
      </c>
      <c r="B598" t="s">
        <v>997</v>
      </c>
      <c r="C598">
        <v>2416</v>
      </c>
      <c r="D598" t="s">
        <v>1006</v>
      </c>
      <c r="E598" s="128" t="s">
        <v>999</v>
      </c>
      <c r="F598">
        <v>25</v>
      </c>
      <c r="G598" t="s">
        <v>998</v>
      </c>
    </row>
    <row r="599" spans="1:7">
      <c r="A599">
        <v>1625</v>
      </c>
      <c r="B599" t="s">
        <v>997</v>
      </c>
      <c r="C599">
        <v>2415</v>
      </c>
      <c r="D599" t="s">
        <v>1006</v>
      </c>
      <c r="E599" s="128" t="s">
        <v>1004</v>
      </c>
      <c r="F599">
        <v>25</v>
      </c>
      <c r="G599" t="s">
        <v>998</v>
      </c>
    </row>
    <row r="600" spans="1:7">
      <c r="A600">
        <v>1626</v>
      </c>
      <c r="B600" t="s">
        <v>997</v>
      </c>
      <c r="C600">
        <v>2415</v>
      </c>
      <c r="D600" t="s">
        <v>1006</v>
      </c>
      <c r="E600" s="128" t="s">
        <v>1004</v>
      </c>
      <c r="F600">
        <v>25</v>
      </c>
      <c r="G600" t="s">
        <v>998</v>
      </c>
    </row>
    <row r="601" spans="1:7">
      <c r="A601">
        <v>1627</v>
      </c>
      <c r="B601" t="s">
        <v>993</v>
      </c>
      <c r="C601">
        <v>2417</v>
      </c>
      <c r="D601" t="s">
        <v>1006</v>
      </c>
      <c r="E601" s="128" t="s">
        <v>1003</v>
      </c>
      <c r="F601">
        <v>25</v>
      </c>
      <c r="G601" t="s">
        <v>996</v>
      </c>
    </row>
    <row r="602" spans="1:7">
      <c r="A602">
        <v>1628</v>
      </c>
      <c r="B602" t="s">
        <v>1001</v>
      </c>
      <c r="C602">
        <v>2417</v>
      </c>
      <c r="D602" t="s">
        <v>1006</v>
      </c>
      <c r="E602" s="128" t="s">
        <v>995</v>
      </c>
      <c r="F602">
        <v>25</v>
      </c>
      <c r="G602" t="s">
        <v>996</v>
      </c>
    </row>
    <row r="603" spans="1:7">
      <c r="A603">
        <v>1629</v>
      </c>
      <c r="B603" t="s">
        <v>997</v>
      </c>
      <c r="C603">
        <v>2422</v>
      </c>
      <c r="D603" t="s">
        <v>1000</v>
      </c>
      <c r="E603" s="128" t="s">
        <v>995</v>
      </c>
      <c r="F603">
        <v>25</v>
      </c>
      <c r="G603" t="s">
        <v>996</v>
      </c>
    </row>
    <row r="604" spans="1:7">
      <c r="A604">
        <v>1630</v>
      </c>
      <c r="B604" t="s">
        <v>993</v>
      </c>
      <c r="C604">
        <v>2407</v>
      </c>
      <c r="D604" t="s">
        <v>994</v>
      </c>
      <c r="E604" s="128" t="s">
        <v>1003</v>
      </c>
      <c r="F604">
        <v>25</v>
      </c>
      <c r="G604" t="s">
        <v>996</v>
      </c>
    </row>
    <row r="605" spans="1:7">
      <c r="A605">
        <v>1631</v>
      </c>
      <c r="B605" t="s">
        <v>993</v>
      </c>
      <c r="C605">
        <v>2422</v>
      </c>
      <c r="D605" t="s">
        <v>994</v>
      </c>
      <c r="E605" s="128" t="s">
        <v>999</v>
      </c>
      <c r="F605">
        <v>25</v>
      </c>
      <c r="G605" t="s">
        <v>996</v>
      </c>
    </row>
    <row r="606" spans="1:7">
      <c r="A606">
        <v>1632</v>
      </c>
      <c r="B606" t="s">
        <v>993</v>
      </c>
      <c r="C606">
        <v>2418</v>
      </c>
      <c r="D606" t="s">
        <v>1008</v>
      </c>
      <c r="E606" s="128" t="s">
        <v>1003</v>
      </c>
      <c r="F606">
        <v>25</v>
      </c>
      <c r="G606" t="s">
        <v>998</v>
      </c>
    </row>
    <row r="607" spans="1:7">
      <c r="A607">
        <v>1633</v>
      </c>
      <c r="B607" t="s">
        <v>997</v>
      </c>
      <c r="C607">
        <v>2406</v>
      </c>
      <c r="D607" t="s">
        <v>994</v>
      </c>
      <c r="E607" s="128" t="s">
        <v>999</v>
      </c>
      <c r="F607">
        <v>25</v>
      </c>
      <c r="G607" t="s">
        <v>998</v>
      </c>
    </row>
    <row r="608" spans="1:7">
      <c r="A608">
        <v>1634</v>
      </c>
      <c r="B608" t="s">
        <v>993</v>
      </c>
      <c r="C608">
        <v>2406</v>
      </c>
      <c r="D608" t="s">
        <v>994</v>
      </c>
      <c r="E608" s="128" t="s">
        <v>999</v>
      </c>
      <c r="F608">
        <v>25</v>
      </c>
      <c r="G608" t="s">
        <v>998</v>
      </c>
    </row>
    <row r="609" spans="1:7">
      <c r="A609">
        <v>1635</v>
      </c>
      <c r="B609" t="s">
        <v>997</v>
      </c>
      <c r="C609">
        <v>2409</v>
      </c>
      <c r="D609" t="s">
        <v>994</v>
      </c>
      <c r="E609" s="128" t="s">
        <v>995</v>
      </c>
      <c r="F609">
        <v>25</v>
      </c>
      <c r="G609" t="s">
        <v>996</v>
      </c>
    </row>
    <row r="610" spans="1:7">
      <c r="A610">
        <v>1636</v>
      </c>
      <c r="B610" t="s">
        <v>997</v>
      </c>
      <c r="C610">
        <v>2409</v>
      </c>
      <c r="D610" t="s">
        <v>1000</v>
      </c>
      <c r="E610" s="128" t="s">
        <v>995</v>
      </c>
      <c r="F610">
        <v>25</v>
      </c>
      <c r="G610" t="s">
        <v>998</v>
      </c>
    </row>
    <row r="611" spans="1:7">
      <c r="A611">
        <v>1637</v>
      </c>
      <c r="B611" t="s">
        <v>997</v>
      </c>
      <c r="C611">
        <v>2421</v>
      </c>
      <c r="D611" t="s">
        <v>994</v>
      </c>
      <c r="E611" s="128" t="s">
        <v>995</v>
      </c>
      <c r="F611">
        <v>25</v>
      </c>
      <c r="G611" t="s">
        <v>996</v>
      </c>
    </row>
    <row r="612" spans="1:7">
      <c r="A612">
        <v>1638</v>
      </c>
      <c r="B612" t="s">
        <v>997</v>
      </c>
      <c r="C612">
        <v>2419</v>
      </c>
      <c r="D612" t="s">
        <v>994</v>
      </c>
      <c r="E612" s="128" t="s">
        <v>995</v>
      </c>
      <c r="F612">
        <v>25</v>
      </c>
      <c r="G612" t="s">
        <v>998</v>
      </c>
    </row>
    <row r="613" spans="1:7">
      <c r="A613">
        <v>1639</v>
      </c>
      <c r="B613" t="s">
        <v>997</v>
      </c>
      <c r="C613">
        <v>2419</v>
      </c>
      <c r="D613" t="s">
        <v>1000</v>
      </c>
      <c r="E613" s="128" t="s">
        <v>995</v>
      </c>
      <c r="F613">
        <v>25</v>
      </c>
      <c r="G613" t="s">
        <v>998</v>
      </c>
    </row>
    <row r="614" spans="1:7">
      <c r="A614">
        <v>1640</v>
      </c>
      <c r="B614" t="s">
        <v>993</v>
      </c>
      <c r="C614">
        <v>2421</v>
      </c>
      <c r="D614" t="s">
        <v>994</v>
      </c>
      <c r="E614" s="128" t="s">
        <v>995</v>
      </c>
      <c r="F614">
        <v>25</v>
      </c>
      <c r="G614" t="s">
        <v>996</v>
      </c>
    </row>
    <row r="615" spans="1:7">
      <c r="A615">
        <v>1641</v>
      </c>
      <c r="B615" t="s">
        <v>993</v>
      </c>
      <c r="C615">
        <v>2421</v>
      </c>
      <c r="D615" t="s">
        <v>994</v>
      </c>
      <c r="E615" s="128" t="s">
        <v>995</v>
      </c>
      <c r="F615">
        <v>25</v>
      </c>
      <c r="G615" t="s">
        <v>996</v>
      </c>
    </row>
    <row r="616" spans="1:7">
      <c r="A616">
        <v>1642</v>
      </c>
      <c r="B616" t="s">
        <v>997</v>
      </c>
      <c r="C616">
        <v>2417</v>
      </c>
      <c r="D616" t="s">
        <v>1008</v>
      </c>
      <c r="E616" s="128" t="s">
        <v>999</v>
      </c>
      <c r="F616">
        <v>25</v>
      </c>
      <c r="G616" t="s">
        <v>998</v>
      </c>
    </row>
    <row r="617" spans="1:7">
      <c r="A617">
        <v>1643</v>
      </c>
      <c r="B617" t="s">
        <v>993</v>
      </c>
      <c r="C617">
        <v>2405</v>
      </c>
      <c r="D617" t="s">
        <v>1006</v>
      </c>
      <c r="E617" s="128" t="s">
        <v>999</v>
      </c>
      <c r="F617">
        <v>25</v>
      </c>
      <c r="G617" t="s">
        <v>996</v>
      </c>
    </row>
    <row r="618" spans="1:7">
      <c r="A618">
        <v>1644</v>
      </c>
      <c r="B618" t="s">
        <v>997</v>
      </c>
      <c r="C618">
        <v>2418</v>
      </c>
      <c r="D618" t="s">
        <v>1006</v>
      </c>
      <c r="E618" s="128" t="s">
        <v>999</v>
      </c>
      <c r="F618">
        <v>25</v>
      </c>
      <c r="G618" t="s">
        <v>998</v>
      </c>
    </row>
    <row r="619" spans="1:7">
      <c r="A619">
        <v>1645</v>
      </c>
      <c r="B619" t="s">
        <v>993</v>
      </c>
      <c r="C619">
        <v>2419</v>
      </c>
      <c r="D619" t="s">
        <v>1006</v>
      </c>
      <c r="E619" s="128" t="s">
        <v>995</v>
      </c>
      <c r="F619">
        <v>25</v>
      </c>
      <c r="G619" t="s">
        <v>996</v>
      </c>
    </row>
    <row r="620" spans="1:7">
      <c r="A620">
        <v>1646</v>
      </c>
      <c r="B620" t="s">
        <v>997</v>
      </c>
      <c r="C620">
        <v>2419</v>
      </c>
      <c r="D620" t="s">
        <v>1006</v>
      </c>
      <c r="E620" s="128" t="s">
        <v>995</v>
      </c>
      <c r="F620">
        <v>25</v>
      </c>
      <c r="G620" t="s">
        <v>996</v>
      </c>
    </row>
    <row r="621" spans="1:7">
      <c r="A621">
        <v>1647</v>
      </c>
      <c r="B621" t="s">
        <v>997</v>
      </c>
      <c r="C621">
        <v>2419</v>
      </c>
      <c r="D621" t="s">
        <v>1006</v>
      </c>
      <c r="E621" s="128" t="s">
        <v>995</v>
      </c>
      <c r="F621">
        <v>25</v>
      </c>
      <c r="G621" t="s">
        <v>996</v>
      </c>
    </row>
    <row r="622" spans="1:7">
      <c r="A622">
        <v>1648</v>
      </c>
      <c r="B622" t="s">
        <v>997</v>
      </c>
      <c r="C622">
        <v>2404</v>
      </c>
      <c r="D622" t="s">
        <v>1006</v>
      </c>
      <c r="E622" s="128" t="s">
        <v>995</v>
      </c>
      <c r="F622">
        <v>25</v>
      </c>
      <c r="G622" t="s">
        <v>996</v>
      </c>
    </row>
    <row r="623" spans="1:7">
      <c r="A623">
        <v>1649</v>
      </c>
      <c r="B623" t="s">
        <v>997</v>
      </c>
      <c r="C623">
        <v>2404</v>
      </c>
      <c r="D623" t="s">
        <v>1006</v>
      </c>
      <c r="E623" s="128" t="s">
        <v>995</v>
      </c>
      <c r="F623">
        <v>25</v>
      </c>
      <c r="G623" t="s">
        <v>996</v>
      </c>
    </row>
    <row r="624" spans="1:7">
      <c r="A624">
        <v>1650</v>
      </c>
      <c r="B624" t="s">
        <v>993</v>
      </c>
      <c r="C624">
        <v>2413</v>
      </c>
      <c r="D624" t="s">
        <v>1000</v>
      </c>
      <c r="E624" s="128" t="s">
        <v>1003</v>
      </c>
      <c r="F624">
        <v>25</v>
      </c>
      <c r="G624" t="s">
        <v>996</v>
      </c>
    </row>
    <row r="625" spans="1:7">
      <c r="A625">
        <v>1651</v>
      </c>
      <c r="B625" t="s">
        <v>993</v>
      </c>
      <c r="C625">
        <v>2413</v>
      </c>
      <c r="D625" t="s">
        <v>1006</v>
      </c>
      <c r="E625" s="128" t="s">
        <v>1003</v>
      </c>
      <c r="F625">
        <v>25</v>
      </c>
      <c r="G625" t="s">
        <v>998</v>
      </c>
    </row>
    <row r="626" spans="1:7">
      <c r="A626">
        <v>1652</v>
      </c>
      <c r="B626" t="s">
        <v>997</v>
      </c>
      <c r="C626">
        <v>2418</v>
      </c>
      <c r="D626" t="s">
        <v>1006</v>
      </c>
      <c r="E626" s="128" t="s">
        <v>999</v>
      </c>
      <c r="F626">
        <v>24</v>
      </c>
      <c r="G626" t="s">
        <v>998</v>
      </c>
    </row>
    <row r="627" spans="1:7">
      <c r="A627">
        <v>1653</v>
      </c>
      <c r="B627" t="s">
        <v>997</v>
      </c>
      <c r="C627">
        <v>2411</v>
      </c>
      <c r="D627" t="s">
        <v>994</v>
      </c>
      <c r="E627" s="128" t="s">
        <v>995</v>
      </c>
      <c r="F627">
        <v>24</v>
      </c>
      <c r="G627" t="s">
        <v>996</v>
      </c>
    </row>
    <row r="628" spans="1:7">
      <c r="A628">
        <v>1654</v>
      </c>
      <c r="B628" t="s">
        <v>997</v>
      </c>
      <c r="C628">
        <v>2411</v>
      </c>
      <c r="D628" t="s">
        <v>994</v>
      </c>
      <c r="E628" s="128" t="s">
        <v>995</v>
      </c>
      <c r="F628">
        <v>24</v>
      </c>
      <c r="G628" t="s">
        <v>996</v>
      </c>
    </row>
    <row r="629" spans="1:7">
      <c r="A629">
        <v>1655</v>
      </c>
      <c r="B629" t="s">
        <v>997</v>
      </c>
      <c r="C629">
        <v>2415</v>
      </c>
      <c r="D629" t="s">
        <v>994</v>
      </c>
      <c r="E629" s="128" t="s">
        <v>999</v>
      </c>
      <c r="F629">
        <v>24</v>
      </c>
      <c r="G629" t="s">
        <v>998</v>
      </c>
    </row>
    <row r="630" spans="1:7">
      <c r="A630">
        <v>1656</v>
      </c>
      <c r="B630" t="s">
        <v>1001</v>
      </c>
      <c r="C630">
        <v>2422</v>
      </c>
      <c r="D630" t="s">
        <v>1006</v>
      </c>
      <c r="E630" s="128" t="s">
        <v>999</v>
      </c>
      <c r="F630">
        <v>24</v>
      </c>
      <c r="G630" t="s">
        <v>998</v>
      </c>
    </row>
    <row r="631" spans="1:7">
      <c r="A631">
        <v>1657</v>
      </c>
      <c r="B631" t="s">
        <v>997</v>
      </c>
      <c r="C631">
        <v>2421</v>
      </c>
      <c r="D631" t="s">
        <v>1000</v>
      </c>
      <c r="E631" s="128" t="s">
        <v>999</v>
      </c>
      <c r="F631">
        <v>24</v>
      </c>
      <c r="G631" t="s">
        <v>996</v>
      </c>
    </row>
    <row r="632" spans="1:7">
      <c r="A632">
        <v>1658</v>
      </c>
      <c r="B632" t="s">
        <v>997</v>
      </c>
      <c r="C632">
        <v>2408</v>
      </c>
      <c r="D632" t="s">
        <v>994</v>
      </c>
      <c r="E632" s="128" t="s">
        <v>999</v>
      </c>
      <c r="F632">
        <v>24</v>
      </c>
      <c r="G632" t="s">
        <v>996</v>
      </c>
    </row>
    <row r="633" spans="1:7">
      <c r="A633">
        <v>1659</v>
      </c>
      <c r="B633" t="s">
        <v>997</v>
      </c>
      <c r="C633">
        <v>2402</v>
      </c>
      <c r="D633" t="s">
        <v>994</v>
      </c>
      <c r="E633" s="128" t="s">
        <v>1003</v>
      </c>
      <c r="F633">
        <v>24</v>
      </c>
      <c r="G633" t="s">
        <v>996</v>
      </c>
    </row>
    <row r="634" spans="1:7">
      <c r="A634">
        <v>1660</v>
      </c>
      <c r="B634" t="s">
        <v>993</v>
      </c>
      <c r="C634">
        <v>2414</v>
      </c>
      <c r="D634" t="s">
        <v>1006</v>
      </c>
      <c r="E634" s="128" t="s">
        <v>1003</v>
      </c>
      <c r="F634">
        <v>24</v>
      </c>
      <c r="G634" t="s">
        <v>998</v>
      </c>
    </row>
    <row r="635" spans="1:7">
      <c r="A635">
        <v>1661</v>
      </c>
      <c r="B635" t="s">
        <v>993</v>
      </c>
      <c r="C635">
        <v>2411</v>
      </c>
      <c r="D635" t="s">
        <v>1006</v>
      </c>
      <c r="E635" s="128" t="s">
        <v>1003</v>
      </c>
      <c r="F635">
        <v>24</v>
      </c>
      <c r="G635" t="s">
        <v>998</v>
      </c>
    </row>
    <row r="636" spans="1:7">
      <c r="A636">
        <v>1662</v>
      </c>
      <c r="B636" t="s">
        <v>997</v>
      </c>
      <c r="C636">
        <v>2413</v>
      </c>
      <c r="D636" t="s">
        <v>1006</v>
      </c>
      <c r="E636" s="128" t="s">
        <v>995</v>
      </c>
      <c r="F636">
        <v>24</v>
      </c>
      <c r="G636" t="s">
        <v>996</v>
      </c>
    </row>
    <row r="637" spans="1:7">
      <c r="A637">
        <v>1663</v>
      </c>
      <c r="B637" t="s">
        <v>997</v>
      </c>
      <c r="C637">
        <v>2421</v>
      </c>
      <c r="D637" t="s">
        <v>994</v>
      </c>
      <c r="E637" s="128" t="s">
        <v>995</v>
      </c>
      <c r="F637">
        <v>24</v>
      </c>
      <c r="G637" t="s">
        <v>996</v>
      </c>
    </row>
    <row r="638" spans="1:7">
      <c r="A638">
        <v>1664</v>
      </c>
      <c r="B638" t="s">
        <v>997</v>
      </c>
      <c r="C638">
        <v>2421</v>
      </c>
      <c r="D638" t="s">
        <v>1006</v>
      </c>
      <c r="E638" s="128" t="s">
        <v>995</v>
      </c>
      <c r="F638">
        <v>24</v>
      </c>
      <c r="G638" t="s">
        <v>996</v>
      </c>
    </row>
    <row r="639" spans="1:7">
      <c r="A639">
        <v>1665</v>
      </c>
      <c r="B639" t="s">
        <v>993</v>
      </c>
      <c r="C639">
        <v>2405</v>
      </c>
      <c r="D639" t="s">
        <v>1006</v>
      </c>
      <c r="E639" s="128" t="s">
        <v>999</v>
      </c>
      <c r="F639">
        <v>24</v>
      </c>
      <c r="G639" t="s">
        <v>996</v>
      </c>
    </row>
    <row r="640" spans="1:7">
      <c r="A640">
        <v>1666</v>
      </c>
      <c r="B640" t="s">
        <v>997</v>
      </c>
      <c r="C640">
        <v>2404</v>
      </c>
      <c r="D640" t="s">
        <v>1006</v>
      </c>
      <c r="E640" s="128" t="s">
        <v>999</v>
      </c>
      <c r="F640">
        <v>24</v>
      </c>
      <c r="G640" t="s">
        <v>996</v>
      </c>
    </row>
    <row r="641" spans="1:7">
      <c r="A641">
        <v>1667</v>
      </c>
      <c r="B641" t="s">
        <v>997</v>
      </c>
      <c r="C641">
        <v>2406</v>
      </c>
      <c r="D641" t="s">
        <v>1006</v>
      </c>
      <c r="E641" s="128" t="s">
        <v>995</v>
      </c>
      <c r="F641">
        <v>24</v>
      </c>
      <c r="G641" t="s">
        <v>998</v>
      </c>
    </row>
    <row r="642" spans="1:7">
      <c r="A642">
        <v>1668</v>
      </c>
      <c r="B642" t="s">
        <v>997</v>
      </c>
      <c r="C642">
        <v>2421</v>
      </c>
      <c r="D642" t="s">
        <v>1006</v>
      </c>
      <c r="E642" s="128" t="s">
        <v>995</v>
      </c>
      <c r="F642">
        <v>24</v>
      </c>
      <c r="G642" t="s">
        <v>998</v>
      </c>
    </row>
    <row r="643" spans="1:7">
      <c r="A643">
        <v>1669</v>
      </c>
      <c r="B643" t="s">
        <v>993</v>
      </c>
      <c r="C643">
        <v>2413</v>
      </c>
      <c r="D643" t="s">
        <v>1006</v>
      </c>
      <c r="E643" s="128" t="s">
        <v>1003</v>
      </c>
      <c r="F643">
        <v>24</v>
      </c>
      <c r="G643" t="s">
        <v>998</v>
      </c>
    </row>
    <row r="644" spans="1:7">
      <c r="A644">
        <v>1670</v>
      </c>
      <c r="B644" t="s">
        <v>997</v>
      </c>
      <c r="C644">
        <v>2413</v>
      </c>
      <c r="D644" t="s">
        <v>1006</v>
      </c>
      <c r="E644" s="128" t="s">
        <v>999</v>
      </c>
      <c r="F644">
        <v>24</v>
      </c>
      <c r="G644" t="s">
        <v>996</v>
      </c>
    </row>
    <row r="645" spans="1:7">
      <c r="A645">
        <v>1673</v>
      </c>
      <c r="B645" t="s">
        <v>993</v>
      </c>
      <c r="C645">
        <v>2422</v>
      </c>
      <c r="D645" t="s">
        <v>994</v>
      </c>
      <c r="E645" s="128" t="s">
        <v>999</v>
      </c>
      <c r="F645">
        <v>24</v>
      </c>
      <c r="G645" t="s">
        <v>1005</v>
      </c>
    </row>
    <row r="646" spans="1:7">
      <c r="A646">
        <v>1674</v>
      </c>
      <c r="B646" t="s">
        <v>993</v>
      </c>
      <c r="C646">
        <v>2408</v>
      </c>
      <c r="D646" t="s">
        <v>994</v>
      </c>
      <c r="E646" s="128" t="s">
        <v>999</v>
      </c>
      <c r="F646">
        <v>24</v>
      </c>
      <c r="G646" t="s">
        <v>996</v>
      </c>
    </row>
    <row r="647" spans="1:7">
      <c r="A647">
        <v>1675</v>
      </c>
      <c r="B647" t="s">
        <v>997</v>
      </c>
      <c r="C647">
        <v>2424</v>
      </c>
      <c r="D647" t="s">
        <v>1006</v>
      </c>
      <c r="E647" s="128" t="s">
        <v>995</v>
      </c>
      <c r="F647">
        <v>24</v>
      </c>
      <c r="G647" t="s">
        <v>998</v>
      </c>
    </row>
    <row r="648" spans="1:7">
      <c r="A648">
        <v>1676</v>
      </c>
      <c r="B648" t="s">
        <v>997</v>
      </c>
      <c r="C648">
        <v>2424</v>
      </c>
      <c r="D648" t="s">
        <v>1006</v>
      </c>
      <c r="E648" s="128" t="s">
        <v>995</v>
      </c>
      <c r="F648">
        <v>24</v>
      </c>
      <c r="G648" t="s">
        <v>998</v>
      </c>
    </row>
    <row r="649" spans="1:7">
      <c r="A649">
        <v>1677</v>
      </c>
      <c r="B649" t="s">
        <v>997</v>
      </c>
      <c r="C649">
        <v>2409</v>
      </c>
      <c r="D649" t="s">
        <v>1006</v>
      </c>
      <c r="E649" s="128" t="s">
        <v>999</v>
      </c>
      <c r="F649">
        <v>24</v>
      </c>
      <c r="G649" t="s">
        <v>998</v>
      </c>
    </row>
    <row r="650" spans="1:7">
      <c r="A650">
        <v>1678</v>
      </c>
      <c r="B650" t="s">
        <v>997</v>
      </c>
      <c r="C650">
        <v>2404</v>
      </c>
      <c r="D650" t="s">
        <v>994</v>
      </c>
      <c r="E650" s="128" t="s">
        <v>999</v>
      </c>
      <c r="F650">
        <v>24</v>
      </c>
      <c r="G650" t="s">
        <v>996</v>
      </c>
    </row>
    <row r="651" spans="1:7">
      <c r="A651">
        <v>1679</v>
      </c>
      <c r="B651" t="s">
        <v>993</v>
      </c>
      <c r="C651">
        <v>2418</v>
      </c>
      <c r="D651" t="s">
        <v>1006</v>
      </c>
      <c r="E651" s="128" t="s">
        <v>995</v>
      </c>
      <c r="F651">
        <v>24</v>
      </c>
      <c r="G651" t="s">
        <v>996</v>
      </c>
    </row>
    <row r="652" spans="1:7">
      <c r="A652">
        <v>1680</v>
      </c>
      <c r="B652" t="s">
        <v>997</v>
      </c>
      <c r="C652">
        <v>2422</v>
      </c>
      <c r="D652" t="s">
        <v>1000</v>
      </c>
      <c r="E652" s="128" t="s">
        <v>995</v>
      </c>
      <c r="F652">
        <v>24</v>
      </c>
      <c r="G652" t="s">
        <v>996</v>
      </c>
    </row>
    <row r="653" spans="1:7">
      <c r="A653">
        <v>1681</v>
      </c>
      <c r="B653" t="s">
        <v>997</v>
      </c>
      <c r="C653">
        <v>2418</v>
      </c>
      <c r="D653" t="s">
        <v>1006</v>
      </c>
      <c r="E653" s="128" t="s">
        <v>1003</v>
      </c>
      <c r="F653">
        <v>24</v>
      </c>
      <c r="G653" t="s">
        <v>996</v>
      </c>
    </row>
    <row r="654" spans="1:7">
      <c r="A654">
        <v>1682</v>
      </c>
      <c r="B654" t="s">
        <v>997</v>
      </c>
      <c r="C654">
        <v>2418</v>
      </c>
      <c r="D654" t="s">
        <v>1006</v>
      </c>
      <c r="E654" s="128" t="s">
        <v>1003</v>
      </c>
      <c r="F654">
        <v>24</v>
      </c>
      <c r="G654" t="s">
        <v>996</v>
      </c>
    </row>
    <row r="655" spans="1:7">
      <c r="A655">
        <v>1683</v>
      </c>
      <c r="B655" t="s">
        <v>993</v>
      </c>
      <c r="C655">
        <v>2422</v>
      </c>
      <c r="D655" t="s">
        <v>994</v>
      </c>
      <c r="E655" s="128" t="s">
        <v>995</v>
      </c>
      <c r="F655">
        <v>24</v>
      </c>
      <c r="G655" t="s">
        <v>996</v>
      </c>
    </row>
    <row r="656" spans="1:7">
      <c r="A656">
        <v>1684</v>
      </c>
      <c r="B656" t="s">
        <v>997</v>
      </c>
      <c r="C656">
        <v>2409</v>
      </c>
      <c r="D656" t="s">
        <v>994</v>
      </c>
      <c r="E656" s="128" t="s">
        <v>995</v>
      </c>
      <c r="F656">
        <v>24</v>
      </c>
      <c r="G656" t="s">
        <v>996</v>
      </c>
    </row>
    <row r="657" spans="1:7">
      <c r="A657">
        <v>1685</v>
      </c>
      <c r="B657" t="s">
        <v>997</v>
      </c>
      <c r="C657">
        <v>2419</v>
      </c>
      <c r="D657" t="s">
        <v>994</v>
      </c>
      <c r="E657" s="128" t="s">
        <v>999</v>
      </c>
      <c r="F657">
        <v>24</v>
      </c>
      <c r="G657" t="s">
        <v>996</v>
      </c>
    </row>
    <row r="658" spans="1:7">
      <c r="A658">
        <v>1686</v>
      </c>
      <c r="B658" t="s">
        <v>997</v>
      </c>
      <c r="C658">
        <v>2406</v>
      </c>
      <c r="D658" t="s">
        <v>1006</v>
      </c>
      <c r="E658" s="128" t="s">
        <v>995</v>
      </c>
      <c r="F658">
        <v>24</v>
      </c>
      <c r="G658" t="s">
        <v>998</v>
      </c>
    </row>
    <row r="659" spans="1:7">
      <c r="A659">
        <v>1687</v>
      </c>
      <c r="B659" t="s">
        <v>993</v>
      </c>
      <c r="C659">
        <v>2419</v>
      </c>
      <c r="D659" t="s">
        <v>1000</v>
      </c>
      <c r="E659" s="128" t="s">
        <v>1003</v>
      </c>
      <c r="F659">
        <v>24</v>
      </c>
      <c r="G659" t="s">
        <v>998</v>
      </c>
    </row>
    <row r="660" spans="1:7">
      <c r="A660">
        <v>1688</v>
      </c>
      <c r="B660" t="s">
        <v>993</v>
      </c>
      <c r="C660">
        <v>2405</v>
      </c>
      <c r="D660" t="s">
        <v>1008</v>
      </c>
      <c r="E660" s="128" t="s">
        <v>995</v>
      </c>
      <c r="F660">
        <v>24</v>
      </c>
      <c r="G660" t="s">
        <v>998</v>
      </c>
    </row>
    <row r="661" spans="1:7">
      <c r="A661">
        <v>1689</v>
      </c>
      <c r="B661" t="s">
        <v>993</v>
      </c>
      <c r="C661">
        <v>2413</v>
      </c>
      <c r="D661" t="s">
        <v>994</v>
      </c>
      <c r="E661" s="128" t="s">
        <v>995</v>
      </c>
      <c r="F661">
        <v>24</v>
      </c>
      <c r="G661" t="s">
        <v>996</v>
      </c>
    </row>
    <row r="662" spans="1:7">
      <c r="A662">
        <v>1690</v>
      </c>
      <c r="B662" t="s">
        <v>997</v>
      </c>
      <c r="C662">
        <v>2414</v>
      </c>
      <c r="D662" t="s">
        <v>994</v>
      </c>
      <c r="E662" s="128" t="s">
        <v>995</v>
      </c>
      <c r="F662">
        <v>24</v>
      </c>
      <c r="G662" t="s">
        <v>998</v>
      </c>
    </row>
    <row r="663" spans="1:7">
      <c r="A663">
        <v>1691</v>
      </c>
      <c r="B663" t="s">
        <v>993</v>
      </c>
      <c r="C663">
        <v>2421</v>
      </c>
      <c r="D663" t="s">
        <v>994</v>
      </c>
      <c r="E663" s="128" t="s">
        <v>995</v>
      </c>
      <c r="F663">
        <v>24</v>
      </c>
      <c r="G663" t="s">
        <v>996</v>
      </c>
    </row>
    <row r="664" spans="1:7">
      <c r="A664">
        <v>1692</v>
      </c>
      <c r="B664" t="s">
        <v>997</v>
      </c>
      <c r="C664">
        <v>2406</v>
      </c>
      <c r="D664" t="s">
        <v>1000</v>
      </c>
      <c r="E664" s="128" t="s">
        <v>995</v>
      </c>
      <c r="F664">
        <v>24</v>
      </c>
      <c r="G664" t="s">
        <v>998</v>
      </c>
    </row>
    <row r="665" spans="1:7">
      <c r="A665">
        <v>1693</v>
      </c>
      <c r="B665" t="s">
        <v>997</v>
      </c>
      <c r="C665">
        <v>2408</v>
      </c>
      <c r="D665" t="s">
        <v>1000</v>
      </c>
      <c r="E665" s="128" t="s">
        <v>995</v>
      </c>
      <c r="F665">
        <v>24</v>
      </c>
      <c r="G665" t="s">
        <v>998</v>
      </c>
    </row>
    <row r="666" spans="1:7">
      <c r="A666">
        <v>1694</v>
      </c>
      <c r="B666" t="s">
        <v>1001</v>
      </c>
      <c r="C666">
        <v>2405</v>
      </c>
      <c r="D666" t="s">
        <v>1008</v>
      </c>
      <c r="E666" s="128" t="s">
        <v>1003</v>
      </c>
      <c r="F666">
        <v>24</v>
      </c>
      <c r="G666" t="s">
        <v>996</v>
      </c>
    </row>
    <row r="667" spans="1:7">
      <c r="A667">
        <v>1695</v>
      </c>
      <c r="B667" t="s">
        <v>997</v>
      </c>
      <c r="C667">
        <v>2421</v>
      </c>
      <c r="D667" t="s">
        <v>994</v>
      </c>
      <c r="E667" s="128" t="s">
        <v>995</v>
      </c>
      <c r="F667">
        <v>24</v>
      </c>
      <c r="G667" t="s">
        <v>998</v>
      </c>
    </row>
    <row r="668" spans="1:7">
      <c r="A668">
        <v>1696</v>
      </c>
      <c r="B668" t="s">
        <v>993</v>
      </c>
      <c r="C668">
        <v>2420</v>
      </c>
      <c r="D668" t="s">
        <v>994</v>
      </c>
      <c r="E668" s="128" t="s">
        <v>995</v>
      </c>
      <c r="F668">
        <v>24</v>
      </c>
      <c r="G668" t="s">
        <v>996</v>
      </c>
    </row>
    <row r="669" spans="1:7">
      <c r="A669">
        <v>1697</v>
      </c>
      <c r="B669" t="s">
        <v>993</v>
      </c>
      <c r="C669">
        <v>2420</v>
      </c>
      <c r="D669" t="s">
        <v>994</v>
      </c>
      <c r="E669" s="128" t="s">
        <v>995</v>
      </c>
      <c r="F669">
        <v>24</v>
      </c>
      <c r="G669" t="s">
        <v>996</v>
      </c>
    </row>
    <row r="670" spans="1:7">
      <c r="A670">
        <v>1698</v>
      </c>
      <c r="B670" t="s">
        <v>1001</v>
      </c>
      <c r="C670">
        <v>2408</v>
      </c>
      <c r="D670" t="s">
        <v>1006</v>
      </c>
      <c r="E670" s="128" t="s">
        <v>995</v>
      </c>
      <c r="F670">
        <v>24</v>
      </c>
      <c r="G670" t="s">
        <v>998</v>
      </c>
    </row>
    <row r="671" spans="1:7">
      <c r="A671">
        <v>1699</v>
      </c>
      <c r="B671" t="s">
        <v>1001</v>
      </c>
      <c r="C671">
        <v>2415</v>
      </c>
      <c r="D671" t="s">
        <v>1006</v>
      </c>
      <c r="E671" s="128" t="s">
        <v>995</v>
      </c>
      <c r="F671">
        <v>24</v>
      </c>
      <c r="G671" t="s">
        <v>998</v>
      </c>
    </row>
    <row r="672" spans="1:7">
      <c r="A672">
        <v>1700</v>
      </c>
      <c r="B672" t="s">
        <v>1001</v>
      </c>
      <c r="C672">
        <v>2415</v>
      </c>
      <c r="D672" t="s">
        <v>1006</v>
      </c>
      <c r="E672" s="128" t="s">
        <v>995</v>
      </c>
      <c r="F672">
        <v>24</v>
      </c>
      <c r="G672" t="s">
        <v>998</v>
      </c>
    </row>
    <row r="673" spans="1:7">
      <c r="A673">
        <v>1701</v>
      </c>
      <c r="B673" t="s">
        <v>993</v>
      </c>
      <c r="C673">
        <v>2417</v>
      </c>
      <c r="D673" t="s">
        <v>1006</v>
      </c>
      <c r="E673" s="128" t="s">
        <v>995</v>
      </c>
      <c r="F673">
        <v>24</v>
      </c>
      <c r="G673" t="s">
        <v>998</v>
      </c>
    </row>
    <row r="674" spans="1:7">
      <c r="A674">
        <v>1702</v>
      </c>
      <c r="B674" t="s">
        <v>993</v>
      </c>
      <c r="C674">
        <v>2403</v>
      </c>
      <c r="D674" t="s">
        <v>1006</v>
      </c>
      <c r="E674" s="128" t="s">
        <v>995</v>
      </c>
      <c r="F674">
        <v>24</v>
      </c>
      <c r="G674" t="s">
        <v>996</v>
      </c>
    </row>
    <row r="675" spans="1:7">
      <c r="A675">
        <v>1703</v>
      </c>
      <c r="B675" t="s">
        <v>993</v>
      </c>
      <c r="C675">
        <v>2403</v>
      </c>
      <c r="D675" t="s">
        <v>1008</v>
      </c>
      <c r="E675" s="128" t="s">
        <v>999</v>
      </c>
      <c r="F675">
        <v>24</v>
      </c>
      <c r="G675" t="s">
        <v>998</v>
      </c>
    </row>
    <row r="676" spans="1:7">
      <c r="A676">
        <v>1704</v>
      </c>
      <c r="B676" t="s">
        <v>997</v>
      </c>
      <c r="C676">
        <v>2421</v>
      </c>
      <c r="D676" t="s">
        <v>1000</v>
      </c>
      <c r="E676" s="128" t="s">
        <v>999</v>
      </c>
      <c r="F676">
        <v>24</v>
      </c>
      <c r="G676" t="s">
        <v>996</v>
      </c>
    </row>
    <row r="677" spans="1:7">
      <c r="A677">
        <v>1705</v>
      </c>
      <c r="B677" t="s">
        <v>997</v>
      </c>
      <c r="C677">
        <v>2415</v>
      </c>
      <c r="D677" t="s">
        <v>1000</v>
      </c>
      <c r="E677" s="128" t="s">
        <v>995</v>
      </c>
      <c r="F677">
        <v>24</v>
      </c>
      <c r="G677" t="s">
        <v>996</v>
      </c>
    </row>
    <row r="678" spans="1:7">
      <c r="A678">
        <v>1706</v>
      </c>
      <c r="B678" t="s">
        <v>993</v>
      </c>
      <c r="C678">
        <v>2417</v>
      </c>
      <c r="D678" t="s">
        <v>1006</v>
      </c>
      <c r="E678" s="128" t="s">
        <v>999</v>
      </c>
      <c r="F678">
        <v>24</v>
      </c>
      <c r="G678" t="s">
        <v>998</v>
      </c>
    </row>
    <row r="679" spans="1:7">
      <c r="A679">
        <v>1707</v>
      </c>
      <c r="B679" t="s">
        <v>997</v>
      </c>
      <c r="C679">
        <v>2409</v>
      </c>
      <c r="D679" t="s">
        <v>1006</v>
      </c>
      <c r="E679" s="128" t="s">
        <v>999</v>
      </c>
      <c r="F679">
        <v>24</v>
      </c>
      <c r="G679" t="s">
        <v>998</v>
      </c>
    </row>
    <row r="680" spans="1:7">
      <c r="A680">
        <v>1708</v>
      </c>
      <c r="B680" t="s">
        <v>993</v>
      </c>
      <c r="C680">
        <v>2417</v>
      </c>
      <c r="D680" t="s">
        <v>1006</v>
      </c>
      <c r="E680" s="128" t="s">
        <v>995</v>
      </c>
      <c r="F680">
        <v>24</v>
      </c>
      <c r="G680" t="s">
        <v>996</v>
      </c>
    </row>
    <row r="681" spans="1:7">
      <c r="A681">
        <v>1709</v>
      </c>
      <c r="B681" t="s">
        <v>993</v>
      </c>
      <c r="C681">
        <v>2415</v>
      </c>
      <c r="D681" t="s">
        <v>1008</v>
      </c>
      <c r="E681" s="128" t="s">
        <v>1004</v>
      </c>
      <c r="F681">
        <v>24</v>
      </c>
      <c r="G681" t="s">
        <v>996</v>
      </c>
    </row>
    <row r="682" spans="1:7">
      <c r="A682">
        <v>1710</v>
      </c>
      <c r="B682" t="s">
        <v>997</v>
      </c>
      <c r="C682">
        <v>2402</v>
      </c>
      <c r="D682" t="s">
        <v>1000</v>
      </c>
      <c r="E682" s="128" t="s">
        <v>995</v>
      </c>
      <c r="F682">
        <v>24</v>
      </c>
      <c r="G682" t="s">
        <v>996</v>
      </c>
    </row>
    <row r="683" spans="1:7">
      <c r="A683">
        <v>1711</v>
      </c>
      <c r="B683" t="s">
        <v>997</v>
      </c>
      <c r="C683">
        <v>2402</v>
      </c>
      <c r="D683" t="s">
        <v>1006</v>
      </c>
      <c r="E683" s="128" t="s">
        <v>995</v>
      </c>
      <c r="F683">
        <v>24</v>
      </c>
      <c r="G683" t="s">
        <v>996</v>
      </c>
    </row>
    <row r="684" spans="1:7">
      <c r="A684">
        <v>1712</v>
      </c>
      <c r="B684" t="s">
        <v>997</v>
      </c>
      <c r="C684">
        <v>2417</v>
      </c>
      <c r="D684" t="s">
        <v>1006</v>
      </c>
      <c r="E684" s="128" t="s">
        <v>1003</v>
      </c>
      <c r="F684">
        <v>24</v>
      </c>
      <c r="G684" t="s">
        <v>998</v>
      </c>
    </row>
    <row r="685" spans="1:7">
      <c r="A685">
        <v>1713</v>
      </c>
      <c r="B685" t="s">
        <v>997</v>
      </c>
      <c r="C685">
        <v>2422</v>
      </c>
      <c r="D685" t="s">
        <v>1006</v>
      </c>
      <c r="E685" s="128" t="s">
        <v>995</v>
      </c>
      <c r="F685">
        <v>24</v>
      </c>
      <c r="G685" t="s">
        <v>998</v>
      </c>
    </row>
    <row r="686" spans="1:7">
      <c r="A686">
        <v>1714</v>
      </c>
      <c r="B686" t="s">
        <v>997</v>
      </c>
      <c r="C686">
        <v>2419</v>
      </c>
      <c r="D686" t="s">
        <v>994</v>
      </c>
      <c r="E686" s="128" t="s">
        <v>995</v>
      </c>
      <c r="F686">
        <v>24</v>
      </c>
      <c r="G686" t="s">
        <v>1005</v>
      </c>
    </row>
    <row r="687" spans="1:7">
      <c r="A687">
        <v>1715</v>
      </c>
      <c r="B687" t="s">
        <v>993</v>
      </c>
      <c r="C687">
        <v>2406</v>
      </c>
      <c r="D687" t="s">
        <v>1006</v>
      </c>
      <c r="E687" s="128" t="s">
        <v>995</v>
      </c>
      <c r="F687">
        <v>24</v>
      </c>
      <c r="G687" t="s">
        <v>996</v>
      </c>
    </row>
    <row r="688" spans="1:7">
      <c r="A688">
        <v>1716</v>
      </c>
      <c r="B688" t="s">
        <v>997</v>
      </c>
      <c r="C688">
        <v>2404</v>
      </c>
      <c r="D688" t="s">
        <v>994</v>
      </c>
      <c r="E688" s="128" t="s">
        <v>995</v>
      </c>
      <c r="F688">
        <v>24</v>
      </c>
      <c r="G688" t="s">
        <v>996</v>
      </c>
    </row>
    <row r="689" spans="1:7">
      <c r="A689">
        <v>1717</v>
      </c>
      <c r="B689" t="s">
        <v>997</v>
      </c>
      <c r="C689">
        <v>2423</v>
      </c>
      <c r="D689" t="s">
        <v>1000</v>
      </c>
      <c r="E689" s="128" t="s">
        <v>995</v>
      </c>
      <c r="F689">
        <v>24</v>
      </c>
      <c r="G689" t="s">
        <v>1005</v>
      </c>
    </row>
    <row r="690" spans="1:7">
      <c r="A690">
        <v>1718</v>
      </c>
      <c r="B690" t="s">
        <v>993</v>
      </c>
      <c r="C690">
        <v>2423</v>
      </c>
      <c r="D690" t="s">
        <v>1008</v>
      </c>
      <c r="E690" s="128" t="s">
        <v>1003</v>
      </c>
      <c r="F690">
        <v>23</v>
      </c>
      <c r="G690" t="s">
        <v>998</v>
      </c>
    </row>
    <row r="691" spans="1:7">
      <c r="A691">
        <v>1719</v>
      </c>
      <c r="B691" t="s">
        <v>997</v>
      </c>
      <c r="C691">
        <v>2413</v>
      </c>
      <c r="D691" t="s">
        <v>1006</v>
      </c>
      <c r="E691" s="128" t="s">
        <v>1003</v>
      </c>
      <c r="F691">
        <v>23</v>
      </c>
      <c r="G691" t="s">
        <v>998</v>
      </c>
    </row>
    <row r="692" spans="1:7">
      <c r="A692">
        <v>1720</v>
      </c>
      <c r="B692" t="s">
        <v>993</v>
      </c>
      <c r="C692">
        <v>2404</v>
      </c>
      <c r="D692" t="s">
        <v>1008</v>
      </c>
      <c r="E692" s="128" t="s">
        <v>999</v>
      </c>
      <c r="F692">
        <v>23</v>
      </c>
      <c r="G692" t="s">
        <v>998</v>
      </c>
    </row>
    <row r="693" spans="1:7">
      <c r="A693">
        <v>1721</v>
      </c>
      <c r="B693" t="s">
        <v>1002</v>
      </c>
      <c r="C693">
        <v>2418</v>
      </c>
      <c r="D693" t="s">
        <v>1008</v>
      </c>
      <c r="E693" s="128" t="s">
        <v>999</v>
      </c>
      <c r="F693">
        <v>23</v>
      </c>
      <c r="G693" t="s">
        <v>998</v>
      </c>
    </row>
    <row r="694" spans="1:7">
      <c r="A694">
        <v>1722</v>
      </c>
      <c r="B694" t="s">
        <v>997</v>
      </c>
      <c r="C694">
        <v>2409</v>
      </c>
      <c r="D694" t="s">
        <v>994</v>
      </c>
      <c r="E694" s="128" t="s">
        <v>995</v>
      </c>
      <c r="F694">
        <v>23</v>
      </c>
      <c r="G694" t="s">
        <v>996</v>
      </c>
    </row>
    <row r="695" spans="1:7">
      <c r="A695">
        <v>1723</v>
      </c>
      <c r="B695" t="s">
        <v>997</v>
      </c>
      <c r="C695">
        <v>2414</v>
      </c>
      <c r="D695" t="s">
        <v>1000</v>
      </c>
      <c r="E695" s="128" t="s">
        <v>995</v>
      </c>
      <c r="F695">
        <v>23</v>
      </c>
      <c r="G695" t="s">
        <v>996</v>
      </c>
    </row>
    <row r="696" spans="1:7">
      <c r="A696">
        <v>1724</v>
      </c>
      <c r="B696" t="s">
        <v>997</v>
      </c>
      <c r="C696">
        <v>2417</v>
      </c>
      <c r="D696" t="s">
        <v>1008</v>
      </c>
      <c r="E696" s="128" t="s">
        <v>995</v>
      </c>
      <c r="F696">
        <v>23</v>
      </c>
      <c r="G696" t="s">
        <v>998</v>
      </c>
    </row>
    <row r="697" spans="1:7">
      <c r="A697">
        <v>1725</v>
      </c>
      <c r="B697" t="s">
        <v>997</v>
      </c>
      <c r="C697">
        <v>2417</v>
      </c>
      <c r="D697" t="s">
        <v>1008</v>
      </c>
      <c r="E697" s="128" t="s">
        <v>995</v>
      </c>
      <c r="F697">
        <v>23</v>
      </c>
      <c r="G697" t="s">
        <v>998</v>
      </c>
    </row>
    <row r="698" spans="1:7">
      <c r="A698">
        <v>1726</v>
      </c>
      <c r="B698" t="s">
        <v>997</v>
      </c>
      <c r="C698">
        <v>2420</v>
      </c>
      <c r="D698" t="s">
        <v>994</v>
      </c>
      <c r="E698" s="128" t="s">
        <v>995</v>
      </c>
      <c r="F698">
        <v>23</v>
      </c>
      <c r="G698" t="s">
        <v>996</v>
      </c>
    </row>
    <row r="699" spans="1:7">
      <c r="A699">
        <v>1727</v>
      </c>
      <c r="B699" t="s">
        <v>993</v>
      </c>
      <c r="C699">
        <v>2413</v>
      </c>
      <c r="D699" t="s">
        <v>1006</v>
      </c>
      <c r="E699" s="128" t="s">
        <v>995</v>
      </c>
      <c r="F699">
        <v>23</v>
      </c>
      <c r="G699" t="s">
        <v>1005</v>
      </c>
    </row>
    <row r="700" spans="1:7">
      <c r="A700">
        <v>1728</v>
      </c>
      <c r="B700" t="s">
        <v>997</v>
      </c>
      <c r="C700">
        <v>2406</v>
      </c>
      <c r="D700" t="s">
        <v>1006</v>
      </c>
      <c r="E700" s="128" t="s">
        <v>999</v>
      </c>
      <c r="F700">
        <v>23</v>
      </c>
      <c r="G700" t="s">
        <v>998</v>
      </c>
    </row>
    <row r="701" spans="1:7">
      <c r="A701">
        <v>1729</v>
      </c>
      <c r="B701" t="s">
        <v>997</v>
      </c>
      <c r="C701">
        <v>2414</v>
      </c>
      <c r="D701" t="s">
        <v>1006</v>
      </c>
      <c r="E701" s="128" t="s">
        <v>995</v>
      </c>
      <c r="F701">
        <v>23</v>
      </c>
      <c r="G701" t="s">
        <v>996</v>
      </c>
    </row>
    <row r="702" spans="1:7">
      <c r="A702">
        <v>1730</v>
      </c>
      <c r="B702" t="s">
        <v>993</v>
      </c>
      <c r="C702">
        <v>2418</v>
      </c>
      <c r="D702" t="s">
        <v>1000</v>
      </c>
      <c r="E702" s="128" t="s">
        <v>995</v>
      </c>
      <c r="F702">
        <v>23</v>
      </c>
      <c r="G702" t="s">
        <v>996</v>
      </c>
    </row>
    <row r="703" spans="1:7">
      <c r="A703">
        <v>1731</v>
      </c>
      <c r="B703" t="s">
        <v>993</v>
      </c>
      <c r="C703">
        <v>2418</v>
      </c>
      <c r="D703" t="s">
        <v>1006</v>
      </c>
      <c r="E703" s="128" t="s">
        <v>995</v>
      </c>
      <c r="F703">
        <v>23</v>
      </c>
      <c r="G703" t="s">
        <v>996</v>
      </c>
    </row>
    <row r="704" spans="1:7">
      <c r="A704">
        <v>1732</v>
      </c>
      <c r="B704" t="s">
        <v>1001</v>
      </c>
      <c r="C704">
        <v>2412</v>
      </c>
      <c r="D704" t="s">
        <v>1006</v>
      </c>
      <c r="E704" s="128" t="s">
        <v>995</v>
      </c>
      <c r="F704">
        <v>5</v>
      </c>
      <c r="G704" t="s">
        <v>1005</v>
      </c>
    </row>
    <row r="705" spans="1:7">
      <c r="A705">
        <v>1733</v>
      </c>
      <c r="B705" t="s">
        <v>993</v>
      </c>
      <c r="C705">
        <v>2403</v>
      </c>
      <c r="D705" t="s">
        <v>1006</v>
      </c>
      <c r="E705" s="128" t="s">
        <v>995</v>
      </c>
      <c r="F705">
        <v>23</v>
      </c>
      <c r="G705" t="s">
        <v>996</v>
      </c>
    </row>
    <row r="706" spans="1:7">
      <c r="A706">
        <v>1734</v>
      </c>
      <c r="B706" t="s">
        <v>997</v>
      </c>
      <c r="C706">
        <v>2421</v>
      </c>
      <c r="D706" t="s">
        <v>994</v>
      </c>
      <c r="E706" s="128" t="s">
        <v>999</v>
      </c>
      <c r="F706">
        <v>23</v>
      </c>
      <c r="G706" t="s">
        <v>996</v>
      </c>
    </row>
    <row r="707" spans="1:7">
      <c r="A707">
        <v>1735</v>
      </c>
      <c r="B707" t="s">
        <v>997</v>
      </c>
      <c r="C707">
        <v>2409</v>
      </c>
      <c r="D707" t="s">
        <v>1006</v>
      </c>
      <c r="E707" s="128" t="s">
        <v>999</v>
      </c>
      <c r="F707">
        <v>23</v>
      </c>
      <c r="G707" t="s">
        <v>998</v>
      </c>
    </row>
    <row r="708" spans="1:7">
      <c r="A708">
        <v>1736</v>
      </c>
      <c r="B708" t="s">
        <v>997</v>
      </c>
      <c r="C708">
        <v>2409</v>
      </c>
      <c r="D708" t="s">
        <v>1006</v>
      </c>
      <c r="E708" s="128" t="s">
        <v>999</v>
      </c>
      <c r="F708">
        <v>23</v>
      </c>
      <c r="G708" t="s">
        <v>998</v>
      </c>
    </row>
    <row r="709" spans="1:7">
      <c r="A709">
        <v>1737</v>
      </c>
      <c r="B709" t="s">
        <v>993</v>
      </c>
      <c r="C709">
        <v>2415</v>
      </c>
      <c r="D709" t="s">
        <v>1008</v>
      </c>
      <c r="E709" s="128" t="s">
        <v>1003</v>
      </c>
      <c r="F709">
        <v>23</v>
      </c>
      <c r="G709" t="s">
        <v>998</v>
      </c>
    </row>
    <row r="710" spans="1:7">
      <c r="A710">
        <v>1738</v>
      </c>
      <c r="B710" t="s">
        <v>997</v>
      </c>
      <c r="C710">
        <v>2407</v>
      </c>
      <c r="D710" t="s">
        <v>1006</v>
      </c>
      <c r="E710" s="128" t="s">
        <v>995</v>
      </c>
      <c r="F710">
        <v>23</v>
      </c>
      <c r="G710" t="s">
        <v>998</v>
      </c>
    </row>
    <row r="711" spans="1:7">
      <c r="A711">
        <v>1739</v>
      </c>
      <c r="B711" t="s">
        <v>997</v>
      </c>
      <c r="C711">
        <v>2412</v>
      </c>
      <c r="D711" t="s">
        <v>994</v>
      </c>
      <c r="E711" s="128" t="s">
        <v>995</v>
      </c>
      <c r="F711">
        <v>23</v>
      </c>
      <c r="G711" t="s">
        <v>996</v>
      </c>
    </row>
    <row r="712" spans="1:7">
      <c r="A712">
        <v>1740</v>
      </c>
      <c r="B712" t="s">
        <v>993</v>
      </c>
      <c r="C712">
        <v>2419</v>
      </c>
      <c r="D712" t="s">
        <v>1006</v>
      </c>
      <c r="E712" s="128" t="s">
        <v>995</v>
      </c>
      <c r="F712">
        <v>23</v>
      </c>
      <c r="G712" t="s">
        <v>996</v>
      </c>
    </row>
    <row r="713" spans="1:7">
      <c r="A713">
        <v>1741</v>
      </c>
      <c r="B713" t="s">
        <v>993</v>
      </c>
      <c r="C713">
        <v>2419</v>
      </c>
      <c r="D713" t="s">
        <v>1006</v>
      </c>
      <c r="E713" s="128" t="s">
        <v>995</v>
      </c>
      <c r="F713">
        <v>23</v>
      </c>
      <c r="G713" t="s">
        <v>996</v>
      </c>
    </row>
    <row r="714" spans="1:7">
      <c r="A714">
        <v>1742</v>
      </c>
      <c r="B714" t="s">
        <v>997</v>
      </c>
      <c r="C714">
        <v>2409</v>
      </c>
      <c r="D714" t="s">
        <v>1006</v>
      </c>
      <c r="E714" s="128" t="s">
        <v>995</v>
      </c>
      <c r="F714">
        <v>23</v>
      </c>
      <c r="G714" t="s">
        <v>996</v>
      </c>
    </row>
    <row r="715" spans="1:7">
      <c r="A715">
        <v>1743</v>
      </c>
      <c r="B715" t="s">
        <v>997</v>
      </c>
      <c r="C715">
        <v>2409</v>
      </c>
      <c r="D715" t="s">
        <v>1006</v>
      </c>
      <c r="E715" s="128" t="s">
        <v>995</v>
      </c>
      <c r="F715">
        <v>23</v>
      </c>
      <c r="G715" t="s">
        <v>996</v>
      </c>
    </row>
    <row r="716" spans="1:7">
      <c r="A716">
        <v>1744</v>
      </c>
      <c r="B716" t="s">
        <v>997</v>
      </c>
      <c r="C716">
        <v>2404</v>
      </c>
      <c r="D716" t="s">
        <v>1006</v>
      </c>
      <c r="E716" s="128" t="s">
        <v>999</v>
      </c>
      <c r="F716">
        <v>23</v>
      </c>
      <c r="G716" t="s">
        <v>998</v>
      </c>
    </row>
    <row r="717" spans="1:7">
      <c r="A717">
        <v>1746</v>
      </c>
      <c r="B717" t="s">
        <v>993</v>
      </c>
      <c r="C717">
        <v>2418</v>
      </c>
      <c r="D717" t="s">
        <v>994</v>
      </c>
      <c r="E717" s="128" t="s">
        <v>995</v>
      </c>
      <c r="F717">
        <v>23</v>
      </c>
      <c r="G717" t="s">
        <v>996</v>
      </c>
    </row>
    <row r="718" spans="1:7">
      <c r="A718">
        <v>1747</v>
      </c>
      <c r="B718" t="s">
        <v>997</v>
      </c>
      <c r="C718">
        <v>2418</v>
      </c>
      <c r="D718" t="s">
        <v>1000</v>
      </c>
      <c r="E718" s="128" t="s">
        <v>995</v>
      </c>
      <c r="F718">
        <v>23</v>
      </c>
      <c r="G718" t="s">
        <v>996</v>
      </c>
    </row>
    <row r="719" spans="1:7">
      <c r="A719">
        <v>1748</v>
      </c>
      <c r="B719" t="s">
        <v>997</v>
      </c>
      <c r="C719">
        <v>2414</v>
      </c>
      <c r="D719" t="s">
        <v>1006</v>
      </c>
      <c r="E719" s="128" t="s">
        <v>999</v>
      </c>
      <c r="F719">
        <v>23</v>
      </c>
      <c r="G719" t="s">
        <v>998</v>
      </c>
    </row>
    <row r="720" spans="1:7">
      <c r="A720">
        <v>1749</v>
      </c>
      <c r="B720" t="s">
        <v>997</v>
      </c>
      <c r="C720">
        <v>2414</v>
      </c>
      <c r="D720" t="s">
        <v>1006</v>
      </c>
      <c r="E720" s="128" t="s">
        <v>995</v>
      </c>
      <c r="F720">
        <v>23</v>
      </c>
      <c r="G720" t="s">
        <v>998</v>
      </c>
    </row>
    <row r="721" spans="1:7">
      <c r="A721">
        <v>1750</v>
      </c>
      <c r="B721" t="s">
        <v>1001</v>
      </c>
      <c r="C721">
        <v>2409</v>
      </c>
      <c r="D721" t="s">
        <v>1006</v>
      </c>
      <c r="E721" s="128" t="s">
        <v>995</v>
      </c>
      <c r="F721">
        <v>23</v>
      </c>
      <c r="G721" t="s">
        <v>998</v>
      </c>
    </row>
    <row r="722" spans="1:7">
      <c r="A722">
        <v>1752</v>
      </c>
      <c r="B722" t="s">
        <v>997</v>
      </c>
      <c r="C722">
        <v>2416</v>
      </c>
      <c r="D722" t="s">
        <v>1006</v>
      </c>
      <c r="E722" s="128" t="s">
        <v>999</v>
      </c>
      <c r="F722">
        <v>23</v>
      </c>
      <c r="G722" t="s">
        <v>998</v>
      </c>
    </row>
    <row r="723" spans="1:7">
      <c r="A723">
        <v>1753</v>
      </c>
      <c r="B723" t="s">
        <v>997</v>
      </c>
      <c r="C723">
        <v>2416</v>
      </c>
      <c r="D723" t="s">
        <v>1006</v>
      </c>
      <c r="E723" s="128" t="s">
        <v>995</v>
      </c>
      <c r="F723">
        <v>23</v>
      </c>
      <c r="G723" t="s">
        <v>998</v>
      </c>
    </row>
    <row r="724" spans="1:7">
      <c r="A724">
        <v>1754</v>
      </c>
      <c r="B724" t="s">
        <v>993</v>
      </c>
      <c r="C724">
        <v>2418</v>
      </c>
      <c r="D724" t="s">
        <v>1000</v>
      </c>
      <c r="E724" s="128" t="s">
        <v>995</v>
      </c>
      <c r="F724">
        <v>23</v>
      </c>
      <c r="G724" t="s">
        <v>998</v>
      </c>
    </row>
    <row r="725" spans="1:7">
      <c r="A725">
        <v>1755</v>
      </c>
      <c r="B725" t="s">
        <v>993</v>
      </c>
      <c r="C725">
        <v>2418</v>
      </c>
      <c r="D725" t="s">
        <v>1000</v>
      </c>
      <c r="E725" s="128" t="s">
        <v>995</v>
      </c>
      <c r="F725">
        <v>23</v>
      </c>
      <c r="G725" t="s">
        <v>998</v>
      </c>
    </row>
    <row r="726" spans="1:7">
      <c r="A726">
        <v>1756</v>
      </c>
      <c r="B726" t="s">
        <v>1001</v>
      </c>
      <c r="C726">
        <v>2424</v>
      </c>
      <c r="D726" t="s">
        <v>1006</v>
      </c>
      <c r="E726" s="128" t="s">
        <v>1003</v>
      </c>
      <c r="F726">
        <v>23</v>
      </c>
      <c r="G726" t="s">
        <v>996</v>
      </c>
    </row>
    <row r="727" spans="1:7">
      <c r="A727">
        <v>1757</v>
      </c>
      <c r="B727" t="s">
        <v>997</v>
      </c>
      <c r="C727">
        <v>2413</v>
      </c>
      <c r="D727" t="s">
        <v>1006</v>
      </c>
      <c r="E727" s="128" t="s">
        <v>999</v>
      </c>
      <c r="F727">
        <v>23</v>
      </c>
      <c r="G727" t="s">
        <v>996</v>
      </c>
    </row>
    <row r="728" spans="1:7">
      <c r="A728">
        <v>1758</v>
      </c>
      <c r="B728" t="s">
        <v>993</v>
      </c>
      <c r="C728">
        <v>2418</v>
      </c>
      <c r="D728" t="s">
        <v>1006</v>
      </c>
      <c r="E728" s="128" t="s">
        <v>999</v>
      </c>
      <c r="F728">
        <v>23</v>
      </c>
      <c r="G728" t="s">
        <v>996</v>
      </c>
    </row>
    <row r="729" spans="1:7">
      <c r="A729">
        <v>1760</v>
      </c>
      <c r="B729" t="s">
        <v>997</v>
      </c>
      <c r="C729">
        <v>2421</v>
      </c>
      <c r="D729" t="s">
        <v>994</v>
      </c>
      <c r="E729" s="128" t="s">
        <v>995</v>
      </c>
      <c r="F729">
        <v>23</v>
      </c>
      <c r="G729" t="s">
        <v>998</v>
      </c>
    </row>
    <row r="730" spans="1:7">
      <c r="A730">
        <v>1761</v>
      </c>
      <c r="B730" t="s">
        <v>997</v>
      </c>
      <c r="C730">
        <v>2421</v>
      </c>
      <c r="D730" t="s">
        <v>994</v>
      </c>
      <c r="E730" s="128" t="s">
        <v>995</v>
      </c>
      <c r="F730">
        <v>23</v>
      </c>
      <c r="G730" t="s">
        <v>998</v>
      </c>
    </row>
    <row r="731" spans="1:7">
      <c r="A731">
        <v>1762</v>
      </c>
      <c r="B731" t="s">
        <v>993</v>
      </c>
      <c r="C731">
        <v>2421</v>
      </c>
      <c r="D731" t="s">
        <v>994</v>
      </c>
      <c r="E731" s="128" t="s">
        <v>995</v>
      </c>
      <c r="F731">
        <v>23</v>
      </c>
      <c r="G731" t="s">
        <v>996</v>
      </c>
    </row>
    <row r="732" spans="1:7">
      <c r="A732">
        <v>1763</v>
      </c>
      <c r="B732" t="s">
        <v>993</v>
      </c>
      <c r="C732">
        <v>2421</v>
      </c>
      <c r="D732" t="s">
        <v>994</v>
      </c>
      <c r="E732" s="128" t="s">
        <v>995</v>
      </c>
      <c r="F732">
        <v>23</v>
      </c>
      <c r="G732" t="s">
        <v>996</v>
      </c>
    </row>
    <row r="733" spans="1:7">
      <c r="A733">
        <v>1764</v>
      </c>
      <c r="B733" t="s">
        <v>993</v>
      </c>
      <c r="C733">
        <v>2423</v>
      </c>
      <c r="D733" t="s">
        <v>1006</v>
      </c>
      <c r="E733" s="128" t="s">
        <v>1003</v>
      </c>
      <c r="F733">
        <v>23</v>
      </c>
      <c r="G733" t="s">
        <v>996</v>
      </c>
    </row>
    <row r="734" spans="1:7">
      <c r="A734">
        <v>1765</v>
      </c>
      <c r="B734" t="s">
        <v>993</v>
      </c>
      <c r="C734">
        <v>2414</v>
      </c>
      <c r="D734" t="s">
        <v>994</v>
      </c>
      <c r="E734" s="128" t="s">
        <v>995</v>
      </c>
      <c r="F734">
        <v>23</v>
      </c>
      <c r="G734" t="s">
        <v>998</v>
      </c>
    </row>
    <row r="735" spans="1:7">
      <c r="A735">
        <v>1766</v>
      </c>
      <c r="B735" t="s">
        <v>993</v>
      </c>
      <c r="C735">
        <v>2414</v>
      </c>
      <c r="D735" t="s">
        <v>1000</v>
      </c>
      <c r="E735" s="128" t="s">
        <v>995</v>
      </c>
      <c r="F735">
        <v>23</v>
      </c>
      <c r="G735" t="s">
        <v>998</v>
      </c>
    </row>
    <row r="736" spans="1:7">
      <c r="A736">
        <v>1767</v>
      </c>
      <c r="B736" t="s">
        <v>993</v>
      </c>
      <c r="C736">
        <v>2415</v>
      </c>
      <c r="D736" t="s">
        <v>1008</v>
      </c>
      <c r="E736" s="128" t="s">
        <v>995</v>
      </c>
      <c r="F736">
        <v>23</v>
      </c>
      <c r="G736" t="s">
        <v>998</v>
      </c>
    </row>
    <row r="737" spans="1:7">
      <c r="A737">
        <v>1768</v>
      </c>
      <c r="B737" t="s">
        <v>993</v>
      </c>
      <c r="C737">
        <v>2415</v>
      </c>
      <c r="D737" t="s">
        <v>1006</v>
      </c>
      <c r="E737" s="128" t="s">
        <v>995</v>
      </c>
      <c r="F737">
        <v>23</v>
      </c>
      <c r="G737" t="s">
        <v>998</v>
      </c>
    </row>
    <row r="738" spans="1:7">
      <c r="A738">
        <v>1769</v>
      </c>
      <c r="B738" t="s">
        <v>997</v>
      </c>
      <c r="C738">
        <v>2406</v>
      </c>
      <c r="D738" t="s">
        <v>1000</v>
      </c>
      <c r="E738" s="128" t="s">
        <v>995</v>
      </c>
      <c r="F738">
        <v>9</v>
      </c>
      <c r="G738" t="s">
        <v>998</v>
      </c>
    </row>
    <row r="739" spans="1:7">
      <c r="A739">
        <v>1770</v>
      </c>
      <c r="B739" t="s">
        <v>997</v>
      </c>
      <c r="C739">
        <v>2421</v>
      </c>
      <c r="D739" t="s">
        <v>1006</v>
      </c>
      <c r="E739" s="128" t="s">
        <v>999</v>
      </c>
      <c r="F739">
        <v>23</v>
      </c>
      <c r="G739" t="s">
        <v>998</v>
      </c>
    </row>
    <row r="740" spans="1:7">
      <c r="A740">
        <v>1771</v>
      </c>
      <c r="B740" t="s">
        <v>997</v>
      </c>
      <c r="C740">
        <v>2421</v>
      </c>
      <c r="D740" t="s">
        <v>1006</v>
      </c>
      <c r="E740" s="128" t="s">
        <v>999</v>
      </c>
      <c r="F740">
        <v>23</v>
      </c>
      <c r="G740" t="s">
        <v>998</v>
      </c>
    </row>
    <row r="741" spans="1:7">
      <c r="A741">
        <v>1772</v>
      </c>
      <c r="B741" t="s">
        <v>993</v>
      </c>
      <c r="C741">
        <v>2407</v>
      </c>
      <c r="D741" t="s">
        <v>994</v>
      </c>
      <c r="E741" s="128" t="s">
        <v>999</v>
      </c>
      <c r="F741">
        <v>23</v>
      </c>
      <c r="G741" t="s">
        <v>998</v>
      </c>
    </row>
    <row r="742" spans="1:7">
      <c r="A742">
        <v>1773</v>
      </c>
      <c r="B742" t="s">
        <v>993</v>
      </c>
      <c r="C742">
        <v>2412</v>
      </c>
      <c r="D742" t="s">
        <v>1006</v>
      </c>
      <c r="E742" s="128" t="s">
        <v>995</v>
      </c>
      <c r="F742">
        <v>23</v>
      </c>
      <c r="G742" t="s">
        <v>996</v>
      </c>
    </row>
    <row r="743" spans="1:7">
      <c r="A743">
        <v>1774</v>
      </c>
      <c r="B743" t="s">
        <v>997</v>
      </c>
      <c r="C743">
        <v>2404</v>
      </c>
      <c r="D743" t="s">
        <v>1006</v>
      </c>
      <c r="E743" s="128" t="s">
        <v>1003</v>
      </c>
      <c r="F743">
        <v>23</v>
      </c>
      <c r="G743" t="s">
        <v>998</v>
      </c>
    </row>
    <row r="744" spans="1:7">
      <c r="A744">
        <v>1775</v>
      </c>
      <c r="B744" t="s">
        <v>1001</v>
      </c>
      <c r="C744">
        <v>2405</v>
      </c>
      <c r="D744" t="s">
        <v>1006</v>
      </c>
      <c r="E744" s="128" t="s">
        <v>995</v>
      </c>
      <c r="F744">
        <v>23</v>
      </c>
      <c r="G744" t="s">
        <v>998</v>
      </c>
    </row>
    <row r="745" spans="1:7">
      <c r="A745">
        <v>1776</v>
      </c>
      <c r="B745" t="s">
        <v>997</v>
      </c>
      <c r="C745">
        <v>2406</v>
      </c>
      <c r="D745" t="s">
        <v>994</v>
      </c>
      <c r="E745" s="128" t="s">
        <v>999</v>
      </c>
      <c r="F745">
        <v>23</v>
      </c>
      <c r="G745" t="s">
        <v>996</v>
      </c>
    </row>
    <row r="746" spans="1:7">
      <c r="A746">
        <v>1777</v>
      </c>
      <c r="B746" t="s">
        <v>997</v>
      </c>
      <c r="C746">
        <v>2406</v>
      </c>
      <c r="D746" t="s">
        <v>994</v>
      </c>
      <c r="E746" s="128" t="s">
        <v>995</v>
      </c>
      <c r="F746">
        <v>23</v>
      </c>
      <c r="G746" t="s">
        <v>998</v>
      </c>
    </row>
    <row r="747" spans="1:7">
      <c r="A747">
        <v>1778</v>
      </c>
      <c r="B747" t="s">
        <v>993</v>
      </c>
      <c r="C747">
        <v>2402</v>
      </c>
      <c r="D747" t="s">
        <v>1008</v>
      </c>
      <c r="E747" s="128" t="s">
        <v>1003</v>
      </c>
      <c r="F747">
        <v>23</v>
      </c>
      <c r="G747" t="s">
        <v>996</v>
      </c>
    </row>
    <row r="748" spans="1:7">
      <c r="A748">
        <v>1779</v>
      </c>
      <c r="B748" t="s">
        <v>1001</v>
      </c>
      <c r="C748">
        <v>2402</v>
      </c>
      <c r="D748" t="s">
        <v>1006</v>
      </c>
      <c r="E748" s="128" t="s">
        <v>995</v>
      </c>
      <c r="F748">
        <v>23</v>
      </c>
      <c r="G748" t="s">
        <v>996</v>
      </c>
    </row>
    <row r="749" spans="1:7">
      <c r="A749">
        <v>1780</v>
      </c>
      <c r="B749" t="s">
        <v>993</v>
      </c>
      <c r="C749">
        <v>2419</v>
      </c>
      <c r="D749" t="s">
        <v>1006</v>
      </c>
      <c r="E749" s="128" t="s">
        <v>995</v>
      </c>
      <c r="F749">
        <v>23</v>
      </c>
      <c r="G749" t="s">
        <v>998</v>
      </c>
    </row>
    <row r="750" spans="1:7">
      <c r="A750">
        <v>1781</v>
      </c>
      <c r="B750" t="s">
        <v>993</v>
      </c>
      <c r="C750">
        <v>2419</v>
      </c>
      <c r="D750" t="s">
        <v>1006</v>
      </c>
      <c r="E750" s="128" t="s">
        <v>995</v>
      </c>
      <c r="F750">
        <v>23</v>
      </c>
      <c r="G750" t="s">
        <v>998</v>
      </c>
    </row>
    <row r="751" spans="1:7">
      <c r="A751">
        <v>1782</v>
      </c>
      <c r="B751" t="s">
        <v>993</v>
      </c>
      <c r="C751">
        <v>2420</v>
      </c>
      <c r="D751" t="s">
        <v>1006</v>
      </c>
      <c r="E751" s="128" t="s">
        <v>995</v>
      </c>
      <c r="F751">
        <v>23</v>
      </c>
      <c r="G751" t="s">
        <v>998</v>
      </c>
    </row>
    <row r="752" spans="1:7">
      <c r="A752">
        <v>1783</v>
      </c>
      <c r="B752" t="s">
        <v>997</v>
      </c>
      <c r="C752">
        <v>2401</v>
      </c>
      <c r="D752" t="s">
        <v>1006</v>
      </c>
      <c r="E752" s="128" t="s">
        <v>999</v>
      </c>
      <c r="F752">
        <v>22</v>
      </c>
      <c r="G752" t="s">
        <v>996</v>
      </c>
    </row>
    <row r="753" spans="1:7">
      <c r="A753">
        <v>1784</v>
      </c>
      <c r="B753" t="s">
        <v>997</v>
      </c>
      <c r="C753">
        <v>2417</v>
      </c>
      <c r="D753" t="s">
        <v>1006</v>
      </c>
      <c r="E753" s="128" t="s">
        <v>995</v>
      </c>
      <c r="F753">
        <v>22</v>
      </c>
      <c r="G753" t="s">
        <v>1005</v>
      </c>
    </row>
    <row r="754" spans="1:7">
      <c r="A754">
        <v>1785</v>
      </c>
      <c r="B754" t="s">
        <v>997</v>
      </c>
      <c r="C754">
        <v>2413</v>
      </c>
      <c r="D754" t="s">
        <v>994</v>
      </c>
      <c r="E754" s="128" t="s">
        <v>999</v>
      </c>
      <c r="F754">
        <v>22</v>
      </c>
      <c r="G754" t="s">
        <v>996</v>
      </c>
    </row>
    <row r="755" spans="1:7">
      <c r="A755">
        <v>1786</v>
      </c>
      <c r="B755" t="s">
        <v>993</v>
      </c>
      <c r="C755">
        <v>2423</v>
      </c>
      <c r="D755" t="s">
        <v>1000</v>
      </c>
      <c r="E755" s="128" t="s">
        <v>1003</v>
      </c>
      <c r="F755">
        <v>22</v>
      </c>
      <c r="G755" t="s">
        <v>996</v>
      </c>
    </row>
    <row r="756" spans="1:7">
      <c r="A756">
        <v>1787</v>
      </c>
      <c r="B756" t="s">
        <v>997</v>
      </c>
      <c r="C756">
        <v>2422</v>
      </c>
      <c r="D756" t="s">
        <v>1006</v>
      </c>
      <c r="E756" s="128" t="s">
        <v>995</v>
      </c>
      <c r="F756">
        <v>22</v>
      </c>
      <c r="G756" t="s">
        <v>998</v>
      </c>
    </row>
    <row r="757" spans="1:7">
      <c r="A757">
        <v>1788</v>
      </c>
      <c r="B757" t="s">
        <v>993</v>
      </c>
      <c r="C757">
        <v>2413</v>
      </c>
      <c r="D757" t="s">
        <v>1008</v>
      </c>
      <c r="E757" s="128" t="s">
        <v>1003</v>
      </c>
      <c r="F757">
        <v>7</v>
      </c>
      <c r="G757" t="s">
        <v>998</v>
      </c>
    </row>
    <row r="758" spans="1:7">
      <c r="A758">
        <v>1789</v>
      </c>
      <c r="B758" t="s">
        <v>993</v>
      </c>
      <c r="C758">
        <v>2417</v>
      </c>
      <c r="D758" t="s">
        <v>1000</v>
      </c>
      <c r="E758" s="128" t="s">
        <v>999</v>
      </c>
      <c r="F758">
        <v>22</v>
      </c>
      <c r="G758" t="s">
        <v>998</v>
      </c>
    </row>
    <row r="759" spans="1:7">
      <c r="A759">
        <v>1791</v>
      </c>
      <c r="B759" t="s">
        <v>1001</v>
      </c>
      <c r="C759">
        <v>2411</v>
      </c>
      <c r="D759" t="s">
        <v>1000</v>
      </c>
      <c r="E759" s="128" t="s">
        <v>995</v>
      </c>
      <c r="F759">
        <v>22</v>
      </c>
      <c r="G759" t="s">
        <v>998</v>
      </c>
    </row>
    <row r="760" spans="1:7">
      <c r="A760">
        <v>1792</v>
      </c>
      <c r="B760" t="s">
        <v>997</v>
      </c>
      <c r="C760">
        <v>2405</v>
      </c>
      <c r="D760" t="s">
        <v>1000</v>
      </c>
      <c r="E760" s="128" t="s">
        <v>999</v>
      </c>
      <c r="F760">
        <v>22</v>
      </c>
      <c r="G760" t="s">
        <v>998</v>
      </c>
    </row>
    <row r="761" spans="1:7">
      <c r="A761">
        <v>1793</v>
      </c>
      <c r="B761" t="s">
        <v>993</v>
      </c>
      <c r="C761">
        <v>2414</v>
      </c>
      <c r="D761" t="s">
        <v>1006</v>
      </c>
      <c r="E761" s="128" t="s">
        <v>999</v>
      </c>
      <c r="F761">
        <v>22</v>
      </c>
      <c r="G761" t="s">
        <v>996</v>
      </c>
    </row>
    <row r="762" spans="1:7">
      <c r="A762">
        <v>1794</v>
      </c>
      <c r="B762" t="s">
        <v>993</v>
      </c>
      <c r="C762">
        <v>2413</v>
      </c>
      <c r="D762" t="s">
        <v>1006</v>
      </c>
      <c r="E762" s="128" t="s">
        <v>999</v>
      </c>
      <c r="F762">
        <v>22</v>
      </c>
      <c r="G762" t="s">
        <v>996</v>
      </c>
    </row>
    <row r="763" spans="1:7">
      <c r="A763">
        <v>1795</v>
      </c>
      <c r="B763" t="s">
        <v>993</v>
      </c>
      <c r="C763">
        <v>2409</v>
      </c>
      <c r="D763" t="s">
        <v>1000</v>
      </c>
      <c r="E763" s="128" t="s">
        <v>995</v>
      </c>
      <c r="F763">
        <v>22</v>
      </c>
      <c r="G763" t="s">
        <v>998</v>
      </c>
    </row>
    <row r="764" spans="1:7">
      <c r="A764">
        <v>1796</v>
      </c>
      <c r="B764" t="s">
        <v>997</v>
      </c>
      <c r="C764">
        <v>2404</v>
      </c>
      <c r="D764" t="s">
        <v>994</v>
      </c>
      <c r="E764" s="128" t="s">
        <v>999</v>
      </c>
      <c r="F764">
        <v>22</v>
      </c>
      <c r="G764" t="s">
        <v>998</v>
      </c>
    </row>
    <row r="765" spans="1:7">
      <c r="A765">
        <v>1797</v>
      </c>
      <c r="B765" t="s">
        <v>997</v>
      </c>
      <c r="C765">
        <v>2418</v>
      </c>
      <c r="D765" t="s">
        <v>1006</v>
      </c>
      <c r="E765" s="128" t="s">
        <v>999</v>
      </c>
      <c r="F765">
        <v>22</v>
      </c>
      <c r="G765" t="s">
        <v>996</v>
      </c>
    </row>
    <row r="766" spans="1:7">
      <c r="A766">
        <v>1798</v>
      </c>
      <c r="B766" t="s">
        <v>993</v>
      </c>
      <c r="C766">
        <v>2418</v>
      </c>
      <c r="D766" t="s">
        <v>1008</v>
      </c>
      <c r="E766" s="128" t="s">
        <v>999</v>
      </c>
      <c r="F766">
        <v>22</v>
      </c>
      <c r="G766" t="s">
        <v>998</v>
      </c>
    </row>
    <row r="767" spans="1:7">
      <c r="A767">
        <v>1799</v>
      </c>
      <c r="B767" t="s">
        <v>993</v>
      </c>
      <c r="C767">
        <v>2413</v>
      </c>
      <c r="D767" t="s">
        <v>1000</v>
      </c>
      <c r="E767" s="128" t="s">
        <v>999</v>
      </c>
      <c r="F767">
        <v>22</v>
      </c>
      <c r="G767" t="s">
        <v>996</v>
      </c>
    </row>
    <row r="768" spans="1:7">
      <c r="A768">
        <v>1800</v>
      </c>
      <c r="B768" t="s">
        <v>993</v>
      </c>
      <c r="C768">
        <v>2406</v>
      </c>
      <c r="D768" t="s">
        <v>1008</v>
      </c>
      <c r="E768" s="128" t="s">
        <v>1003</v>
      </c>
      <c r="F768">
        <v>22</v>
      </c>
      <c r="G768" t="s">
        <v>998</v>
      </c>
    </row>
    <row r="769" spans="1:7">
      <c r="A769">
        <v>1801</v>
      </c>
      <c r="B769" t="s">
        <v>1001</v>
      </c>
      <c r="C769">
        <v>2424</v>
      </c>
      <c r="D769" t="s">
        <v>1000</v>
      </c>
      <c r="E769" s="128" t="s">
        <v>999</v>
      </c>
      <c r="F769">
        <v>22</v>
      </c>
      <c r="G769" t="s">
        <v>1005</v>
      </c>
    </row>
    <row r="770" spans="1:7">
      <c r="A770">
        <v>1802</v>
      </c>
      <c r="B770" t="s">
        <v>1001</v>
      </c>
      <c r="C770">
        <v>2404</v>
      </c>
      <c r="D770" t="s">
        <v>1008</v>
      </c>
      <c r="E770" s="128" t="s">
        <v>999</v>
      </c>
      <c r="F770">
        <v>22</v>
      </c>
      <c r="G770" t="s">
        <v>996</v>
      </c>
    </row>
    <row r="771" spans="1:7">
      <c r="A771">
        <v>1803</v>
      </c>
      <c r="B771" t="s">
        <v>997</v>
      </c>
      <c r="C771">
        <v>2423</v>
      </c>
      <c r="D771" t="s">
        <v>1000</v>
      </c>
      <c r="E771" s="128" t="s">
        <v>995</v>
      </c>
      <c r="F771">
        <v>22</v>
      </c>
      <c r="G771" t="s">
        <v>996</v>
      </c>
    </row>
    <row r="772" spans="1:7">
      <c r="A772">
        <v>1804</v>
      </c>
      <c r="B772" t="s">
        <v>997</v>
      </c>
      <c r="C772">
        <v>2417</v>
      </c>
      <c r="D772" t="s">
        <v>1006</v>
      </c>
      <c r="E772" s="128" t="s">
        <v>995</v>
      </c>
      <c r="F772">
        <v>22</v>
      </c>
      <c r="G772" t="s">
        <v>998</v>
      </c>
    </row>
    <row r="773" spans="1:7">
      <c r="A773">
        <v>1805</v>
      </c>
      <c r="B773" t="s">
        <v>997</v>
      </c>
      <c r="C773">
        <v>2417</v>
      </c>
      <c r="D773" t="s">
        <v>1006</v>
      </c>
      <c r="E773" s="128" t="s">
        <v>995</v>
      </c>
      <c r="F773">
        <v>6</v>
      </c>
      <c r="G773" t="s">
        <v>998</v>
      </c>
    </row>
    <row r="774" spans="1:7">
      <c r="A774">
        <v>1806</v>
      </c>
      <c r="B774" t="s">
        <v>1001</v>
      </c>
      <c r="C774">
        <v>2407</v>
      </c>
      <c r="D774" t="s">
        <v>1008</v>
      </c>
      <c r="E774" s="128" t="s">
        <v>1003</v>
      </c>
      <c r="F774">
        <v>22</v>
      </c>
      <c r="G774" t="s">
        <v>998</v>
      </c>
    </row>
    <row r="775" spans="1:7">
      <c r="A775">
        <v>1807</v>
      </c>
      <c r="B775" t="s">
        <v>997</v>
      </c>
      <c r="C775">
        <v>2401</v>
      </c>
      <c r="D775" t="s">
        <v>1000</v>
      </c>
      <c r="E775" s="128" t="s">
        <v>999</v>
      </c>
      <c r="F775">
        <v>22</v>
      </c>
      <c r="G775" t="s">
        <v>998</v>
      </c>
    </row>
    <row r="776" spans="1:7">
      <c r="A776">
        <v>1808</v>
      </c>
      <c r="B776" t="s">
        <v>997</v>
      </c>
      <c r="C776">
        <v>2420</v>
      </c>
      <c r="D776" t="s">
        <v>1000</v>
      </c>
      <c r="E776" s="128" t="s">
        <v>999</v>
      </c>
      <c r="F776">
        <v>22</v>
      </c>
      <c r="G776" t="s">
        <v>996</v>
      </c>
    </row>
    <row r="777" spans="1:7">
      <c r="A777">
        <v>1809</v>
      </c>
      <c r="B777" t="s">
        <v>993</v>
      </c>
      <c r="C777">
        <v>2424</v>
      </c>
      <c r="D777" t="s">
        <v>1006</v>
      </c>
      <c r="E777" s="128" t="s">
        <v>1003</v>
      </c>
      <c r="F777">
        <v>22</v>
      </c>
      <c r="G777" t="s">
        <v>998</v>
      </c>
    </row>
    <row r="778" spans="1:7">
      <c r="A778">
        <v>1810</v>
      </c>
      <c r="B778" t="s">
        <v>993</v>
      </c>
      <c r="C778">
        <v>2423</v>
      </c>
      <c r="D778" t="s">
        <v>1006</v>
      </c>
      <c r="E778" s="128" t="s">
        <v>999</v>
      </c>
      <c r="F778">
        <v>22</v>
      </c>
      <c r="G778" t="s">
        <v>996</v>
      </c>
    </row>
    <row r="779" spans="1:7">
      <c r="A779">
        <v>1811</v>
      </c>
      <c r="B779" t="s">
        <v>997</v>
      </c>
      <c r="C779">
        <v>2414</v>
      </c>
      <c r="D779" t="s">
        <v>1006</v>
      </c>
      <c r="E779" s="128" t="s">
        <v>995</v>
      </c>
      <c r="F779">
        <v>22</v>
      </c>
      <c r="G779" t="s">
        <v>996</v>
      </c>
    </row>
    <row r="780" spans="1:7">
      <c r="A780">
        <v>1812</v>
      </c>
      <c r="B780" t="s">
        <v>993</v>
      </c>
      <c r="C780">
        <v>2418</v>
      </c>
      <c r="D780" t="s">
        <v>1008</v>
      </c>
      <c r="E780" s="128" t="s">
        <v>995</v>
      </c>
      <c r="F780">
        <v>22</v>
      </c>
      <c r="G780" t="s">
        <v>998</v>
      </c>
    </row>
    <row r="781" spans="1:7">
      <c r="A781">
        <v>1813</v>
      </c>
      <c r="B781" t="s">
        <v>993</v>
      </c>
      <c r="C781">
        <v>2424</v>
      </c>
      <c r="D781" t="s">
        <v>1006</v>
      </c>
      <c r="E781" s="128" t="s">
        <v>1003</v>
      </c>
      <c r="F781">
        <v>22</v>
      </c>
      <c r="G781" t="s">
        <v>998</v>
      </c>
    </row>
    <row r="782" spans="1:7">
      <c r="A782">
        <v>1814</v>
      </c>
      <c r="B782" t="s">
        <v>997</v>
      </c>
      <c r="C782">
        <v>2403</v>
      </c>
      <c r="D782" t="s">
        <v>994</v>
      </c>
      <c r="E782" s="128" t="s">
        <v>995</v>
      </c>
      <c r="F782">
        <v>22</v>
      </c>
      <c r="G782" t="s">
        <v>996</v>
      </c>
    </row>
    <row r="783" spans="1:7">
      <c r="A783">
        <v>1815</v>
      </c>
      <c r="B783" t="s">
        <v>997</v>
      </c>
      <c r="C783">
        <v>2403</v>
      </c>
      <c r="D783" t="s">
        <v>994</v>
      </c>
      <c r="E783" s="128" t="s">
        <v>995</v>
      </c>
      <c r="F783">
        <v>22</v>
      </c>
      <c r="G783" t="s">
        <v>996</v>
      </c>
    </row>
    <row r="784" spans="1:7">
      <c r="A784">
        <v>1817</v>
      </c>
      <c r="B784" t="s">
        <v>993</v>
      </c>
      <c r="C784">
        <v>2421</v>
      </c>
      <c r="D784" t="s">
        <v>994</v>
      </c>
      <c r="E784" s="128" t="s">
        <v>995</v>
      </c>
      <c r="F784">
        <v>22</v>
      </c>
      <c r="G784" t="s">
        <v>996</v>
      </c>
    </row>
    <row r="785" spans="1:7">
      <c r="A785">
        <v>1818</v>
      </c>
      <c r="B785" t="s">
        <v>997</v>
      </c>
      <c r="C785">
        <v>2404</v>
      </c>
      <c r="D785" t="s">
        <v>1006</v>
      </c>
      <c r="E785" s="128" t="s">
        <v>995</v>
      </c>
      <c r="F785">
        <v>22</v>
      </c>
      <c r="G785" t="s">
        <v>998</v>
      </c>
    </row>
    <row r="786" spans="1:7">
      <c r="A786">
        <v>1819</v>
      </c>
      <c r="B786" t="s">
        <v>997</v>
      </c>
      <c r="C786">
        <v>2404</v>
      </c>
      <c r="D786" t="s">
        <v>1006</v>
      </c>
      <c r="E786" s="128" t="s">
        <v>995</v>
      </c>
      <c r="F786">
        <v>22</v>
      </c>
      <c r="G786" t="s">
        <v>998</v>
      </c>
    </row>
    <row r="787" spans="1:7">
      <c r="A787">
        <v>1821</v>
      </c>
      <c r="B787" t="s">
        <v>997</v>
      </c>
      <c r="C787">
        <v>2416</v>
      </c>
      <c r="D787" t="s">
        <v>1000</v>
      </c>
      <c r="E787" s="128" t="s">
        <v>999</v>
      </c>
      <c r="F787">
        <v>22</v>
      </c>
      <c r="G787" t="s">
        <v>998</v>
      </c>
    </row>
    <row r="788" spans="1:7">
      <c r="A788">
        <v>1822</v>
      </c>
      <c r="B788" t="s">
        <v>993</v>
      </c>
      <c r="C788">
        <v>2423</v>
      </c>
      <c r="D788" t="s">
        <v>994</v>
      </c>
      <c r="E788" s="128" t="s">
        <v>1003</v>
      </c>
      <c r="F788">
        <v>22</v>
      </c>
      <c r="G788" t="s">
        <v>998</v>
      </c>
    </row>
    <row r="789" spans="1:7">
      <c r="A789">
        <v>1824</v>
      </c>
      <c r="B789" t="s">
        <v>997</v>
      </c>
      <c r="C789">
        <v>2418</v>
      </c>
      <c r="D789" t="s">
        <v>1006</v>
      </c>
      <c r="E789" s="128" t="s">
        <v>995</v>
      </c>
      <c r="F789">
        <v>22</v>
      </c>
      <c r="G789" t="s">
        <v>998</v>
      </c>
    </row>
    <row r="790" spans="1:7">
      <c r="A790">
        <v>1825</v>
      </c>
      <c r="B790" t="s">
        <v>993</v>
      </c>
      <c r="C790">
        <v>2402</v>
      </c>
      <c r="D790" t="s">
        <v>1006</v>
      </c>
      <c r="E790" s="128" t="s">
        <v>1003</v>
      </c>
      <c r="F790">
        <v>9</v>
      </c>
      <c r="G790" t="s">
        <v>998</v>
      </c>
    </row>
    <row r="791" spans="1:7">
      <c r="A791">
        <v>1826</v>
      </c>
      <c r="B791" t="s">
        <v>997</v>
      </c>
      <c r="C791">
        <v>2416</v>
      </c>
      <c r="D791" t="s">
        <v>1000</v>
      </c>
      <c r="E791" s="128" t="s">
        <v>999</v>
      </c>
      <c r="F791">
        <v>22</v>
      </c>
      <c r="G791" t="s">
        <v>996</v>
      </c>
    </row>
    <row r="792" spans="1:7">
      <c r="A792">
        <v>1827</v>
      </c>
      <c r="B792" t="s">
        <v>997</v>
      </c>
      <c r="C792">
        <v>2416</v>
      </c>
      <c r="D792" t="s">
        <v>1000</v>
      </c>
      <c r="E792" s="128" t="s">
        <v>999</v>
      </c>
      <c r="F792">
        <v>22</v>
      </c>
      <c r="G792" t="s">
        <v>996</v>
      </c>
    </row>
    <row r="793" spans="1:7">
      <c r="A793">
        <v>1828</v>
      </c>
      <c r="B793" t="s">
        <v>997</v>
      </c>
      <c r="C793">
        <v>2408</v>
      </c>
      <c r="D793" t="s">
        <v>994</v>
      </c>
      <c r="E793" s="128" t="s">
        <v>999</v>
      </c>
      <c r="F793">
        <v>22</v>
      </c>
      <c r="G793" t="s">
        <v>998</v>
      </c>
    </row>
    <row r="794" spans="1:7">
      <c r="A794">
        <v>1829</v>
      </c>
      <c r="B794" t="s">
        <v>997</v>
      </c>
      <c r="C794">
        <v>2403</v>
      </c>
      <c r="D794" t="s">
        <v>994</v>
      </c>
      <c r="E794" s="128" t="s">
        <v>1003</v>
      </c>
      <c r="F794">
        <v>22</v>
      </c>
      <c r="G794" t="s">
        <v>998</v>
      </c>
    </row>
    <row r="795" spans="1:7">
      <c r="A795">
        <v>1831</v>
      </c>
      <c r="B795" t="s">
        <v>997</v>
      </c>
      <c r="C795">
        <v>2421</v>
      </c>
      <c r="D795" t="s">
        <v>994</v>
      </c>
      <c r="E795" s="128" t="s">
        <v>995</v>
      </c>
      <c r="F795">
        <v>22</v>
      </c>
      <c r="G795" t="s">
        <v>996</v>
      </c>
    </row>
    <row r="796" spans="1:7">
      <c r="A796">
        <v>1832</v>
      </c>
      <c r="B796" t="s">
        <v>997</v>
      </c>
      <c r="C796">
        <v>2405</v>
      </c>
      <c r="D796" t="s">
        <v>1006</v>
      </c>
      <c r="E796" s="128" t="s">
        <v>999</v>
      </c>
      <c r="F796">
        <v>22</v>
      </c>
      <c r="G796" t="s">
        <v>996</v>
      </c>
    </row>
    <row r="797" spans="1:7">
      <c r="A797">
        <v>1833</v>
      </c>
      <c r="B797" t="s">
        <v>993</v>
      </c>
      <c r="C797">
        <v>2416</v>
      </c>
      <c r="D797" t="s">
        <v>1006</v>
      </c>
      <c r="E797" s="128" t="s">
        <v>999</v>
      </c>
      <c r="F797">
        <v>22</v>
      </c>
      <c r="G797" t="s">
        <v>998</v>
      </c>
    </row>
    <row r="798" spans="1:7">
      <c r="A798">
        <v>1834</v>
      </c>
      <c r="B798" t="s">
        <v>997</v>
      </c>
      <c r="C798">
        <v>2403</v>
      </c>
      <c r="D798" t="s">
        <v>1006</v>
      </c>
      <c r="E798" s="128" t="s">
        <v>1003</v>
      </c>
      <c r="F798">
        <v>22</v>
      </c>
      <c r="G798" t="s">
        <v>998</v>
      </c>
    </row>
    <row r="799" spans="1:7">
      <c r="A799">
        <v>1835</v>
      </c>
      <c r="B799" t="s">
        <v>1007</v>
      </c>
      <c r="C799">
        <v>2417</v>
      </c>
      <c r="D799" t="s">
        <v>994</v>
      </c>
      <c r="E799" s="128" t="s">
        <v>995</v>
      </c>
      <c r="F799">
        <v>22</v>
      </c>
      <c r="G799" t="s">
        <v>996</v>
      </c>
    </row>
    <row r="800" spans="1:7">
      <c r="A800">
        <v>1836</v>
      </c>
      <c r="B800" t="s">
        <v>993</v>
      </c>
      <c r="C800">
        <v>2411</v>
      </c>
      <c r="D800" t="s">
        <v>1000</v>
      </c>
      <c r="E800" s="128" t="s">
        <v>995</v>
      </c>
      <c r="F800">
        <v>22</v>
      </c>
      <c r="G800" t="s">
        <v>996</v>
      </c>
    </row>
    <row r="801" spans="1:7">
      <c r="A801">
        <v>1837</v>
      </c>
      <c r="B801" t="s">
        <v>997</v>
      </c>
      <c r="C801">
        <v>2403</v>
      </c>
      <c r="D801" t="s">
        <v>1006</v>
      </c>
      <c r="E801" s="128" t="s">
        <v>999</v>
      </c>
      <c r="F801">
        <v>22</v>
      </c>
      <c r="G801" t="s">
        <v>998</v>
      </c>
    </row>
    <row r="802" spans="1:7">
      <c r="A802">
        <v>1838</v>
      </c>
      <c r="B802" t="s">
        <v>997</v>
      </c>
      <c r="C802">
        <v>2421</v>
      </c>
      <c r="D802" t="s">
        <v>1000</v>
      </c>
      <c r="E802" s="128" t="s">
        <v>995</v>
      </c>
      <c r="F802">
        <v>22</v>
      </c>
      <c r="G802" t="s">
        <v>996</v>
      </c>
    </row>
    <row r="803" spans="1:7">
      <c r="A803">
        <v>1839</v>
      </c>
      <c r="B803" t="s">
        <v>993</v>
      </c>
      <c r="C803">
        <v>2416</v>
      </c>
      <c r="D803" t="s">
        <v>1006</v>
      </c>
      <c r="E803" s="128" t="s">
        <v>999</v>
      </c>
      <c r="F803">
        <v>22</v>
      </c>
      <c r="G803" t="s">
        <v>996</v>
      </c>
    </row>
    <row r="804" spans="1:7">
      <c r="A804">
        <v>1841</v>
      </c>
      <c r="B804" t="s">
        <v>997</v>
      </c>
      <c r="C804">
        <v>2408</v>
      </c>
      <c r="D804" t="s">
        <v>1006</v>
      </c>
      <c r="E804" s="128" t="s">
        <v>995</v>
      </c>
      <c r="F804">
        <v>9</v>
      </c>
      <c r="G804" t="s">
        <v>998</v>
      </c>
    </row>
    <row r="805" spans="1:7">
      <c r="A805">
        <v>1842</v>
      </c>
      <c r="B805" t="s">
        <v>997</v>
      </c>
      <c r="C805">
        <v>2415</v>
      </c>
      <c r="D805" t="s">
        <v>1006</v>
      </c>
      <c r="E805" s="128" t="s">
        <v>995</v>
      </c>
      <c r="F805">
        <v>22</v>
      </c>
      <c r="G805" t="s">
        <v>998</v>
      </c>
    </row>
    <row r="806" spans="1:7">
      <c r="A806">
        <v>1843</v>
      </c>
      <c r="B806" t="s">
        <v>997</v>
      </c>
      <c r="C806">
        <v>2415</v>
      </c>
      <c r="D806" t="s">
        <v>994</v>
      </c>
      <c r="E806" s="128" t="s">
        <v>995</v>
      </c>
      <c r="F806">
        <v>22</v>
      </c>
      <c r="G806" t="s">
        <v>998</v>
      </c>
    </row>
    <row r="807" spans="1:7">
      <c r="A807">
        <v>1844</v>
      </c>
      <c r="B807" t="s">
        <v>993</v>
      </c>
      <c r="C807">
        <v>2407</v>
      </c>
      <c r="D807" t="s">
        <v>994</v>
      </c>
      <c r="E807" s="128" t="s">
        <v>995</v>
      </c>
      <c r="F807">
        <v>22</v>
      </c>
      <c r="G807" t="s">
        <v>998</v>
      </c>
    </row>
    <row r="808" spans="1:7">
      <c r="A808">
        <v>1845</v>
      </c>
      <c r="B808" t="s">
        <v>993</v>
      </c>
      <c r="C808">
        <v>2415</v>
      </c>
      <c r="D808" t="s">
        <v>994</v>
      </c>
      <c r="E808" s="128" t="s">
        <v>999</v>
      </c>
      <c r="F808">
        <v>22</v>
      </c>
      <c r="G808" t="s">
        <v>998</v>
      </c>
    </row>
    <row r="809" spans="1:7">
      <c r="A809">
        <v>1846</v>
      </c>
      <c r="B809" t="s">
        <v>993</v>
      </c>
      <c r="C809">
        <v>2413</v>
      </c>
      <c r="D809" t="s">
        <v>1000</v>
      </c>
      <c r="E809" s="128" t="s">
        <v>995</v>
      </c>
      <c r="F809">
        <v>22</v>
      </c>
      <c r="G809" t="s">
        <v>996</v>
      </c>
    </row>
    <row r="810" spans="1:7">
      <c r="A810">
        <v>1847</v>
      </c>
      <c r="B810" t="s">
        <v>997</v>
      </c>
      <c r="C810">
        <v>2408</v>
      </c>
      <c r="D810" t="s">
        <v>1006</v>
      </c>
      <c r="E810" s="128" t="s">
        <v>1003</v>
      </c>
      <c r="F810">
        <v>22</v>
      </c>
      <c r="G810" t="s">
        <v>998</v>
      </c>
    </row>
    <row r="811" spans="1:7">
      <c r="A811">
        <v>1848</v>
      </c>
      <c r="B811" t="s">
        <v>993</v>
      </c>
      <c r="C811">
        <v>2414</v>
      </c>
      <c r="D811" t="s">
        <v>1006</v>
      </c>
      <c r="E811" s="128" t="s">
        <v>999</v>
      </c>
      <c r="F811">
        <v>22</v>
      </c>
      <c r="G811" t="s">
        <v>996</v>
      </c>
    </row>
    <row r="812" spans="1:7">
      <c r="A812">
        <v>1849</v>
      </c>
      <c r="B812" t="s">
        <v>997</v>
      </c>
      <c r="C812">
        <v>2421</v>
      </c>
      <c r="D812" t="s">
        <v>994</v>
      </c>
      <c r="E812" s="128" t="s">
        <v>995</v>
      </c>
      <c r="F812">
        <v>22</v>
      </c>
      <c r="G812" t="s">
        <v>996</v>
      </c>
    </row>
    <row r="813" spans="1:7">
      <c r="A813">
        <v>1850</v>
      </c>
      <c r="B813" t="s">
        <v>1001</v>
      </c>
      <c r="C813">
        <v>2421</v>
      </c>
      <c r="D813" t="s">
        <v>994</v>
      </c>
      <c r="E813" s="128" t="s">
        <v>1003</v>
      </c>
      <c r="F813">
        <v>22</v>
      </c>
      <c r="G813" t="s">
        <v>998</v>
      </c>
    </row>
    <row r="814" spans="1:7">
      <c r="A814">
        <v>1851</v>
      </c>
      <c r="B814" t="s">
        <v>1002</v>
      </c>
      <c r="C814">
        <v>2420</v>
      </c>
      <c r="D814" t="s">
        <v>1006</v>
      </c>
      <c r="E814" s="128" t="s">
        <v>995</v>
      </c>
      <c r="F814">
        <v>22</v>
      </c>
      <c r="G814" t="s">
        <v>996</v>
      </c>
    </row>
    <row r="815" spans="1:7">
      <c r="A815">
        <v>1852</v>
      </c>
      <c r="B815" t="s">
        <v>997</v>
      </c>
      <c r="C815">
        <v>2405</v>
      </c>
      <c r="D815" t="s">
        <v>1006</v>
      </c>
      <c r="E815" s="128" t="s">
        <v>995</v>
      </c>
      <c r="F815">
        <v>22</v>
      </c>
      <c r="G815" t="s">
        <v>996</v>
      </c>
    </row>
    <row r="816" spans="1:7">
      <c r="A816">
        <v>1853</v>
      </c>
      <c r="B816" t="s">
        <v>993</v>
      </c>
      <c r="C816">
        <v>2402</v>
      </c>
      <c r="D816" t="s">
        <v>1008</v>
      </c>
      <c r="E816" s="128" t="s">
        <v>1003</v>
      </c>
      <c r="F816">
        <v>22</v>
      </c>
      <c r="G816" t="s">
        <v>998</v>
      </c>
    </row>
    <row r="817" spans="1:7">
      <c r="A817">
        <v>1854</v>
      </c>
      <c r="B817" t="s">
        <v>997</v>
      </c>
      <c r="C817">
        <v>2419</v>
      </c>
      <c r="D817" t="s">
        <v>1006</v>
      </c>
      <c r="E817" s="128" t="s">
        <v>995</v>
      </c>
      <c r="F817">
        <v>22</v>
      </c>
      <c r="G817" t="s">
        <v>998</v>
      </c>
    </row>
    <row r="818" spans="1:7">
      <c r="A818">
        <v>1855</v>
      </c>
      <c r="B818" t="s">
        <v>993</v>
      </c>
      <c r="C818">
        <v>2413</v>
      </c>
      <c r="D818" t="s">
        <v>1009</v>
      </c>
      <c r="E818" s="128" t="s">
        <v>999</v>
      </c>
      <c r="F818">
        <v>22</v>
      </c>
      <c r="G818" t="s">
        <v>998</v>
      </c>
    </row>
    <row r="819" spans="1:7">
      <c r="A819">
        <v>1856</v>
      </c>
      <c r="B819" t="s">
        <v>993</v>
      </c>
      <c r="C819">
        <v>2424</v>
      </c>
      <c r="D819" t="s">
        <v>994</v>
      </c>
      <c r="E819" s="128" t="s">
        <v>1004</v>
      </c>
      <c r="F819">
        <v>22</v>
      </c>
      <c r="G819" t="s">
        <v>998</v>
      </c>
    </row>
    <row r="820" spans="1:7">
      <c r="A820">
        <v>1857</v>
      </c>
      <c r="B820" t="s">
        <v>993</v>
      </c>
      <c r="C820">
        <v>2423</v>
      </c>
      <c r="D820" t="s">
        <v>1000</v>
      </c>
      <c r="E820" s="128" t="s">
        <v>995</v>
      </c>
      <c r="F820">
        <v>22</v>
      </c>
      <c r="G820" t="s">
        <v>996</v>
      </c>
    </row>
    <row r="821" spans="1:7">
      <c r="A821">
        <v>1858</v>
      </c>
      <c r="B821" t="s">
        <v>993</v>
      </c>
      <c r="C821">
        <v>2416</v>
      </c>
      <c r="D821" t="s">
        <v>1000</v>
      </c>
      <c r="E821" s="128" t="s">
        <v>995</v>
      </c>
      <c r="F821">
        <v>22</v>
      </c>
      <c r="G821" t="s">
        <v>996</v>
      </c>
    </row>
    <row r="822" spans="1:7">
      <c r="A822">
        <v>1859</v>
      </c>
      <c r="B822" t="s">
        <v>993</v>
      </c>
      <c r="C822">
        <v>2419</v>
      </c>
      <c r="D822" t="s">
        <v>1000</v>
      </c>
      <c r="E822" s="128" t="s">
        <v>1003</v>
      </c>
      <c r="F822">
        <v>22</v>
      </c>
      <c r="G822" t="s">
        <v>996</v>
      </c>
    </row>
    <row r="823" spans="1:7">
      <c r="A823">
        <v>1862</v>
      </c>
      <c r="B823" t="s">
        <v>997</v>
      </c>
      <c r="C823">
        <v>2405</v>
      </c>
      <c r="D823" t="s">
        <v>1000</v>
      </c>
      <c r="E823" s="128" t="s">
        <v>999</v>
      </c>
      <c r="F823">
        <v>22</v>
      </c>
      <c r="G823" t="s">
        <v>998</v>
      </c>
    </row>
    <row r="824" spans="1:7">
      <c r="A824">
        <v>1863</v>
      </c>
      <c r="B824" t="s">
        <v>993</v>
      </c>
      <c r="C824">
        <v>2403</v>
      </c>
      <c r="D824" t="s">
        <v>1006</v>
      </c>
      <c r="E824" s="128" t="s">
        <v>999</v>
      </c>
      <c r="F824">
        <v>22</v>
      </c>
      <c r="G824" t="s">
        <v>998</v>
      </c>
    </row>
    <row r="825" spans="1:7">
      <c r="A825">
        <v>1864</v>
      </c>
      <c r="B825" t="s">
        <v>993</v>
      </c>
      <c r="C825">
        <v>2403</v>
      </c>
      <c r="D825" t="s">
        <v>1006</v>
      </c>
      <c r="E825" s="128" t="s">
        <v>1003</v>
      </c>
      <c r="F825">
        <v>22</v>
      </c>
      <c r="G825" t="s">
        <v>998</v>
      </c>
    </row>
    <row r="826" spans="1:7">
      <c r="A826">
        <v>1865</v>
      </c>
      <c r="B826" t="s">
        <v>993</v>
      </c>
      <c r="C826">
        <v>2403</v>
      </c>
      <c r="D826" t="s">
        <v>1006</v>
      </c>
      <c r="E826" s="128" t="s">
        <v>999</v>
      </c>
      <c r="F826">
        <v>22</v>
      </c>
      <c r="G826" t="s">
        <v>998</v>
      </c>
    </row>
    <row r="827" spans="1:7">
      <c r="A827">
        <v>1866</v>
      </c>
      <c r="B827" t="s">
        <v>993</v>
      </c>
      <c r="C827">
        <v>2405</v>
      </c>
      <c r="D827" t="s">
        <v>1006</v>
      </c>
      <c r="E827" s="128" t="s">
        <v>995</v>
      </c>
      <c r="F827">
        <v>22</v>
      </c>
      <c r="G827" t="s">
        <v>996</v>
      </c>
    </row>
    <row r="828" spans="1:7">
      <c r="A828">
        <v>1867</v>
      </c>
      <c r="B828" t="s">
        <v>997</v>
      </c>
      <c r="C828">
        <v>2418</v>
      </c>
      <c r="D828" t="s">
        <v>1006</v>
      </c>
      <c r="E828" s="128" t="s">
        <v>1004</v>
      </c>
      <c r="F828">
        <v>22</v>
      </c>
      <c r="G828" t="s">
        <v>998</v>
      </c>
    </row>
    <row r="829" spans="1:7">
      <c r="A829">
        <v>1869</v>
      </c>
      <c r="B829" t="s">
        <v>993</v>
      </c>
      <c r="C829">
        <v>2413</v>
      </c>
      <c r="D829" t="s">
        <v>994</v>
      </c>
      <c r="E829" s="128" t="s">
        <v>995</v>
      </c>
      <c r="F829">
        <v>22</v>
      </c>
      <c r="G829" t="s">
        <v>996</v>
      </c>
    </row>
    <row r="830" spans="1:7">
      <c r="A830">
        <v>1870</v>
      </c>
      <c r="B830" t="s">
        <v>993</v>
      </c>
      <c r="C830">
        <v>2413</v>
      </c>
      <c r="D830" t="s">
        <v>994</v>
      </c>
      <c r="E830" s="128" t="s">
        <v>995</v>
      </c>
      <c r="F830">
        <v>22</v>
      </c>
      <c r="G830" t="s">
        <v>996</v>
      </c>
    </row>
    <row r="831" spans="1:7">
      <c r="A831">
        <v>1871</v>
      </c>
      <c r="B831" t="s">
        <v>993</v>
      </c>
      <c r="C831">
        <v>2413</v>
      </c>
      <c r="D831" t="s">
        <v>994</v>
      </c>
      <c r="E831" s="128" t="s">
        <v>1003</v>
      </c>
      <c r="F831">
        <v>22</v>
      </c>
      <c r="G831" t="s">
        <v>998</v>
      </c>
    </row>
    <row r="832" spans="1:7">
      <c r="A832">
        <v>1872</v>
      </c>
      <c r="B832" t="s">
        <v>993</v>
      </c>
      <c r="C832">
        <v>2405</v>
      </c>
      <c r="D832" t="s">
        <v>1006</v>
      </c>
      <c r="E832" s="128" t="s">
        <v>1003</v>
      </c>
      <c r="F832">
        <v>22</v>
      </c>
      <c r="G832" t="s">
        <v>998</v>
      </c>
    </row>
    <row r="833" spans="1:7">
      <c r="A833">
        <v>1873</v>
      </c>
      <c r="B833" t="s">
        <v>997</v>
      </c>
      <c r="C833">
        <v>2401</v>
      </c>
      <c r="D833" t="s">
        <v>1006</v>
      </c>
      <c r="E833" s="128" t="s">
        <v>1003</v>
      </c>
      <c r="F833">
        <v>22</v>
      </c>
      <c r="G833" t="s">
        <v>998</v>
      </c>
    </row>
    <row r="834" spans="1:7">
      <c r="A834">
        <v>1874</v>
      </c>
      <c r="B834" t="s">
        <v>997</v>
      </c>
      <c r="C834">
        <v>2423</v>
      </c>
      <c r="D834" t="s">
        <v>1000</v>
      </c>
      <c r="E834" s="128" t="s">
        <v>995</v>
      </c>
      <c r="F834">
        <v>22</v>
      </c>
      <c r="G834" t="s">
        <v>996</v>
      </c>
    </row>
    <row r="835" spans="1:7">
      <c r="A835">
        <v>1875</v>
      </c>
      <c r="B835" t="s">
        <v>997</v>
      </c>
      <c r="C835">
        <v>2414</v>
      </c>
      <c r="D835" t="s">
        <v>1006</v>
      </c>
      <c r="E835" s="128" t="s">
        <v>995</v>
      </c>
      <c r="F835">
        <v>22</v>
      </c>
      <c r="G835" t="s">
        <v>998</v>
      </c>
    </row>
    <row r="836" spans="1:7">
      <c r="A836">
        <v>1876</v>
      </c>
      <c r="B836" t="s">
        <v>993</v>
      </c>
      <c r="C836">
        <v>2423</v>
      </c>
      <c r="D836" t="s">
        <v>1000</v>
      </c>
      <c r="E836" s="128" t="s">
        <v>1003</v>
      </c>
      <c r="F836">
        <v>22</v>
      </c>
      <c r="G836" t="s">
        <v>998</v>
      </c>
    </row>
    <row r="837" spans="1:7">
      <c r="A837">
        <v>1877</v>
      </c>
      <c r="B837" t="s">
        <v>997</v>
      </c>
      <c r="C837">
        <v>2423</v>
      </c>
      <c r="D837" t="s">
        <v>994</v>
      </c>
      <c r="E837" s="128" t="s">
        <v>995</v>
      </c>
      <c r="F837">
        <v>22</v>
      </c>
      <c r="G837" t="s">
        <v>998</v>
      </c>
    </row>
    <row r="838" spans="1:7">
      <c r="A838">
        <v>1878</v>
      </c>
      <c r="B838" t="s">
        <v>997</v>
      </c>
      <c r="C838">
        <v>2423</v>
      </c>
      <c r="D838" t="s">
        <v>994</v>
      </c>
      <c r="E838" s="128" t="s">
        <v>995</v>
      </c>
      <c r="F838">
        <v>22</v>
      </c>
      <c r="G838" t="s">
        <v>998</v>
      </c>
    </row>
    <row r="839" spans="1:7">
      <c r="A839">
        <v>1879</v>
      </c>
      <c r="B839" t="s">
        <v>997</v>
      </c>
      <c r="C839">
        <v>2423</v>
      </c>
      <c r="D839" t="s">
        <v>1006</v>
      </c>
      <c r="E839" s="128" t="s">
        <v>995</v>
      </c>
      <c r="F839">
        <v>22</v>
      </c>
      <c r="G839" t="s">
        <v>996</v>
      </c>
    </row>
    <row r="840" spans="1:7">
      <c r="A840">
        <v>1880</v>
      </c>
      <c r="B840" t="s">
        <v>993</v>
      </c>
      <c r="C840">
        <v>2421</v>
      </c>
      <c r="D840" t="s">
        <v>1006</v>
      </c>
      <c r="E840" s="128" t="s">
        <v>999</v>
      </c>
      <c r="F840">
        <v>22</v>
      </c>
      <c r="G840" t="s">
        <v>996</v>
      </c>
    </row>
    <row r="841" spans="1:7">
      <c r="A841">
        <v>1881</v>
      </c>
      <c r="B841" t="s">
        <v>997</v>
      </c>
      <c r="C841">
        <v>2413</v>
      </c>
      <c r="D841" t="s">
        <v>1006</v>
      </c>
      <c r="E841" s="128" t="s">
        <v>995</v>
      </c>
      <c r="F841">
        <v>22</v>
      </c>
      <c r="G841" t="s">
        <v>996</v>
      </c>
    </row>
    <row r="842" spans="1:7">
      <c r="A842">
        <v>1882</v>
      </c>
      <c r="B842" t="s">
        <v>1001</v>
      </c>
      <c r="C842">
        <v>2423</v>
      </c>
      <c r="D842" t="s">
        <v>1006</v>
      </c>
      <c r="E842" s="128" t="s">
        <v>1003</v>
      </c>
      <c r="F842">
        <v>22</v>
      </c>
      <c r="G842" t="s">
        <v>998</v>
      </c>
    </row>
    <row r="843" spans="1:7">
      <c r="A843">
        <v>1883</v>
      </c>
      <c r="B843" t="s">
        <v>993</v>
      </c>
      <c r="C843">
        <v>2418</v>
      </c>
      <c r="D843" t="s">
        <v>1000</v>
      </c>
      <c r="E843" s="128" t="s">
        <v>999</v>
      </c>
      <c r="F843">
        <v>21</v>
      </c>
      <c r="G843" t="s">
        <v>996</v>
      </c>
    </row>
    <row r="844" spans="1:7">
      <c r="A844">
        <v>1884</v>
      </c>
      <c r="B844" t="s">
        <v>997</v>
      </c>
      <c r="C844">
        <v>2417</v>
      </c>
      <c r="D844" t="s">
        <v>1000</v>
      </c>
      <c r="E844" s="128" t="s">
        <v>995</v>
      </c>
      <c r="F844">
        <v>21</v>
      </c>
      <c r="G844" t="s">
        <v>996</v>
      </c>
    </row>
    <row r="845" spans="1:7">
      <c r="A845">
        <v>1885</v>
      </c>
      <c r="B845" t="s">
        <v>1001</v>
      </c>
      <c r="C845">
        <v>2407</v>
      </c>
      <c r="D845" t="s">
        <v>1008</v>
      </c>
      <c r="E845" s="128" t="s">
        <v>995</v>
      </c>
      <c r="F845">
        <v>21</v>
      </c>
      <c r="G845" t="s">
        <v>998</v>
      </c>
    </row>
    <row r="846" spans="1:7">
      <c r="A846">
        <v>1886</v>
      </c>
      <c r="B846" t="s">
        <v>997</v>
      </c>
      <c r="C846">
        <v>2403</v>
      </c>
      <c r="D846" t="s">
        <v>994</v>
      </c>
      <c r="E846" s="128" t="s">
        <v>995</v>
      </c>
      <c r="F846">
        <v>21</v>
      </c>
      <c r="G846" t="s">
        <v>996</v>
      </c>
    </row>
    <row r="847" spans="1:7">
      <c r="A847">
        <v>1887</v>
      </c>
      <c r="B847" t="s">
        <v>993</v>
      </c>
      <c r="C847">
        <v>2423</v>
      </c>
      <c r="D847" t="s">
        <v>1000</v>
      </c>
      <c r="E847" s="128" t="s">
        <v>1003</v>
      </c>
      <c r="F847">
        <v>21</v>
      </c>
      <c r="G847" t="s">
        <v>998</v>
      </c>
    </row>
    <row r="848" spans="1:7">
      <c r="A848">
        <v>1888</v>
      </c>
      <c r="B848" t="s">
        <v>1002</v>
      </c>
      <c r="C848">
        <v>2413</v>
      </c>
      <c r="D848" t="s">
        <v>994</v>
      </c>
      <c r="E848" s="128" t="s">
        <v>995</v>
      </c>
      <c r="F848">
        <v>21</v>
      </c>
      <c r="G848" t="s">
        <v>996</v>
      </c>
    </row>
    <row r="849" spans="1:7">
      <c r="A849">
        <v>1889</v>
      </c>
      <c r="B849" t="s">
        <v>997</v>
      </c>
      <c r="C849">
        <v>2401</v>
      </c>
      <c r="D849" t="s">
        <v>994</v>
      </c>
      <c r="E849" s="128" t="s">
        <v>995</v>
      </c>
      <c r="F849">
        <v>21</v>
      </c>
      <c r="G849" t="s">
        <v>998</v>
      </c>
    </row>
    <row r="850" spans="1:7">
      <c r="A850">
        <v>1890</v>
      </c>
      <c r="B850" t="s">
        <v>997</v>
      </c>
      <c r="C850">
        <v>2412</v>
      </c>
      <c r="D850" t="s">
        <v>1006</v>
      </c>
      <c r="E850" s="128" t="s">
        <v>1003</v>
      </c>
      <c r="F850">
        <v>21</v>
      </c>
      <c r="G850" t="s">
        <v>998</v>
      </c>
    </row>
    <row r="851" spans="1:7">
      <c r="A851">
        <v>1891</v>
      </c>
      <c r="B851" t="s">
        <v>993</v>
      </c>
      <c r="C851">
        <v>2405</v>
      </c>
      <c r="D851" t="s">
        <v>1006</v>
      </c>
      <c r="E851" s="128" t="s">
        <v>999</v>
      </c>
      <c r="F851">
        <v>21</v>
      </c>
      <c r="G851" t="s">
        <v>998</v>
      </c>
    </row>
    <row r="852" spans="1:7">
      <c r="A852">
        <v>1892</v>
      </c>
      <c r="B852" t="s">
        <v>997</v>
      </c>
      <c r="C852">
        <v>2409</v>
      </c>
      <c r="D852" t="s">
        <v>1006</v>
      </c>
      <c r="E852" s="128" t="s">
        <v>1003</v>
      </c>
      <c r="F852">
        <v>21</v>
      </c>
      <c r="G852" t="s">
        <v>998</v>
      </c>
    </row>
    <row r="853" spans="1:7">
      <c r="A853">
        <v>1893</v>
      </c>
      <c r="B853" t="s">
        <v>993</v>
      </c>
      <c r="C853">
        <v>2409</v>
      </c>
      <c r="D853" t="s">
        <v>1000</v>
      </c>
      <c r="E853" s="128" t="s">
        <v>1003</v>
      </c>
      <c r="F853">
        <v>21</v>
      </c>
      <c r="G853" t="s">
        <v>998</v>
      </c>
    </row>
    <row r="854" spans="1:7">
      <c r="A854">
        <v>1894</v>
      </c>
      <c r="B854" t="s">
        <v>997</v>
      </c>
      <c r="C854">
        <v>2413</v>
      </c>
      <c r="D854" t="s">
        <v>994</v>
      </c>
      <c r="E854" s="128" t="s">
        <v>999</v>
      </c>
      <c r="F854">
        <v>21</v>
      </c>
      <c r="G854" t="s">
        <v>998</v>
      </c>
    </row>
    <row r="855" spans="1:7">
      <c r="A855">
        <v>1895</v>
      </c>
      <c r="B855" t="s">
        <v>1001</v>
      </c>
      <c r="C855">
        <v>2403</v>
      </c>
      <c r="D855" t="s">
        <v>1008</v>
      </c>
      <c r="E855" s="128" t="s">
        <v>1003</v>
      </c>
      <c r="F855">
        <v>21</v>
      </c>
      <c r="G855" t="s">
        <v>998</v>
      </c>
    </row>
    <row r="856" spans="1:7">
      <c r="A856">
        <v>1896</v>
      </c>
      <c r="B856" t="s">
        <v>997</v>
      </c>
      <c r="C856">
        <v>2416</v>
      </c>
      <c r="D856" t="s">
        <v>1000</v>
      </c>
      <c r="E856" s="128" t="s">
        <v>999</v>
      </c>
      <c r="F856">
        <v>21</v>
      </c>
      <c r="G856" t="s">
        <v>998</v>
      </c>
    </row>
    <row r="857" spans="1:7">
      <c r="A857">
        <v>1897</v>
      </c>
      <c r="B857" t="s">
        <v>993</v>
      </c>
      <c r="C857">
        <v>2404</v>
      </c>
      <c r="D857" t="s">
        <v>994</v>
      </c>
      <c r="E857" s="128" t="s">
        <v>995</v>
      </c>
      <c r="F857">
        <v>21</v>
      </c>
      <c r="G857" t="s">
        <v>996</v>
      </c>
    </row>
    <row r="858" spans="1:7">
      <c r="A858">
        <v>1898</v>
      </c>
      <c r="B858" t="s">
        <v>993</v>
      </c>
      <c r="C858">
        <v>2412</v>
      </c>
      <c r="D858" t="s">
        <v>1000</v>
      </c>
      <c r="E858" s="128" t="s">
        <v>995</v>
      </c>
      <c r="F858">
        <v>21</v>
      </c>
      <c r="G858" t="s">
        <v>996</v>
      </c>
    </row>
    <row r="859" spans="1:7">
      <c r="A859">
        <v>1900</v>
      </c>
      <c r="B859" t="s">
        <v>997</v>
      </c>
      <c r="C859">
        <v>2402</v>
      </c>
      <c r="D859" t="s">
        <v>1000</v>
      </c>
      <c r="E859" s="128" t="s">
        <v>995</v>
      </c>
      <c r="F859">
        <v>21</v>
      </c>
      <c r="G859" t="s">
        <v>998</v>
      </c>
    </row>
    <row r="860" spans="1:7">
      <c r="A860">
        <v>1901</v>
      </c>
      <c r="B860" t="s">
        <v>993</v>
      </c>
      <c r="C860">
        <v>2424</v>
      </c>
      <c r="D860" t="s">
        <v>994</v>
      </c>
      <c r="E860" s="128" t="s">
        <v>995</v>
      </c>
      <c r="F860">
        <v>21</v>
      </c>
      <c r="G860" t="s">
        <v>996</v>
      </c>
    </row>
    <row r="861" spans="1:7">
      <c r="A861">
        <v>1902</v>
      </c>
      <c r="B861" t="s">
        <v>993</v>
      </c>
      <c r="C861">
        <v>2424</v>
      </c>
      <c r="D861" t="s">
        <v>994</v>
      </c>
      <c r="E861" s="128" t="s">
        <v>995</v>
      </c>
      <c r="F861">
        <v>21</v>
      </c>
      <c r="G861" t="s">
        <v>996</v>
      </c>
    </row>
    <row r="862" spans="1:7">
      <c r="A862">
        <v>1903</v>
      </c>
      <c r="B862" t="s">
        <v>997</v>
      </c>
      <c r="C862">
        <v>2415</v>
      </c>
      <c r="D862" t="s">
        <v>1006</v>
      </c>
      <c r="E862" s="128" t="s">
        <v>1003</v>
      </c>
      <c r="F862">
        <v>21</v>
      </c>
      <c r="G862" t="s">
        <v>998</v>
      </c>
    </row>
    <row r="863" spans="1:7">
      <c r="A863">
        <v>1904</v>
      </c>
      <c r="B863" t="s">
        <v>997</v>
      </c>
      <c r="C863">
        <v>2408</v>
      </c>
      <c r="D863" t="s">
        <v>994</v>
      </c>
      <c r="E863" s="128" t="s">
        <v>999</v>
      </c>
      <c r="F863">
        <v>21</v>
      </c>
      <c r="G863" t="s">
        <v>998</v>
      </c>
    </row>
    <row r="864" spans="1:7">
      <c r="A864">
        <v>1906</v>
      </c>
      <c r="B864" t="s">
        <v>993</v>
      </c>
      <c r="C864">
        <v>2422</v>
      </c>
      <c r="D864" t="s">
        <v>1006</v>
      </c>
      <c r="E864" s="128" t="s">
        <v>995</v>
      </c>
      <c r="F864">
        <v>6</v>
      </c>
      <c r="G864" t="s">
        <v>998</v>
      </c>
    </row>
    <row r="865" spans="1:7">
      <c r="A865">
        <v>1907</v>
      </c>
      <c r="B865" t="s">
        <v>993</v>
      </c>
      <c r="C865">
        <v>2420</v>
      </c>
      <c r="D865" t="s">
        <v>994</v>
      </c>
      <c r="E865" s="128" t="s">
        <v>995</v>
      </c>
      <c r="F865">
        <v>21</v>
      </c>
      <c r="G865" t="s">
        <v>996</v>
      </c>
    </row>
    <row r="866" spans="1:7">
      <c r="A866">
        <v>1908</v>
      </c>
      <c r="B866" t="s">
        <v>993</v>
      </c>
      <c r="C866">
        <v>2421</v>
      </c>
      <c r="D866" t="s">
        <v>994</v>
      </c>
      <c r="E866" s="128" t="s">
        <v>1003</v>
      </c>
      <c r="F866">
        <v>21</v>
      </c>
      <c r="G866" t="s">
        <v>998</v>
      </c>
    </row>
    <row r="867" spans="1:7">
      <c r="A867">
        <v>1909</v>
      </c>
      <c r="B867" t="s">
        <v>993</v>
      </c>
      <c r="C867">
        <v>2421</v>
      </c>
      <c r="D867" t="s">
        <v>1000</v>
      </c>
      <c r="E867" s="128" t="s">
        <v>1003</v>
      </c>
      <c r="F867">
        <v>21</v>
      </c>
      <c r="G867" t="s">
        <v>998</v>
      </c>
    </row>
    <row r="868" spans="1:7">
      <c r="A868">
        <v>1910</v>
      </c>
      <c r="B868" t="s">
        <v>997</v>
      </c>
      <c r="C868">
        <v>2414</v>
      </c>
      <c r="D868" t="s">
        <v>994</v>
      </c>
      <c r="E868" s="128" t="s">
        <v>995</v>
      </c>
      <c r="F868">
        <v>21</v>
      </c>
      <c r="G868" t="s">
        <v>996</v>
      </c>
    </row>
    <row r="869" spans="1:7">
      <c r="A869">
        <v>1911</v>
      </c>
      <c r="B869" t="s">
        <v>993</v>
      </c>
      <c r="C869">
        <v>2419</v>
      </c>
      <c r="D869" t="s">
        <v>1006</v>
      </c>
      <c r="E869" s="128" t="s">
        <v>995</v>
      </c>
      <c r="F869">
        <v>21</v>
      </c>
      <c r="G869" t="s">
        <v>998</v>
      </c>
    </row>
    <row r="870" spans="1:7">
      <c r="A870">
        <v>1912</v>
      </c>
      <c r="B870" t="s">
        <v>1001</v>
      </c>
      <c r="C870">
        <v>2413</v>
      </c>
      <c r="D870" t="s">
        <v>1008</v>
      </c>
      <c r="E870" s="128" t="s">
        <v>1003</v>
      </c>
      <c r="F870">
        <v>21</v>
      </c>
      <c r="G870" t="s">
        <v>996</v>
      </c>
    </row>
    <row r="871" spans="1:7">
      <c r="A871">
        <v>1913</v>
      </c>
      <c r="B871" t="s">
        <v>997</v>
      </c>
      <c r="C871">
        <v>2402</v>
      </c>
      <c r="D871" t="s">
        <v>1000</v>
      </c>
      <c r="E871" s="128" t="s">
        <v>995</v>
      </c>
      <c r="F871">
        <v>21</v>
      </c>
      <c r="G871" t="s">
        <v>996</v>
      </c>
    </row>
    <row r="872" spans="1:7">
      <c r="A872">
        <v>1914</v>
      </c>
      <c r="B872" t="s">
        <v>1001</v>
      </c>
      <c r="C872">
        <v>2421</v>
      </c>
      <c r="D872" t="s">
        <v>1000</v>
      </c>
      <c r="E872" s="128" t="s">
        <v>999</v>
      </c>
      <c r="F872">
        <v>21</v>
      </c>
      <c r="G872" t="s">
        <v>996</v>
      </c>
    </row>
    <row r="873" spans="1:7">
      <c r="A873">
        <v>1915</v>
      </c>
      <c r="B873" t="s">
        <v>993</v>
      </c>
      <c r="C873">
        <v>2402</v>
      </c>
      <c r="D873" t="s">
        <v>1000</v>
      </c>
      <c r="E873" s="128" t="s">
        <v>995</v>
      </c>
      <c r="F873">
        <v>21</v>
      </c>
      <c r="G873" t="s">
        <v>996</v>
      </c>
    </row>
    <row r="874" spans="1:7">
      <c r="A874">
        <v>1916</v>
      </c>
      <c r="B874" t="s">
        <v>997</v>
      </c>
      <c r="C874">
        <v>2415</v>
      </c>
      <c r="D874" t="s">
        <v>1000</v>
      </c>
      <c r="E874" s="128" t="s">
        <v>995</v>
      </c>
      <c r="F874">
        <v>21</v>
      </c>
      <c r="G874" t="s">
        <v>996</v>
      </c>
    </row>
    <row r="875" spans="1:7">
      <c r="A875">
        <v>1917</v>
      </c>
      <c r="B875" t="s">
        <v>997</v>
      </c>
      <c r="C875">
        <v>2416</v>
      </c>
      <c r="D875" t="s">
        <v>1000</v>
      </c>
      <c r="E875" s="128" t="s">
        <v>999</v>
      </c>
      <c r="F875">
        <v>21</v>
      </c>
      <c r="G875" t="s">
        <v>998</v>
      </c>
    </row>
    <row r="876" spans="1:7">
      <c r="A876">
        <v>1918</v>
      </c>
      <c r="B876" t="s">
        <v>993</v>
      </c>
      <c r="C876">
        <v>2405</v>
      </c>
      <c r="D876" t="s">
        <v>994</v>
      </c>
      <c r="E876" s="128" t="s">
        <v>1003</v>
      </c>
      <c r="F876">
        <v>21</v>
      </c>
      <c r="G876" t="s">
        <v>996</v>
      </c>
    </row>
    <row r="877" spans="1:7">
      <c r="A877">
        <v>1919</v>
      </c>
      <c r="B877" t="s">
        <v>997</v>
      </c>
      <c r="C877">
        <v>2407</v>
      </c>
      <c r="D877" t="s">
        <v>1009</v>
      </c>
      <c r="E877" s="128" t="s">
        <v>999</v>
      </c>
      <c r="F877">
        <v>21</v>
      </c>
      <c r="G877" t="s">
        <v>998</v>
      </c>
    </row>
    <row r="878" spans="1:7">
      <c r="A878">
        <v>1920</v>
      </c>
      <c r="B878" t="s">
        <v>997</v>
      </c>
      <c r="C878">
        <v>2416</v>
      </c>
      <c r="D878" t="s">
        <v>1008</v>
      </c>
      <c r="E878" s="128" t="s">
        <v>1003</v>
      </c>
      <c r="F878">
        <v>21</v>
      </c>
      <c r="G878" t="s">
        <v>998</v>
      </c>
    </row>
    <row r="879" spans="1:7">
      <c r="A879">
        <v>1921</v>
      </c>
      <c r="B879" t="s">
        <v>1002</v>
      </c>
      <c r="C879">
        <v>2414</v>
      </c>
      <c r="D879" t="s">
        <v>1006</v>
      </c>
      <c r="E879" s="128" t="s">
        <v>999</v>
      </c>
      <c r="F879">
        <v>21</v>
      </c>
      <c r="G879" t="s">
        <v>998</v>
      </c>
    </row>
    <row r="880" spans="1:7">
      <c r="A880">
        <v>1922</v>
      </c>
      <c r="B880" t="s">
        <v>997</v>
      </c>
      <c r="C880">
        <v>2403</v>
      </c>
      <c r="D880" t="s">
        <v>1006</v>
      </c>
      <c r="E880" s="128" t="s">
        <v>995</v>
      </c>
      <c r="F880">
        <v>21</v>
      </c>
      <c r="G880" t="s">
        <v>996</v>
      </c>
    </row>
    <row r="881" spans="1:7">
      <c r="A881">
        <v>1923</v>
      </c>
      <c r="B881" t="s">
        <v>993</v>
      </c>
      <c r="C881">
        <v>2419</v>
      </c>
      <c r="D881" t="s">
        <v>1006</v>
      </c>
      <c r="E881" s="128" t="s">
        <v>1003</v>
      </c>
      <c r="F881">
        <v>21</v>
      </c>
      <c r="G881" t="s">
        <v>998</v>
      </c>
    </row>
    <row r="882" spans="1:7">
      <c r="A882">
        <v>1924</v>
      </c>
      <c r="B882" t="s">
        <v>993</v>
      </c>
      <c r="C882">
        <v>2404</v>
      </c>
      <c r="D882" t="s">
        <v>994</v>
      </c>
      <c r="E882" s="128" t="s">
        <v>999</v>
      </c>
      <c r="F882">
        <v>21</v>
      </c>
      <c r="G882" t="s">
        <v>996</v>
      </c>
    </row>
    <row r="883" spans="1:7">
      <c r="A883">
        <v>1925</v>
      </c>
      <c r="B883" t="s">
        <v>993</v>
      </c>
      <c r="C883">
        <v>2404</v>
      </c>
      <c r="D883" t="s">
        <v>994</v>
      </c>
      <c r="E883" s="128" t="s">
        <v>999</v>
      </c>
      <c r="F883">
        <v>21</v>
      </c>
      <c r="G883" t="s">
        <v>996</v>
      </c>
    </row>
    <row r="884" spans="1:7">
      <c r="A884">
        <v>1926</v>
      </c>
      <c r="B884" t="s">
        <v>997</v>
      </c>
      <c r="C884">
        <v>2412</v>
      </c>
      <c r="D884" t="s">
        <v>994</v>
      </c>
      <c r="E884" s="128" t="s">
        <v>995</v>
      </c>
      <c r="F884">
        <v>21</v>
      </c>
      <c r="G884" t="s">
        <v>996</v>
      </c>
    </row>
    <row r="885" spans="1:7">
      <c r="A885">
        <v>1927</v>
      </c>
      <c r="B885" t="s">
        <v>993</v>
      </c>
      <c r="C885">
        <v>2402</v>
      </c>
      <c r="D885" t="s">
        <v>1006</v>
      </c>
      <c r="E885" s="128" t="s">
        <v>999</v>
      </c>
      <c r="F885">
        <v>21</v>
      </c>
      <c r="G885" t="s">
        <v>996</v>
      </c>
    </row>
    <row r="886" spans="1:7">
      <c r="A886">
        <v>1928</v>
      </c>
      <c r="B886" t="s">
        <v>1001</v>
      </c>
      <c r="C886">
        <v>2405</v>
      </c>
      <c r="D886" t="s">
        <v>1008</v>
      </c>
      <c r="E886" s="128" t="s">
        <v>995</v>
      </c>
      <c r="F886">
        <v>21</v>
      </c>
      <c r="G886" t="s">
        <v>998</v>
      </c>
    </row>
    <row r="887" spans="1:7">
      <c r="A887">
        <v>1929</v>
      </c>
      <c r="B887" t="s">
        <v>997</v>
      </c>
      <c r="C887">
        <v>2403</v>
      </c>
      <c r="D887" t="s">
        <v>1006</v>
      </c>
      <c r="E887" s="128" t="s">
        <v>999</v>
      </c>
      <c r="F887">
        <v>21</v>
      </c>
      <c r="G887" t="s">
        <v>998</v>
      </c>
    </row>
    <row r="888" spans="1:7">
      <c r="A888">
        <v>1930</v>
      </c>
      <c r="B888" t="s">
        <v>993</v>
      </c>
      <c r="C888">
        <v>2403</v>
      </c>
      <c r="D888" t="s">
        <v>1006</v>
      </c>
      <c r="E888" s="128" t="s">
        <v>995</v>
      </c>
      <c r="F888">
        <v>21</v>
      </c>
      <c r="G888" t="s">
        <v>996</v>
      </c>
    </row>
    <row r="889" spans="1:7">
      <c r="A889">
        <v>1931</v>
      </c>
      <c r="B889" t="s">
        <v>993</v>
      </c>
      <c r="C889">
        <v>2417</v>
      </c>
      <c r="D889" t="s">
        <v>1006</v>
      </c>
      <c r="E889" s="128" t="s">
        <v>995</v>
      </c>
      <c r="F889">
        <v>21</v>
      </c>
      <c r="G889" t="s">
        <v>998</v>
      </c>
    </row>
    <row r="890" spans="1:7">
      <c r="A890">
        <v>1932</v>
      </c>
      <c r="B890" t="s">
        <v>997</v>
      </c>
      <c r="C890">
        <v>2421</v>
      </c>
      <c r="D890" t="s">
        <v>994</v>
      </c>
      <c r="E890" s="128" t="s">
        <v>999</v>
      </c>
      <c r="F890">
        <v>21</v>
      </c>
      <c r="G890" t="s">
        <v>996</v>
      </c>
    </row>
    <row r="891" spans="1:7">
      <c r="A891">
        <v>1933</v>
      </c>
      <c r="B891" t="s">
        <v>997</v>
      </c>
      <c r="C891">
        <v>2406</v>
      </c>
      <c r="D891" t="s">
        <v>1006</v>
      </c>
      <c r="E891" s="128" t="s">
        <v>999</v>
      </c>
      <c r="F891">
        <v>21</v>
      </c>
      <c r="G891" t="s">
        <v>996</v>
      </c>
    </row>
    <row r="892" spans="1:7">
      <c r="A892">
        <v>1934</v>
      </c>
      <c r="B892" t="s">
        <v>997</v>
      </c>
      <c r="C892">
        <v>2412</v>
      </c>
      <c r="D892" t="s">
        <v>1006</v>
      </c>
      <c r="E892" s="128" t="s">
        <v>995</v>
      </c>
      <c r="F892">
        <v>21</v>
      </c>
      <c r="G892" t="s">
        <v>996</v>
      </c>
    </row>
    <row r="893" spans="1:7">
      <c r="A893">
        <v>1935</v>
      </c>
      <c r="B893" t="s">
        <v>993</v>
      </c>
      <c r="C893">
        <v>2408</v>
      </c>
      <c r="D893" t="s">
        <v>994</v>
      </c>
      <c r="E893" s="128" t="s">
        <v>999</v>
      </c>
      <c r="F893">
        <v>21</v>
      </c>
      <c r="G893" t="s">
        <v>996</v>
      </c>
    </row>
    <row r="894" spans="1:7">
      <c r="A894">
        <v>1936</v>
      </c>
      <c r="B894" t="s">
        <v>997</v>
      </c>
      <c r="C894">
        <v>2412</v>
      </c>
      <c r="D894" t="s">
        <v>1006</v>
      </c>
      <c r="E894" s="128" t="s">
        <v>995</v>
      </c>
      <c r="F894">
        <v>21</v>
      </c>
      <c r="G894" t="s">
        <v>996</v>
      </c>
    </row>
    <row r="895" spans="1:7">
      <c r="A895">
        <v>1937</v>
      </c>
      <c r="B895" t="s">
        <v>997</v>
      </c>
      <c r="C895">
        <v>2404</v>
      </c>
      <c r="D895" t="s">
        <v>1006</v>
      </c>
      <c r="E895" s="128" t="s">
        <v>999</v>
      </c>
      <c r="F895">
        <v>21</v>
      </c>
      <c r="G895" t="s">
        <v>998</v>
      </c>
    </row>
    <row r="896" spans="1:7">
      <c r="A896">
        <v>1938</v>
      </c>
      <c r="B896" t="s">
        <v>997</v>
      </c>
      <c r="C896">
        <v>2403</v>
      </c>
      <c r="D896" t="s">
        <v>1000</v>
      </c>
      <c r="E896" s="128" t="s">
        <v>995</v>
      </c>
      <c r="F896">
        <v>21</v>
      </c>
      <c r="G896" t="s">
        <v>996</v>
      </c>
    </row>
    <row r="897" spans="1:7">
      <c r="A897">
        <v>1939</v>
      </c>
      <c r="B897" t="s">
        <v>997</v>
      </c>
      <c r="C897">
        <v>2419</v>
      </c>
      <c r="D897" t="s">
        <v>994</v>
      </c>
      <c r="E897" s="128" t="s">
        <v>999</v>
      </c>
      <c r="F897">
        <v>21</v>
      </c>
      <c r="G897" t="s">
        <v>998</v>
      </c>
    </row>
    <row r="898" spans="1:7">
      <c r="A898">
        <v>1940</v>
      </c>
      <c r="B898" t="s">
        <v>993</v>
      </c>
      <c r="C898">
        <v>2417</v>
      </c>
      <c r="D898" t="s">
        <v>1006</v>
      </c>
      <c r="E898" s="128" t="s">
        <v>1003</v>
      </c>
      <c r="F898">
        <v>21</v>
      </c>
      <c r="G898" t="s">
        <v>998</v>
      </c>
    </row>
    <row r="899" spans="1:7">
      <c r="A899">
        <v>1941</v>
      </c>
      <c r="B899" t="s">
        <v>993</v>
      </c>
      <c r="C899">
        <v>2417</v>
      </c>
      <c r="D899" t="s">
        <v>1006</v>
      </c>
      <c r="E899" s="128" t="s">
        <v>995</v>
      </c>
      <c r="F899">
        <v>21</v>
      </c>
      <c r="G899" t="s">
        <v>998</v>
      </c>
    </row>
    <row r="900" spans="1:7">
      <c r="A900">
        <v>1942</v>
      </c>
      <c r="B900" t="s">
        <v>997</v>
      </c>
      <c r="C900">
        <v>2413</v>
      </c>
      <c r="D900" t="s">
        <v>1009</v>
      </c>
      <c r="E900" s="128" t="s">
        <v>995</v>
      </c>
      <c r="F900">
        <v>7</v>
      </c>
      <c r="G900" t="s">
        <v>996</v>
      </c>
    </row>
    <row r="901" spans="1:7">
      <c r="A901">
        <v>1943</v>
      </c>
      <c r="B901" t="s">
        <v>997</v>
      </c>
      <c r="C901">
        <v>2405</v>
      </c>
      <c r="D901" t="s">
        <v>1000</v>
      </c>
      <c r="E901" s="128" t="s">
        <v>1003</v>
      </c>
      <c r="F901">
        <v>21</v>
      </c>
      <c r="G901" t="s">
        <v>998</v>
      </c>
    </row>
    <row r="902" spans="1:7">
      <c r="A902">
        <v>1944</v>
      </c>
      <c r="B902" t="s">
        <v>997</v>
      </c>
      <c r="C902">
        <v>2405</v>
      </c>
      <c r="D902" t="s">
        <v>1006</v>
      </c>
      <c r="E902" s="128" t="s">
        <v>999</v>
      </c>
      <c r="F902">
        <v>21</v>
      </c>
      <c r="G902" t="s">
        <v>998</v>
      </c>
    </row>
    <row r="903" spans="1:7">
      <c r="A903">
        <v>1945</v>
      </c>
      <c r="B903" t="s">
        <v>997</v>
      </c>
      <c r="C903">
        <v>2413</v>
      </c>
      <c r="D903" t="s">
        <v>1000</v>
      </c>
      <c r="E903" s="128" t="s">
        <v>995</v>
      </c>
      <c r="F903">
        <v>21</v>
      </c>
      <c r="G903" t="s">
        <v>996</v>
      </c>
    </row>
    <row r="904" spans="1:7">
      <c r="A904">
        <v>1946</v>
      </c>
      <c r="B904" t="s">
        <v>993</v>
      </c>
      <c r="C904">
        <v>2405</v>
      </c>
      <c r="D904" t="s">
        <v>1006</v>
      </c>
      <c r="E904" s="128" t="s">
        <v>999</v>
      </c>
      <c r="F904">
        <v>21</v>
      </c>
      <c r="G904" t="s">
        <v>996</v>
      </c>
    </row>
    <row r="905" spans="1:7">
      <c r="A905">
        <v>1947</v>
      </c>
      <c r="B905" t="s">
        <v>993</v>
      </c>
      <c r="C905">
        <v>2424</v>
      </c>
      <c r="D905" t="s">
        <v>994</v>
      </c>
      <c r="E905" s="128" t="s">
        <v>995</v>
      </c>
      <c r="F905">
        <v>20</v>
      </c>
      <c r="G905" t="s">
        <v>996</v>
      </c>
    </row>
    <row r="906" spans="1:7">
      <c r="A906">
        <v>1948</v>
      </c>
      <c r="B906" t="s">
        <v>993</v>
      </c>
      <c r="C906">
        <v>2424</v>
      </c>
      <c r="D906" t="s">
        <v>994</v>
      </c>
      <c r="E906" s="128" t="s">
        <v>995</v>
      </c>
      <c r="F906">
        <v>20</v>
      </c>
      <c r="G906" t="s">
        <v>996</v>
      </c>
    </row>
    <row r="907" spans="1:7">
      <c r="A907">
        <v>1949</v>
      </c>
      <c r="B907" t="s">
        <v>997</v>
      </c>
      <c r="C907">
        <v>2409</v>
      </c>
      <c r="D907" t="s">
        <v>1006</v>
      </c>
      <c r="E907" s="128" t="s">
        <v>999</v>
      </c>
      <c r="F907">
        <v>20</v>
      </c>
      <c r="G907" t="s">
        <v>998</v>
      </c>
    </row>
    <row r="908" spans="1:7">
      <c r="A908">
        <v>1950</v>
      </c>
      <c r="B908" t="s">
        <v>997</v>
      </c>
      <c r="C908">
        <v>2404</v>
      </c>
      <c r="D908" t="s">
        <v>994</v>
      </c>
      <c r="E908" s="128" t="s">
        <v>995</v>
      </c>
      <c r="F908">
        <v>20</v>
      </c>
      <c r="G908" t="s">
        <v>996</v>
      </c>
    </row>
    <row r="909" spans="1:7">
      <c r="A909">
        <v>1951</v>
      </c>
      <c r="B909" t="s">
        <v>993</v>
      </c>
      <c r="C909">
        <v>2414</v>
      </c>
      <c r="D909" t="s">
        <v>1006</v>
      </c>
      <c r="E909" s="128" t="s">
        <v>999</v>
      </c>
      <c r="F909">
        <v>20</v>
      </c>
      <c r="G909" t="s">
        <v>998</v>
      </c>
    </row>
    <row r="910" spans="1:7">
      <c r="A910">
        <v>1952</v>
      </c>
      <c r="B910" t="s">
        <v>993</v>
      </c>
      <c r="C910">
        <v>2414</v>
      </c>
      <c r="D910" t="s">
        <v>1006</v>
      </c>
      <c r="E910" s="128" t="s">
        <v>1003</v>
      </c>
      <c r="F910">
        <v>20</v>
      </c>
      <c r="G910" t="s">
        <v>998</v>
      </c>
    </row>
    <row r="911" spans="1:7">
      <c r="A911">
        <v>1953</v>
      </c>
      <c r="B911" t="s">
        <v>993</v>
      </c>
      <c r="C911">
        <v>2418</v>
      </c>
      <c r="D911" t="s">
        <v>1006</v>
      </c>
      <c r="E911" s="128" t="s">
        <v>995</v>
      </c>
      <c r="F911">
        <v>20</v>
      </c>
      <c r="G911" t="s">
        <v>996</v>
      </c>
    </row>
    <row r="912" spans="1:7">
      <c r="A912">
        <v>1954</v>
      </c>
      <c r="B912" t="s">
        <v>997</v>
      </c>
      <c r="C912">
        <v>2418</v>
      </c>
      <c r="D912" t="s">
        <v>1006</v>
      </c>
      <c r="E912" s="128" t="s">
        <v>995</v>
      </c>
      <c r="F912">
        <v>20</v>
      </c>
      <c r="G912" t="s">
        <v>998</v>
      </c>
    </row>
    <row r="913" spans="1:7">
      <c r="A913">
        <v>1955</v>
      </c>
      <c r="B913" t="s">
        <v>997</v>
      </c>
      <c r="C913">
        <v>2422</v>
      </c>
      <c r="D913" t="s">
        <v>1006</v>
      </c>
      <c r="E913" s="128" t="s">
        <v>995</v>
      </c>
      <c r="F913">
        <v>20</v>
      </c>
      <c r="G913" t="s">
        <v>996</v>
      </c>
    </row>
    <row r="914" spans="1:7">
      <c r="A914">
        <v>1956</v>
      </c>
      <c r="B914" t="s">
        <v>997</v>
      </c>
      <c r="C914">
        <v>2418</v>
      </c>
      <c r="D914" t="s">
        <v>1008</v>
      </c>
      <c r="E914" s="128" t="s">
        <v>999</v>
      </c>
      <c r="F914">
        <v>20</v>
      </c>
      <c r="G914" t="s">
        <v>998</v>
      </c>
    </row>
    <row r="915" spans="1:7">
      <c r="A915">
        <v>1957</v>
      </c>
      <c r="B915" t="s">
        <v>997</v>
      </c>
      <c r="C915">
        <v>2414</v>
      </c>
      <c r="D915" t="s">
        <v>1006</v>
      </c>
      <c r="E915" s="128" t="s">
        <v>1003</v>
      </c>
      <c r="F915">
        <v>20</v>
      </c>
      <c r="G915" t="s">
        <v>998</v>
      </c>
    </row>
    <row r="916" spans="1:7">
      <c r="A916">
        <v>1958</v>
      </c>
      <c r="B916" t="s">
        <v>993</v>
      </c>
      <c r="C916">
        <v>2424</v>
      </c>
      <c r="D916" t="s">
        <v>994</v>
      </c>
      <c r="E916" s="128" t="s">
        <v>995</v>
      </c>
      <c r="F916">
        <v>20</v>
      </c>
      <c r="G916" t="s">
        <v>996</v>
      </c>
    </row>
    <row r="917" spans="1:7">
      <c r="A917">
        <v>1959</v>
      </c>
      <c r="B917" t="s">
        <v>1001</v>
      </c>
      <c r="C917">
        <v>2418</v>
      </c>
      <c r="D917" t="s">
        <v>1000</v>
      </c>
      <c r="E917" s="128" t="s">
        <v>995</v>
      </c>
      <c r="F917">
        <v>20</v>
      </c>
      <c r="G917" t="s">
        <v>996</v>
      </c>
    </row>
    <row r="918" spans="1:7">
      <c r="A918">
        <v>1960</v>
      </c>
      <c r="B918" t="s">
        <v>997</v>
      </c>
      <c r="C918">
        <v>2422</v>
      </c>
      <c r="D918" t="s">
        <v>1006</v>
      </c>
      <c r="E918" s="128" t="s">
        <v>999</v>
      </c>
      <c r="F918">
        <v>20</v>
      </c>
      <c r="G918" t="s">
        <v>998</v>
      </c>
    </row>
    <row r="919" spans="1:7">
      <c r="A919">
        <v>1961</v>
      </c>
      <c r="B919" t="s">
        <v>997</v>
      </c>
      <c r="C919">
        <v>2412</v>
      </c>
      <c r="D919" t="s">
        <v>1006</v>
      </c>
      <c r="E919" s="128" t="s">
        <v>995</v>
      </c>
      <c r="F919">
        <v>20</v>
      </c>
      <c r="G919" t="s">
        <v>996</v>
      </c>
    </row>
    <row r="920" spans="1:7">
      <c r="A920">
        <v>1962</v>
      </c>
      <c r="B920" t="s">
        <v>993</v>
      </c>
      <c r="C920">
        <v>2413</v>
      </c>
      <c r="D920" t="s">
        <v>1009</v>
      </c>
      <c r="E920" s="128" t="s">
        <v>999</v>
      </c>
      <c r="F920">
        <v>20</v>
      </c>
      <c r="G920" t="s">
        <v>998</v>
      </c>
    </row>
    <row r="921" spans="1:7">
      <c r="A921">
        <v>1963</v>
      </c>
      <c r="B921" t="s">
        <v>997</v>
      </c>
      <c r="C921">
        <v>2414</v>
      </c>
      <c r="D921" t="s">
        <v>1009</v>
      </c>
      <c r="E921" s="128" t="s">
        <v>995</v>
      </c>
      <c r="F921">
        <v>20</v>
      </c>
      <c r="G921" t="s">
        <v>998</v>
      </c>
    </row>
    <row r="922" spans="1:7">
      <c r="A922">
        <v>1964</v>
      </c>
      <c r="B922" t="s">
        <v>997</v>
      </c>
      <c r="C922">
        <v>2406</v>
      </c>
      <c r="D922" t="s">
        <v>1000</v>
      </c>
      <c r="E922" s="128" t="s">
        <v>999</v>
      </c>
      <c r="F922">
        <v>20</v>
      </c>
      <c r="G922" t="s">
        <v>998</v>
      </c>
    </row>
    <row r="923" spans="1:7">
      <c r="A923">
        <v>1965</v>
      </c>
      <c r="B923" t="s">
        <v>997</v>
      </c>
      <c r="C923">
        <v>2406</v>
      </c>
      <c r="D923" t="s">
        <v>1000</v>
      </c>
      <c r="E923" s="128" t="s">
        <v>999</v>
      </c>
      <c r="F923">
        <v>20</v>
      </c>
      <c r="G923" t="s">
        <v>996</v>
      </c>
    </row>
    <row r="924" spans="1:7">
      <c r="A924">
        <v>1966</v>
      </c>
      <c r="B924" t="s">
        <v>997</v>
      </c>
      <c r="C924">
        <v>2401</v>
      </c>
      <c r="D924" t="s">
        <v>1000</v>
      </c>
      <c r="E924" s="128" t="s">
        <v>995</v>
      </c>
      <c r="F924">
        <v>20</v>
      </c>
      <c r="G924" t="s">
        <v>996</v>
      </c>
    </row>
    <row r="925" spans="1:7">
      <c r="A925">
        <v>1967</v>
      </c>
      <c r="B925" t="s">
        <v>1001</v>
      </c>
      <c r="C925">
        <v>2409</v>
      </c>
      <c r="D925" t="s">
        <v>1008</v>
      </c>
      <c r="E925" s="128" t="s">
        <v>999</v>
      </c>
      <c r="F925">
        <v>20</v>
      </c>
      <c r="G925" t="s">
        <v>998</v>
      </c>
    </row>
    <row r="926" spans="1:7">
      <c r="A926">
        <v>1968</v>
      </c>
      <c r="B926" t="s">
        <v>997</v>
      </c>
      <c r="C926">
        <v>2414</v>
      </c>
      <c r="D926" t="s">
        <v>1006</v>
      </c>
      <c r="E926" s="128" t="s">
        <v>999</v>
      </c>
      <c r="F926">
        <v>20</v>
      </c>
      <c r="G926" t="s">
        <v>998</v>
      </c>
    </row>
    <row r="927" spans="1:7">
      <c r="A927">
        <v>1969</v>
      </c>
      <c r="B927" t="s">
        <v>1001</v>
      </c>
      <c r="C927">
        <v>2401</v>
      </c>
      <c r="D927" t="s">
        <v>1009</v>
      </c>
      <c r="E927" s="128" t="s">
        <v>1003</v>
      </c>
      <c r="F927">
        <v>20</v>
      </c>
      <c r="G927" t="s">
        <v>998</v>
      </c>
    </row>
    <row r="928" spans="1:7">
      <c r="A928">
        <v>1970</v>
      </c>
      <c r="B928" t="s">
        <v>997</v>
      </c>
      <c r="C928">
        <v>2405</v>
      </c>
      <c r="D928" t="s">
        <v>1008</v>
      </c>
      <c r="E928" s="128" t="s">
        <v>995</v>
      </c>
      <c r="F928">
        <v>20</v>
      </c>
      <c r="G928" t="s">
        <v>998</v>
      </c>
    </row>
    <row r="929" spans="1:7">
      <c r="A929">
        <v>1971</v>
      </c>
      <c r="B929" t="s">
        <v>997</v>
      </c>
      <c r="C929">
        <v>2405</v>
      </c>
      <c r="D929" t="s">
        <v>1008</v>
      </c>
      <c r="E929" s="128" t="s">
        <v>995</v>
      </c>
      <c r="F929">
        <v>20</v>
      </c>
      <c r="G929" t="s">
        <v>998</v>
      </c>
    </row>
    <row r="930" spans="1:7">
      <c r="A930">
        <v>1972</v>
      </c>
      <c r="B930" t="s">
        <v>997</v>
      </c>
      <c r="C930">
        <v>2419</v>
      </c>
      <c r="D930" t="s">
        <v>1000</v>
      </c>
      <c r="E930" s="128" t="s">
        <v>999</v>
      </c>
      <c r="F930">
        <v>20</v>
      </c>
      <c r="G930" t="s">
        <v>996</v>
      </c>
    </row>
    <row r="931" spans="1:7">
      <c r="A931">
        <v>1973</v>
      </c>
      <c r="B931" t="s">
        <v>993</v>
      </c>
      <c r="C931">
        <v>2402</v>
      </c>
      <c r="D931" t="s">
        <v>1008</v>
      </c>
      <c r="E931" s="128" t="s">
        <v>1003</v>
      </c>
      <c r="F931">
        <v>20</v>
      </c>
      <c r="G931" t="s">
        <v>998</v>
      </c>
    </row>
    <row r="932" spans="1:7">
      <c r="A932">
        <v>1974</v>
      </c>
      <c r="B932" t="s">
        <v>993</v>
      </c>
      <c r="C932">
        <v>2404</v>
      </c>
      <c r="D932" t="s">
        <v>994</v>
      </c>
      <c r="E932" s="128" t="s">
        <v>995</v>
      </c>
      <c r="F932">
        <v>20</v>
      </c>
      <c r="G932" t="s">
        <v>996</v>
      </c>
    </row>
    <row r="933" spans="1:7">
      <c r="A933">
        <v>1975</v>
      </c>
      <c r="B933" t="s">
        <v>993</v>
      </c>
      <c r="C933">
        <v>2404</v>
      </c>
      <c r="D933" t="s">
        <v>994</v>
      </c>
      <c r="E933" s="128" t="s">
        <v>995</v>
      </c>
      <c r="F933">
        <v>20</v>
      </c>
      <c r="G933" t="s">
        <v>996</v>
      </c>
    </row>
    <row r="934" spans="1:7">
      <c r="A934">
        <v>1976</v>
      </c>
      <c r="B934" t="s">
        <v>997</v>
      </c>
      <c r="C934">
        <v>2418</v>
      </c>
      <c r="D934" t="s">
        <v>1000</v>
      </c>
      <c r="E934" s="128" t="s">
        <v>999</v>
      </c>
      <c r="F934">
        <v>20</v>
      </c>
      <c r="G934" t="s">
        <v>998</v>
      </c>
    </row>
    <row r="935" spans="1:7">
      <c r="A935">
        <v>1977</v>
      </c>
      <c r="B935" t="s">
        <v>993</v>
      </c>
      <c r="C935">
        <v>2419</v>
      </c>
      <c r="D935" t="s">
        <v>1006</v>
      </c>
      <c r="E935" s="128" t="s">
        <v>999</v>
      </c>
      <c r="F935">
        <v>20</v>
      </c>
      <c r="G935" t="s">
        <v>996</v>
      </c>
    </row>
    <row r="936" spans="1:7">
      <c r="A936">
        <v>1978</v>
      </c>
      <c r="B936" t="s">
        <v>993</v>
      </c>
      <c r="C936">
        <v>2419</v>
      </c>
      <c r="D936" t="s">
        <v>1006</v>
      </c>
      <c r="E936" s="128" t="s">
        <v>999</v>
      </c>
      <c r="F936">
        <v>20</v>
      </c>
      <c r="G936" t="s">
        <v>996</v>
      </c>
    </row>
    <row r="937" spans="1:7">
      <c r="A937">
        <v>1980</v>
      </c>
      <c r="B937" t="s">
        <v>1001</v>
      </c>
      <c r="C937">
        <v>2419</v>
      </c>
      <c r="D937" t="s">
        <v>1000</v>
      </c>
      <c r="E937" s="128" t="s">
        <v>995</v>
      </c>
      <c r="F937">
        <v>20</v>
      </c>
      <c r="G937" t="s">
        <v>996</v>
      </c>
    </row>
    <row r="938" spans="1:7">
      <c r="A938">
        <v>1981</v>
      </c>
      <c r="B938" t="s">
        <v>997</v>
      </c>
      <c r="C938">
        <v>2421</v>
      </c>
      <c r="D938" t="s">
        <v>994</v>
      </c>
      <c r="E938" s="128" t="s">
        <v>995</v>
      </c>
      <c r="F938">
        <v>20</v>
      </c>
      <c r="G938" t="s">
        <v>996</v>
      </c>
    </row>
    <row r="939" spans="1:7">
      <c r="A939">
        <v>1982</v>
      </c>
      <c r="B939" t="s">
        <v>993</v>
      </c>
      <c r="C939">
        <v>2408</v>
      </c>
      <c r="D939" t="s">
        <v>1006</v>
      </c>
      <c r="E939" s="128" t="s">
        <v>995</v>
      </c>
      <c r="F939">
        <v>20</v>
      </c>
      <c r="G939" t="s">
        <v>998</v>
      </c>
    </row>
    <row r="940" spans="1:7">
      <c r="A940">
        <v>1983</v>
      </c>
      <c r="B940" t="s">
        <v>997</v>
      </c>
      <c r="C940">
        <v>2412</v>
      </c>
      <c r="D940" t="s">
        <v>1000</v>
      </c>
      <c r="E940" s="128" t="s">
        <v>995</v>
      </c>
      <c r="F940">
        <v>20</v>
      </c>
      <c r="G940" t="s">
        <v>996</v>
      </c>
    </row>
    <row r="941" spans="1:7">
      <c r="A941">
        <v>1984</v>
      </c>
      <c r="B941" t="s">
        <v>997</v>
      </c>
      <c r="C941">
        <v>2414</v>
      </c>
      <c r="D941" t="s">
        <v>1009</v>
      </c>
      <c r="E941" s="128" t="s">
        <v>1003</v>
      </c>
      <c r="F941">
        <v>20</v>
      </c>
      <c r="G941" t="s">
        <v>998</v>
      </c>
    </row>
    <row r="942" spans="1:7">
      <c r="A942">
        <v>1985</v>
      </c>
      <c r="B942" t="s">
        <v>997</v>
      </c>
      <c r="C942">
        <v>2401</v>
      </c>
      <c r="D942" t="s">
        <v>1006</v>
      </c>
      <c r="E942" s="128" t="s">
        <v>995</v>
      </c>
      <c r="F942">
        <v>20</v>
      </c>
      <c r="G942" t="s">
        <v>996</v>
      </c>
    </row>
    <row r="943" spans="1:7">
      <c r="A943">
        <v>1986</v>
      </c>
      <c r="B943" t="s">
        <v>993</v>
      </c>
      <c r="C943">
        <v>2423</v>
      </c>
      <c r="D943" t="s">
        <v>1006</v>
      </c>
      <c r="E943" s="128" t="s">
        <v>995</v>
      </c>
      <c r="F943">
        <v>20</v>
      </c>
      <c r="G943" t="s">
        <v>996</v>
      </c>
    </row>
    <row r="944" spans="1:7">
      <c r="A944">
        <v>1987</v>
      </c>
      <c r="B944" t="s">
        <v>993</v>
      </c>
      <c r="C944">
        <v>2416</v>
      </c>
      <c r="D944" t="s">
        <v>1006</v>
      </c>
      <c r="E944" s="128" t="s">
        <v>995</v>
      </c>
      <c r="F944">
        <v>20</v>
      </c>
      <c r="G944" t="s">
        <v>998</v>
      </c>
    </row>
    <row r="945" spans="1:7">
      <c r="A945">
        <v>1988</v>
      </c>
      <c r="B945" t="s">
        <v>993</v>
      </c>
      <c r="C945">
        <v>2413</v>
      </c>
      <c r="D945" t="s">
        <v>1009</v>
      </c>
      <c r="E945" s="128" t="s">
        <v>999</v>
      </c>
      <c r="F945">
        <v>20</v>
      </c>
      <c r="G945" t="s">
        <v>996</v>
      </c>
    </row>
    <row r="946" spans="1:7">
      <c r="A946">
        <v>1989</v>
      </c>
      <c r="B946" t="s">
        <v>1001</v>
      </c>
      <c r="C946">
        <v>2411</v>
      </c>
      <c r="D946" t="s">
        <v>1006</v>
      </c>
      <c r="E946" s="128" t="s">
        <v>1003</v>
      </c>
      <c r="F946">
        <v>20</v>
      </c>
      <c r="G946" t="s">
        <v>998</v>
      </c>
    </row>
    <row r="947" spans="1:7">
      <c r="A947">
        <v>1990</v>
      </c>
      <c r="B947" t="s">
        <v>997</v>
      </c>
      <c r="C947">
        <v>2407</v>
      </c>
      <c r="D947" t="s">
        <v>1006</v>
      </c>
      <c r="E947" s="128" t="s">
        <v>1003</v>
      </c>
      <c r="F947">
        <v>20</v>
      </c>
      <c r="G947" t="s">
        <v>998</v>
      </c>
    </row>
    <row r="948" spans="1:7">
      <c r="A948">
        <v>1991</v>
      </c>
      <c r="B948" t="s">
        <v>1001</v>
      </c>
      <c r="C948">
        <v>2406</v>
      </c>
      <c r="D948" t="s">
        <v>1008</v>
      </c>
      <c r="E948" s="128" t="s">
        <v>999</v>
      </c>
      <c r="F948">
        <v>20</v>
      </c>
      <c r="G948" t="s">
        <v>998</v>
      </c>
    </row>
    <row r="949" spans="1:7">
      <c r="A949">
        <v>1992</v>
      </c>
      <c r="B949" t="s">
        <v>993</v>
      </c>
      <c r="C949">
        <v>2406</v>
      </c>
      <c r="D949" t="s">
        <v>994</v>
      </c>
      <c r="E949" s="128" t="s">
        <v>1004</v>
      </c>
      <c r="F949">
        <v>20</v>
      </c>
      <c r="G949" t="s">
        <v>998</v>
      </c>
    </row>
    <row r="950" spans="1:7">
      <c r="A950">
        <v>1993</v>
      </c>
      <c r="B950" t="s">
        <v>993</v>
      </c>
      <c r="C950">
        <v>2411</v>
      </c>
      <c r="D950" t="s">
        <v>994</v>
      </c>
      <c r="E950" s="128" t="s">
        <v>995</v>
      </c>
      <c r="F950">
        <v>20</v>
      </c>
      <c r="G950" t="s">
        <v>998</v>
      </c>
    </row>
    <row r="951" spans="1:7">
      <c r="A951">
        <v>1994</v>
      </c>
      <c r="B951" t="s">
        <v>997</v>
      </c>
      <c r="C951">
        <v>2406</v>
      </c>
      <c r="D951" t="s">
        <v>1000</v>
      </c>
      <c r="E951" s="128" t="s">
        <v>995</v>
      </c>
      <c r="F951">
        <v>20</v>
      </c>
      <c r="G951" t="s">
        <v>998</v>
      </c>
    </row>
    <row r="952" spans="1:7">
      <c r="A952">
        <v>1995</v>
      </c>
      <c r="B952" t="s">
        <v>993</v>
      </c>
      <c r="C952">
        <v>2415</v>
      </c>
      <c r="D952" t="s">
        <v>1000</v>
      </c>
      <c r="E952" s="128" t="s">
        <v>995</v>
      </c>
      <c r="F952">
        <v>20</v>
      </c>
      <c r="G952" t="s">
        <v>996</v>
      </c>
    </row>
    <row r="953" spans="1:7">
      <c r="A953">
        <v>1996</v>
      </c>
      <c r="B953" t="s">
        <v>997</v>
      </c>
      <c r="C953">
        <v>2424</v>
      </c>
      <c r="D953" t="s">
        <v>1006</v>
      </c>
      <c r="E953" s="128" t="s">
        <v>999</v>
      </c>
      <c r="F953">
        <v>20</v>
      </c>
      <c r="G953" t="s">
        <v>996</v>
      </c>
    </row>
    <row r="954" spans="1:7">
      <c r="A954">
        <v>1997</v>
      </c>
      <c r="B954" t="s">
        <v>997</v>
      </c>
      <c r="C954">
        <v>2424</v>
      </c>
      <c r="D954" t="s">
        <v>1006</v>
      </c>
      <c r="E954" s="128" t="s">
        <v>999</v>
      </c>
      <c r="F954">
        <v>20</v>
      </c>
      <c r="G954" t="s">
        <v>996</v>
      </c>
    </row>
    <row r="955" spans="1:7">
      <c r="A955">
        <v>1998</v>
      </c>
      <c r="B955" t="s">
        <v>997</v>
      </c>
      <c r="C955">
        <v>2416</v>
      </c>
      <c r="D955" t="s">
        <v>1006</v>
      </c>
      <c r="E955" s="128" t="s">
        <v>1003</v>
      </c>
      <c r="F955">
        <v>20</v>
      </c>
      <c r="G955" t="s">
        <v>996</v>
      </c>
    </row>
    <row r="956" spans="1:7">
      <c r="A956">
        <v>1999</v>
      </c>
      <c r="B956" t="s">
        <v>997</v>
      </c>
      <c r="C956">
        <v>2415</v>
      </c>
      <c r="D956" t="s">
        <v>1008</v>
      </c>
      <c r="E956" s="128" t="s">
        <v>995</v>
      </c>
      <c r="F956">
        <v>20</v>
      </c>
      <c r="G956" t="s">
        <v>996</v>
      </c>
    </row>
    <row r="957" spans="1:7">
      <c r="A957">
        <v>2000</v>
      </c>
      <c r="B957" t="s">
        <v>997</v>
      </c>
      <c r="C957">
        <v>2404</v>
      </c>
      <c r="D957" t="s">
        <v>1008</v>
      </c>
      <c r="E957" s="128" t="s">
        <v>999</v>
      </c>
      <c r="F957">
        <v>20</v>
      </c>
      <c r="G957" t="s">
        <v>998</v>
      </c>
    </row>
    <row r="958" spans="1:7">
      <c r="A958">
        <v>2001</v>
      </c>
      <c r="B958" t="s">
        <v>993</v>
      </c>
      <c r="C958">
        <v>2419</v>
      </c>
      <c r="D958" t="s">
        <v>1000</v>
      </c>
      <c r="E958" s="128" t="s">
        <v>995</v>
      </c>
      <c r="F958">
        <v>20</v>
      </c>
      <c r="G958" t="s">
        <v>996</v>
      </c>
    </row>
    <row r="959" spans="1:7">
      <c r="A959">
        <v>2002</v>
      </c>
      <c r="B959" t="s">
        <v>997</v>
      </c>
      <c r="C959">
        <v>2418</v>
      </c>
      <c r="D959" t="s">
        <v>1000</v>
      </c>
      <c r="E959" s="128" t="s">
        <v>995</v>
      </c>
      <c r="F959">
        <v>20</v>
      </c>
      <c r="G959" t="s">
        <v>996</v>
      </c>
    </row>
    <row r="960" spans="1:7">
      <c r="A960">
        <v>2003</v>
      </c>
      <c r="B960" t="s">
        <v>997</v>
      </c>
      <c r="C960">
        <v>2419</v>
      </c>
      <c r="D960" t="s">
        <v>1000</v>
      </c>
      <c r="E960" s="128" t="s">
        <v>995</v>
      </c>
      <c r="F960">
        <v>20</v>
      </c>
      <c r="G960" t="s">
        <v>996</v>
      </c>
    </row>
    <row r="961" spans="1:7">
      <c r="A961">
        <v>2004</v>
      </c>
      <c r="B961" t="s">
        <v>997</v>
      </c>
      <c r="C961">
        <v>2402</v>
      </c>
      <c r="D961" t="s">
        <v>994</v>
      </c>
      <c r="E961" s="128" t="s">
        <v>995</v>
      </c>
      <c r="F961">
        <v>20</v>
      </c>
      <c r="G961" t="s">
        <v>996</v>
      </c>
    </row>
    <row r="962" spans="1:7">
      <c r="A962">
        <v>2005</v>
      </c>
      <c r="B962" t="s">
        <v>997</v>
      </c>
      <c r="C962">
        <v>2419</v>
      </c>
      <c r="D962" t="s">
        <v>1006</v>
      </c>
      <c r="E962" s="128" t="s">
        <v>995</v>
      </c>
      <c r="F962">
        <v>20</v>
      </c>
      <c r="G962" t="s">
        <v>996</v>
      </c>
    </row>
    <row r="963" spans="1:7">
      <c r="A963">
        <v>2006</v>
      </c>
      <c r="B963" t="s">
        <v>997</v>
      </c>
      <c r="C963">
        <v>2408</v>
      </c>
      <c r="D963" t="s">
        <v>994</v>
      </c>
      <c r="E963" s="128" t="s">
        <v>995</v>
      </c>
      <c r="F963">
        <v>20</v>
      </c>
      <c r="G963" t="s">
        <v>998</v>
      </c>
    </row>
    <row r="964" spans="1:7">
      <c r="A964">
        <v>2007</v>
      </c>
      <c r="B964" t="s">
        <v>997</v>
      </c>
      <c r="C964">
        <v>2417</v>
      </c>
      <c r="D964" t="s">
        <v>994</v>
      </c>
      <c r="E964" s="128" t="s">
        <v>995</v>
      </c>
      <c r="F964">
        <v>20</v>
      </c>
      <c r="G964" t="s">
        <v>996</v>
      </c>
    </row>
    <row r="965" spans="1:7">
      <c r="A965">
        <v>2008</v>
      </c>
      <c r="B965" t="s">
        <v>997</v>
      </c>
      <c r="C965">
        <v>2417</v>
      </c>
      <c r="D965" t="s">
        <v>1000</v>
      </c>
      <c r="E965" s="128" t="s">
        <v>995</v>
      </c>
      <c r="F965">
        <v>20</v>
      </c>
      <c r="G965" t="s">
        <v>996</v>
      </c>
    </row>
    <row r="966" spans="1:7">
      <c r="A966">
        <v>2009</v>
      </c>
      <c r="B966" t="s">
        <v>993</v>
      </c>
      <c r="C966">
        <v>2409</v>
      </c>
      <c r="D966" t="s">
        <v>1006</v>
      </c>
      <c r="E966" s="128" t="s">
        <v>1003</v>
      </c>
      <c r="F966">
        <v>20</v>
      </c>
      <c r="G966" t="s">
        <v>998</v>
      </c>
    </row>
    <row r="967" spans="1:7">
      <c r="A967">
        <v>2011</v>
      </c>
      <c r="B967" t="s">
        <v>993</v>
      </c>
      <c r="C967">
        <v>2421</v>
      </c>
      <c r="D967" t="s">
        <v>1006</v>
      </c>
      <c r="E967" s="128" t="s">
        <v>995</v>
      </c>
      <c r="F967">
        <v>20</v>
      </c>
      <c r="G967" t="s">
        <v>996</v>
      </c>
    </row>
    <row r="968" spans="1:7">
      <c r="A968">
        <v>2012</v>
      </c>
      <c r="B968" t="s">
        <v>997</v>
      </c>
      <c r="C968">
        <v>2416</v>
      </c>
      <c r="D968" t="s">
        <v>1009</v>
      </c>
      <c r="E968" s="128" t="s">
        <v>1003</v>
      </c>
      <c r="F968">
        <v>20</v>
      </c>
      <c r="G968" t="s">
        <v>996</v>
      </c>
    </row>
    <row r="969" spans="1:7">
      <c r="A969">
        <v>2013</v>
      </c>
      <c r="B969" t="s">
        <v>993</v>
      </c>
      <c r="C969">
        <v>2413</v>
      </c>
      <c r="D969" t="s">
        <v>1008</v>
      </c>
      <c r="E969" s="128" t="s">
        <v>995</v>
      </c>
      <c r="F969">
        <v>20</v>
      </c>
      <c r="G969" t="s">
        <v>996</v>
      </c>
    </row>
    <row r="970" spans="1:7">
      <c r="A970">
        <v>2014</v>
      </c>
      <c r="B970" t="s">
        <v>997</v>
      </c>
      <c r="C970">
        <v>2420</v>
      </c>
      <c r="D970" t="s">
        <v>994</v>
      </c>
      <c r="E970" s="128" t="s">
        <v>999</v>
      </c>
      <c r="F970">
        <v>20</v>
      </c>
      <c r="G970" t="s">
        <v>996</v>
      </c>
    </row>
    <row r="971" spans="1:7">
      <c r="A971">
        <v>2015</v>
      </c>
      <c r="B971" t="s">
        <v>997</v>
      </c>
      <c r="C971">
        <v>2412</v>
      </c>
      <c r="D971" t="s">
        <v>1006</v>
      </c>
      <c r="E971" s="128" t="s">
        <v>995</v>
      </c>
      <c r="F971">
        <v>19</v>
      </c>
      <c r="G971" t="s">
        <v>996</v>
      </c>
    </row>
    <row r="972" spans="1:7">
      <c r="A972">
        <v>2016</v>
      </c>
      <c r="B972" t="s">
        <v>993</v>
      </c>
      <c r="C972">
        <v>2402</v>
      </c>
      <c r="D972" t="s">
        <v>1000</v>
      </c>
      <c r="E972" s="128" t="s">
        <v>995</v>
      </c>
      <c r="F972">
        <v>19</v>
      </c>
      <c r="G972" t="s">
        <v>996</v>
      </c>
    </row>
    <row r="973" spans="1:7">
      <c r="A973">
        <v>2017</v>
      </c>
      <c r="B973" t="s">
        <v>997</v>
      </c>
      <c r="C973">
        <v>2418</v>
      </c>
      <c r="D973" t="s">
        <v>1008</v>
      </c>
      <c r="E973" s="128" t="s">
        <v>995</v>
      </c>
      <c r="F973">
        <v>19</v>
      </c>
      <c r="G973" t="s">
        <v>996</v>
      </c>
    </row>
    <row r="974" spans="1:7">
      <c r="A974">
        <v>2018</v>
      </c>
      <c r="B974" t="s">
        <v>997</v>
      </c>
      <c r="C974">
        <v>2417</v>
      </c>
      <c r="D974" t="s">
        <v>1006</v>
      </c>
      <c r="E974" s="128" t="s">
        <v>1003</v>
      </c>
      <c r="F974">
        <v>19</v>
      </c>
      <c r="G974" t="s">
        <v>998</v>
      </c>
    </row>
    <row r="975" spans="1:7">
      <c r="A975">
        <v>2019</v>
      </c>
      <c r="B975" t="s">
        <v>993</v>
      </c>
      <c r="C975">
        <v>2408</v>
      </c>
      <c r="D975" t="s">
        <v>1000</v>
      </c>
      <c r="E975" s="128" t="s">
        <v>995</v>
      </c>
      <c r="F975">
        <v>19</v>
      </c>
      <c r="G975" t="s">
        <v>998</v>
      </c>
    </row>
    <row r="976" spans="1:7">
      <c r="A976">
        <v>2020</v>
      </c>
      <c r="B976" t="s">
        <v>993</v>
      </c>
      <c r="C976">
        <v>2415</v>
      </c>
      <c r="D976" t="s">
        <v>1006</v>
      </c>
      <c r="E976" s="128" t="s">
        <v>999</v>
      </c>
      <c r="F976">
        <v>19</v>
      </c>
      <c r="G976" t="s">
        <v>998</v>
      </c>
    </row>
    <row r="977" spans="1:7">
      <c r="A977">
        <v>2021</v>
      </c>
      <c r="B977" t="s">
        <v>1001</v>
      </c>
      <c r="C977">
        <v>2406</v>
      </c>
      <c r="D977" t="s">
        <v>1008</v>
      </c>
      <c r="E977" s="128" t="s">
        <v>999</v>
      </c>
      <c r="F977">
        <v>19</v>
      </c>
      <c r="G977" t="s">
        <v>998</v>
      </c>
    </row>
    <row r="978" spans="1:7">
      <c r="A978">
        <v>2022</v>
      </c>
      <c r="B978" t="s">
        <v>993</v>
      </c>
      <c r="C978">
        <v>2413</v>
      </c>
      <c r="D978" t="s">
        <v>1006</v>
      </c>
      <c r="E978" s="128" t="s">
        <v>995</v>
      </c>
      <c r="F978">
        <v>19</v>
      </c>
      <c r="G978" t="s">
        <v>996</v>
      </c>
    </row>
    <row r="979" spans="1:7">
      <c r="A979">
        <v>2023</v>
      </c>
      <c r="B979" t="s">
        <v>997</v>
      </c>
      <c r="C979">
        <v>2405</v>
      </c>
      <c r="D979" t="s">
        <v>994</v>
      </c>
      <c r="E979" s="128" t="s">
        <v>995</v>
      </c>
      <c r="F979">
        <v>19</v>
      </c>
      <c r="G979" t="s">
        <v>996</v>
      </c>
    </row>
    <row r="980" spans="1:7">
      <c r="A980">
        <v>2024</v>
      </c>
      <c r="B980" t="s">
        <v>997</v>
      </c>
      <c r="C980">
        <v>2413</v>
      </c>
      <c r="D980" t="s">
        <v>1006</v>
      </c>
      <c r="E980" s="128" t="s">
        <v>999</v>
      </c>
      <c r="F980">
        <v>19</v>
      </c>
      <c r="G980" t="s">
        <v>998</v>
      </c>
    </row>
    <row r="981" spans="1:7">
      <c r="A981">
        <v>2025</v>
      </c>
      <c r="B981" t="s">
        <v>993</v>
      </c>
      <c r="C981">
        <v>2418</v>
      </c>
      <c r="D981" t="s">
        <v>1009</v>
      </c>
      <c r="E981" s="128" t="s">
        <v>1003</v>
      </c>
      <c r="F981">
        <v>19</v>
      </c>
      <c r="G981" t="s">
        <v>998</v>
      </c>
    </row>
    <row r="982" spans="1:7">
      <c r="A982">
        <v>2026</v>
      </c>
      <c r="B982" t="s">
        <v>993</v>
      </c>
      <c r="C982">
        <v>2417</v>
      </c>
      <c r="D982" t="s">
        <v>1006</v>
      </c>
      <c r="E982" s="128" t="s">
        <v>995</v>
      </c>
      <c r="F982">
        <v>19</v>
      </c>
      <c r="G982" t="s">
        <v>996</v>
      </c>
    </row>
    <row r="983" spans="1:7">
      <c r="A983">
        <v>2027</v>
      </c>
      <c r="B983" t="s">
        <v>1001</v>
      </c>
      <c r="C983">
        <v>2415</v>
      </c>
      <c r="D983" t="s">
        <v>1009</v>
      </c>
      <c r="E983" s="128" t="s">
        <v>999</v>
      </c>
      <c r="F983">
        <v>19</v>
      </c>
      <c r="G983" t="s">
        <v>996</v>
      </c>
    </row>
    <row r="984" spans="1:7">
      <c r="A984">
        <v>2028</v>
      </c>
      <c r="B984" t="s">
        <v>997</v>
      </c>
      <c r="C984">
        <v>2416</v>
      </c>
      <c r="D984" t="s">
        <v>1006</v>
      </c>
      <c r="E984" s="128" t="s">
        <v>999</v>
      </c>
      <c r="F984">
        <v>19</v>
      </c>
      <c r="G984" t="s">
        <v>996</v>
      </c>
    </row>
    <row r="985" spans="1:7">
      <c r="A985">
        <v>2029</v>
      </c>
      <c r="B985" t="s">
        <v>997</v>
      </c>
      <c r="C985">
        <v>2416</v>
      </c>
      <c r="D985" t="s">
        <v>1006</v>
      </c>
      <c r="E985" s="128" t="s">
        <v>999</v>
      </c>
      <c r="F985">
        <v>19</v>
      </c>
      <c r="G985" t="s">
        <v>996</v>
      </c>
    </row>
    <row r="986" spans="1:7">
      <c r="A986">
        <v>2030</v>
      </c>
      <c r="B986" t="s">
        <v>993</v>
      </c>
      <c r="C986">
        <v>2404</v>
      </c>
      <c r="D986" t="s">
        <v>1008</v>
      </c>
      <c r="E986" s="128" t="s">
        <v>999</v>
      </c>
      <c r="F986">
        <v>19</v>
      </c>
      <c r="G986" t="s">
        <v>998</v>
      </c>
    </row>
    <row r="987" spans="1:7">
      <c r="A987">
        <v>2031</v>
      </c>
      <c r="B987" t="s">
        <v>997</v>
      </c>
      <c r="C987">
        <v>2404</v>
      </c>
      <c r="D987" t="s">
        <v>1000</v>
      </c>
      <c r="E987" s="128" t="s">
        <v>999</v>
      </c>
      <c r="F987">
        <v>19</v>
      </c>
      <c r="G987" t="s">
        <v>998</v>
      </c>
    </row>
    <row r="988" spans="1:7">
      <c r="A988">
        <v>2032</v>
      </c>
      <c r="B988" t="s">
        <v>997</v>
      </c>
      <c r="C988">
        <v>2404</v>
      </c>
      <c r="D988" t="s">
        <v>1000</v>
      </c>
      <c r="E988" s="128" t="s">
        <v>999</v>
      </c>
      <c r="F988">
        <v>19</v>
      </c>
      <c r="G988" t="s">
        <v>998</v>
      </c>
    </row>
    <row r="989" spans="1:7">
      <c r="A989">
        <v>2033</v>
      </c>
      <c r="B989" t="s">
        <v>997</v>
      </c>
      <c r="C989">
        <v>2411</v>
      </c>
      <c r="D989" t="s">
        <v>994</v>
      </c>
      <c r="E989" s="128" t="s">
        <v>995</v>
      </c>
      <c r="F989">
        <v>19</v>
      </c>
      <c r="G989" t="s">
        <v>996</v>
      </c>
    </row>
    <row r="990" spans="1:7">
      <c r="A990">
        <v>2034</v>
      </c>
      <c r="B990" t="s">
        <v>997</v>
      </c>
      <c r="C990">
        <v>2408</v>
      </c>
      <c r="D990" t="s">
        <v>994</v>
      </c>
      <c r="E990" s="128" t="s">
        <v>995</v>
      </c>
      <c r="F990">
        <v>19</v>
      </c>
      <c r="G990" t="s">
        <v>998</v>
      </c>
    </row>
    <row r="991" spans="1:7">
      <c r="A991">
        <v>2035</v>
      </c>
      <c r="B991" t="s">
        <v>997</v>
      </c>
      <c r="C991">
        <v>2411</v>
      </c>
      <c r="D991" t="s">
        <v>1006</v>
      </c>
      <c r="E991" s="128" t="s">
        <v>995</v>
      </c>
      <c r="F991">
        <v>19</v>
      </c>
      <c r="G991" t="s">
        <v>996</v>
      </c>
    </row>
    <row r="992" spans="1:7">
      <c r="A992">
        <v>2036</v>
      </c>
      <c r="B992" t="s">
        <v>993</v>
      </c>
      <c r="C992">
        <v>2409</v>
      </c>
      <c r="D992" t="s">
        <v>1009</v>
      </c>
      <c r="E992" s="128" t="s">
        <v>1003</v>
      </c>
      <c r="F992">
        <v>19</v>
      </c>
      <c r="G992" t="s">
        <v>998</v>
      </c>
    </row>
    <row r="993" spans="1:7">
      <c r="A993">
        <v>2037</v>
      </c>
      <c r="B993" t="s">
        <v>997</v>
      </c>
      <c r="C993">
        <v>2401</v>
      </c>
      <c r="D993" t="s">
        <v>1000</v>
      </c>
      <c r="E993" s="128" t="s">
        <v>999</v>
      </c>
      <c r="F993">
        <v>19</v>
      </c>
      <c r="G993" t="s">
        <v>998</v>
      </c>
    </row>
    <row r="994" spans="1:7">
      <c r="A994">
        <v>2038</v>
      </c>
      <c r="B994" t="s">
        <v>997</v>
      </c>
      <c r="C994">
        <v>2411</v>
      </c>
      <c r="D994" t="s">
        <v>994</v>
      </c>
      <c r="E994" s="128" t="s">
        <v>995</v>
      </c>
      <c r="F994">
        <v>19</v>
      </c>
      <c r="G994" t="s">
        <v>996</v>
      </c>
    </row>
    <row r="995" spans="1:7">
      <c r="A995">
        <v>2039</v>
      </c>
      <c r="B995" t="s">
        <v>993</v>
      </c>
      <c r="C995">
        <v>2417</v>
      </c>
      <c r="D995" t="s">
        <v>1006</v>
      </c>
      <c r="E995" s="128" t="s">
        <v>999</v>
      </c>
      <c r="F995">
        <v>19</v>
      </c>
      <c r="G995" t="s">
        <v>998</v>
      </c>
    </row>
    <row r="996" spans="1:7">
      <c r="A996">
        <v>2040</v>
      </c>
      <c r="B996" t="s">
        <v>993</v>
      </c>
      <c r="C996">
        <v>2408</v>
      </c>
      <c r="D996" t="s">
        <v>994</v>
      </c>
      <c r="E996" s="128" t="s">
        <v>995</v>
      </c>
      <c r="F996">
        <v>19</v>
      </c>
      <c r="G996" t="s">
        <v>998</v>
      </c>
    </row>
    <row r="997" spans="1:7">
      <c r="A997">
        <v>2041</v>
      </c>
      <c r="B997" t="s">
        <v>993</v>
      </c>
      <c r="C997">
        <v>2408</v>
      </c>
      <c r="D997" t="s">
        <v>994</v>
      </c>
      <c r="E997" s="128" t="s">
        <v>995</v>
      </c>
      <c r="F997">
        <v>19</v>
      </c>
      <c r="G997" t="s">
        <v>996</v>
      </c>
    </row>
    <row r="998" spans="1:7">
      <c r="A998">
        <v>2042</v>
      </c>
      <c r="B998" t="s">
        <v>997</v>
      </c>
      <c r="C998">
        <v>2418</v>
      </c>
      <c r="D998" t="s">
        <v>1009</v>
      </c>
      <c r="E998" s="128" t="s">
        <v>995</v>
      </c>
      <c r="F998">
        <v>3</v>
      </c>
      <c r="G998" t="s">
        <v>996</v>
      </c>
    </row>
    <row r="999" spans="1:7">
      <c r="A999">
        <v>2043</v>
      </c>
      <c r="B999" t="s">
        <v>997</v>
      </c>
      <c r="C999">
        <v>2411</v>
      </c>
      <c r="D999" t="s">
        <v>994</v>
      </c>
      <c r="E999" s="128" t="s">
        <v>995</v>
      </c>
      <c r="F999">
        <v>19</v>
      </c>
      <c r="G999" t="s">
        <v>996</v>
      </c>
    </row>
    <row r="1000" spans="1:7">
      <c r="A1000">
        <v>2044</v>
      </c>
      <c r="B1000" t="s">
        <v>993</v>
      </c>
      <c r="C1000">
        <v>2409</v>
      </c>
      <c r="D1000" t="s">
        <v>1000</v>
      </c>
      <c r="E1000" s="128" t="s">
        <v>1003</v>
      </c>
      <c r="F1000">
        <v>19</v>
      </c>
      <c r="G1000" t="s">
        <v>998</v>
      </c>
    </row>
    <row r="1001" spans="1:7">
      <c r="A1001">
        <v>2045</v>
      </c>
      <c r="B1001" t="s">
        <v>993</v>
      </c>
      <c r="C1001">
        <v>2411</v>
      </c>
      <c r="D1001" t="s">
        <v>1006</v>
      </c>
      <c r="E1001" s="128" t="s">
        <v>995</v>
      </c>
      <c r="F1001">
        <v>19</v>
      </c>
      <c r="G1001" t="s">
        <v>996</v>
      </c>
    </row>
    <row r="1002" spans="1:7">
      <c r="A1002">
        <v>2046</v>
      </c>
      <c r="B1002" t="s">
        <v>997</v>
      </c>
      <c r="C1002">
        <v>2424</v>
      </c>
      <c r="D1002" t="s">
        <v>994</v>
      </c>
      <c r="E1002" s="128" t="s">
        <v>995</v>
      </c>
      <c r="F1002">
        <v>19</v>
      </c>
      <c r="G1002" t="s">
        <v>996</v>
      </c>
    </row>
    <row r="1003" spans="1:7">
      <c r="A1003">
        <v>2047</v>
      </c>
      <c r="B1003" t="s">
        <v>993</v>
      </c>
      <c r="C1003">
        <v>2421</v>
      </c>
      <c r="D1003" t="s">
        <v>1009</v>
      </c>
      <c r="E1003" s="128" t="s">
        <v>995</v>
      </c>
      <c r="F1003">
        <v>19</v>
      </c>
      <c r="G1003" t="s">
        <v>998</v>
      </c>
    </row>
    <row r="1004" spans="1:7">
      <c r="A1004">
        <v>2048</v>
      </c>
      <c r="B1004" t="s">
        <v>1001</v>
      </c>
      <c r="C1004">
        <v>2401</v>
      </c>
      <c r="D1004" t="s">
        <v>1000</v>
      </c>
      <c r="E1004" s="128" t="s">
        <v>995</v>
      </c>
      <c r="F1004">
        <v>19</v>
      </c>
      <c r="G1004" t="s">
        <v>996</v>
      </c>
    </row>
    <row r="1005" spans="1:7">
      <c r="A1005">
        <v>2049</v>
      </c>
      <c r="B1005" t="s">
        <v>993</v>
      </c>
      <c r="C1005">
        <v>2402</v>
      </c>
      <c r="D1005" t="s">
        <v>1006</v>
      </c>
      <c r="E1005" s="128" t="s">
        <v>1003</v>
      </c>
      <c r="F1005">
        <v>19</v>
      </c>
      <c r="G1005" t="s">
        <v>998</v>
      </c>
    </row>
    <row r="1006" spans="1:7">
      <c r="A1006">
        <v>2050</v>
      </c>
      <c r="B1006" t="s">
        <v>997</v>
      </c>
      <c r="C1006">
        <v>2421</v>
      </c>
      <c r="D1006" t="s">
        <v>1000</v>
      </c>
      <c r="E1006" s="128" t="s">
        <v>995</v>
      </c>
      <c r="F1006">
        <v>19</v>
      </c>
      <c r="G1006" t="s">
        <v>996</v>
      </c>
    </row>
    <row r="1007" spans="1:7">
      <c r="A1007">
        <v>2051</v>
      </c>
      <c r="B1007" t="s">
        <v>997</v>
      </c>
      <c r="C1007">
        <v>2417</v>
      </c>
      <c r="D1007" t="s">
        <v>994</v>
      </c>
      <c r="E1007" s="128" t="s">
        <v>995</v>
      </c>
      <c r="F1007">
        <v>19</v>
      </c>
      <c r="G1007" t="s">
        <v>998</v>
      </c>
    </row>
    <row r="1008" spans="1:7">
      <c r="A1008">
        <v>2052</v>
      </c>
      <c r="B1008" t="s">
        <v>993</v>
      </c>
      <c r="C1008">
        <v>2405</v>
      </c>
      <c r="D1008" t="s">
        <v>994</v>
      </c>
      <c r="E1008" s="128" t="s">
        <v>995</v>
      </c>
      <c r="F1008">
        <v>19</v>
      </c>
      <c r="G1008" t="s">
        <v>996</v>
      </c>
    </row>
    <row r="1009" spans="1:7">
      <c r="A1009">
        <v>2053</v>
      </c>
      <c r="B1009" t="s">
        <v>997</v>
      </c>
      <c r="C1009">
        <v>2422</v>
      </c>
      <c r="D1009" t="s">
        <v>994</v>
      </c>
      <c r="E1009" s="128" t="s">
        <v>995</v>
      </c>
      <c r="F1009">
        <v>19</v>
      </c>
      <c r="G1009" t="s">
        <v>998</v>
      </c>
    </row>
    <row r="1010" spans="1:7">
      <c r="A1010">
        <v>2054</v>
      </c>
      <c r="B1010" t="s">
        <v>993</v>
      </c>
      <c r="C1010">
        <v>2418</v>
      </c>
      <c r="D1010" t="s">
        <v>1009</v>
      </c>
      <c r="E1010" s="128" t="s">
        <v>995</v>
      </c>
      <c r="F1010">
        <v>9</v>
      </c>
      <c r="G1010" t="s">
        <v>996</v>
      </c>
    </row>
    <row r="1011" spans="1:7">
      <c r="A1011">
        <v>2055</v>
      </c>
      <c r="B1011" t="s">
        <v>993</v>
      </c>
      <c r="C1011">
        <v>2421</v>
      </c>
      <c r="D1011" t="s">
        <v>1006</v>
      </c>
      <c r="E1011" s="128" t="s">
        <v>995</v>
      </c>
      <c r="F1011">
        <v>19</v>
      </c>
      <c r="G1011" t="s">
        <v>996</v>
      </c>
    </row>
    <row r="1012" spans="1:7">
      <c r="A1012">
        <v>2056</v>
      </c>
      <c r="B1012" t="s">
        <v>993</v>
      </c>
      <c r="C1012">
        <v>2421</v>
      </c>
      <c r="D1012" t="s">
        <v>1006</v>
      </c>
      <c r="E1012" s="128" t="s">
        <v>995</v>
      </c>
      <c r="F1012">
        <v>19</v>
      </c>
      <c r="G1012" t="s">
        <v>996</v>
      </c>
    </row>
    <row r="1013" spans="1:7">
      <c r="A1013">
        <v>2057</v>
      </c>
      <c r="B1013" t="s">
        <v>993</v>
      </c>
      <c r="C1013">
        <v>2405</v>
      </c>
      <c r="D1013" t="s">
        <v>1006</v>
      </c>
      <c r="E1013" s="128" t="s">
        <v>999</v>
      </c>
      <c r="F1013">
        <v>19</v>
      </c>
      <c r="G1013" t="s">
        <v>1005</v>
      </c>
    </row>
    <row r="1014" spans="1:7">
      <c r="A1014">
        <v>2058</v>
      </c>
      <c r="B1014" t="s">
        <v>993</v>
      </c>
      <c r="C1014">
        <v>2406</v>
      </c>
      <c r="D1014" t="s">
        <v>1006</v>
      </c>
      <c r="E1014" s="128" t="s">
        <v>995</v>
      </c>
      <c r="F1014">
        <v>19</v>
      </c>
      <c r="G1014" t="s">
        <v>996</v>
      </c>
    </row>
    <row r="1015" spans="1:7">
      <c r="A1015">
        <v>2059</v>
      </c>
      <c r="B1015" t="s">
        <v>993</v>
      </c>
      <c r="C1015">
        <v>2419</v>
      </c>
      <c r="D1015" t="s">
        <v>1006</v>
      </c>
      <c r="E1015" s="128" t="s">
        <v>999</v>
      </c>
      <c r="F1015">
        <v>19</v>
      </c>
      <c r="G1015" t="s">
        <v>998</v>
      </c>
    </row>
    <row r="1016" spans="1:7">
      <c r="A1016">
        <v>2060</v>
      </c>
      <c r="B1016" t="s">
        <v>993</v>
      </c>
      <c r="C1016">
        <v>2419</v>
      </c>
      <c r="D1016" t="s">
        <v>1008</v>
      </c>
      <c r="E1016" s="128" t="s">
        <v>999</v>
      </c>
      <c r="F1016">
        <v>19</v>
      </c>
      <c r="G1016" t="s">
        <v>998</v>
      </c>
    </row>
    <row r="1017" spans="1:7">
      <c r="A1017">
        <v>2061</v>
      </c>
      <c r="B1017" t="s">
        <v>1002</v>
      </c>
      <c r="C1017">
        <v>2405</v>
      </c>
      <c r="D1017" t="s">
        <v>1008</v>
      </c>
      <c r="E1017" s="128" t="s">
        <v>999</v>
      </c>
      <c r="F1017">
        <v>19</v>
      </c>
      <c r="G1017" t="s">
        <v>998</v>
      </c>
    </row>
    <row r="1018" spans="1:7">
      <c r="A1018">
        <v>2062</v>
      </c>
      <c r="B1018" t="s">
        <v>993</v>
      </c>
      <c r="C1018">
        <v>2405</v>
      </c>
      <c r="D1018" t="s">
        <v>1008</v>
      </c>
      <c r="E1018" s="128" t="s">
        <v>999</v>
      </c>
      <c r="F1018">
        <v>19</v>
      </c>
      <c r="G1018" t="s">
        <v>998</v>
      </c>
    </row>
    <row r="1019" spans="1:7">
      <c r="A1019">
        <v>2063</v>
      </c>
      <c r="B1019" t="s">
        <v>993</v>
      </c>
      <c r="C1019">
        <v>2409</v>
      </c>
      <c r="D1019" t="s">
        <v>1006</v>
      </c>
      <c r="E1019" s="128" t="s">
        <v>995</v>
      </c>
      <c r="F1019">
        <v>19</v>
      </c>
      <c r="G1019" t="s">
        <v>998</v>
      </c>
    </row>
    <row r="1020" spans="1:7">
      <c r="A1020">
        <v>2064</v>
      </c>
      <c r="B1020" t="s">
        <v>997</v>
      </c>
      <c r="C1020">
        <v>2421</v>
      </c>
      <c r="D1020" t="s">
        <v>994</v>
      </c>
      <c r="E1020" s="128" t="s">
        <v>995</v>
      </c>
      <c r="F1020">
        <v>19</v>
      </c>
      <c r="G1020" t="s">
        <v>996</v>
      </c>
    </row>
    <row r="1021" spans="1:7">
      <c r="A1021">
        <v>2065</v>
      </c>
      <c r="B1021" t="s">
        <v>997</v>
      </c>
      <c r="C1021">
        <v>2411</v>
      </c>
      <c r="D1021" t="s">
        <v>994</v>
      </c>
      <c r="E1021" s="128" t="s">
        <v>995</v>
      </c>
      <c r="F1021">
        <v>19</v>
      </c>
      <c r="G1021" t="s">
        <v>996</v>
      </c>
    </row>
    <row r="1022" spans="1:7">
      <c r="A1022">
        <v>2066</v>
      </c>
      <c r="B1022" t="s">
        <v>993</v>
      </c>
      <c r="C1022">
        <v>2412</v>
      </c>
      <c r="D1022" t="s">
        <v>994</v>
      </c>
      <c r="E1022" s="128" t="s">
        <v>995</v>
      </c>
      <c r="F1022">
        <v>19</v>
      </c>
      <c r="G1022" t="s">
        <v>996</v>
      </c>
    </row>
    <row r="1023" spans="1:7">
      <c r="A1023">
        <v>2067</v>
      </c>
      <c r="B1023" t="s">
        <v>993</v>
      </c>
      <c r="C1023">
        <v>2417</v>
      </c>
      <c r="D1023" t="s">
        <v>1006</v>
      </c>
      <c r="E1023" s="128" t="s">
        <v>995</v>
      </c>
      <c r="F1023">
        <v>19</v>
      </c>
      <c r="G1023" t="s">
        <v>996</v>
      </c>
    </row>
    <row r="1024" spans="1:7">
      <c r="A1024">
        <v>2068</v>
      </c>
      <c r="B1024" t="s">
        <v>997</v>
      </c>
      <c r="C1024">
        <v>2402</v>
      </c>
      <c r="D1024" t="s">
        <v>1006</v>
      </c>
      <c r="E1024" s="128" t="s">
        <v>995</v>
      </c>
      <c r="F1024">
        <v>19</v>
      </c>
      <c r="G1024" t="s">
        <v>996</v>
      </c>
    </row>
    <row r="1025" spans="1:7">
      <c r="A1025">
        <v>2069</v>
      </c>
      <c r="B1025" t="s">
        <v>997</v>
      </c>
      <c r="C1025">
        <v>2402</v>
      </c>
      <c r="D1025" t="s">
        <v>1006</v>
      </c>
      <c r="E1025" s="128" t="s">
        <v>995</v>
      </c>
      <c r="F1025">
        <v>19</v>
      </c>
      <c r="G1025" t="s">
        <v>996</v>
      </c>
    </row>
    <row r="1026" spans="1:7">
      <c r="A1026">
        <v>2070</v>
      </c>
      <c r="B1026" t="s">
        <v>997</v>
      </c>
      <c r="C1026">
        <v>2424</v>
      </c>
      <c r="D1026" t="s">
        <v>994</v>
      </c>
      <c r="E1026" s="128" t="s">
        <v>999</v>
      </c>
      <c r="F1026">
        <v>19</v>
      </c>
      <c r="G1026" t="s">
        <v>996</v>
      </c>
    </row>
    <row r="1027" spans="1:7">
      <c r="A1027">
        <v>2071</v>
      </c>
      <c r="B1027" t="s">
        <v>997</v>
      </c>
      <c r="C1027">
        <v>2417</v>
      </c>
      <c r="D1027" t="s">
        <v>1006</v>
      </c>
      <c r="E1027" s="128" t="s">
        <v>995</v>
      </c>
      <c r="F1027">
        <v>19</v>
      </c>
      <c r="G1027" t="s">
        <v>996</v>
      </c>
    </row>
    <row r="1028" spans="1:7">
      <c r="A1028">
        <v>2072</v>
      </c>
      <c r="B1028" t="s">
        <v>993</v>
      </c>
      <c r="C1028">
        <v>2421</v>
      </c>
      <c r="D1028" t="s">
        <v>994</v>
      </c>
      <c r="E1028" s="128" t="s">
        <v>995</v>
      </c>
      <c r="F1028">
        <v>19</v>
      </c>
      <c r="G1028" t="s">
        <v>996</v>
      </c>
    </row>
    <row r="1029" spans="1:7">
      <c r="A1029">
        <v>2073</v>
      </c>
      <c r="B1029" t="s">
        <v>997</v>
      </c>
      <c r="C1029">
        <v>2418</v>
      </c>
      <c r="D1029" t="s">
        <v>1006</v>
      </c>
      <c r="E1029" s="128" t="s">
        <v>995</v>
      </c>
      <c r="F1029">
        <v>19</v>
      </c>
      <c r="G1029" t="s">
        <v>998</v>
      </c>
    </row>
    <row r="1030" spans="1:7">
      <c r="A1030">
        <v>2074</v>
      </c>
      <c r="B1030" t="s">
        <v>997</v>
      </c>
      <c r="C1030">
        <v>2420</v>
      </c>
      <c r="D1030" t="s">
        <v>994</v>
      </c>
      <c r="E1030" s="128" t="s">
        <v>995</v>
      </c>
      <c r="F1030">
        <v>19</v>
      </c>
      <c r="G1030" t="s">
        <v>996</v>
      </c>
    </row>
    <row r="1031" spans="1:7">
      <c r="A1031">
        <v>2075</v>
      </c>
      <c r="B1031" t="s">
        <v>993</v>
      </c>
      <c r="C1031">
        <v>2422</v>
      </c>
      <c r="D1031" t="s">
        <v>994</v>
      </c>
      <c r="E1031" s="128" t="s">
        <v>999</v>
      </c>
      <c r="F1031">
        <v>19</v>
      </c>
      <c r="G1031" t="s">
        <v>996</v>
      </c>
    </row>
    <row r="1032" spans="1:7">
      <c r="A1032">
        <v>2076</v>
      </c>
      <c r="B1032" t="s">
        <v>993</v>
      </c>
      <c r="C1032">
        <v>2413</v>
      </c>
      <c r="D1032" t="s">
        <v>1006</v>
      </c>
      <c r="E1032" s="128" t="s">
        <v>1004</v>
      </c>
      <c r="F1032">
        <v>19</v>
      </c>
      <c r="G1032" t="s">
        <v>996</v>
      </c>
    </row>
    <row r="1033" spans="1:7">
      <c r="A1033">
        <v>2077</v>
      </c>
      <c r="B1033" t="s">
        <v>993</v>
      </c>
      <c r="C1033">
        <v>2404</v>
      </c>
      <c r="D1033" t="s">
        <v>1000</v>
      </c>
      <c r="E1033" s="128" t="s">
        <v>1004</v>
      </c>
      <c r="F1033">
        <v>19</v>
      </c>
      <c r="G1033" t="s">
        <v>998</v>
      </c>
    </row>
    <row r="1034" spans="1:7">
      <c r="A1034">
        <v>2078</v>
      </c>
      <c r="B1034" t="s">
        <v>993</v>
      </c>
      <c r="C1034">
        <v>2408</v>
      </c>
      <c r="D1034" t="s">
        <v>1000</v>
      </c>
      <c r="E1034" s="128" t="s">
        <v>995</v>
      </c>
      <c r="F1034">
        <v>19</v>
      </c>
      <c r="G1034" t="s">
        <v>996</v>
      </c>
    </row>
    <row r="1035" spans="1:7">
      <c r="A1035">
        <v>2079</v>
      </c>
      <c r="B1035" t="s">
        <v>997</v>
      </c>
      <c r="C1035">
        <v>2422</v>
      </c>
      <c r="D1035" t="s">
        <v>994</v>
      </c>
      <c r="E1035" s="128" t="s">
        <v>995</v>
      </c>
      <c r="F1035">
        <v>19</v>
      </c>
      <c r="G1035" t="s">
        <v>996</v>
      </c>
    </row>
    <row r="1036" spans="1:7">
      <c r="A1036">
        <v>2080</v>
      </c>
      <c r="B1036" t="s">
        <v>997</v>
      </c>
      <c r="C1036">
        <v>2417</v>
      </c>
      <c r="D1036" t="s">
        <v>994</v>
      </c>
      <c r="E1036" s="128" t="s">
        <v>995</v>
      </c>
      <c r="F1036">
        <v>19</v>
      </c>
      <c r="G1036" t="s">
        <v>996</v>
      </c>
    </row>
    <row r="1037" spans="1:7">
      <c r="A1037">
        <v>2081</v>
      </c>
      <c r="B1037" t="s">
        <v>997</v>
      </c>
      <c r="C1037">
        <v>2409</v>
      </c>
      <c r="D1037" t="s">
        <v>1008</v>
      </c>
      <c r="E1037" s="128" t="s">
        <v>995</v>
      </c>
      <c r="F1037">
        <v>19</v>
      </c>
      <c r="G1037" t="s">
        <v>996</v>
      </c>
    </row>
    <row r="1038" spans="1:7">
      <c r="A1038">
        <v>2082</v>
      </c>
      <c r="B1038" t="s">
        <v>997</v>
      </c>
      <c r="C1038">
        <v>2406</v>
      </c>
      <c r="D1038" t="s">
        <v>994</v>
      </c>
      <c r="E1038" s="128" t="s">
        <v>999</v>
      </c>
      <c r="F1038">
        <v>19</v>
      </c>
      <c r="G1038" t="s">
        <v>996</v>
      </c>
    </row>
    <row r="1039" spans="1:7">
      <c r="A1039">
        <v>2083</v>
      </c>
      <c r="B1039" t="s">
        <v>1001</v>
      </c>
      <c r="C1039">
        <v>2423</v>
      </c>
      <c r="D1039" t="s">
        <v>1006</v>
      </c>
      <c r="E1039" s="128" t="s">
        <v>999</v>
      </c>
      <c r="F1039">
        <v>19</v>
      </c>
      <c r="G1039" t="s">
        <v>996</v>
      </c>
    </row>
    <row r="1040" spans="1:7">
      <c r="A1040">
        <v>2084</v>
      </c>
      <c r="B1040" t="s">
        <v>997</v>
      </c>
      <c r="C1040">
        <v>2417</v>
      </c>
      <c r="D1040" t="s">
        <v>994</v>
      </c>
      <c r="E1040" s="128" t="s">
        <v>995</v>
      </c>
      <c r="F1040">
        <v>19</v>
      </c>
      <c r="G1040" t="s">
        <v>996</v>
      </c>
    </row>
    <row r="1041" spans="1:7">
      <c r="A1041">
        <v>2085</v>
      </c>
      <c r="B1041" t="s">
        <v>997</v>
      </c>
      <c r="C1041">
        <v>2417</v>
      </c>
      <c r="D1041" t="s">
        <v>1006</v>
      </c>
      <c r="E1041" s="128" t="s">
        <v>999</v>
      </c>
      <c r="F1041">
        <v>19</v>
      </c>
      <c r="G1041" t="s">
        <v>998</v>
      </c>
    </row>
    <row r="1042" spans="1:7">
      <c r="A1042">
        <v>2086</v>
      </c>
      <c r="B1042" t="s">
        <v>997</v>
      </c>
      <c r="C1042">
        <v>2404</v>
      </c>
      <c r="D1042" t="s">
        <v>1006</v>
      </c>
      <c r="E1042" s="128" t="s">
        <v>995</v>
      </c>
      <c r="F1042">
        <v>19</v>
      </c>
      <c r="G1042" t="s">
        <v>998</v>
      </c>
    </row>
    <row r="1043" spans="1:7">
      <c r="A1043">
        <v>2087</v>
      </c>
      <c r="B1043" t="s">
        <v>997</v>
      </c>
      <c r="C1043">
        <v>2404</v>
      </c>
      <c r="D1043" t="s">
        <v>1006</v>
      </c>
      <c r="E1043" s="128" t="s">
        <v>995</v>
      </c>
      <c r="F1043">
        <v>19</v>
      </c>
      <c r="G1043" t="s">
        <v>996</v>
      </c>
    </row>
    <row r="1044" spans="1:7">
      <c r="A1044">
        <v>2088</v>
      </c>
      <c r="B1044" t="s">
        <v>997</v>
      </c>
      <c r="C1044">
        <v>2408</v>
      </c>
      <c r="D1044" t="s">
        <v>1000</v>
      </c>
      <c r="E1044" s="128" t="s">
        <v>995</v>
      </c>
      <c r="F1044">
        <v>19</v>
      </c>
      <c r="G1044" t="s">
        <v>996</v>
      </c>
    </row>
    <row r="1045" spans="1:7">
      <c r="A1045">
        <v>2089</v>
      </c>
      <c r="B1045" t="s">
        <v>993</v>
      </c>
      <c r="C1045">
        <v>2418</v>
      </c>
      <c r="D1045" t="s">
        <v>1006</v>
      </c>
      <c r="E1045" s="128" t="s">
        <v>1003</v>
      </c>
      <c r="F1045">
        <v>19</v>
      </c>
      <c r="G1045" t="s">
        <v>998</v>
      </c>
    </row>
    <row r="1046" spans="1:7">
      <c r="A1046">
        <v>2090</v>
      </c>
      <c r="B1046" t="s">
        <v>997</v>
      </c>
      <c r="C1046">
        <v>2419</v>
      </c>
      <c r="D1046" t="s">
        <v>1006</v>
      </c>
      <c r="E1046" s="128" t="s">
        <v>995</v>
      </c>
      <c r="F1046">
        <v>19</v>
      </c>
      <c r="G1046" t="s">
        <v>996</v>
      </c>
    </row>
    <row r="1047" spans="1:7">
      <c r="A1047">
        <v>2091</v>
      </c>
      <c r="B1047" t="s">
        <v>997</v>
      </c>
      <c r="C1047">
        <v>2419</v>
      </c>
      <c r="D1047" t="s">
        <v>1006</v>
      </c>
      <c r="E1047" s="128" t="s">
        <v>995</v>
      </c>
      <c r="F1047">
        <v>19</v>
      </c>
      <c r="G1047" t="s">
        <v>996</v>
      </c>
    </row>
    <row r="1048" spans="1:7">
      <c r="A1048">
        <v>2092</v>
      </c>
      <c r="B1048" t="s">
        <v>1001</v>
      </c>
      <c r="C1048">
        <v>2424</v>
      </c>
      <c r="D1048" t="s">
        <v>1006</v>
      </c>
      <c r="E1048" s="128" t="s">
        <v>1003</v>
      </c>
      <c r="F1048">
        <v>19</v>
      </c>
      <c r="G1048" t="s">
        <v>998</v>
      </c>
    </row>
    <row r="1049" spans="1:7">
      <c r="A1049">
        <v>2093</v>
      </c>
      <c r="B1049" t="s">
        <v>997</v>
      </c>
      <c r="C1049">
        <v>2409</v>
      </c>
      <c r="D1049" t="s">
        <v>994</v>
      </c>
      <c r="E1049" s="128" t="s">
        <v>999</v>
      </c>
      <c r="F1049">
        <v>19</v>
      </c>
      <c r="G1049" t="s">
        <v>1005</v>
      </c>
    </row>
    <row r="1050" spans="1:7">
      <c r="A1050">
        <v>2094</v>
      </c>
      <c r="B1050" t="s">
        <v>997</v>
      </c>
      <c r="C1050">
        <v>2409</v>
      </c>
      <c r="D1050" t="s">
        <v>1006</v>
      </c>
      <c r="E1050" s="128" t="s">
        <v>995</v>
      </c>
      <c r="F1050">
        <v>19</v>
      </c>
      <c r="G1050" t="s">
        <v>1005</v>
      </c>
    </row>
    <row r="1051" spans="1:7">
      <c r="A1051">
        <v>2095</v>
      </c>
      <c r="B1051" t="s">
        <v>997</v>
      </c>
      <c r="C1051">
        <v>2421</v>
      </c>
      <c r="D1051" t="s">
        <v>1000</v>
      </c>
      <c r="E1051" s="128" t="s">
        <v>999</v>
      </c>
      <c r="F1051">
        <v>19</v>
      </c>
      <c r="G1051" t="s">
        <v>996</v>
      </c>
    </row>
    <row r="1052" spans="1:7">
      <c r="A1052">
        <v>2096</v>
      </c>
      <c r="B1052" t="s">
        <v>997</v>
      </c>
      <c r="C1052">
        <v>2421</v>
      </c>
      <c r="D1052" t="s">
        <v>1000</v>
      </c>
      <c r="E1052" s="128" t="s">
        <v>995</v>
      </c>
      <c r="F1052">
        <v>19</v>
      </c>
      <c r="G1052" t="s">
        <v>996</v>
      </c>
    </row>
    <row r="1053" spans="1:7">
      <c r="A1053">
        <v>2097</v>
      </c>
      <c r="B1053" t="s">
        <v>997</v>
      </c>
      <c r="C1053">
        <v>2421</v>
      </c>
      <c r="D1053" t="s">
        <v>994</v>
      </c>
      <c r="E1053" s="128" t="s">
        <v>995</v>
      </c>
      <c r="F1053">
        <v>19</v>
      </c>
      <c r="G1053" t="s">
        <v>996</v>
      </c>
    </row>
    <row r="1054" spans="1:7">
      <c r="A1054">
        <v>2098</v>
      </c>
      <c r="B1054" t="s">
        <v>997</v>
      </c>
      <c r="C1054">
        <v>2402</v>
      </c>
      <c r="D1054" t="s">
        <v>1009</v>
      </c>
      <c r="E1054" s="128" t="s">
        <v>999</v>
      </c>
      <c r="F1054">
        <v>19</v>
      </c>
      <c r="G1054" t="s">
        <v>996</v>
      </c>
    </row>
    <row r="1055" spans="1:7">
      <c r="A1055">
        <v>2099</v>
      </c>
      <c r="B1055" t="s">
        <v>997</v>
      </c>
      <c r="C1055">
        <v>2402</v>
      </c>
      <c r="D1055" t="s">
        <v>1008</v>
      </c>
      <c r="E1055" s="128" t="s">
        <v>999</v>
      </c>
      <c r="F1055">
        <v>19</v>
      </c>
      <c r="G1055" t="s">
        <v>998</v>
      </c>
    </row>
    <row r="1056" spans="1:7">
      <c r="A1056">
        <v>2101</v>
      </c>
      <c r="B1056" t="s">
        <v>1002</v>
      </c>
      <c r="C1056">
        <v>2405</v>
      </c>
      <c r="D1056" t="s">
        <v>1008</v>
      </c>
      <c r="E1056" s="128" t="s">
        <v>995</v>
      </c>
      <c r="F1056">
        <v>18</v>
      </c>
      <c r="G1056" t="s">
        <v>996</v>
      </c>
    </row>
    <row r="1057" spans="1:7">
      <c r="A1057">
        <v>2102</v>
      </c>
      <c r="B1057" t="s">
        <v>1001</v>
      </c>
      <c r="C1057">
        <v>2405</v>
      </c>
      <c r="D1057" t="s">
        <v>1006</v>
      </c>
      <c r="E1057" s="128" t="s">
        <v>995</v>
      </c>
      <c r="F1057">
        <v>18</v>
      </c>
      <c r="G1057" t="s">
        <v>996</v>
      </c>
    </row>
    <row r="1058" spans="1:7">
      <c r="A1058">
        <v>2103</v>
      </c>
      <c r="B1058" t="s">
        <v>997</v>
      </c>
      <c r="C1058">
        <v>2415</v>
      </c>
      <c r="D1058" t="s">
        <v>1006</v>
      </c>
      <c r="E1058" s="128" t="s">
        <v>995</v>
      </c>
      <c r="F1058">
        <v>18</v>
      </c>
      <c r="G1058" t="s">
        <v>996</v>
      </c>
    </row>
    <row r="1059" spans="1:7">
      <c r="A1059">
        <v>2104</v>
      </c>
      <c r="B1059" t="s">
        <v>993</v>
      </c>
      <c r="C1059">
        <v>2406</v>
      </c>
      <c r="D1059" t="s">
        <v>1008</v>
      </c>
      <c r="E1059" s="128" t="s">
        <v>995</v>
      </c>
      <c r="F1059">
        <v>18</v>
      </c>
      <c r="G1059" t="s">
        <v>998</v>
      </c>
    </row>
    <row r="1060" spans="1:7">
      <c r="A1060">
        <v>2105</v>
      </c>
      <c r="B1060" t="s">
        <v>997</v>
      </c>
      <c r="C1060">
        <v>2422</v>
      </c>
      <c r="D1060" t="s">
        <v>994</v>
      </c>
      <c r="E1060" s="128" t="s">
        <v>995</v>
      </c>
      <c r="F1060">
        <v>18</v>
      </c>
      <c r="G1060" t="s">
        <v>996</v>
      </c>
    </row>
    <row r="1061" spans="1:7">
      <c r="A1061">
        <v>2106</v>
      </c>
      <c r="B1061" t="s">
        <v>993</v>
      </c>
      <c r="C1061">
        <v>2424</v>
      </c>
      <c r="D1061" t="s">
        <v>1000</v>
      </c>
      <c r="E1061" s="128" t="s">
        <v>1003</v>
      </c>
      <c r="F1061">
        <v>18</v>
      </c>
      <c r="G1061" t="s">
        <v>998</v>
      </c>
    </row>
    <row r="1062" spans="1:7">
      <c r="A1062">
        <v>2107</v>
      </c>
      <c r="B1062" t="s">
        <v>993</v>
      </c>
      <c r="C1062">
        <v>2408</v>
      </c>
      <c r="D1062" t="s">
        <v>1006</v>
      </c>
      <c r="E1062" s="128" t="s">
        <v>995</v>
      </c>
      <c r="F1062">
        <v>18</v>
      </c>
      <c r="G1062" t="s">
        <v>998</v>
      </c>
    </row>
    <row r="1063" spans="1:7">
      <c r="A1063">
        <v>2108</v>
      </c>
      <c r="B1063" t="s">
        <v>993</v>
      </c>
      <c r="C1063">
        <v>2417</v>
      </c>
      <c r="D1063" t="s">
        <v>1008</v>
      </c>
      <c r="E1063" s="128" t="s">
        <v>1003</v>
      </c>
      <c r="F1063">
        <v>18</v>
      </c>
      <c r="G1063" t="s">
        <v>998</v>
      </c>
    </row>
    <row r="1064" spans="1:7">
      <c r="A1064">
        <v>2109</v>
      </c>
      <c r="B1064" t="s">
        <v>1001</v>
      </c>
      <c r="C1064">
        <v>2405</v>
      </c>
      <c r="D1064" t="s">
        <v>1006</v>
      </c>
      <c r="E1064" s="128" t="s">
        <v>1003</v>
      </c>
      <c r="F1064">
        <v>18</v>
      </c>
      <c r="G1064" t="s">
        <v>998</v>
      </c>
    </row>
    <row r="1065" spans="1:7">
      <c r="A1065">
        <v>2110</v>
      </c>
      <c r="B1065" t="s">
        <v>993</v>
      </c>
      <c r="C1065">
        <v>2422</v>
      </c>
      <c r="D1065" t="s">
        <v>994</v>
      </c>
      <c r="E1065" s="128" t="s">
        <v>995</v>
      </c>
      <c r="F1065">
        <v>18</v>
      </c>
      <c r="G1065" t="s">
        <v>996</v>
      </c>
    </row>
    <row r="1066" spans="1:7">
      <c r="A1066">
        <v>2111</v>
      </c>
      <c r="B1066" t="s">
        <v>997</v>
      </c>
      <c r="C1066">
        <v>2411</v>
      </c>
      <c r="D1066" t="s">
        <v>1009</v>
      </c>
      <c r="E1066" s="128" t="s">
        <v>999</v>
      </c>
      <c r="F1066">
        <v>18</v>
      </c>
      <c r="G1066" t="s">
        <v>998</v>
      </c>
    </row>
    <row r="1067" spans="1:7">
      <c r="A1067">
        <v>2112</v>
      </c>
      <c r="B1067" t="s">
        <v>997</v>
      </c>
      <c r="C1067">
        <v>2421</v>
      </c>
      <c r="D1067" t="s">
        <v>994</v>
      </c>
      <c r="E1067" s="128" t="s">
        <v>999</v>
      </c>
      <c r="F1067">
        <v>18</v>
      </c>
      <c r="G1067" t="s">
        <v>998</v>
      </c>
    </row>
    <row r="1068" spans="1:7">
      <c r="A1068">
        <v>2113</v>
      </c>
      <c r="B1068" t="s">
        <v>1001</v>
      </c>
      <c r="C1068">
        <v>2405</v>
      </c>
      <c r="D1068" t="s">
        <v>1006</v>
      </c>
      <c r="E1068" s="128" t="s">
        <v>1003</v>
      </c>
      <c r="F1068">
        <v>18</v>
      </c>
      <c r="G1068" t="s">
        <v>998</v>
      </c>
    </row>
    <row r="1069" spans="1:7">
      <c r="A1069">
        <v>2114</v>
      </c>
      <c r="B1069" t="s">
        <v>997</v>
      </c>
      <c r="C1069">
        <v>2415</v>
      </c>
      <c r="D1069" t="s">
        <v>1006</v>
      </c>
      <c r="E1069" s="128" t="s">
        <v>999</v>
      </c>
      <c r="F1069">
        <v>18</v>
      </c>
      <c r="G1069" t="s">
        <v>996</v>
      </c>
    </row>
    <row r="1070" spans="1:7">
      <c r="A1070">
        <v>2115</v>
      </c>
      <c r="B1070" t="s">
        <v>997</v>
      </c>
      <c r="C1070">
        <v>2423</v>
      </c>
      <c r="D1070" t="s">
        <v>1006</v>
      </c>
      <c r="E1070" s="128" t="s">
        <v>995</v>
      </c>
      <c r="F1070">
        <v>18</v>
      </c>
      <c r="G1070" t="s">
        <v>996</v>
      </c>
    </row>
    <row r="1071" spans="1:7">
      <c r="A1071">
        <v>2116</v>
      </c>
      <c r="B1071" t="s">
        <v>993</v>
      </c>
      <c r="C1071">
        <v>2404</v>
      </c>
      <c r="D1071" t="s">
        <v>1006</v>
      </c>
      <c r="E1071" s="128" t="s">
        <v>995</v>
      </c>
      <c r="F1071">
        <v>18</v>
      </c>
      <c r="G1071" t="s">
        <v>996</v>
      </c>
    </row>
    <row r="1072" spans="1:7">
      <c r="A1072">
        <v>2117</v>
      </c>
      <c r="B1072" t="s">
        <v>997</v>
      </c>
      <c r="C1072">
        <v>2417</v>
      </c>
      <c r="D1072" t="s">
        <v>994</v>
      </c>
      <c r="E1072" s="128" t="s">
        <v>995</v>
      </c>
      <c r="F1072">
        <v>18</v>
      </c>
      <c r="G1072" t="s">
        <v>996</v>
      </c>
    </row>
    <row r="1073" spans="1:7">
      <c r="A1073">
        <v>2118</v>
      </c>
      <c r="B1073" t="s">
        <v>993</v>
      </c>
      <c r="C1073">
        <v>2409</v>
      </c>
      <c r="D1073" t="s">
        <v>1000</v>
      </c>
      <c r="E1073" s="128" t="s">
        <v>995</v>
      </c>
      <c r="F1073">
        <v>18</v>
      </c>
      <c r="G1073" t="s">
        <v>996</v>
      </c>
    </row>
    <row r="1074" spans="1:7">
      <c r="A1074">
        <v>2119</v>
      </c>
      <c r="B1074" t="s">
        <v>997</v>
      </c>
      <c r="C1074">
        <v>2422</v>
      </c>
      <c r="D1074" t="s">
        <v>1000</v>
      </c>
      <c r="E1074" s="128" t="s">
        <v>999</v>
      </c>
      <c r="F1074">
        <v>18</v>
      </c>
      <c r="G1074" t="s">
        <v>996</v>
      </c>
    </row>
    <row r="1075" spans="1:7">
      <c r="A1075">
        <v>2120</v>
      </c>
      <c r="B1075" t="s">
        <v>997</v>
      </c>
      <c r="C1075">
        <v>2420</v>
      </c>
      <c r="D1075" t="s">
        <v>1000</v>
      </c>
      <c r="E1075" s="128" t="s">
        <v>995</v>
      </c>
      <c r="F1075">
        <v>18</v>
      </c>
      <c r="G1075" t="s">
        <v>998</v>
      </c>
    </row>
    <row r="1076" spans="1:7">
      <c r="A1076">
        <v>2121</v>
      </c>
      <c r="B1076" t="s">
        <v>993</v>
      </c>
      <c r="C1076">
        <v>2421</v>
      </c>
      <c r="D1076" t="s">
        <v>1000</v>
      </c>
      <c r="E1076" s="128" t="s">
        <v>995</v>
      </c>
      <c r="F1076">
        <v>18</v>
      </c>
      <c r="G1076" t="s">
        <v>996</v>
      </c>
    </row>
    <row r="1077" spans="1:7">
      <c r="A1077">
        <v>2122</v>
      </c>
      <c r="B1077" t="s">
        <v>1001</v>
      </c>
      <c r="C1077">
        <v>2421</v>
      </c>
      <c r="D1077" t="s">
        <v>1000</v>
      </c>
      <c r="E1077" s="128" t="s">
        <v>995</v>
      </c>
      <c r="F1077">
        <v>18</v>
      </c>
      <c r="G1077" t="s">
        <v>996</v>
      </c>
    </row>
    <row r="1078" spans="1:7">
      <c r="A1078">
        <v>2123</v>
      </c>
      <c r="B1078" t="s">
        <v>997</v>
      </c>
      <c r="C1078">
        <v>2417</v>
      </c>
      <c r="D1078" t="s">
        <v>1006</v>
      </c>
      <c r="E1078" s="128" t="s">
        <v>995</v>
      </c>
      <c r="F1078">
        <v>18</v>
      </c>
      <c r="G1078" t="s">
        <v>996</v>
      </c>
    </row>
    <row r="1079" spans="1:7">
      <c r="A1079">
        <v>2124</v>
      </c>
      <c r="B1079" t="s">
        <v>997</v>
      </c>
      <c r="C1079">
        <v>2404</v>
      </c>
      <c r="D1079" t="s">
        <v>1000</v>
      </c>
      <c r="E1079" s="128" t="s">
        <v>999</v>
      </c>
      <c r="F1079">
        <v>18</v>
      </c>
      <c r="G1079" t="s">
        <v>996</v>
      </c>
    </row>
    <row r="1080" spans="1:7">
      <c r="A1080">
        <v>2125</v>
      </c>
      <c r="B1080" t="s">
        <v>993</v>
      </c>
      <c r="C1080">
        <v>2424</v>
      </c>
      <c r="D1080" t="s">
        <v>994</v>
      </c>
      <c r="E1080" s="128" t="s">
        <v>995</v>
      </c>
      <c r="F1080">
        <v>18</v>
      </c>
      <c r="G1080" t="s">
        <v>996</v>
      </c>
    </row>
    <row r="1081" spans="1:7">
      <c r="A1081">
        <v>2126</v>
      </c>
      <c r="B1081" t="s">
        <v>997</v>
      </c>
      <c r="C1081">
        <v>2424</v>
      </c>
      <c r="D1081" t="s">
        <v>994</v>
      </c>
      <c r="E1081" s="128" t="s">
        <v>995</v>
      </c>
      <c r="F1081">
        <v>18</v>
      </c>
      <c r="G1081" t="s">
        <v>996</v>
      </c>
    </row>
    <row r="1082" spans="1:7">
      <c r="A1082">
        <v>2127</v>
      </c>
      <c r="B1082" t="s">
        <v>993</v>
      </c>
      <c r="C1082">
        <v>2402</v>
      </c>
      <c r="D1082" t="s">
        <v>1006</v>
      </c>
      <c r="E1082" s="128" t="s">
        <v>995</v>
      </c>
      <c r="F1082">
        <v>18</v>
      </c>
      <c r="G1082" t="s">
        <v>996</v>
      </c>
    </row>
    <row r="1083" spans="1:7">
      <c r="A1083">
        <v>2128</v>
      </c>
      <c r="B1083" t="s">
        <v>997</v>
      </c>
      <c r="C1083">
        <v>2415</v>
      </c>
      <c r="D1083" t="s">
        <v>1009</v>
      </c>
      <c r="E1083" s="128" t="s">
        <v>1003</v>
      </c>
      <c r="F1083">
        <v>18</v>
      </c>
      <c r="G1083" t="s">
        <v>998</v>
      </c>
    </row>
    <row r="1084" spans="1:7">
      <c r="A1084">
        <v>2129</v>
      </c>
      <c r="B1084" t="s">
        <v>997</v>
      </c>
      <c r="C1084">
        <v>2401</v>
      </c>
      <c r="D1084" t="s">
        <v>1009</v>
      </c>
      <c r="E1084" s="128" t="s">
        <v>995</v>
      </c>
      <c r="F1084">
        <v>8</v>
      </c>
      <c r="G1084" t="s">
        <v>998</v>
      </c>
    </row>
    <row r="1085" spans="1:7">
      <c r="A1085">
        <v>2130</v>
      </c>
      <c r="B1085" t="s">
        <v>997</v>
      </c>
      <c r="C1085">
        <v>2412</v>
      </c>
      <c r="D1085" t="s">
        <v>1009</v>
      </c>
      <c r="E1085" s="128" t="s">
        <v>999</v>
      </c>
      <c r="F1085">
        <v>3</v>
      </c>
      <c r="G1085" t="s">
        <v>998</v>
      </c>
    </row>
    <row r="1086" spans="1:7">
      <c r="A1086">
        <v>2131</v>
      </c>
      <c r="B1086" t="s">
        <v>997</v>
      </c>
      <c r="C1086">
        <v>2416</v>
      </c>
      <c r="D1086" t="s">
        <v>1008</v>
      </c>
      <c r="E1086" s="128" t="s">
        <v>995</v>
      </c>
      <c r="F1086">
        <v>18</v>
      </c>
      <c r="G1086" t="s">
        <v>998</v>
      </c>
    </row>
    <row r="1087" spans="1:7">
      <c r="A1087">
        <v>2133</v>
      </c>
      <c r="B1087" t="s">
        <v>997</v>
      </c>
      <c r="C1087">
        <v>2420</v>
      </c>
      <c r="D1087" t="s">
        <v>994</v>
      </c>
      <c r="E1087" s="128" t="s">
        <v>1003</v>
      </c>
      <c r="F1087">
        <v>18</v>
      </c>
      <c r="G1087" t="s">
        <v>996</v>
      </c>
    </row>
    <row r="1088" spans="1:7">
      <c r="A1088">
        <v>2134</v>
      </c>
      <c r="B1088" t="s">
        <v>993</v>
      </c>
      <c r="C1088">
        <v>2423</v>
      </c>
      <c r="D1088" t="s">
        <v>1006</v>
      </c>
      <c r="E1088" s="128" t="s">
        <v>1003</v>
      </c>
      <c r="F1088">
        <v>18</v>
      </c>
      <c r="G1088" t="s">
        <v>998</v>
      </c>
    </row>
    <row r="1089" spans="1:7">
      <c r="A1089">
        <v>2135</v>
      </c>
      <c r="B1089" t="s">
        <v>993</v>
      </c>
      <c r="C1089">
        <v>2401</v>
      </c>
      <c r="D1089" t="s">
        <v>1000</v>
      </c>
      <c r="E1089" s="128" t="s">
        <v>995</v>
      </c>
      <c r="F1089">
        <v>18</v>
      </c>
      <c r="G1089" t="s">
        <v>996</v>
      </c>
    </row>
    <row r="1090" spans="1:7">
      <c r="A1090">
        <v>2136</v>
      </c>
      <c r="B1090" t="s">
        <v>993</v>
      </c>
      <c r="C1090">
        <v>2401</v>
      </c>
      <c r="D1090" t="s">
        <v>1009</v>
      </c>
      <c r="E1090" s="128" t="s">
        <v>995</v>
      </c>
      <c r="F1090">
        <v>18</v>
      </c>
      <c r="G1090" t="s">
        <v>998</v>
      </c>
    </row>
    <row r="1091" spans="1:7">
      <c r="A1091">
        <v>2137</v>
      </c>
      <c r="B1091" t="s">
        <v>997</v>
      </c>
      <c r="C1091">
        <v>2416</v>
      </c>
      <c r="D1091" t="s">
        <v>1008</v>
      </c>
      <c r="E1091" s="128" t="s">
        <v>995</v>
      </c>
      <c r="F1091">
        <v>18</v>
      </c>
      <c r="G1091" t="s">
        <v>998</v>
      </c>
    </row>
    <row r="1092" spans="1:7">
      <c r="A1092">
        <v>2138</v>
      </c>
      <c r="B1092" t="s">
        <v>997</v>
      </c>
      <c r="C1092">
        <v>2416</v>
      </c>
      <c r="D1092" t="s">
        <v>1008</v>
      </c>
      <c r="E1092" s="128" t="s">
        <v>995</v>
      </c>
      <c r="F1092">
        <v>18</v>
      </c>
      <c r="G1092" t="s">
        <v>998</v>
      </c>
    </row>
    <row r="1093" spans="1:7">
      <c r="A1093">
        <v>2139</v>
      </c>
      <c r="B1093" t="s">
        <v>993</v>
      </c>
      <c r="C1093">
        <v>2413</v>
      </c>
      <c r="D1093" t="s">
        <v>1009</v>
      </c>
      <c r="E1093" s="128" t="s">
        <v>1003</v>
      </c>
      <c r="F1093">
        <v>18</v>
      </c>
      <c r="G1093" t="s">
        <v>998</v>
      </c>
    </row>
    <row r="1094" spans="1:7">
      <c r="A1094">
        <v>2140</v>
      </c>
      <c r="B1094" t="s">
        <v>997</v>
      </c>
      <c r="C1094">
        <v>2412</v>
      </c>
      <c r="D1094" t="s">
        <v>1006</v>
      </c>
      <c r="E1094" s="128" t="s">
        <v>995</v>
      </c>
      <c r="F1094">
        <v>18</v>
      </c>
      <c r="G1094" t="s">
        <v>996</v>
      </c>
    </row>
    <row r="1095" spans="1:7">
      <c r="A1095">
        <v>2141</v>
      </c>
      <c r="B1095" t="s">
        <v>993</v>
      </c>
      <c r="C1095">
        <v>2412</v>
      </c>
      <c r="D1095" t="s">
        <v>1000</v>
      </c>
      <c r="E1095" s="128" t="s">
        <v>999</v>
      </c>
      <c r="F1095">
        <v>18</v>
      </c>
      <c r="G1095" t="s">
        <v>996</v>
      </c>
    </row>
    <row r="1096" spans="1:7">
      <c r="A1096">
        <v>2142</v>
      </c>
      <c r="B1096" t="s">
        <v>1001</v>
      </c>
      <c r="C1096">
        <v>2412</v>
      </c>
      <c r="D1096" t="s">
        <v>1008</v>
      </c>
      <c r="E1096" s="128" t="s">
        <v>995</v>
      </c>
      <c r="F1096">
        <v>18</v>
      </c>
      <c r="G1096" t="s">
        <v>996</v>
      </c>
    </row>
    <row r="1097" spans="1:7">
      <c r="A1097">
        <v>2143</v>
      </c>
      <c r="B1097" t="s">
        <v>997</v>
      </c>
      <c r="C1097">
        <v>2409</v>
      </c>
      <c r="D1097" t="s">
        <v>1000</v>
      </c>
      <c r="E1097" s="128" t="s">
        <v>995</v>
      </c>
      <c r="F1097">
        <v>18</v>
      </c>
      <c r="G1097" t="s">
        <v>1005</v>
      </c>
    </row>
    <row r="1098" spans="1:7">
      <c r="A1098">
        <v>2144</v>
      </c>
      <c r="B1098" t="s">
        <v>993</v>
      </c>
      <c r="C1098">
        <v>2418</v>
      </c>
      <c r="D1098" t="s">
        <v>1000</v>
      </c>
      <c r="E1098" s="128" t="s">
        <v>995</v>
      </c>
      <c r="F1098">
        <v>18</v>
      </c>
      <c r="G1098" t="s">
        <v>996</v>
      </c>
    </row>
    <row r="1099" spans="1:7">
      <c r="A1099">
        <v>2145</v>
      </c>
      <c r="B1099" t="s">
        <v>993</v>
      </c>
      <c r="C1099">
        <v>2418</v>
      </c>
      <c r="D1099" t="s">
        <v>1000</v>
      </c>
      <c r="E1099" s="128" t="s">
        <v>995</v>
      </c>
      <c r="F1099">
        <v>18</v>
      </c>
      <c r="G1099" t="s">
        <v>998</v>
      </c>
    </row>
    <row r="1100" spans="1:7">
      <c r="A1100">
        <v>2146</v>
      </c>
      <c r="B1100" t="s">
        <v>997</v>
      </c>
      <c r="C1100">
        <v>2420</v>
      </c>
      <c r="D1100" t="s">
        <v>994</v>
      </c>
      <c r="E1100" s="128" t="s">
        <v>995</v>
      </c>
      <c r="F1100">
        <v>18</v>
      </c>
      <c r="G1100" t="s">
        <v>998</v>
      </c>
    </row>
    <row r="1101" spans="1:7">
      <c r="A1101">
        <v>2147</v>
      </c>
      <c r="B1101" t="s">
        <v>997</v>
      </c>
      <c r="C1101">
        <v>2423</v>
      </c>
      <c r="D1101" t="s">
        <v>1000</v>
      </c>
      <c r="E1101" s="128" t="s">
        <v>995</v>
      </c>
      <c r="F1101">
        <v>18</v>
      </c>
      <c r="G1101" t="s">
        <v>996</v>
      </c>
    </row>
    <row r="1102" spans="1:7">
      <c r="A1102">
        <v>2148</v>
      </c>
      <c r="B1102" t="s">
        <v>997</v>
      </c>
      <c r="C1102">
        <v>2409</v>
      </c>
      <c r="D1102" t="s">
        <v>1006</v>
      </c>
      <c r="E1102" s="128" t="s">
        <v>995</v>
      </c>
      <c r="F1102">
        <v>17</v>
      </c>
      <c r="G1102" t="s">
        <v>998</v>
      </c>
    </row>
    <row r="1103" spans="1:7">
      <c r="A1103">
        <v>2149</v>
      </c>
      <c r="B1103" t="s">
        <v>1007</v>
      </c>
      <c r="C1103">
        <v>2415</v>
      </c>
      <c r="D1103" t="s">
        <v>1006</v>
      </c>
      <c r="E1103" s="128" t="s">
        <v>995</v>
      </c>
      <c r="F1103">
        <v>18</v>
      </c>
      <c r="G1103" t="s">
        <v>996</v>
      </c>
    </row>
    <row r="1104" spans="1:7">
      <c r="A1104">
        <v>2150</v>
      </c>
      <c r="B1104" t="s">
        <v>997</v>
      </c>
      <c r="C1104">
        <v>2421</v>
      </c>
      <c r="D1104" t="s">
        <v>994</v>
      </c>
      <c r="E1104" s="128" t="s">
        <v>995</v>
      </c>
      <c r="F1104">
        <v>18</v>
      </c>
      <c r="G1104" t="s">
        <v>996</v>
      </c>
    </row>
    <row r="1105" spans="1:7">
      <c r="A1105">
        <v>2151</v>
      </c>
      <c r="B1105" t="s">
        <v>1007</v>
      </c>
      <c r="C1105">
        <v>2405</v>
      </c>
      <c r="D1105" t="s">
        <v>1009</v>
      </c>
      <c r="E1105" s="128" t="s">
        <v>1003</v>
      </c>
      <c r="F1105">
        <v>17</v>
      </c>
      <c r="G1105" t="s">
        <v>998</v>
      </c>
    </row>
    <row r="1106" spans="1:7">
      <c r="A1106">
        <v>2152</v>
      </c>
      <c r="B1106" t="s">
        <v>997</v>
      </c>
      <c r="C1106">
        <v>2405</v>
      </c>
      <c r="D1106" t="s">
        <v>1008</v>
      </c>
      <c r="E1106" s="128" t="s">
        <v>995</v>
      </c>
      <c r="F1106">
        <v>18</v>
      </c>
      <c r="G1106" t="s">
        <v>998</v>
      </c>
    </row>
    <row r="1107" spans="1:7">
      <c r="A1107">
        <v>2153</v>
      </c>
      <c r="B1107" t="s">
        <v>997</v>
      </c>
      <c r="C1107">
        <v>2404</v>
      </c>
      <c r="D1107" t="s">
        <v>1006</v>
      </c>
      <c r="E1107" s="128" t="s">
        <v>1003</v>
      </c>
      <c r="F1107">
        <v>18</v>
      </c>
      <c r="G1107" t="s">
        <v>998</v>
      </c>
    </row>
    <row r="1108" spans="1:7">
      <c r="A1108">
        <v>2154</v>
      </c>
      <c r="B1108" t="s">
        <v>997</v>
      </c>
      <c r="C1108">
        <v>2412</v>
      </c>
      <c r="D1108" t="s">
        <v>994</v>
      </c>
      <c r="E1108" s="128" t="s">
        <v>995</v>
      </c>
      <c r="F1108">
        <v>17</v>
      </c>
      <c r="G1108" t="s">
        <v>998</v>
      </c>
    </row>
    <row r="1109" spans="1:7">
      <c r="A1109">
        <v>2155</v>
      </c>
      <c r="B1109" t="s">
        <v>997</v>
      </c>
      <c r="C1109">
        <v>2417</v>
      </c>
      <c r="D1109" t="s">
        <v>1008</v>
      </c>
      <c r="E1109" s="128" t="s">
        <v>1003</v>
      </c>
      <c r="F1109">
        <v>18</v>
      </c>
      <c r="G1109" t="s">
        <v>998</v>
      </c>
    </row>
    <row r="1110" spans="1:7">
      <c r="A1110">
        <v>2156</v>
      </c>
      <c r="B1110" t="s">
        <v>993</v>
      </c>
      <c r="C1110">
        <v>2424</v>
      </c>
      <c r="D1110" t="s">
        <v>1009</v>
      </c>
      <c r="E1110" s="128" t="s">
        <v>1003</v>
      </c>
      <c r="F1110">
        <v>5</v>
      </c>
      <c r="G1110" t="s">
        <v>996</v>
      </c>
    </row>
    <row r="1111" spans="1:7">
      <c r="A1111">
        <v>2157</v>
      </c>
      <c r="B1111" t="s">
        <v>993</v>
      </c>
      <c r="C1111">
        <v>2402</v>
      </c>
      <c r="D1111" t="s">
        <v>1000</v>
      </c>
      <c r="E1111" s="128" t="s">
        <v>999</v>
      </c>
      <c r="F1111">
        <v>17</v>
      </c>
      <c r="G1111" t="s">
        <v>996</v>
      </c>
    </row>
    <row r="1112" spans="1:7">
      <c r="A1112">
        <v>2158</v>
      </c>
      <c r="B1112" t="s">
        <v>993</v>
      </c>
      <c r="C1112">
        <v>2421</v>
      </c>
      <c r="D1112" t="s">
        <v>1006</v>
      </c>
      <c r="E1112" s="128" t="s">
        <v>1003</v>
      </c>
      <c r="F1112">
        <v>18</v>
      </c>
      <c r="G1112" t="s">
        <v>998</v>
      </c>
    </row>
    <row r="1113" spans="1:7">
      <c r="A1113">
        <v>2159</v>
      </c>
      <c r="B1113" t="s">
        <v>993</v>
      </c>
      <c r="C1113">
        <v>2417</v>
      </c>
      <c r="D1113" t="s">
        <v>1000</v>
      </c>
      <c r="E1113" s="128" t="s">
        <v>999</v>
      </c>
      <c r="F1113">
        <v>17</v>
      </c>
      <c r="G1113" t="s">
        <v>998</v>
      </c>
    </row>
    <row r="1114" spans="1:7">
      <c r="A1114">
        <v>2160</v>
      </c>
      <c r="B1114" t="s">
        <v>997</v>
      </c>
      <c r="C1114">
        <v>2423</v>
      </c>
      <c r="D1114" t="s">
        <v>1008</v>
      </c>
      <c r="E1114" s="128" t="s">
        <v>995</v>
      </c>
      <c r="F1114">
        <v>18</v>
      </c>
      <c r="G1114" t="s">
        <v>996</v>
      </c>
    </row>
    <row r="1115" spans="1:7">
      <c r="A1115">
        <v>2161</v>
      </c>
      <c r="B1115" t="s">
        <v>997</v>
      </c>
      <c r="C1115">
        <v>2409</v>
      </c>
      <c r="D1115" t="s">
        <v>1006</v>
      </c>
      <c r="E1115" s="128" t="s">
        <v>995</v>
      </c>
      <c r="F1115">
        <v>17</v>
      </c>
      <c r="G1115" t="s">
        <v>998</v>
      </c>
    </row>
    <row r="1116" spans="1:7">
      <c r="A1116">
        <v>2162</v>
      </c>
      <c r="B1116" t="s">
        <v>993</v>
      </c>
      <c r="C1116">
        <v>2414</v>
      </c>
      <c r="D1116" t="s">
        <v>1006</v>
      </c>
      <c r="E1116" s="128" t="s">
        <v>999</v>
      </c>
      <c r="F1116">
        <v>17</v>
      </c>
      <c r="G1116" t="s">
        <v>996</v>
      </c>
    </row>
    <row r="1117" spans="1:7">
      <c r="A1117">
        <v>2163</v>
      </c>
      <c r="B1117" t="s">
        <v>997</v>
      </c>
      <c r="C1117">
        <v>2401</v>
      </c>
      <c r="D1117" t="s">
        <v>1008</v>
      </c>
      <c r="E1117" s="128" t="s">
        <v>995</v>
      </c>
      <c r="F1117">
        <v>18</v>
      </c>
      <c r="G1117" t="s">
        <v>996</v>
      </c>
    </row>
    <row r="1118" spans="1:7">
      <c r="A1118">
        <v>2164</v>
      </c>
      <c r="B1118" t="s">
        <v>993</v>
      </c>
      <c r="C1118">
        <v>2411</v>
      </c>
      <c r="D1118" t="s">
        <v>994</v>
      </c>
      <c r="E1118" s="128" t="s">
        <v>995</v>
      </c>
      <c r="F1118">
        <v>18</v>
      </c>
      <c r="G1118" t="s">
        <v>996</v>
      </c>
    </row>
    <row r="1119" spans="1:7">
      <c r="A1119">
        <v>2165</v>
      </c>
      <c r="B1119" t="s">
        <v>997</v>
      </c>
      <c r="C1119">
        <v>2413</v>
      </c>
      <c r="D1119" t="s">
        <v>1009</v>
      </c>
      <c r="E1119" s="128" t="s">
        <v>995</v>
      </c>
      <c r="F1119">
        <v>18</v>
      </c>
      <c r="G1119" t="s">
        <v>998</v>
      </c>
    </row>
    <row r="1120" spans="1:7">
      <c r="A1120">
        <v>2166</v>
      </c>
      <c r="B1120" t="s">
        <v>997</v>
      </c>
      <c r="C1120">
        <v>2421</v>
      </c>
      <c r="D1120" t="s">
        <v>1008</v>
      </c>
      <c r="E1120" s="128" t="s">
        <v>995</v>
      </c>
      <c r="F1120">
        <v>17</v>
      </c>
      <c r="G1120" t="s">
        <v>996</v>
      </c>
    </row>
    <row r="1121" spans="1:7">
      <c r="A1121">
        <v>2167</v>
      </c>
      <c r="B1121" t="s">
        <v>993</v>
      </c>
      <c r="C1121">
        <v>2418</v>
      </c>
      <c r="D1121" t="s">
        <v>994</v>
      </c>
      <c r="E1121" s="128" t="s">
        <v>995</v>
      </c>
      <c r="F1121">
        <v>17</v>
      </c>
      <c r="G1121" t="s">
        <v>996</v>
      </c>
    </row>
    <row r="1122" spans="1:7">
      <c r="A1122">
        <v>2168</v>
      </c>
      <c r="B1122" t="s">
        <v>997</v>
      </c>
      <c r="C1122">
        <v>2404</v>
      </c>
      <c r="D1122" t="s">
        <v>1006</v>
      </c>
      <c r="E1122" s="128" t="s">
        <v>999</v>
      </c>
      <c r="F1122">
        <v>18</v>
      </c>
      <c r="G1122" t="s">
        <v>996</v>
      </c>
    </row>
    <row r="1123" spans="1:7">
      <c r="A1123">
        <v>2169</v>
      </c>
      <c r="B1123" t="s">
        <v>997</v>
      </c>
      <c r="C1123">
        <v>2416</v>
      </c>
      <c r="D1123" t="s">
        <v>1009</v>
      </c>
      <c r="E1123" s="128" t="s">
        <v>999</v>
      </c>
      <c r="F1123">
        <v>18</v>
      </c>
      <c r="G1123" t="s">
        <v>998</v>
      </c>
    </row>
    <row r="1124" spans="1:7">
      <c r="A1124">
        <v>2170</v>
      </c>
      <c r="B1124" t="s">
        <v>997</v>
      </c>
      <c r="C1124">
        <v>2402</v>
      </c>
      <c r="D1124" t="s">
        <v>1006</v>
      </c>
      <c r="E1124" s="128" t="s">
        <v>999</v>
      </c>
      <c r="F1124">
        <v>17</v>
      </c>
      <c r="G1124" t="s">
        <v>996</v>
      </c>
    </row>
    <row r="1125" spans="1:7">
      <c r="A1125">
        <v>2171</v>
      </c>
      <c r="B1125" t="s">
        <v>993</v>
      </c>
      <c r="C1125">
        <v>2422</v>
      </c>
      <c r="D1125" t="s">
        <v>994</v>
      </c>
      <c r="E1125" s="128" t="s">
        <v>1004</v>
      </c>
      <c r="F1125">
        <v>17</v>
      </c>
      <c r="G1125" t="s">
        <v>996</v>
      </c>
    </row>
    <row r="1126" spans="1:7">
      <c r="A1126">
        <v>2172</v>
      </c>
      <c r="B1126" t="s">
        <v>997</v>
      </c>
      <c r="C1126">
        <v>2420</v>
      </c>
      <c r="D1126" t="s">
        <v>1008</v>
      </c>
      <c r="E1126" s="128" t="s">
        <v>995</v>
      </c>
      <c r="F1126">
        <v>18</v>
      </c>
      <c r="G1126" t="s">
        <v>996</v>
      </c>
    </row>
    <row r="1127" spans="1:7">
      <c r="A1127">
        <v>2173</v>
      </c>
      <c r="B1127" t="s">
        <v>993</v>
      </c>
      <c r="C1127">
        <v>2401</v>
      </c>
      <c r="D1127" t="s">
        <v>1008</v>
      </c>
      <c r="E1127" s="128" t="s">
        <v>995</v>
      </c>
      <c r="F1127">
        <v>8</v>
      </c>
      <c r="G1127" t="s">
        <v>998</v>
      </c>
    </row>
    <row r="1128" spans="1:7">
      <c r="A1128">
        <v>2174</v>
      </c>
      <c r="B1128" t="s">
        <v>1007</v>
      </c>
      <c r="C1128">
        <v>2403</v>
      </c>
      <c r="D1128" t="s">
        <v>1008</v>
      </c>
      <c r="E1128" s="128" t="s">
        <v>999</v>
      </c>
      <c r="F1128">
        <v>17</v>
      </c>
      <c r="G1128" t="s">
        <v>998</v>
      </c>
    </row>
    <row r="1129" spans="1:7">
      <c r="A1129">
        <v>2175</v>
      </c>
      <c r="B1129" t="s">
        <v>997</v>
      </c>
      <c r="C1129">
        <v>2402</v>
      </c>
      <c r="D1129" t="s">
        <v>1008</v>
      </c>
      <c r="E1129" s="128" t="s">
        <v>999</v>
      </c>
      <c r="F1129">
        <v>17</v>
      </c>
      <c r="G1129" t="s">
        <v>998</v>
      </c>
    </row>
    <row r="1130" spans="1:7">
      <c r="A1130">
        <v>2176</v>
      </c>
      <c r="B1130" t="s">
        <v>993</v>
      </c>
      <c r="C1130">
        <v>2419</v>
      </c>
      <c r="D1130" t="s">
        <v>1008</v>
      </c>
      <c r="E1130" s="128" t="s">
        <v>999</v>
      </c>
      <c r="F1130">
        <v>17</v>
      </c>
      <c r="G1130" t="s">
        <v>998</v>
      </c>
    </row>
    <row r="1131" spans="1:7">
      <c r="A1131">
        <v>2177</v>
      </c>
      <c r="B1131" t="s">
        <v>993</v>
      </c>
      <c r="C1131">
        <v>2415</v>
      </c>
      <c r="D1131" t="s">
        <v>1006</v>
      </c>
      <c r="E1131" s="128" t="s">
        <v>995</v>
      </c>
      <c r="F1131">
        <v>7</v>
      </c>
      <c r="G1131" t="s">
        <v>996</v>
      </c>
    </row>
    <row r="1132" spans="1:7">
      <c r="A1132">
        <v>2178</v>
      </c>
      <c r="B1132" t="s">
        <v>997</v>
      </c>
      <c r="C1132">
        <v>2415</v>
      </c>
      <c r="D1132" t="s">
        <v>1008</v>
      </c>
      <c r="E1132" s="128" t="s">
        <v>995</v>
      </c>
      <c r="F1132">
        <v>17</v>
      </c>
      <c r="G1132" t="s">
        <v>996</v>
      </c>
    </row>
    <row r="1133" spans="1:7">
      <c r="A1133">
        <v>2179</v>
      </c>
      <c r="B1133" t="s">
        <v>997</v>
      </c>
      <c r="C1133">
        <v>2422</v>
      </c>
      <c r="D1133" t="s">
        <v>1006</v>
      </c>
      <c r="E1133" s="128" t="s">
        <v>995</v>
      </c>
      <c r="F1133">
        <v>18</v>
      </c>
      <c r="G1133" t="s">
        <v>996</v>
      </c>
    </row>
    <row r="1134" spans="1:7">
      <c r="A1134">
        <v>2180</v>
      </c>
      <c r="B1134" t="s">
        <v>993</v>
      </c>
      <c r="C1134">
        <v>2402</v>
      </c>
      <c r="D1134" t="s">
        <v>1008</v>
      </c>
      <c r="E1134" s="128" t="s">
        <v>999</v>
      </c>
      <c r="F1134">
        <v>18</v>
      </c>
      <c r="G1134" t="s">
        <v>998</v>
      </c>
    </row>
    <row r="1135" spans="1:7">
      <c r="A1135">
        <v>2181</v>
      </c>
      <c r="B1135" t="s">
        <v>997</v>
      </c>
      <c r="C1135">
        <v>2423</v>
      </c>
      <c r="D1135" t="s">
        <v>994</v>
      </c>
      <c r="E1135" s="128" t="s">
        <v>999</v>
      </c>
      <c r="F1135">
        <v>18</v>
      </c>
      <c r="G1135" t="s">
        <v>996</v>
      </c>
    </row>
    <row r="1136" spans="1:7">
      <c r="A1136">
        <v>2182</v>
      </c>
      <c r="B1136" t="s">
        <v>997</v>
      </c>
      <c r="C1136">
        <v>2418</v>
      </c>
      <c r="D1136" t="s">
        <v>1006</v>
      </c>
      <c r="E1136" s="128" t="s">
        <v>1003</v>
      </c>
      <c r="F1136">
        <v>18</v>
      </c>
      <c r="G1136" t="s">
        <v>998</v>
      </c>
    </row>
    <row r="1137" spans="1:7">
      <c r="A1137">
        <v>2183</v>
      </c>
      <c r="B1137" t="s">
        <v>993</v>
      </c>
      <c r="C1137">
        <v>2416</v>
      </c>
      <c r="D1137" t="s">
        <v>1008</v>
      </c>
      <c r="E1137" s="128" t="s">
        <v>999</v>
      </c>
      <c r="F1137">
        <v>17</v>
      </c>
      <c r="G1137" t="s">
        <v>996</v>
      </c>
    </row>
    <row r="1138" spans="1:7">
      <c r="A1138">
        <v>2184</v>
      </c>
      <c r="B1138" t="s">
        <v>997</v>
      </c>
      <c r="C1138">
        <v>2404</v>
      </c>
      <c r="D1138" t="s">
        <v>994</v>
      </c>
      <c r="E1138" s="128" t="s">
        <v>995</v>
      </c>
      <c r="F1138">
        <v>18</v>
      </c>
      <c r="G1138" t="s">
        <v>996</v>
      </c>
    </row>
    <row r="1139" spans="1:7">
      <c r="A1139">
        <v>2185</v>
      </c>
      <c r="B1139" t="s">
        <v>997</v>
      </c>
      <c r="C1139">
        <v>2420</v>
      </c>
      <c r="D1139" t="s">
        <v>1009</v>
      </c>
      <c r="E1139" s="128" t="s">
        <v>995</v>
      </c>
      <c r="F1139">
        <v>3</v>
      </c>
      <c r="G1139" t="s">
        <v>996</v>
      </c>
    </row>
    <row r="1140" spans="1:7">
      <c r="A1140">
        <v>2186</v>
      </c>
      <c r="B1140" t="s">
        <v>997</v>
      </c>
      <c r="C1140">
        <v>2422</v>
      </c>
      <c r="D1140" t="s">
        <v>1000</v>
      </c>
      <c r="E1140" s="128" t="s">
        <v>995</v>
      </c>
      <c r="F1140">
        <v>18</v>
      </c>
      <c r="G1140" t="s">
        <v>998</v>
      </c>
    </row>
    <row r="1141" spans="1:7">
      <c r="A1141">
        <v>2187</v>
      </c>
      <c r="B1141" t="s">
        <v>997</v>
      </c>
      <c r="C1141">
        <v>2423</v>
      </c>
      <c r="D1141" t="s">
        <v>994</v>
      </c>
      <c r="E1141" s="128" t="s">
        <v>995</v>
      </c>
      <c r="F1141">
        <v>18</v>
      </c>
      <c r="G1141" t="s">
        <v>998</v>
      </c>
    </row>
    <row r="1142" spans="1:7">
      <c r="A1142">
        <v>2188</v>
      </c>
      <c r="B1142" t="s">
        <v>993</v>
      </c>
      <c r="C1142">
        <v>2417</v>
      </c>
      <c r="D1142" t="s">
        <v>994</v>
      </c>
      <c r="E1142" s="128" t="s">
        <v>995</v>
      </c>
      <c r="F1142">
        <v>18</v>
      </c>
      <c r="G1142" t="s">
        <v>996</v>
      </c>
    </row>
    <row r="1143" spans="1:7">
      <c r="A1143">
        <v>2189</v>
      </c>
      <c r="B1143" t="s">
        <v>993</v>
      </c>
      <c r="C1143">
        <v>2419</v>
      </c>
      <c r="D1143" t="s">
        <v>994</v>
      </c>
      <c r="E1143" s="128" t="s">
        <v>999</v>
      </c>
      <c r="F1143">
        <v>18</v>
      </c>
      <c r="G1143" t="s">
        <v>996</v>
      </c>
    </row>
    <row r="1144" spans="1:7">
      <c r="A1144">
        <v>2190</v>
      </c>
      <c r="B1144" t="s">
        <v>997</v>
      </c>
      <c r="C1144">
        <v>2406</v>
      </c>
      <c r="D1144" t="s">
        <v>1008</v>
      </c>
      <c r="E1144" s="128" t="s">
        <v>995</v>
      </c>
      <c r="F1144">
        <v>17</v>
      </c>
      <c r="G1144" t="s">
        <v>998</v>
      </c>
    </row>
    <row r="1145" spans="1:7">
      <c r="A1145">
        <v>2191</v>
      </c>
      <c r="B1145" t="s">
        <v>993</v>
      </c>
      <c r="C1145">
        <v>2421</v>
      </c>
      <c r="D1145" t="s">
        <v>1000</v>
      </c>
      <c r="E1145" s="128" t="s">
        <v>999</v>
      </c>
      <c r="F1145">
        <v>17</v>
      </c>
      <c r="G1145" t="s">
        <v>998</v>
      </c>
    </row>
    <row r="1146" spans="1:7">
      <c r="A1146">
        <v>2192</v>
      </c>
      <c r="B1146" t="s">
        <v>997</v>
      </c>
      <c r="C1146">
        <v>2408</v>
      </c>
      <c r="D1146" t="s">
        <v>994</v>
      </c>
      <c r="E1146" s="128" t="s">
        <v>995</v>
      </c>
      <c r="F1146">
        <v>18</v>
      </c>
      <c r="G1146" t="s">
        <v>996</v>
      </c>
    </row>
    <row r="1147" spans="1:7">
      <c r="A1147">
        <v>2193</v>
      </c>
      <c r="B1147" t="s">
        <v>997</v>
      </c>
      <c r="C1147">
        <v>2402</v>
      </c>
      <c r="D1147" t="s">
        <v>1000</v>
      </c>
      <c r="E1147" s="128" t="s">
        <v>995</v>
      </c>
      <c r="F1147">
        <v>18</v>
      </c>
      <c r="G1147" t="s">
        <v>996</v>
      </c>
    </row>
    <row r="1148" spans="1:7">
      <c r="A1148">
        <v>2194</v>
      </c>
      <c r="B1148" t="s">
        <v>993</v>
      </c>
      <c r="C1148">
        <v>2423</v>
      </c>
      <c r="D1148" t="s">
        <v>1008</v>
      </c>
      <c r="E1148" s="128" t="s">
        <v>999</v>
      </c>
      <c r="F1148">
        <v>18</v>
      </c>
      <c r="G1148" t="s">
        <v>996</v>
      </c>
    </row>
    <row r="1149" spans="1:7">
      <c r="A1149">
        <v>2195</v>
      </c>
      <c r="B1149" t="s">
        <v>997</v>
      </c>
      <c r="C1149">
        <v>2401</v>
      </c>
      <c r="D1149" t="s">
        <v>1006</v>
      </c>
      <c r="E1149" s="128" t="s">
        <v>1003</v>
      </c>
      <c r="F1149">
        <v>18</v>
      </c>
      <c r="G1149" t="s">
        <v>998</v>
      </c>
    </row>
    <row r="1150" spans="1:7">
      <c r="A1150">
        <v>2196</v>
      </c>
      <c r="B1150" t="s">
        <v>997</v>
      </c>
      <c r="C1150">
        <v>2406</v>
      </c>
      <c r="D1150" t="s">
        <v>1008</v>
      </c>
      <c r="E1150" s="128" t="s">
        <v>1003</v>
      </c>
      <c r="F1150">
        <v>18</v>
      </c>
      <c r="G1150" t="s">
        <v>998</v>
      </c>
    </row>
    <row r="1151" spans="1:7">
      <c r="A1151">
        <v>2197</v>
      </c>
      <c r="B1151" t="s">
        <v>997</v>
      </c>
      <c r="C1151">
        <v>2417</v>
      </c>
      <c r="D1151" t="s">
        <v>1009</v>
      </c>
      <c r="E1151" s="128" t="s">
        <v>999</v>
      </c>
      <c r="F1151">
        <v>3</v>
      </c>
      <c r="G1151" t="s">
        <v>996</v>
      </c>
    </row>
    <row r="1152" spans="1:7">
      <c r="A1152">
        <v>2198</v>
      </c>
      <c r="B1152" t="s">
        <v>997</v>
      </c>
      <c r="C1152">
        <v>2415</v>
      </c>
      <c r="D1152" t="s">
        <v>1006</v>
      </c>
      <c r="E1152" s="128" t="s">
        <v>1003</v>
      </c>
      <c r="F1152">
        <v>18</v>
      </c>
      <c r="G1152" t="s">
        <v>998</v>
      </c>
    </row>
    <row r="1153" spans="1:7">
      <c r="A1153">
        <v>2199</v>
      </c>
      <c r="B1153" t="s">
        <v>997</v>
      </c>
      <c r="C1153">
        <v>2409</v>
      </c>
      <c r="D1153" t="s">
        <v>1008</v>
      </c>
      <c r="E1153" s="128" t="s">
        <v>999</v>
      </c>
      <c r="F1153">
        <v>18</v>
      </c>
      <c r="G1153" t="s">
        <v>996</v>
      </c>
    </row>
    <row r="1154" spans="1:7">
      <c r="A1154">
        <v>2200</v>
      </c>
      <c r="B1154" t="s">
        <v>1001</v>
      </c>
      <c r="C1154">
        <v>2401</v>
      </c>
      <c r="D1154" t="s">
        <v>1008</v>
      </c>
      <c r="E1154" s="128" t="s">
        <v>995</v>
      </c>
      <c r="F1154">
        <v>17</v>
      </c>
      <c r="G1154" t="s">
        <v>996</v>
      </c>
    </row>
    <row r="1155" spans="1:7">
      <c r="A1155">
        <v>2201</v>
      </c>
      <c r="B1155" t="s">
        <v>1001</v>
      </c>
      <c r="C1155">
        <v>2406</v>
      </c>
      <c r="D1155" t="s">
        <v>1006</v>
      </c>
      <c r="E1155" s="128" t="s">
        <v>995</v>
      </c>
      <c r="F1155">
        <v>18</v>
      </c>
      <c r="G1155" t="s">
        <v>996</v>
      </c>
    </row>
    <row r="1156" spans="1:7">
      <c r="A1156">
        <v>2202</v>
      </c>
      <c r="B1156" t="s">
        <v>997</v>
      </c>
      <c r="C1156">
        <v>2416</v>
      </c>
      <c r="D1156" t="s">
        <v>994</v>
      </c>
      <c r="E1156" s="128" t="s">
        <v>999</v>
      </c>
      <c r="F1156">
        <v>18</v>
      </c>
      <c r="G1156" t="s">
        <v>996</v>
      </c>
    </row>
    <row r="1157" spans="1:7">
      <c r="A1157">
        <v>2203</v>
      </c>
      <c r="B1157" t="s">
        <v>997</v>
      </c>
      <c r="C1157">
        <v>2423</v>
      </c>
      <c r="D1157" t="s">
        <v>1006</v>
      </c>
      <c r="E1157" s="128" t="s">
        <v>999</v>
      </c>
      <c r="F1157">
        <v>18</v>
      </c>
      <c r="G1157" t="s">
        <v>998</v>
      </c>
    </row>
    <row r="1158" spans="1:7">
      <c r="A1158">
        <v>2204</v>
      </c>
      <c r="B1158" t="s">
        <v>997</v>
      </c>
      <c r="C1158">
        <v>2409</v>
      </c>
      <c r="D1158" t="s">
        <v>1008</v>
      </c>
      <c r="E1158" s="128" t="s">
        <v>995</v>
      </c>
      <c r="F1158">
        <v>18</v>
      </c>
      <c r="G1158" t="s">
        <v>996</v>
      </c>
    </row>
    <row r="1159" spans="1:7">
      <c r="A1159">
        <v>2205</v>
      </c>
      <c r="B1159" t="s">
        <v>1001</v>
      </c>
      <c r="C1159">
        <v>2409</v>
      </c>
      <c r="D1159" t="s">
        <v>1006</v>
      </c>
      <c r="E1159" s="128" t="s">
        <v>995</v>
      </c>
      <c r="F1159">
        <v>18</v>
      </c>
      <c r="G1159" t="s">
        <v>996</v>
      </c>
    </row>
    <row r="1160" spans="1:7">
      <c r="A1160">
        <v>2206</v>
      </c>
      <c r="B1160" t="s">
        <v>993</v>
      </c>
      <c r="C1160">
        <v>2415</v>
      </c>
      <c r="D1160" t="s">
        <v>994</v>
      </c>
      <c r="E1160" s="128" t="s">
        <v>999</v>
      </c>
      <c r="F1160">
        <v>18</v>
      </c>
      <c r="G1160" t="s">
        <v>998</v>
      </c>
    </row>
    <row r="1161" spans="1:7">
      <c r="A1161">
        <v>2207</v>
      </c>
      <c r="B1161" t="s">
        <v>997</v>
      </c>
      <c r="C1161">
        <v>2423</v>
      </c>
      <c r="D1161" t="s">
        <v>1000</v>
      </c>
      <c r="E1161" s="128" t="s">
        <v>995</v>
      </c>
      <c r="F1161">
        <v>18</v>
      </c>
      <c r="G1161" t="s">
        <v>998</v>
      </c>
    </row>
    <row r="1162" spans="1:7">
      <c r="A1162">
        <v>2208</v>
      </c>
      <c r="B1162" t="s">
        <v>1001</v>
      </c>
      <c r="C1162">
        <v>2419</v>
      </c>
      <c r="D1162" t="s">
        <v>1009</v>
      </c>
      <c r="E1162" s="128" t="s">
        <v>999</v>
      </c>
      <c r="F1162">
        <v>3</v>
      </c>
      <c r="G1162" t="s">
        <v>996</v>
      </c>
    </row>
    <row r="1163" spans="1:7">
      <c r="A1163">
        <v>2209</v>
      </c>
      <c r="B1163" t="s">
        <v>997</v>
      </c>
      <c r="C1163">
        <v>2418</v>
      </c>
      <c r="D1163" t="s">
        <v>1000</v>
      </c>
      <c r="E1163" s="128" t="s">
        <v>995</v>
      </c>
      <c r="F1163">
        <v>18</v>
      </c>
      <c r="G1163" t="s">
        <v>996</v>
      </c>
    </row>
    <row r="1164" spans="1:7">
      <c r="A1164">
        <v>2210</v>
      </c>
      <c r="B1164" t="s">
        <v>997</v>
      </c>
      <c r="C1164">
        <v>2424</v>
      </c>
      <c r="D1164" t="s">
        <v>994</v>
      </c>
      <c r="E1164" s="128" t="s">
        <v>995</v>
      </c>
      <c r="F1164">
        <v>18</v>
      </c>
      <c r="G1164" t="s">
        <v>996</v>
      </c>
    </row>
    <row r="1165" spans="1:7">
      <c r="A1165">
        <v>2212</v>
      </c>
      <c r="B1165" t="s">
        <v>993</v>
      </c>
      <c r="C1165">
        <v>2406</v>
      </c>
      <c r="D1165" t="s">
        <v>994</v>
      </c>
      <c r="E1165" s="128" t="s">
        <v>995</v>
      </c>
      <c r="F1165">
        <v>18</v>
      </c>
      <c r="G1165" t="s">
        <v>998</v>
      </c>
    </row>
    <row r="1166" spans="1:7">
      <c r="A1166">
        <v>2213</v>
      </c>
      <c r="B1166" t="s">
        <v>997</v>
      </c>
      <c r="C1166">
        <v>2424</v>
      </c>
      <c r="D1166" t="s">
        <v>1008</v>
      </c>
      <c r="E1166" s="128" t="s">
        <v>1003</v>
      </c>
      <c r="F1166">
        <v>18</v>
      </c>
      <c r="G1166" t="s">
        <v>998</v>
      </c>
    </row>
    <row r="1167" spans="1:7">
      <c r="A1167">
        <v>2214</v>
      </c>
      <c r="B1167" t="s">
        <v>993</v>
      </c>
      <c r="C1167">
        <v>2413</v>
      </c>
      <c r="D1167" t="s">
        <v>1008</v>
      </c>
      <c r="E1167" s="128" t="s">
        <v>995</v>
      </c>
      <c r="F1167">
        <v>18</v>
      </c>
      <c r="G1167" t="s">
        <v>998</v>
      </c>
    </row>
    <row r="1168" spans="1:7">
      <c r="A1168">
        <v>2215</v>
      </c>
      <c r="B1168" t="s">
        <v>993</v>
      </c>
      <c r="C1168">
        <v>2416</v>
      </c>
      <c r="D1168" t="s">
        <v>1000</v>
      </c>
      <c r="E1168" s="128" t="s">
        <v>995</v>
      </c>
      <c r="F1168">
        <v>18</v>
      </c>
      <c r="G1168" t="s">
        <v>996</v>
      </c>
    </row>
    <row r="1169" spans="1:7">
      <c r="A1169">
        <v>2216</v>
      </c>
      <c r="B1169" t="s">
        <v>997</v>
      </c>
      <c r="C1169">
        <v>2422</v>
      </c>
      <c r="D1169" t="s">
        <v>994</v>
      </c>
      <c r="E1169" s="128" t="s">
        <v>995</v>
      </c>
      <c r="F1169">
        <v>18</v>
      </c>
      <c r="G1169" t="s">
        <v>996</v>
      </c>
    </row>
    <row r="1170" spans="1:7">
      <c r="A1170">
        <v>2217</v>
      </c>
      <c r="B1170" t="s">
        <v>993</v>
      </c>
      <c r="C1170">
        <v>2423</v>
      </c>
      <c r="D1170" t="s">
        <v>1006</v>
      </c>
      <c r="E1170" s="128" t="s">
        <v>1003</v>
      </c>
      <c r="F1170">
        <v>18</v>
      </c>
      <c r="G1170" t="s">
        <v>998</v>
      </c>
    </row>
    <row r="1171" spans="1:7">
      <c r="A1171">
        <v>2218</v>
      </c>
      <c r="B1171" t="s">
        <v>997</v>
      </c>
      <c r="C1171">
        <v>2406</v>
      </c>
      <c r="D1171" t="s">
        <v>1008</v>
      </c>
      <c r="E1171" s="128" t="s">
        <v>999</v>
      </c>
      <c r="F1171">
        <v>18</v>
      </c>
      <c r="G1171" t="s">
        <v>996</v>
      </c>
    </row>
    <row r="1172" spans="1:7">
      <c r="A1172">
        <v>2219</v>
      </c>
      <c r="B1172" t="s">
        <v>997</v>
      </c>
      <c r="C1172">
        <v>2408</v>
      </c>
      <c r="D1172" t="s">
        <v>1008</v>
      </c>
      <c r="E1172" s="128" t="s">
        <v>1003</v>
      </c>
      <c r="F1172">
        <v>18</v>
      </c>
      <c r="G1172" t="s">
        <v>998</v>
      </c>
    </row>
    <row r="1173" spans="1:7">
      <c r="A1173">
        <v>2220</v>
      </c>
      <c r="B1173" t="s">
        <v>997</v>
      </c>
      <c r="C1173">
        <v>2418</v>
      </c>
      <c r="D1173" t="s">
        <v>1000</v>
      </c>
      <c r="E1173" s="128" t="s">
        <v>999</v>
      </c>
      <c r="F1173">
        <v>18</v>
      </c>
      <c r="G1173" t="s">
        <v>996</v>
      </c>
    </row>
    <row r="1174" spans="1:7">
      <c r="A1174">
        <v>2221</v>
      </c>
      <c r="B1174" t="s">
        <v>997</v>
      </c>
      <c r="C1174">
        <v>2418</v>
      </c>
      <c r="D1174" t="s">
        <v>1000</v>
      </c>
      <c r="E1174" s="128" t="s">
        <v>999</v>
      </c>
      <c r="F1174">
        <v>18</v>
      </c>
      <c r="G1174" t="s">
        <v>996</v>
      </c>
    </row>
    <row r="1175" spans="1:7">
      <c r="A1175">
        <v>2222</v>
      </c>
      <c r="B1175" t="s">
        <v>997</v>
      </c>
      <c r="C1175">
        <v>2404</v>
      </c>
      <c r="D1175" t="s">
        <v>1006</v>
      </c>
      <c r="E1175" s="128" t="s">
        <v>1004</v>
      </c>
      <c r="F1175">
        <v>18</v>
      </c>
      <c r="G1175" t="s">
        <v>996</v>
      </c>
    </row>
    <row r="1176" spans="1:7">
      <c r="A1176">
        <v>2223</v>
      </c>
      <c r="B1176" t="s">
        <v>997</v>
      </c>
      <c r="C1176">
        <v>2421</v>
      </c>
      <c r="D1176" t="s">
        <v>1000</v>
      </c>
      <c r="E1176" s="128" t="s">
        <v>995</v>
      </c>
      <c r="F1176">
        <v>18</v>
      </c>
      <c r="G1176" t="s">
        <v>996</v>
      </c>
    </row>
    <row r="1177" spans="1:7">
      <c r="A1177">
        <v>2224</v>
      </c>
      <c r="B1177" t="s">
        <v>993</v>
      </c>
      <c r="C1177">
        <v>2411</v>
      </c>
      <c r="D1177" t="s">
        <v>1000</v>
      </c>
      <c r="E1177" s="128" t="s">
        <v>999</v>
      </c>
      <c r="F1177">
        <v>18</v>
      </c>
      <c r="G1177" t="s">
        <v>996</v>
      </c>
    </row>
    <row r="1178" spans="1:7">
      <c r="A1178">
        <v>2225</v>
      </c>
      <c r="B1178" t="s">
        <v>993</v>
      </c>
      <c r="C1178">
        <v>2419</v>
      </c>
      <c r="D1178" t="s">
        <v>994</v>
      </c>
      <c r="E1178" s="128" t="s">
        <v>995</v>
      </c>
      <c r="F1178">
        <v>18</v>
      </c>
      <c r="G1178" t="s">
        <v>996</v>
      </c>
    </row>
    <row r="1179" spans="1:7">
      <c r="A1179">
        <v>2226</v>
      </c>
      <c r="B1179" t="s">
        <v>1001</v>
      </c>
      <c r="C1179">
        <v>2415</v>
      </c>
      <c r="D1179" t="s">
        <v>1006</v>
      </c>
      <c r="E1179" s="128" t="s">
        <v>1003</v>
      </c>
      <c r="F1179">
        <v>18</v>
      </c>
      <c r="G1179" t="s">
        <v>998</v>
      </c>
    </row>
    <row r="1180" spans="1:7">
      <c r="A1180">
        <v>2227</v>
      </c>
      <c r="B1180" t="s">
        <v>997</v>
      </c>
      <c r="C1180">
        <v>2415</v>
      </c>
      <c r="D1180" t="s">
        <v>1008</v>
      </c>
      <c r="E1180" s="128" t="s">
        <v>1003</v>
      </c>
      <c r="F1180">
        <v>18</v>
      </c>
      <c r="G1180" t="s">
        <v>998</v>
      </c>
    </row>
    <row r="1181" spans="1:7">
      <c r="A1181">
        <v>2228</v>
      </c>
      <c r="B1181" t="s">
        <v>997</v>
      </c>
      <c r="C1181">
        <v>2414</v>
      </c>
      <c r="D1181" t="s">
        <v>1006</v>
      </c>
      <c r="E1181" s="128" t="s">
        <v>999</v>
      </c>
      <c r="F1181">
        <v>18</v>
      </c>
      <c r="G1181" t="s">
        <v>998</v>
      </c>
    </row>
    <row r="1182" spans="1:7">
      <c r="A1182">
        <v>2229</v>
      </c>
      <c r="B1182" t="s">
        <v>997</v>
      </c>
      <c r="C1182">
        <v>2408</v>
      </c>
      <c r="D1182" t="s">
        <v>994</v>
      </c>
      <c r="E1182" s="128" t="s">
        <v>999</v>
      </c>
      <c r="F1182">
        <v>18</v>
      </c>
      <c r="G1182" t="s">
        <v>998</v>
      </c>
    </row>
    <row r="1183" spans="1:7">
      <c r="A1183">
        <v>2230</v>
      </c>
      <c r="B1183" t="s">
        <v>997</v>
      </c>
      <c r="C1183">
        <v>2406</v>
      </c>
      <c r="D1183" t="s">
        <v>1000</v>
      </c>
      <c r="E1183" s="128" t="s">
        <v>995</v>
      </c>
      <c r="F1183">
        <v>17</v>
      </c>
      <c r="G1183" t="s">
        <v>998</v>
      </c>
    </row>
    <row r="1184" spans="1:7">
      <c r="A1184">
        <v>2231</v>
      </c>
      <c r="B1184" t="s">
        <v>997</v>
      </c>
      <c r="C1184">
        <v>2419</v>
      </c>
      <c r="D1184" t="s">
        <v>1008</v>
      </c>
      <c r="E1184" s="128" t="s">
        <v>995</v>
      </c>
      <c r="F1184">
        <v>18</v>
      </c>
      <c r="G1184" t="s">
        <v>996</v>
      </c>
    </row>
    <row r="1185" spans="1:7">
      <c r="A1185">
        <v>2232</v>
      </c>
      <c r="B1185" t="s">
        <v>997</v>
      </c>
      <c r="C1185">
        <v>2419</v>
      </c>
      <c r="D1185" t="s">
        <v>1006</v>
      </c>
      <c r="E1185" s="128" t="s">
        <v>995</v>
      </c>
      <c r="F1185">
        <v>18</v>
      </c>
      <c r="G1185" t="s">
        <v>996</v>
      </c>
    </row>
    <row r="1186" spans="1:7">
      <c r="A1186">
        <v>2233</v>
      </c>
      <c r="B1186" t="s">
        <v>1001</v>
      </c>
      <c r="C1186">
        <v>2414</v>
      </c>
      <c r="D1186" t="s">
        <v>1006</v>
      </c>
      <c r="E1186" s="128" t="s">
        <v>999</v>
      </c>
      <c r="F1186">
        <v>18</v>
      </c>
      <c r="G1186" t="s">
        <v>998</v>
      </c>
    </row>
    <row r="1187" spans="1:7">
      <c r="A1187">
        <v>2234</v>
      </c>
      <c r="B1187" t="s">
        <v>993</v>
      </c>
      <c r="C1187">
        <v>2423</v>
      </c>
      <c r="D1187" t="s">
        <v>994</v>
      </c>
      <c r="E1187" s="128" t="s">
        <v>995</v>
      </c>
      <c r="F1187">
        <v>18</v>
      </c>
      <c r="G1187" t="s">
        <v>996</v>
      </c>
    </row>
    <row r="1188" spans="1:7">
      <c r="A1188">
        <v>2235</v>
      </c>
      <c r="B1188" t="s">
        <v>997</v>
      </c>
      <c r="C1188">
        <v>2419</v>
      </c>
      <c r="D1188" t="s">
        <v>1006</v>
      </c>
      <c r="E1188" s="128" t="s">
        <v>995</v>
      </c>
      <c r="F1188">
        <v>18</v>
      </c>
      <c r="G1188" t="s">
        <v>998</v>
      </c>
    </row>
    <row r="1189" spans="1:7">
      <c r="A1189">
        <v>2236</v>
      </c>
      <c r="B1189" t="s">
        <v>993</v>
      </c>
      <c r="C1189">
        <v>2421</v>
      </c>
      <c r="D1189" t="s">
        <v>994</v>
      </c>
      <c r="E1189" s="128" t="s">
        <v>995</v>
      </c>
      <c r="F1189">
        <v>18</v>
      </c>
      <c r="G1189" t="s">
        <v>996</v>
      </c>
    </row>
    <row r="1190" spans="1:7">
      <c r="A1190">
        <v>2237</v>
      </c>
      <c r="B1190" t="s">
        <v>997</v>
      </c>
      <c r="C1190">
        <v>2414</v>
      </c>
      <c r="D1190" t="s">
        <v>994</v>
      </c>
      <c r="E1190" s="128" t="s">
        <v>995</v>
      </c>
      <c r="F1190">
        <v>18</v>
      </c>
      <c r="G1190" t="s">
        <v>998</v>
      </c>
    </row>
    <row r="1191" spans="1:7">
      <c r="A1191">
        <v>2238</v>
      </c>
      <c r="B1191" t="s">
        <v>997</v>
      </c>
      <c r="C1191">
        <v>2407</v>
      </c>
      <c r="D1191" t="s">
        <v>1008</v>
      </c>
      <c r="E1191" s="128" t="s">
        <v>995</v>
      </c>
      <c r="F1191">
        <v>18</v>
      </c>
      <c r="G1191" t="s">
        <v>998</v>
      </c>
    </row>
    <row r="1192" spans="1:7">
      <c r="A1192">
        <v>2240</v>
      </c>
      <c r="B1192" t="s">
        <v>997</v>
      </c>
      <c r="C1192">
        <v>2417</v>
      </c>
      <c r="D1192" t="s">
        <v>1000</v>
      </c>
      <c r="E1192" s="128" t="s">
        <v>995</v>
      </c>
      <c r="F1192">
        <v>18</v>
      </c>
      <c r="G1192" t="s">
        <v>996</v>
      </c>
    </row>
    <row r="1193" spans="1:7">
      <c r="A1193">
        <v>2241</v>
      </c>
      <c r="B1193" t="s">
        <v>1001</v>
      </c>
      <c r="C1193">
        <v>2418</v>
      </c>
      <c r="D1193" t="s">
        <v>1006</v>
      </c>
      <c r="E1193" s="128" t="s">
        <v>995</v>
      </c>
      <c r="F1193">
        <v>18</v>
      </c>
      <c r="G1193" t="s">
        <v>996</v>
      </c>
    </row>
    <row r="1194" spans="1:7">
      <c r="A1194">
        <v>2242</v>
      </c>
      <c r="B1194" t="s">
        <v>993</v>
      </c>
      <c r="C1194">
        <v>2414</v>
      </c>
      <c r="D1194" t="s">
        <v>1008</v>
      </c>
      <c r="E1194" s="128" t="s">
        <v>995</v>
      </c>
      <c r="F1194">
        <v>18</v>
      </c>
      <c r="G1194" t="s">
        <v>998</v>
      </c>
    </row>
    <row r="1195" spans="1:7">
      <c r="A1195">
        <v>2243</v>
      </c>
      <c r="B1195" t="s">
        <v>993</v>
      </c>
      <c r="C1195">
        <v>2402</v>
      </c>
      <c r="D1195" t="s">
        <v>1006</v>
      </c>
      <c r="E1195" s="128" t="s">
        <v>995</v>
      </c>
      <c r="F1195">
        <v>18</v>
      </c>
      <c r="G1195" t="s">
        <v>996</v>
      </c>
    </row>
    <row r="1196" spans="1:7">
      <c r="A1196">
        <v>2244</v>
      </c>
      <c r="B1196" t="s">
        <v>997</v>
      </c>
      <c r="C1196">
        <v>2420</v>
      </c>
      <c r="D1196" t="s">
        <v>1006</v>
      </c>
      <c r="E1196" s="128" t="s">
        <v>1003</v>
      </c>
      <c r="F1196">
        <v>18</v>
      </c>
      <c r="G1196" t="s">
        <v>998</v>
      </c>
    </row>
    <row r="1197" spans="1:7">
      <c r="A1197">
        <v>2247</v>
      </c>
      <c r="B1197" t="s">
        <v>993</v>
      </c>
      <c r="C1197">
        <v>2419</v>
      </c>
      <c r="D1197" t="s">
        <v>994</v>
      </c>
      <c r="E1197" s="128" t="s">
        <v>1003</v>
      </c>
      <c r="F1197">
        <v>18</v>
      </c>
      <c r="G1197" t="s">
        <v>996</v>
      </c>
    </row>
    <row r="1198" spans="1:7">
      <c r="A1198">
        <v>2248</v>
      </c>
      <c r="B1198" t="s">
        <v>997</v>
      </c>
      <c r="C1198">
        <v>2418</v>
      </c>
      <c r="D1198" t="s">
        <v>1006</v>
      </c>
      <c r="E1198" s="128" t="s">
        <v>999</v>
      </c>
      <c r="F1198">
        <v>17</v>
      </c>
      <c r="G1198" t="s">
        <v>998</v>
      </c>
    </row>
    <row r="1199" spans="1:7">
      <c r="A1199">
        <v>2249</v>
      </c>
      <c r="B1199" t="s">
        <v>997</v>
      </c>
      <c r="C1199">
        <v>2409</v>
      </c>
      <c r="D1199" t="s">
        <v>1006</v>
      </c>
      <c r="E1199" s="128" t="s">
        <v>995</v>
      </c>
      <c r="F1199">
        <v>17</v>
      </c>
      <c r="G1199" t="s">
        <v>998</v>
      </c>
    </row>
    <row r="1200" spans="1:7">
      <c r="A1200">
        <v>2250</v>
      </c>
      <c r="B1200" t="s">
        <v>997</v>
      </c>
      <c r="C1200">
        <v>2417</v>
      </c>
      <c r="D1200" t="s">
        <v>1006</v>
      </c>
      <c r="E1200" s="128" t="s">
        <v>999</v>
      </c>
      <c r="F1200">
        <v>17</v>
      </c>
      <c r="G1200" t="s">
        <v>998</v>
      </c>
    </row>
    <row r="1201" spans="1:7">
      <c r="A1201">
        <v>2251</v>
      </c>
      <c r="B1201" t="s">
        <v>997</v>
      </c>
      <c r="C1201">
        <v>2412</v>
      </c>
      <c r="D1201" t="s">
        <v>994</v>
      </c>
      <c r="E1201" s="128" t="s">
        <v>995</v>
      </c>
      <c r="F1201">
        <v>17</v>
      </c>
      <c r="G1201" t="s">
        <v>1005</v>
      </c>
    </row>
    <row r="1202" spans="1:7">
      <c r="A1202">
        <v>2252</v>
      </c>
      <c r="B1202" t="s">
        <v>997</v>
      </c>
      <c r="C1202">
        <v>2412</v>
      </c>
      <c r="D1202" t="s">
        <v>994</v>
      </c>
      <c r="E1202" s="128" t="s">
        <v>995</v>
      </c>
      <c r="F1202">
        <v>17</v>
      </c>
      <c r="G1202" t="s">
        <v>1005</v>
      </c>
    </row>
    <row r="1203" spans="1:7">
      <c r="A1203">
        <v>2253</v>
      </c>
      <c r="B1203" t="s">
        <v>1001</v>
      </c>
      <c r="C1203">
        <v>2411</v>
      </c>
      <c r="D1203" t="s">
        <v>994</v>
      </c>
      <c r="E1203" s="128" t="s">
        <v>999</v>
      </c>
      <c r="F1203">
        <v>18</v>
      </c>
      <c r="G1203" t="s">
        <v>996</v>
      </c>
    </row>
    <row r="1204" spans="1:7">
      <c r="A1204">
        <v>2254</v>
      </c>
      <c r="B1204" t="s">
        <v>993</v>
      </c>
      <c r="C1204">
        <v>2412</v>
      </c>
      <c r="D1204" t="s">
        <v>1000</v>
      </c>
      <c r="E1204" s="128" t="s">
        <v>999</v>
      </c>
      <c r="F1204">
        <v>17</v>
      </c>
      <c r="G1204" t="s">
        <v>998</v>
      </c>
    </row>
    <row r="1205" spans="1:7">
      <c r="A1205">
        <v>2255</v>
      </c>
      <c r="B1205" t="s">
        <v>997</v>
      </c>
      <c r="C1205">
        <v>2419</v>
      </c>
      <c r="D1205" t="s">
        <v>994</v>
      </c>
      <c r="E1205" s="128" t="s">
        <v>999</v>
      </c>
      <c r="F1205">
        <v>18</v>
      </c>
      <c r="G1205" t="s">
        <v>996</v>
      </c>
    </row>
    <row r="1206" spans="1:7">
      <c r="A1206">
        <v>2256</v>
      </c>
      <c r="B1206" t="s">
        <v>997</v>
      </c>
      <c r="C1206">
        <v>2418</v>
      </c>
      <c r="D1206" t="s">
        <v>1006</v>
      </c>
      <c r="E1206" s="128" t="s">
        <v>1003</v>
      </c>
      <c r="F1206">
        <v>18</v>
      </c>
      <c r="G1206" t="s">
        <v>998</v>
      </c>
    </row>
    <row r="1207" spans="1:7">
      <c r="A1207">
        <v>2257</v>
      </c>
      <c r="B1207" t="s">
        <v>993</v>
      </c>
      <c r="C1207">
        <v>2401</v>
      </c>
      <c r="D1207" t="s">
        <v>994</v>
      </c>
      <c r="E1207" s="128" t="s">
        <v>995</v>
      </c>
      <c r="F1207">
        <v>18</v>
      </c>
      <c r="G1207" t="s">
        <v>996</v>
      </c>
    </row>
    <row r="1208" spans="1:7">
      <c r="A1208">
        <v>2258</v>
      </c>
      <c r="B1208" t="s">
        <v>993</v>
      </c>
      <c r="C1208">
        <v>2409</v>
      </c>
      <c r="D1208" t="s">
        <v>1006</v>
      </c>
      <c r="E1208" s="128" t="s">
        <v>995</v>
      </c>
      <c r="F1208">
        <v>18</v>
      </c>
      <c r="G1208" t="s">
        <v>998</v>
      </c>
    </row>
    <row r="1209" spans="1:7">
      <c r="A1209">
        <v>2259</v>
      </c>
      <c r="B1209" t="s">
        <v>997</v>
      </c>
      <c r="C1209">
        <v>2412</v>
      </c>
      <c r="D1209" t="s">
        <v>1000</v>
      </c>
      <c r="E1209" s="128" t="s">
        <v>995</v>
      </c>
      <c r="F1209">
        <v>17</v>
      </c>
      <c r="G1209" t="s">
        <v>996</v>
      </c>
    </row>
    <row r="1210" spans="1:7">
      <c r="A1210">
        <v>2260</v>
      </c>
      <c r="B1210" t="s">
        <v>1001</v>
      </c>
      <c r="C1210">
        <v>2419</v>
      </c>
      <c r="D1210" t="s">
        <v>1006</v>
      </c>
      <c r="E1210" s="128" t="s">
        <v>1003</v>
      </c>
      <c r="F1210">
        <v>18</v>
      </c>
      <c r="G1210" t="s">
        <v>996</v>
      </c>
    </row>
    <row r="1211" spans="1:7">
      <c r="A1211">
        <v>2261</v>
      </c>
      <c r="B1211" t="s">
        <v>997</v>
      </c>
      <c r="C1211">
        <v>2416</v>
      </c>
      <c r="D1211" t="s">
        <v>1009</v>
      </c>
      <c r="E1211" s="128" t="s">
        <v>999</v>
      </c>
      <c r="F1211">
        <v>17</v>
      </c>
      <c r="G1211" t="s">
        <v>996</v>
      </c>
    </row>
    <row r="1212" spans="1:7">
      <c r="A1212">
        <v>2262</v>
      </c>
      <c r="B1212" t="s">
        <v>997</v>
      </c>
      <c r="C1212">
        <v>2414</v>
      </c>
      <c r="D1212" t="s">
        <v>1008</v>
      </c>
      <c r="E1212" s="128" t="s">
        <v>999</v>
      </c>
      <c r="F1212">
        <v>17</v>
      </c>
      <c r="G1212" t="s">
        <v>998</v>
      </c>
    </row>
    <row r="1213" spans="1:7">
      <c r="A1213">
        <v>2263</v>
      </c>
      <c r="B1213" t="s">
        <v>993</v>
      </c>
      <c r="C1213">
        <v>2424</v>
      </c>
      <c r="D1213" t="s">
        <v>994</v>
      </c>
      <c r="E1213" s="128" t="s">
        <v>995</v>
      </c>
      <c r="F1213">
        <v>18</v>
      </c>
      <c r="G1213" t="s">
        <v>996</v>
      </c>
    </row>
    <row r="1214" spans="1:7">
      <c r="A1214">
        <v>2264</v>
      </c>
      <c r="B1214" t="s">
        <v>993</v>
      </c>
      <c r="C1214">
        <v>2421</v>
      </c>
      <c r="D1214" t="s">
        <v>994</v>
      </c>
      <c r="E1214" s="128" t="s">
        <v>1003</v>
      </c>
      <c r="F1214">
        <v>18</v>
      </c>
      <c r="G1214" t="s">
        <v>998</v>
      </c>
    </row>
    <row r="1215" spans="1:7">
      <c r="A1215">
        <v>2265</v>
      </c>
      <c r="B1215" t="s">
        <v>1001</v>
      </c>
      <c r="C1215">
        <v>2414</v>
      </c>
      <c r="D1215" t="s">
        <v>1008</v>
      </c>
      <c r="E1215" s="128" t="s">
        <v>999</v>
      </c>
      <c r="F1215">
        <v>17</v>
      </c>
      <c r="G1215" t="s">
        <v>998</v>
      </c>
    </row>
    <row r="1216" spans="1:7">
      <c r="A1216">
        <v>2266</v>
      </c>
      <c r="B1216" t="s">
        <v>997</v>
      </c>
      <c r="C1216">
        <v>2401</v>
      </c>
      <c r="D1216" t="s">
        <v>1008</v>
      </c>
      <c r="E1216" s="128" t="s">
        <v>999</v>
      </c>
      <c r="F1216">
        <v>18</v>
      </c>
      <c r="G1216" t="s">
        <v>996</v>
      </c>
    </row>
    <row r="1217" spans="1:7">
      <c r="A1217">
        <v>2267</v>
      </c>
      <c r="B1217" t="s">
        <v>997</v>
      </c>
      <c r="C1217">
        <v>2421</v>
      </c>
      <c r="D1217" t="s">
        <v>1000</v>
      </c>
      <c r="E1217" s="128" t="s">
        <v>995</v>
      </c>
      <c r="F1217">
        <v>18</v>
      </c>
      <c r="G1217" t="s">
        <v>998</v>
      </c>
    </row>
    <row r="1218" spans="1:7">
      <c r="A1218">
        <v>2268</v>
      </c>
      <c r="B1218" t="s">
        <v>993</v>
      </c>
      <c r="C1218">
        <v>2412</v>
      </c>
      <c r="D1218" t="s">
        <v>1000</v>
      </c>
      <c r="E1218" s="128" t="s">
        <v>995</v>
      </c>
      <c r="F1218">
        <v>18</v>
      </c>
      <c r="G1218" t="s">
        <v>996</v>
      </c>
    </row>
    <row r="1219" spans="1:7">
      <c r="A1219">
        <v>2269</v>
      </c>
      <c r="B1219" t="s">
        <v>993</v>
      </c>
      <c r="C1219">
        <v>2404</v>
      </c>
      <c r="D1219" t="s">
        <v>1000</v>
      </c>
      <c r="E1219" s="128" t="s">
        <v>999</v>
      </c>
      <c r="F1219">
        <v>17</v>
      </c>
      <c r="G1219" t="s">
        <v>996</v>
      </c>
    </row>
    <row r="1220" spans="1:7">
      <c r="A1220">
        <v>2270</v>
      </c>
      <c r="B1220" t="s">
        <v>993</v>
      </c>
      <c r="C1220">
        <v>2416</v>
      </c>
      <c r="D1220" t="s">
        <v>1008</v>
      </c>
      <c r="E1220" s="128" t="s">
        <v>995</v>
      </c>
      <c r="F1220">
        <v>17</v>
      </c>
      <c r="G1220" t="s">
        <v>998</v>
      </c>
    </row>
    <row r="1221" spans="1:7">
      <c r="A1221">
        <v>2271</v>
      </c>
      <c r="B1221" t="s">
        <v>993</v>
      </c>
      <c r="C1221">
        <v>2416</v>
      </c>
      <c r="D1221" t="s">
        <v>1008</v>
      </c>
      <c r="E1221" s="128" t="s">
        <v>995</v>
      </c>
      <c r="F1221">
        <v>17</v>
      </c>
      <c r="G1221" t="s">
        <v>998</v>
      </c>
    </row>
    <row r="1222" spans="1:7">
      <c r="A1222">
        <v>2273</v>
      </c>
      <c r="B1222" t="s">
        <v>997</v>
      </c>
      <c r="C1222">
        <v>2420</v>
      </c>
      <c r="D1222" t="s">
        <v>994</v>
      </c>
      <c r="E1222" s="128" t="s">
        <v>995</v>
      </c>
      <c r="F1222">
        <v>3</v>
      </c>
      <c r="G1222" t="s">
        <v>996</v>
      </c>
    </row>
    <row r="1223" spans="1:7">
      <c r="A1223">
        <v>2274</v>
      </c>
      <c r="B1223" t="s">
        <v>997</v>
      </c>
      <c r="C1223">
        <v>2402</v>
      </c>
      <c r="D1223" t="s">
        <v>1008</v>
      </c>
      <c r="E1223" s="128" t="s">
        <v>999</v>
      </c>
      <c r="F1223">
        <v>17</v>
      </c>
      <c r="G1223" t="s">
        <v>998</v>
      </c>
    </row>
    <row r="1224" spans="1:7">
      <c r="A1224">
        <v>2275</v>
      </c>
      <c r="B1224" t="s">
        <v>997</v>
      </c>
      <c r="C1224">
        <v>2420</v>
      </c>
      <c r="D1224" t="s">
        <v>994</v>
      </c>
      <c r="E1224" s="128" t="s">
        <v>999</v>
      </c>
      <c r="F1224">
        <v>3</v>
      </c>
      <c r="G1224" t="s">
        <v>996</v>
      </c>
    </row>
    <row r="1225" spans="1:7">
      <c r="A1225">
        <v>2276</v>
      </c>
      <c r="B1225" t="s">
        <v>1001</v>
      </c>
      <c r="C1225">
        <v>2408</v>
      </c>
      <c r="D1225" t="s">
        <v>1006</v>
      </c>
      <c r="E1225" s="128" t="s">
        <v>995</v>
      </c>
      <c r="F1225">
        <v>17</v>
      </c>
      <c r="G1225" t="s">
        <v>998</v>
      </c>
    </row>
    <row r="1226" spans="1:7">
      <c r="A1226">
        <v>2277</v>
      </c>
      <c r="B1226" t="s">
        <v>997</v>
      </c>
      <c r="C1226">
        <v>2403</v>
      </c>
      <c r="D1226" t="s">
        <v>1008</v>
      </c>
      <c r="E1226" s="128" t="s">
        <v>995</v>
      </c>
      <c r="F1226">
        <v>17</v>
      </c>
      <c r="G1226" t="s">
        <v>996</v>
      </c>
    </row>
    <row r="1227" spans="1:7">
      <c r="A1227">
        <v>2278</v>
      </c>
      <c r="B1227" t="s">
        <v>993</v>
      </c>
      <c r="C1227">
        <v>2403</v>
      </c>
      <c r="D1227" t="s">
        <v>1006</v>
      </c>
      <c r="E1227" s="128" t="s">
        <v>1003</v>
      </c>
      <c r="F1227">
        <v>17</v>
      </c>
      <c r="G1227" t="s">
        <v>998</v>
      </c>
    </row>
    <row r="1228" spans="1:7">
      <c r="A1228">
        <v>2279</v>
      </c>
      <c r="B1228" t="s">
        <v>1001</v>
      </c>
      <c r="C1228">
        <v>2420</v>
      </c>
      <c r="D1228" t="s">
        <v>994</v>
      </c>
      <c r="E1228" s="128" t="s">
        <v>995</v>
      </c>
      <c r="F1228">
        <v>17</v>
      </c>
      <c r="G1228" t="s">
        <v>996</v>
      </c>
    </row>
    <row r="1229" spans="1:7">
      <c r="A1229">
        <v>2280</v>
      </c>
      <c r="B1229" t="s">
        <v>997</v>
      </c>
      <c r="C1229">
        <v>2420</v>
      </c>
      <c r="D1229" t="s">
        <v>994</v>
      </c>
      <c r="E1229" s="128" t="s">
        <v>995</v>
      </c>
      <c r="F1229">
        <v>17</v>
      </c>
      <c r="G1229" t="s">
        <v>1005</v>
      </c>
    </row>
    <row r="1230" spans="1:7">
      <c r="A1230">
        <v>2281</v>
      </c>
      <c r="B1230" t="s">
        <v>993</v>
      </c>
      <c r="C1230">
        <v>2401</v>
      </c>
      <c r="D1230" t="s">
        <v>1008</v>
      </c>
      <c r="E1230" s="128" t="s">
        <v>995</v>
      </c>
      <c r="F1230">
        <v>17</v>
      </c>
      <c r="G1230" t="s">
        <v>998</v>
      </c>
    </row>
    <row r="1231" spans="1:7">
      <c r="A1231">
        <v>2282</v>
      </c>
      <c r="B1231" t="s">
        <v>997</v>
      </c>
      <c r="C1231">
        <v>2409</v>
      </c>
      <c r="D1231" t="s">
        <v>1009</v>
      </c>
      <c r="E1231" s="128" t="s">
        <v>1003</v>
      </c>
      <c r="F1231">
        <v>17</v>
      </c>
      <c r="G1231" t="s">
        <v>998</v>
      </c>
    </row>
    <row r="1232" spans="1:7">
      <c r="A1232">
        <v>2283</v>
      </c>
      <c r="B1232" t="s">
        <v>993</v>
      </c>
      <c r="C1232">
        <v>2406</v>
      </c>
      <c r="D1232" t="s">
        <v>1008</v>
      </c>
      <c r="E1232" s="128" t="s">
        <v>999</v>
      </c>
      <c r="F1232">
        <v>17</v>
      </c>
      <c r="G1232" t="s">
        <v>998</v>
      </c>
    </row>
    <row r="1233" spans="1:7">
      <c r="A1233">
        <v>2284</v>
      </c>
      <c r="B1233" t="s">
        <v>993</v>
      </c>
      <c r="C1233">
        <v>2406</v>
      </c>
      <c r="D1233" t="s">
        <v>1006</v>
      </c>
      <c r="E1233" s="128" t="s">
        <v>1003</v>
      </c>
      <c r="F1233">
        <v>17</v>
      </c>
      <c r="G1233" t="s">
        <v>998</v>
      </c>
    </row>
    <row r="1234" spans="1:7">
      <c r="A1234">
        <v>2285</v>
      </c>
      <c r="B1234" t="s">
        <v>993</v>
      </c>
      <c r="C1234">
        <v>2405</v>
      </c>
      <c r="D1234" t="s">
        <v>1006</v>
      </c>
      <c r="E1234" s="128" t="s">
        <v>999</v>
      </c>
      <c r="F1234">
        <v>17</v>
      </c>
      <c r="G1234" t="s">
        <v>998</v>
      </c>
    </row>
    <row r="1235" spans="1:7">
      <c r="A1235">
        <v>2286</v>
      </c>
      <c r="B1235" t="s">
        <v>1001</v>
      </c>
      <c r="C1235">
        <v>2407</v>
      </c>
      <c r="D1235" t="s">
        <v>994</v>
      </c>
      <c r="E1235" s="128" t="s">
        <v>1003</v>
      </c>
      <c r="F1235">
        <v>17</v>
      </c>
      <c r="G1235" t="s">
        <v>996</v>
      </c>
    </row>
    <row r="1236" spans="1:7">
      <c r="A1236">
        <v>2287</v>
      </c>
      <c r="B1236" t="s">
        <v>1001</v>
      </c>
      <c r="C1236">
        <v>2416</v>
      </c>
      <c r="D1236" t="s">
        <v>1008</v>
      </c>
      <c r="E1236" s="128" t="s">
        <v>995</v>
      </c>
      <c r="F1236">
        <v>17</v>
      </c>
      <c r="G1236" t="s">
        <v>998</v>
      </c>
    </row>
    <row r="1237" spans="1:7">
      <c r="A1237">
        <v>2288</v>
      </c>
      <c r="B1237" t="s">
        <v>997</v>
      </c>
      <c r="C1237">
        <v>2414</v>
      </c>
      <c r="D1237" t="s">
        <v>1008</v>
      </c>
      <c r="E1237" s="128" t="s">
        <v>1003</v>
      </c>
      <c r="F1237">
        <v>17</v>
      </c>
      <c r="G1237" t="s">
        <v>998</v>
      </c>
    </row>
    <row r="1238" spans="1:7">
      <c r="A1238">
        <v>2289</v>
      </c>
      <c r="B1238" t="s">
        <v>997</v>
      </c>
      <c r="C1238">
        <v>2402</v>
      </c>
      <c r="D1238" t="s">
        <v>1008</v>
      </c>
      <c r="E1238" s="128" t="s">
        <v>999</v>
      </c>
      <c r="F1238">
        <v>17</v>
      </c>
      <c r="G1238" t="s">
        <v>998</v>
      </c>
    </row>
    <row r="1239" spans="1:7">
      <c r="A1239">
        <v>2290</v>
      </c>
      <c r="B1239" t="s">
        <v>997</v>
      </c>
      <c r="C1239">
        <v>2415</v>
      </c>
      <c r="D1239" t="s">
        <v>1008</v>
      </c>
      <c r="E1239" s="128" t="s">
        <v>999</v>
      </c>
      <c r="F1239">
        <v>17</v>
      </c>
      <c r="G1239" t="s">
        <v>998</v>
      </c>
    </row>
    <row r="1240" spans="1:7">
      <c r="A1240">
        <v>2291</v>
      </c>
      <c r="B1240" t="s">
        <v>997</v>
      </c>
      <c r="C1240">
        <v>2409</v>
      </c>
      <c r="D1240" t="s">
        <v>1006</v>
      </c>
      <c r="E1240" s="128" t="s">
        <v>995</v>
      </c>
      <c r="F1240">
        <v>17</v>
      </c>
      <c r="G1240" t="s">
        <v>996</v>
      </c>
    </row>
    <row r="1241" spans="1:7">
      <c r="A1241">
        <v>2292</v>
      </c>
      <c r="B1241" t="s">
        <v>997</v>
      </c>
      <c r="C1241">
        <v>2417</v>
      </c>
      <c r="D1241" t="s">
        <v>1006</v>
      </c>
      <c r="E1241" s="128" t="s">
        <v>999</v>
      </c>
      <c r="F1241">
        <v>17</v>
      </c>
      <c r="G1241" t="s">
        <v>996</v>
      </c>
    </row>
    <row r="1242" spans="1:7">
      <c r="A1242">
        <v>2293</v>
      </c>
      <c r="B1242" t="s">
        <v>993</v>
      </c>
      <c r="C1242">
        <v>2421</v>
      </c>
      <c r="D1242" t="s">
        <v>1008</v>
      </c>
      <c r="E1242" s="128" t="s">
        <v>995</v>
      </c>
      <c r="F1242">
        <v>17</v>
      </c>
      <c r="G1242" t="s">
        <v>996</v>
      </c>
    </row>
    <row r="1243" spans="1:7">
      <c r="A1243">
        <v>2294</v>
      </c>
      <c r="B1243" t="s">
        <v>997</v>
      </c>
      <c r="C1243">
        <v>2406</v>
      </c>
      <c r="D1243" t="s">
        <v>1006</v>
      </c>
      <c r="E1243" s="128" t="s">
        <v>1003</v>
      </c>
      <c r="F1243">
        <v>17</v>
      </c>
      <c r="G1243" t="s">
        <v>998</v>
      </c>
    </row>
    <row r="1244" spans="1:7">
      <c r="A1244">
        <v>2295</v>
      </c>
      <c r="B1244" t="s">
        <v>997</v>
      </c>
      <c r="C1244">
        <v>2420</v>
      </c>
      <c r="D1244" t="s">
        <v>1006</v>
      </c>
      <c r="E1244" s="128" t="s">
        <v>995</v>
      </c>
      <c r="F1244">
        <v>17</v>
      </c>
      <c r="G1244" t="s">
        <v>996</v>
      </c>
    </row>
    <row r="1245" spans="1:7">
      <c r="A1245">
        <v>2296</v>
      </c>
      <c r="B1245" t="s">
        <v>993</v>
      </c>
      <c r="C1245">
        <v>2418</v>
      </c>
      <c r="D1245" t="s">
        <v>1000</v>
      </c>
      <c r="E1245" s="128" t="s">
        <v>999</v>
      </c>
      <c r="F1245">
        <v>17</v>
      </c>
      <c r="G1245" t="s">
        <v>998</v>
      </c>
    </row>
    <row r="1246" spans="1:7">
      <c r="A1246">
        <v>2297</v>
      </c>
      <c r="B1246" t="s">
        <v>1001</v>
      </c>
      <c r="C1246">
        <v>2415</v>
      </c>
      <c r="D1246" t="s">
        <v>1006</v>
      </c>
      <c r="E1246" s="128" t="s">
        <v>1003</v>
      </c>
      <c r="F1246">
        <v>17</v>
      </c>
      <c r="G1246" t="s">
        <v>998</v>
      </c>
    </row>
    <row r="1247" spans="1:7">
      <c r="A1247">
        <v>2298</v>
      </c>
      <c r="B1247" t="s">
        <v>997</v>
      </c>
      <c r="C1247">
        <v>2419</v>
      </c>
      <c r="D1247" t="s">
        <v>1006</v>
      </c>
      <c r="E1247" s="128" t="s">
        <v>995</v>
      </c>
      <c r="F1247">
        <v>17</v>
      </c>
      <c r="G1247" t="s">
        <v>996</v>
      </c>
    </row>
    <row r="1248" spans="1:7">
      <c r="A1248">
        <v>2299</v>
      </c>
      <c r="B1248" t="s">
        <v>993</v>
      </c>
      <c r="C1248">
        <v>2420</v>
      </c>
      <c r="D1248" t="s">
        <v>994</v>
      </c>
      <c r="E1248" s="128" t="s">
        <v>995</v>
      </c>
      <c r="F1248">
        <v>17</v>
      </c>
      <c r="G1248" t="s">
        <v>998</v>
      </c>
    </row>
    <row r="1249" spans="1:7">
      <c r="A1249">
        <v>2300</v>
      </c>
      <c r="B1249" t="s">
        <v>997</v>
      </c>
      <c r="C1249">
        <v>2403</v>
      </c>
      <c r="D1249" t="s">
        <v>1006</v>
      </c>
      <c r="E1249" s="128" t="s">
        <v>1003</v>
      </c>
      <c r="F1249">
        <v>17</v>
      </c>
      <c r="G1249" t="s">
        <v>996</v>
      </c>
    </row>
    <row r="1250" spans="1:7">
      <c r="A1250">
        <v>2301</v>
      </c>
      <c r="B1250" t="s">
        <v>997</v>
      </c>
      <c r="C1250">
        <v>2417</v>
      </c>
      <c r="D1250" t="s">
        <v>1006</v>
      </c>
      <c r="E1250" s="128" t="s">
        <v>995</v>
      </c>
      <c r="F1250">
        <v>17</v>
      </c>
      <c r="G1250" t="s">
        <v>996</v>
      </c>
    </row>
    <row r="1251" spans="1:7">
      <c r="A1251">
        <v>2302</v>
      </c>
      <c r="B1251" t="s">
        <v>993</v>
      </c>
      <c r="C1251">
        <v>2415</v>
      </c>
      <c r="D1251" t="s">
        <v>1008</v>
      </c>
      <c r="E1251" s="128" t="s">
        <v>995</v>
      </c>
      <c r="F1251">
        <v>9</v>
      </c>
      <c r="G1251" t="s">
        <v>996</v>
      </c>
    </row>
    <row r="1252" spans="1:7">
      <c r="A1252">
        <v>2303</v>
      </c>
      <c r="B1252" t="s">
        <v>1001</v>
      </c>
      <c r="C1252">
        <v>2405</v>
      </c>
      <c r="D1252" t="s">
        <v>1006</v>
      </c>
      <c r="E1252" s="128" t="s">
        <v>1003</v>
      </c>
      <c r="F1252">
        <v>17</v>
      </c>
      <c r="G1252" t="s">
        <v>998</v>
      </c>
    </row>
    <row r="1253" spans="1:7">
      <c r="A1253">
        <v>2304</v>
      </c>
      <c r="B1253" t="s">
        <v>993</v>
      </c>
      <c r="C1253">
        <v>2406</v>
      </c>
      <c r="D1253" t="s">
        <v>1000</v>
      </c>
      <c r="E1253" s="128" t="s">
        <v>995</v>
      </c>
      <c r="F1253">
        <v>17</v>
      </c>
      <c r="G1253" t="s">
        <v>998</v>
      </c>
    </row>
    <row r="1254" spans="1:7">
      <c r="A1254">
        <v>2306</v>
      </c>
      <c r="B1254" t="s">
        <v>993</v>
      </c>
      <c r="C1254">
        <v>2412</v>
      </c>
      <c r="D1254" t="s">
        <v>1009</v>
      </c>
      <c r="E1254" s="128" t="s">
        <v>995</v>
      </c>
      <c r="F1254">
        <v>17</v>
      </c>
      <c r="G1254" t="s">
        <v>998</v>
      </c>
    </row>
    <row r="1255" spans="1:7">
      <c r="A1255">
        <v>2307</v>
      </c>
      <c r="B1255" t="s">
        <v>993</v>
      </c>
      <c r="C1255">
        <v>2409</v>
      </c>
      <c r="D1255" t="s">
        <v>1000</v>
      </c>
      <c r="E1255" s="128" t="s">
        <v>999</v>
      </c>
      <c r="F1255">
        <v>18</v>
      </c>
      <c r="G1255" t="s">
        <v>998</v>
      </c>
    </row>
    <row r="1256" spans="1:7">
      <c r="A1256">
        <v>2308</v>
      </c>
      <c r="B1256" t="s">
        <v>997</v>
      </c>
      <c r="C1256">
        <v>2416</v>
      </c>
      <c r="D1256" t="s">
        <v>1006</v>
      </c>
      <c r="E1256" s="128" t="s">
        <v>995</v>
      </c>
      <c r="F1256">
        <v>17</v>
      </c>
      <c r="G1256" t="s">
        <v>996</v>
      </c>
    </row>
    <row r="1257" spans="1:7">
      <c r="A1257">
        <v>2309</v>
      </c>
      <c r="B1257" t="s">
        <v>997</v>
      </c>
      <c r="C1257">
        <v>2418</v>
      </c>
      <c r="D1257" t="s">
        <v>1009</v>
      </c>
      <c r="E1257" s="128" t="s">
        <v>1003</v>
      </c>
      <c r="F1257">
        <v>18</v>
      </c>
      <c r="G1257" t="s">
        <v>998</v>
      </c>
    </row>
    <row r="1258" spans="1:7">
      <c r="A1258">
        <v>2310</v>
      </c>
      <c r="B1258" t="s">
        <v>997</v>
      </c>
      <c r="C1258">
        <v>2401</v>
      </c>
      <c r="D1258" t="s">
        <v>1006</v>
      </c>
      <c r="E1258" s="128" t="s">
        <v>999</v>
      </c>
      <c r="F1258">
        <v>18</v>
      </c>
      <c r="G1258" t="s">
        <v>996</v>
      </c>
    </row>
    <row r="1259" spans="1:7">
      <c r="A1259">
        <v>2311</v>
      </c>
      <c r="B1259" t="s">
        <v>993</v>
      </c>
      <c r="C1259">
        <v>2418</v>
      </c>
      <c r="D1259" t="s">
        <v>1006</v>
      </c>
      <c r="E1259" s="128" t="s">
        <v>1003</v>
      </c>
      <c r="F1259">
        <v>16</v>
      </c>
      <c r="G1259" t="s">
        <v>996</v>
      </c>
    </row>
    <row r="1260" spans="1:7">
      <c r="A1260">
        <v>2312</v>
      </c>
      <c r="B1260" t="s">
        <v>993</v>
      </c>
      <c r="C1260">
        <v>2404</v>
      </c>
      <c r="D1260" t="s">
        <v>1009</v>
      </c>
      <c r="E1260" s="128" t="s">
        <v>999</v>
      </c>
      <c r="F1260">
        <v>16</v>
      </c>
      <c r="G1260" t="s">
        <v>996</v>
      </c>
    </row>
    <row r="1261" spans="1:7">
      <c r="A1261">
        <v>2313</v>
      </c>
      <c r="B1261" t="s">
        <v>997</v>
      </c>
      <c r="C1261">
        <v>2405</v>
      </c>
      <c r="D1261" t="s">
        <v>1006</v>
      </c>
      <c r="E1261" s="128" t="s">
        <v>995</v>
      </c>
      <c r="F1261">
        <v>16</v>
      </c>
      <c r="G1261" t="s">
        <v>998</v>
      </c>
    </row>
    <row r="1262" spans="1:7">
      <c r="A1262">
        <v>2314</v>
      </c>
      <c r="B1262" t="s">
        <v>993</v>
      </c>
      <c r="C1262">
        <v>2423</v>
      </c>
      <c r="D1262" t="s">
        <v>1008</v>
      </c>
      <c r="E1262" s="128" t="s">
        <v>999</v>
      </c>
      <c r="F1262">
        <v>16</v>
      </c>
      <c r="G1262" t="s">
        <v>998</v>
      </c>
    </row>
    <row r="1263" spans="1:7">
      <c r="A1263">
        <v>2315</v>
      </c>
      <c r="B1263" t="s">
        <v>1001</v>
      </c>
      <c r="C1263">
        <v>2407</v>
      </c>
      <c r="D1263" t="s">
        <v>1006</v>
      </c>
      <c r="E1263" s="128" t="s">
        <v>1003</v>
      </c>
      <c r="F1263">
        <v>17</v>
      </c>
      <c r="G1263" t="s">
        <v>996</v>
      </c>
    </row>
    <row r="1264" spans="1:7">
      <c r="A1264">
        <v>2316</v>
      </c>
      <c r="B1264" t="s">
        <v>997</v>
      </c>
      <c r="C1264">
        <v>2423</v>
      </c>
      <c r="D1264" t="s">
        <v>1006</v>
      </c>
      <c r="E1264" s="128" t="s">
        <v>995</v>
      </c>
      <c r="F1264">
        <v>17</v>
      </c>
      <c r="G1264" t="s">
        <v>996</v>
      </c>
    </row>
    <row r="1265" spans="1:7">
      <c r="A1265">
        <v>2317</v>
      </c>
      <c r="B1265" t="s">
        <v>997</v>
      </c>
      <c r="C1265">
        <v>2414</v>
      </c>
      <c r="D1265" t="s">
        <v>1006</v>
      </c>
      <c r="E1265" s="128" t="s">
        <v>999</v>
      </c>
      <c r="F1265">
        <v>16</v>
      </c>
      <c r="G1265" t="s">
        <v>996</v>
      </c>
    </row>
    <row r="1266" spans="1:7">
      <c r="A1266">
        <v>2318</v>
      </c>
      <c r="B1266" t="s">
        <v>997</v>
      </c>
      <c r="C1266">
        <v>2412</v>
      </c>
      <c r="D1266" t="s">
        <v>1008</v>
      </c>
      <c r="E1266" s="128" t="s">
        <v>1003</v>
      </c>
      <c r="F1266">
        <v>17</v>
      </c>
      <c r="G1266" t="s">
        <v>998</v>
      </c>
    </row>
    <row r="1267" spans="1:7">
      <c r="A1267">
        <v>2319</v>
      </c>
      <c r="B1267" t="s">
        <v>1002</v>
      </c>
      <c r="C1267">
        <v>2411</v>
      </c>
      <c r="D1267" t="s">
        <v>1008</v>
      </c>
      <c r="E1267" s="128" t="s">
        <v>995</v>
      </c>
      <c r="F1267">
        <v>2</v>
      </c>
      <c r="G1267" t="s">
        <v>996</v>
      </c>
    </row>
    <row r="1268" spans="1:7">
      <c r="A1268">
        <v>2320</v>
      </c>
      <c r="B1268" t="s">
        <v>997</v>
      </c>
      <c r="C1268">
        <v>2417</v>
      </c>
      <c r="D1268" t="s">
        <v>1006</v>
      </c>
      <c r="E1268" s="128" t="s">
        <v>995</v>
      </c>
      <c r="F1268">
        <v>17</v>
      </c>
      <c r="G1268" t="s">
        <v>996</v>
      </c>
    </row>
    <row r="1269" spans="1:7">
      <c r="A1269">
        <v>2321</v>
      </c>
      <c r="B1269" t="s">
        <v>997</v>
      </c>
      <c r="C1269">
        <v>2407</v>
      </c>
      <c r="D1269" t="s">
        <v>1000</v>
      </c>
      <c r="E1269" s="128" t="s">
        <v>999</v>
      </c>
      <c r="F1269">
        <v>17</v>
      </c>
      <c r="G1269" t="s">
        <v>996</v>
      </c>
    </row>
    <row r="1270" spans="1:7">
      <c r="A1270">
        <v>2322</v>
      </c>
      <c r="B1270" t="s">
        <v>997</v>
      </c>
      <c r="C1270">
        <v>2401</v>
      </c>
      <c r="D1270" t="s">
        <v>994</v>
      </c>
      <c r="E1270" s="128" t="s">
        <v>999</v>
      </c>
      <c r="F1270">
        <v>16</v>
      </c>
      <c r="G1270" t="s">
        <v>996</v>
      </c>
    </row>
    <row r="1271" spans="1:7">
      <c r="A1271">
        <v>2323</v>
      </c>
      <c r="B1271" t="s">
        <v>997</v>
      </c>
      <c r="C1271">
        <v>2401</v>
      </c>
      <c r="D1271" t="s">
        <v>1000</v>
      </c>
      <c r="E1271" s="128" t="s">
        <v>999</v>
      </c>
      <c r="F1271">
        <v>16</v>
      </c>
      <c r="G1271" t="s">
        <v>996</v>
      </c>
    </row>
    <row r="1272" spans="1:7">
      <c r="A1272">
        <v>2324</v>
      </c>
      <c r="B1272" t="s">
        <v>997</v>
      </c>
      <c r="C1272">
        <v>2403</v>
      </c>
      <c r="D1272" t="s">
        <v>1006</v>
      </c>
      <c r="E1272" s="128" t="s">
        <v>995</v>
      </c>
      <c r="F1272">
        <v>9</v>
      </c>
      <c r="G1272" t="s">
        <v>996</v>
      </c>
    </row>
    <row r="1273" spans="1:7">
      <c r="A1273">
        <v>2325</v>
      </c>
      <c r="B1273" t="s">
        <v>997</v>
      </c>
      <c r="C1273">
        <v>2406</v>
      </c>
      <c r="D1273" t="s">
        <v>1009</v>
      </c>
      <c r="E1273" s="128" t="s">
        <v>1003</v>
      </c>
      <c r="F1273">
        <v>16</v>
      </c>
      <c r="G1273" t="s">
        <v>996</v>
      </c>
    </row>
    <row r="1274" spans="1:7">
      <c r="A1274">
        <v>2326</v>
      </c>
      <c r="B1274" t="s">
        <v>997</v>
      </c>
      <c r="C1274">
        <v>2412</v>
      </c>
      <c r="D1274" t="s">
        <v>1009</v>
      </c>
      <c r="E1274" s="128" t="s">
        <v>995</v>
      </c>
      <c r="F1274">
        <v>17</v>
      </c>
      <c r="G1274" t="s">
        <v>998</v>
      </c>
    </row>
    <row r="1275" spans="1:7">
      <c r="A1275">
        <v>2327</v>
      </c>
      <c r="B1275" t="s">
        <v>997</v>
      </c>
      <c r="C1275">
        <v>2412</v>
      </c>
      <c r="D1275" t="s">
        <v>1006</v>
      </c>
      <c r="E1275" s="128" t="s">
        <v>995</v>
      </c>
      <c r="F1275">
        <v>17</v>
      </c>
      <c r="G1275" t="s">
        <v>996</v>
      </c>
    </row>
    <row r="1276" spans="1:7">
      <c r="A1276">
        <v>2328</v>
      </c>
      <c r="B1276" t="s">
        <v>993</v>
      </c>
      <c r="C1276">
        <v>2417</v>
      </c>
      <c r="D1276" t="s">
        <v>1008</v>
      </c>
      <c r="E1276" s="128" t="s">
        <v>999</v>
      </c>
      <c r="F1276">
        <v>17</v>
      </c>
      <c r="G1276" t="s">
        <v>996</v>
      </c>
    </row>
    <row r="1277" spans="1:7">
      <c r="A1277">
        <v>2329</v>
      </c>
      <c r="B1277" t="s">
        <v>993</v>
      </c>
      <c r="C1277">
        <v>2417</v>
      </c>
      <c r="D1277" t="s">
        <v>1006</v>
      </c>
      <c r="E1277" s="128" t="s">
        <v>999</v>
      </c>
      <c r="F1277">
        <v>17</v>
      </c>
      <c r="G1277" t="s">
        <v>998</v>
      </c>
    </row>
    <row r="1278" spans="1:7">
      <c r="A1278">
        <v>2330</v>
      </c>
      <c r="B1278" t="s">
        <v>993</v>
      </c>
      <c r="C1278">
        <v>2418</v>
      </c>
      <c r="D1278" t="s">
        <v>1008</v>
      </c>
      <c r="E1278" s="128" t="s">
        <v>999</v>
      </c>
      <c r="F1278">
        <v>9</v>
      </c>
      <c r="G1278" t="s">
        <v>996</v>
      </c>
    </row>
    <row r="1279" spans="1:7">
      <c r="A1279">
        <v>2331</v>
      </c>
      <c r="B1279" t="s">
        <v>997</v>
      </c>
      <c r="C1279">
        <v>2412</v>
      </c>
      <c r="D1279" t="s">
        <v>994</v>
      </c>
      <c r="E1279" s="128" t="s">
        <v>995</v>
      </c>
      <c r="F1279">
        <v>17</v>
      </c>
      <c r="G1279" t="s">
        <v>996</v>
      </c>
    </row>
    <row r="1280" spans="1:7">
      <c r="A1280">
        <v>2332</v>
      </c>
      <c r="B1280" t="s">
        <v>997</v>
      </c>
      <c r="C1280">
        <v>2401</v>
      </c>
      <c r="D1280" t="s">
        <v>994</v>
      </c>
      <c r="E1280" s="128" t="s">
        <v>999</v>
      </c>
      <c r="F1280">
        <v>17</v>
      </c>
      <c r="G1280" t="s">
        <v>996</v>
      </c>
    </row>
    <row r="1281" spans="1:7">
      <c r="A1281">
        <v>2333</v>
      </c>
      <c r="B1281" t="s">
        <v>997</v>
      </c>
      <c r="C1281">
        <v>2406</v>
      </c>
      <c r="D1281" t="s">
        <v>1006</v>
      </c>
      <c r="E1281" s="128" t="s">
        <v>999</v>
      </c>
      <c r="F1281">
        <v>17</v>
      </c>
      <c r="G1281" t="s">
        <v>998</v>
      </c>
    </row>
    <row r="1282" spans="1:7">
      <c r="A1282">
        <v>2334</v>
      </c>
      <c r="B1282" t="s">
        <v>997</v>
      </c>
      <c r="C1282">
        <v>2415</v>
      </c>
      <c r="D1282" t="s">
        <v>1006</v>
      </c>
      <c r="E1282" s="128" t="s">
        <v>1003</v>
      </c>
      <c r="F1282">
        <v>17</v>
      </c>
      <c r="G1282" t="s">
        <v>998</v>
      </c>
    </row>
    <row r="1283" spans="1:7">
      <c r="A1283">
        <v>2335</v>
      </c>
      <c r="B1283" t="s">
        <v>997</v>
      </c>
      <c r="C1283">
        <v>2408</v>
      </c>
      <c r="D1283" t="s">
        <v>994</v>
      </c>
      <c r="E1283" s="128" t="s">
        <v>995</v>
      </c>
      <c r="F1283">
        <v>17</v>
      </c>
      <c r="G1283" t="s">
        <v>996</v>
      </c>
    </row>
    <row r="1284" spans="1:7">
      <c r="A1284">
        <v>2336</v>
      </c>
      <c r="B1284" t="s">
        <v>997</v>
      </c>
      <c r="C1284">
        <v>2418</v>
      </c>
      <c r="D1284" t="s">
        <v>1000</v>
      </c>
      <c r="E1284" s="128" t="s">
        <v>995</v>
      </c>
      <c r="F1284">
        <v>17</v>
      </c>
      <c r="G1284" t="s">
        <v>998</v>
      </c>
    </row>
    <row r="1285" spans="1:7">
      <c r="A1285">
        <v>2337</v>
      </c>
      <c r="B1285" t="s">
        <v>997</v>
      </c>
      <c r="C1285">
        <v>2423</v>
      </c>
      <c r="D1285" t="s">
        <v>994</v>
      </c>
      <c r="E1285" s="128" t="s">
        <v>999</v>
      </c>
      <c r="F1285">
        <v>3</v>
      </c>
      <c r="G1285" t="s">
        <v>996</v>
      </c>
    </row>
    <row r="1286" spans="1:7">
      <c r="A1286">
        <v>2338</v>
      </c>
      <c r="B1286" t="s">
        <v>997</v>
      </c>
      <c r="C1286">
        <v>2419</v>
      </c>
      <c r="D1286" t="s">
        <v>1006</v>
      </c>
      <c r="E1286" s="128" t="s">
        <v>995</v>
      </c>
      <c r="F1286">
        <v>17</v>
      </c>
      <c r="G1286" t="s">
        <v>996</v>
      </c>
    </row>
    <row r="1287" spans="1:7">
      <c r="A1287">
        <v>2339</v>
      </c>
      <c r="B1287" t="s">
        <v>997</v>
      </c>
      <c r="C1287">
        <v>2408</v>
      </c>
      <c r="D1287" t="s">
        <v>994</v>
      </c>
      <c r="E1287" s="128" t="s">
        <v>999</v>
      </c>
      <c r="F1287">
        <v>17</v>
      </c>
      <c r="G1287" t="s">
        <v>996</v>
      </c>
    </row>
    <row r="1288" spans="1:7">
      <c r="A1288">
        <v>2340</v>
      </c>
      <c r="B1288" t="s">
        <v>997</v>
      </c>
      <c r="C1288">
        <v>2406</v>
      </c>
      <c r="D1288" t="s">
        <v>1006</v>
      </c>
      <c r="E1288" s="128" t="s">
        <v>1003</v>
      </c>
      <c r="F1288">
        <v>17</v>
      </c>
      <c r="G1288" t="s">
        <v>996</v>
      </c>
    </row>
    <row r="1289" spans="1:7">
      <c r="A1289">
        <v>2341</v>
      </c>
      <c r="B1289" t="s">
        <v>997</v>
      </c>
      <c r="C1289">
        <v>2409</v>
      </c>
      <c r="D1289" t="s">
        <v>1006</v>
      </c>
      <c r="E1289" s="128" t="s">
        <v>995</v>
      </c>
      <c r="F1289">
        <v>17</v>
      </c>
      <c r="G1289" t="s">
        <v>996</v>
      </c>
    </row>
    <row r="1290" spans="1:7">
      <c r="A1290">
        <v>2342</v>
      </c>
      <c r="B1290" t="s">
        <v>993</v>
      </c>
      <c r="C1290">
        <v>2424</v>
      </c>
      <c r="D1290" t="s">
        <v>994</v>
      </c>
      <c r="E1290" s="128" t="s">
        <v>999</v>
      </c>
      <c r="F1290">
        <v>17</v>
      </c>
      <c r="G1290" t="s">
        <v>996</v>
      </c>
    </row>
    <row r="1291" spans="1:7">
      <c r="A1291">
        <v>2343</v>
      </c>
      <c r="B1291" t="s">
        <v>993</v>
      </c>
      <c r="C1291">
        <v>2406</v>
      </c>
      <c r="D1291" t="s">
        <v>1008</v>
      </c>
      <c r="E1291" s="128" t="s">
        <v>995</v>
      </c>
      <c r="F1291">
        <v>17</v>
      </c>
      <c r="G1291" t="s">
        <v>996</v>
      </c>
    </row>
    <row r="1292" spans="1:7">
      <c r="A1292">
        <v>2344</v>
      </c>
      <c r="B1292" t="s">
        <v>997</v>
      </c>
      <c r="C1292">
        <v>2419</v>
      </c>
      <c r="D1292" t="s">
        <v>1006</v>
      </c>
      <c r="E1292" s="128" t="s">
        <v>999</v>
      </c>
      <c r="F1292">
        <v>17</v>
      </c>
      <c r="G1292" t="s">
        <v>998</v>
      </c>
    </row>
    <row r="1293" spans="1:7">
      <c r="A1293">
        <v>2345</v>
      </c>
      <c r="B1293" t="s">
        <v>1001</v>
      </c>
      <c r="C1293">
        <v>2408</v>
      </c>
      <c r="D1293" t="s">
        <v>994</v>
      </c>
      <c r="E1293" s="128" t="s">
        <v>999</v>
      </c>
      <c r="F1293">
        <v>17</v>
      </c>
      <c r="G1293" t="s">
        <v>998</v>
      </c>
    </row>
    <row r="1294" spans="1:7">
      <c r="A1294">
        <v>2346</v>
      </c>
      <c r="B1294" t="s">
        <v>997</v>
      </c>
      <c r="C1294">
        <v>2412</v>
      </c>
      <c r="D1294" t="s">
        <v>1008</v>
      </c>
      <c r="E1294" s="128" t="s">
        <v>1003</v>
      </c>
      <c r="F1294">
        <v>17</v>
      </c>
      <c r="G1294" t="s">
        <v>996</v>
      </c>
    </row>
    <row r="1295" spans="1:7">
      <c r="A1295">
        <v>2347</v>
      </c>
      <c r="B1295" t="s">
        <v>993</v>
      </c>
      <c r="C1295">
        <v>2406</v>
      </c>
      <c r="D1295" t="s">
        <v>1006</v>
      </c>
      <c r="E1295" s="128" t="s">
        <v>999</v>
      </c>
      <c r="F1295">
        <v>17</v>
      </c>
      <c r="G1295" t="s">
        <v>998</v>
      </c>
    </row>
    <row r="1296" spans="1:7">
      <c r="A1296">
        <v>2349</v>
      </c>
      <c r="B1296" t="s">
        <v>1001</v>
      </c>
      <c r="C1296">
        <v>2409</v>
      </c>
      <c r="D1296" t="s">
        <v>1009</v>
      </c>
      <c r="E1296" s="128" t="s">
        <v>1003</v>
      </c>
      <c r="F1296">
        <v>17</v>
      </c>
      <c r="G1296" t="s">
        <v>998</v>
      </c>
    </row>
    <row r="1297" spans="1:7">
      <c r="A1297">
        <v>2352</v>
      </c>
      <c r="B1297" t="s">
        <v>993</v>
      </c>
      <c r="C1297">
        <v>2419</v>
      </c>
      <c r="D1297" t="s">
        <v>1009</v>
      </c>
      <c r="E1297" s="128" t="s">
        <v>995</v>
      </c>
      <c r="F1297">
        <v>17</v>
      </c>
      <c r="G1297" t="s">
        <v>996</v>
      </c>
    </row>
    <row r="1298" spans="1:7">
      <c r="A1298">
        <v>2353</v>
      </c>
      <c r="B1298" t="s">
        <v>997</v>
      </c>
      <c r="C1298">
        <v>2417</v>
      </c>
      <c r="D1298" t="s">
        <v>994</v>
      </c>
      <c r="E1298" s="128" t="s">
        <v>999</v>
      </c>
      <c r="F1298">
        <v>17</v>
      </c>
      <c r="G1298" t="s">
        <v>998</v>
      </c>
    </row>
    <row r="1299" spans="1:7">
      <c r="A1299">
        <v>2354</v>
      </c>
      <c r="B1299" t="s">
        <v>997</v>
      </c>
      <c r="C1299">
        <v>2424</v>
      </c>
      <c r="D1299" t="s">
        <v>994</v>
      </c>
      <c r="E1299" s="128" t="s">
        <v>995</v>
      </c>
      <c r="F1299">
        <v>17</v>
      </c>
      <c r="G1299" t="s">
        <v>998</v>
      </c>
    </row>
    <row r="1300" spans="1:7">
      <c r="A1300">
        <v>2355</v>
      </c>
      <c r="B1300" t="s">
        <v>997</v>
      </c>
      <c r="C1300">
        <v>2405</v>
      </c>
      <c r="D1300" t="s">
        <v>1008</v>
      </c>
      <c r="E1300" s="128" t="s">
        <v>999</v>
      </c>
      <c r="F1300">
        <v>17</v>
      </c>
      <c r="G1300" t="s">
        <v>998</v>
      </c>
    </row>
    <row r="1301" spans="1:7">
      <c r="A1301">
        <v>2356</v>
      </c>
      <c r="B1301" t="s">
        <v>993</v>
      </c>
      <c r="C1301">
        <v>2413</v>
      </c>
      <c r="D1301" t="s">
        <v>1000</v>
      </c>
      <c r="E1301" s="128" t="s">
        <v>995</v>
      </c>
      <c r="F1301">
        <v>17</v>
      </c>
      <c r="G1301" t="s">
        <v>998</v>
      </c>
    </row>
    <row r="1302" spans="1:7">
      <c r="A1302">
        <v>2358</v>
      </c>
      <c r="B1302" t="s">
        <v>997</v>
      </c>
      <c r="C1302">
        <v>2414</v>
      </c>
      <c r="D1302" t="s">
        <v>1008</v>
      </c>
      <c r="E1302" s="128" t="s">
        <v>999</v>
      </c>
      <c r="F1302">
        <v>17</v>
      </c>
      <c r="G1302" t="s">
        <v>998</v>
      </c>
    </row>
    <row r="1303" spans="1:7">
      <c r="A1303">
        <v>2362</v>
      </c>
      <c r="B1303" t="s">
        <v>997</v>
      </c>
      <c r="C1303">
        <v>2414</v>
      </c>
      <c r="D1303" t="s">
        <v>1008</v>
      </c>
      <c r="E1303" s="128" t="s">
        <v>999</v>
      </c>
      <c r="F1303">
        <v>17</v>
      </c>
      <c r="G1303" t="s">
        <v>998</v>
      </c>
    </row>
    <row r="1304" spans="1:7">
      <c r="A1304">
        <v>2365</v>
      </c>
      <c r="B1304" t="s">
        <v>993</v>
      </c>
      <c r="C1304">
        <v>2424</v>
      </c>
      <c r="D1304" t="s">
        <v>1009</v>
      </c>
      <c r="E1304" s="128" t="s">
        <v>995</v>
      </c>
      <c r="F1304">
        <v>17</v>
      </c>
      <c r="G1304" t="s">
        <v>998</v>
      </c>
    </row>
    <row r="1305" spans="1:7">
      <c r="A1305">
        <v>2366</v>
      </c>
      <c r="B1305" t="s">
        <v>997</v>
      </c>
      <c r="C1305">
        <v>2406</v>
      </c>
      <c r="D1305" t="s">
        <v>1008</v>
      </c>
      <c r="E1305" s="128" t="s">
        <v>1003</v>
      </c>
      <c r="F1305">
        <v>17</v>
      </c>
      <c r="G1305" t="s">
        <v>996</v>
      </c>
    </row>
    <row r="1306" spans="1:7">
      <c r="A1306">
        <v>2367</v>
      </c>
      <c r="B1306" t="s">
        <v>997</v>
      </c>
      <c r="C1306">
        <v>2402</v>
      </c>
      <c r="D1306" t="s">
        <v>1006</v>
      </c>
      <c r="E1306" s="128" t="s">
        <v>1003</v>
      </c>
      <c r="F1306">
        <v>17</v>
      </c>
      <c r="G1306" t="s">
        <v>998</v>
      </c>
    </row>
    <row r="1307" spans="1:7">
      <c r="A1307">
        <v>2368</v>
      </c>
      <c r="B1307" t="s">
        <v>997</v>
      </c>
      <c r="C1307">
        <v>2402</v>
      </c>
      <c r="D1307" t="s">
        <v>1009</v>
      </c>
      <c r="E1307" s="128" t="s">
        <v>1003</v>
      </c>
      <c r="F1307">
        <v>17</v>
      </c>
      <c r="G1307" t="s">
        <v>998</v>
      </c>
    </row>
    <row r="1308" spans="1:7">
      <c r="A1308">
        <v>2369</v>
      </c>
      <c r="B1308" t="s">
        <v>993</v>
      </c>
      <c r="C1308">
        <v>2406</v>
      </c>
      <c r="D1308" t="s">
        <v>1006</v>
      </c>
      <c r="E1308" s="128" t="s">
        <v>995</v>
      </c>
      <c r="F1308">
        <v>17</v>
      </c>
      <c r="G1308" t="s">
        <v>996</v>
      </c>
    </row>
    <row r="1309" spans="1:7">
      <c r="A1309">
        <v>2370</v>
      </c>
      <c r="B1309" t="s">
        <v>993</v>
      </c>
      <c r="C1309">
        <v>2417</v>
      </c>
      <c r="D1309" t="s">
        <v>1000</v>
      </c>
      <c r="E1309" s="128" t="s">
        <v>1003</v>
      </c>
      <c r="F1309">
        <v>17</v>
      </c>
      <c r="G1309" t="s">
        <v>996</v>
      </c>
    </row>
    <row r="1310" spans="1:7">
      <c r="A1310">
        <v>2371</v>
      </c>
      <c r="B1310" t="s">
        <v>993</v>
      </c>
      <c r="C1310">
        <v>2417</v>
      </c>
      <c r="D1310" t="s">
        <v>1000</v>
      </c>
      <c r="E1310" s="128" t="s">
        <v>999</v>
      </c>
      <c r="F1310">
        <v>17</v>
      </c>
      <c r="G1310" t="s">
        <v>996</v>
      </c>
    </row>
    <row r="1311" spans="1:7">
      <c r="A1311">
        <v>2372</v>
      </c>
      <c r="B1311" t="s">
        <v>997</v>
      </c>
      <c r="C1311">
        <v>2409</v>
      </c>
      <c r="D1311" t="s">
        <v>1009</v>
      </c>
      <c r="E1311" s="128" t="s">
        <v>995</v>
      </c>
      <c r="F1311">
        <v>4</v>
      </c>
      <c r="G1311" t="s">
        <v>998</v>
      </c>
    </row>
    <row r="1312" spans="1:7">
      <c r="A1312">
        <v>2373</v>
      </c>
      <c r="B1312" t="s">
        <v>997</v>
      </c>
      <c r="C1312">
        <v>2404</v>
      </c>
      <c r="D1312" t="s">
        <v>1000</v>
      </c>
      <c r="E1312" s="128" t="s">
        <v>999</v>
      </c>
      <c r="F1312">
        <v>17</v>
      </c>
      <c r="G1312" t="s">
        <v>996</v>
      </c>
    </row>
    <row r="1313" spans="1:7">
      <c r="A1313">
        <v>2374</v>
      </c>
      <c r="B1313" t="s">
        <v>997</v>
      </c>
      <c r="C1313">
        <v>2415</v>
      </c>
      <c r="D1313" t="s">
        <v>1008</v>
      </c>
      <c r="E1313" s="128" t="s">
        <v>999</v>
      </c>
      <c r="F1313">
        <v>17</v>
      </c>
      <c r="G1313" t="s">
        <v>998</v>
      </c>
    </row>
    <row r="1314" spans="1:7">
      <c r="A1314">
        <v>2375</v>
      </c>
      <c r="B1314" t="s">
        <v>997</v>
      </c>
      <c r="C1314">
        <v>2421</v>
      </c>
      <c r="D1314" t="s">
        <v>994</v>
      </c>
      <c r="E1314" s="128" t="s">
        <v>995</v>
      </c>
      <c r="F1314">
        <v>16</v>
      </c>
      <c r="G1314" t="s">
        <v>996</v>
      </c>
    </row>
    <row r="1315" spans="1:7">
      <c r="A1315">
        <v>2376</v>
      </c>
      <c r="B1315" t="s">
        <v>997</v>
      </c>
      <c r="C1315">
        <v>2421</v>
      </c>
      <c r="D1315" t="s">
        <v>1006</v>
      </c>
      <c r="E1315" s="128" t="s">
        <v>999</v>
      </c>
      <c r="F1315">
        <v>16</v>
      </c>
      <c r="G1315" t="s">
        <v>996</v>
      </c>
    </row>
    <row r="1316" spans="1:7">
      <c r="A1316">
        <v>2378</v>
      </c>
      <c r="B1316" t="s">
        <v>997</v>
      </c>
      <c r="C1316">
        <v>2401</v>
      </c>
      <c r="D1316" t="s">
        <v>1008</v>
      </c>
      <c r="E1316" s="128" t="s">
        <v>1003</v>
      </c>
      <c r="F1316">
        <v>16</v>
      </c>
      <c r="G1316" t="s">
        <v>998</v>
      </c>
    </row>
    <row r="1317" spans="1:7">
      <c r="A1317">
        <v>2379</v>
      </c>
      <c r="B1317" t="s">
        <v>1001</v>
      </c>
      <c r="C1317">
        <v>2414</v>
      </c>
      <c r="D1317" t="s">
        <v>1008</v>
      </c>
      <c r="E1317" s="128" t="s">
        <v>995</v>
      </c>
      <c r="F1317">
        <v>16</v>
      </c>
      <c r="G1317" t="s">
        <v>1005</v>
      </c>
    </row>
    <row r="1318" spans="1:7">
      <c r="A1318">
        <v>2380</v>
      </c>
      <c r="B1318" t="s">
        <v>997</v>
      </c>
      <c r="C1318">
        <v>2417</v>
      </c>
      <c r="D1318" t="s">
        <v>1006</v>
      </c>
      <c r="E1318" s="128" t="s">
        <v>999</v>
      </c>
      <c r="F1318">
        <v>16</v>
      </c>
      <c r="G1318" t="s">
        <v>998</v>
      </c>
    </row>
    <row r="1319" spans="1:7">
      <c r="A1319">
        <v>2381</v>
      </c>
      <c r="B1319" t="s">
        <v>997</v>
      </c>
      <c r="C1319">
        <v>2414</v>
      </c>
      <c r="D1319" t="s">
        <v>1009</v>
      </c>
      <c r="E1319" s="128" t="s">
        <v>1003</v>
      </c>
      <c r="F1319">
        <v>16</v>
      </c>
      <c r="G1319" t="s">
        <v>996</v>
      </c>
    </row>
    <row r="1320" spans="1:7">
      <c r="A1320">
        <v>2382</v>
      </c>
      <c r="B1320" t="s">
        <v>997</v>
      </c>
      <c r="C1320">
        <v>2402</v>
      </c>
      <c r="D1320" t="s">
        <v>1000</v>
      </c>
      <c r="E1320" s="128" t="s">
        <v>999</v>
      </c>
      <c r="F1320">
        <v>16</v>
      </c>
      <c r="G1320" t="s">
        <v>998</v>
      </c>
    </row>
    <row r="1321" spans="1:7">
      <c r="A1321">
        <v>2383</v>
      </c>
      <c r="B1321" t="s">
        <v>993</v>
      </c>
      <c r="C1321">
        <v>2412</v>
      </c>
      <c r="D1321" t="s">
        <v>1000</v>
      </c>
      <c r="E1321" s="128" t="s">
        <v>1003</v>
      </c>
      <c r="F1321">
        <v>16</v>
      </c>
      <c r="G1321" t="s">
        <v>996</v>
      </c>
    </row>
    <row r="1322" spans="1:7">
      <c r="A1322">
        <v>2384</v>
      </c>
      <c r="B1322" t="s">
        <v>997</v>
      </c>
      <c r="C1322">
        <v>2417</v>
      </c>
      <c r="D1322" t="s">
        <v>1000</v>
      </c>
      <c r="E1322" s="128" t="s">
        <v>995</v>
      </c>
      <c r="F1322">
        <v>16</v>
      </c>
      <c r="G1322" t="s">
        <v>996</v>
      </c>
    </row>
    <row r="1323" spans="1:7">
      <c r="A1323">
        <v>2385</v>
      </c>
      <c r="B1323" t="s">
        <v>997</v>
      </c>
      <c r="C1323">
        <v>2422</v>
      </c>
      <c r="D1323" t="s">
        <v>1000</v>
      </c>
      <c r="E1323" s="128" t="s">
        <v>999</v>
      </c>
      <c r="F1323">
        <v>16</v>
      </c>
      <c r="G1323" t="s">
        <v>996</v>
      </c>
    </row>
    <row r="1324" spans="1:7">
      <c r="A1324">
        <v>2386</v>
      </c>
      <c r="B1324" t="s">
        <v>997</v>
      </c>
      <c r="C1324">
        <v>2413</v>
      </c>
      <c r="D1324" t="s">
        <v>1006</v>
      </c>
      <c r="E1324" s="128" t="s">
        <v>995</v>
      </c>
      <c r="F1324">
        <v>16</v>
      </c>
      <c r="G1324" t="s">
        <v>998</v>
      </c>
    </row>
    <row r="1325" spans="1:7">
      <c r="A1325">
        <v>2387</v>
      </c>
      <c r="B1325" t="s">
        <v>993</v>
      </c>
      <c r="C1325">
        <v>2405</v>
      </c>
      <c r="D1325" t="s">
        <v>994</v>
      </c>
      <c r="E1325" s="128" t="s">
        <v>995</v>
      </c>
      <c r="F1325">
        <v>16</v>
      </c>
      <c r="G1325" t="s">
        <v>996</v>
      </c>
    </row>
    <row r="1326" spans="1:7">
      <c r="A1326">
        <v>2388</v>
      </c>
      <c r="B1326" t="s">
        <v>997</v>
      </c>
      <c r="C1326">
        <v>2424</v>
      </c>
      <c r="D1326" t="s">
        <v>994</v>
      </c>
      <c r="E1326" s="128" t="s">
        <v>995</v>
      </c>
      <c r="F1326">
        <v>16</v>
      </c>
      <c r="G1326" t="s">
        <v>998</v>
      </c>
    </row>
    <row r="1327" spans="1:7">
      <c r="A1327">
        <v>2389</v>
      </c>
      <c r="B1327" t="s">
        <v>997</v>
      </c>
      <c r="C1327">
        <v>2403</v>
      </c>
      <c r="D1327" t="s">
        <v>1000</v>
      </c>
      <c r="E1327" s="128" t="s">
        <v>999</v>
      </c>
      <c r="F1327">
        <v>16</v>
      </c>
      <c r="G1327" t="s">
        <v>996</v>
      </c>
    </row>
    <row r="1328" spans="1:7">
      <c r="A1328">
        <v>2390</v>
      </c>
      <c r="B1328" t="s">
        <v>993</v>
      </c>
      <c r="C1328">
        <v>2402</v>
      </c>
      <c r="D1328" t="s">
        <v>1000</v>
      </c>
      <c r="E1328" s="128" t="s">
        <v>995</v>
      </c>
      <c r="F1328">
        <v>16</v>
      </c>
      <c r="G1328" t="s">
        <v>996</v>
      </c>
    </row>
    <row r="1329" spans="1:7">
      <c r="A1329">
        <v>2391</v>
      </c>
      <c r="B1329" t="s">
        <v>993</v>
      </c>
      <c r="C1329">
        <v>2421</v>
      </c>
      <c r="D1329" t="s">
        <v>1006</v>
      </c>
      <c r="E1329" s="128" t="s">
        <v>995</v>
      </c>
      <c r="F1329">
        <v>15</v>
      </c>
      <c r="G1329" t="s">
        <v>996</v>
      </c>
    </row>
    <row r="1330" spans="1:7">
      <c r="A1330">
        <v>2392</v>
      </c>
      <c r="B1330" t="s">
        <v>993</v>
      </c>
      <c r="C1330">
        <v>2405</v>
      </c>
      <c r="D1330" t="s">
        <v>1008</v>
      </c>
      <c r="E1330" s="128" t="s">
        <v>995</v>
      </c>
      <c r="F1330">
        <v>15</v>
      </c>
      <c r="G1330" t="s">
        <v>996</v>
      </c>
    </row>
    <row r="1331" spans="1:7">
      <c r="A1331">
        <v>2393</v>
      </c>
      <c r="B1331" t="s">
        <v>997</v>
      </c>
      <c r="C1331">
        <v>2422</v>
      </c>
      <c r="D1331" t="s">
        <v>1008</v>
      </c>
      <c r="E1331" s="128" t="s">
        <v>999</v>
      </c>
      <c r="F1331">
        <v>15</v>
      </c>
      <c r="G1331" t="s">
        <v>998</v>
      </c>
    </row>
    <row r="1332" spans="1:7">
      <c r="A1332">
        <v>2394</v>
      </c>
      <c r="B1332" t="s">
        <v>997</v>
      </c>
      <c r="C1332">
        <v>2412</v>
      </c>
      <c r="D1332" t="s">
        <v>1006</v>
      </c>
      <c r="E1332" s="128" t="s">
        <v>995</v>
      </c>
      <c r="F1332">
        <v>16</v>
      </c>
      <c r="G1332" t="s">
        <v>998</v>
      </c>
    </row>
    <row r="1333" spans="1:7">
      <c r="A1333">
        <v>2395</v>
      </c>
      <c r="B1333" t="s">
        <v>997</v>
      </c>
      <c r="C1333">
        <v>2409</v>
      </c>
      <c r="D1333" t="s">
        <v>1006</v>
      </c>
      <c r="E1333" s="128" t="s">
        <v>999</v>
      </c>
      <c r="F1333">
        <v>16</v>
      </c>
      <c r="G1333" t="s">
        <v>998</v>
      </c>
    </row>
    <row r="1334" spans="1:7">
      <c r="A1334">
        <v>2396</v>
      </c>
      <c r="B1334" t="s">
        <v>997</v>
      </c>
      <c r="C1334">
        <v>2417</v>
      </c>
      <c r="D1334" t="s">
        <v>1006</v>
      </c>
      <c r="E1334" s="128" t="s">
        <v>1003</v>
      </c>
      <c r="F1334">
        <v>16</v>
      </c>
      <c r="G1334" t="s">
        <v>996</v>
      </c>
    </row>
    <row r="1335" spans="1:7">
      <c r="A1335">
        <v>2397</v>
      </c>
      <c r="B1335" t="s">
        <v>997</v>
      </c>
      <c r="C1335">
        <v>2403</v>
      </c>
      <c r="D1335" t="s">
        <v>1008</v>
      </c>
      <c r="E1335" s="128" t="s">
        <v>999</v>
      </c>
      <c r="F1335">
        <v>16</v>
      </c>
      <c r="G1335" t="s">
        <v>998</v>
      </c>
    </row>
    <row r="1336" spans="1:7">
      <c r="A1336">
        <v>2398</v>
      </c>
      <c r="B1336" t="s">
        <v>997</v>
      </c>
      <c r="C1336">
        <v>2405</v>
      </c>
      <c r="D1336" t="s">
        <v>1006</v>
      </c>
      <c r="E1336" s="128" t="s">
        <v>995</v>
      </c>
      <c r="F1336">
        <v>16</v>
      </c>
      <c r="G1336" t="s">
        <v>996</v>
      </c>
    </row>
    <row r="1337" spans="1:7">
      <c r="A1337">
        <v>2399</v>
      </c>
      <c r="B1337" t="s">
        <v>1001</v>
      </c>
      <c r="C1337">
        <v>2418</v>
      </c>
      <c r="D1337" t="s">
        <v>1006</v>
      </c>
      <c r="E1337" s="128" t="s">
        <v>999</v>
      </c>
      <c r="F1337">
        <v>15</v>
      </c>
      <c r="G1337" t="s">
        <v>998</v>
      </c>
    </row>
    <row r="1338" spans="1:7">
      <c r="A1338">
        <v>2400</v>
      </c>
      <c r="B1338" t="s">
        <v>993</v>
      </c>
      <c r="C1338">
        <v>2403</v>
      </c>
      <c r="D1338" t="s">
        <v>1008</v>
      </c>
      <c r="E1338" s="128" t="s">
        <v>1003</v>
      </c>
      <c r="F1338">
        <v>15</v>
      </c>
      <c r="G1338" t="s">
        <v>996</v>
      </c>
    </row>
    <row r="1339" spans="1:7">
      <c r="A1339">
        <v>2401</v>
      </c>
      <c r="B1339" t="s">
        <v>993</v>
      </c>
      <c r="C1339">
        <v>2423</v>
      </c>
      <c r="D1339" t="s">
        <v>1008</v>
      </c>
      <c r="E1339" s="128" t="s">
        <v>995</v>
      </c>
      <c r="F1339">
        <v>15</v>
      </c>
      <c r="G1339" t="s">
        <v>996</v>
      </c>
    </row>
    <row r="1340" spans="1:7">
      <c r="A1340">
        <v>2402</v>
      </c>
      <c r="B1340" t="s">
        <v>1001</v>
      </c>
      <c r="C1340">
        <v>2419</v>
      </c>
      <c r="D1340" t="s">
        <v>1008</v>
      </c>
      <c r="E1340" s="128" t="s">
        <v>995</v>
      </c>
      <c r="F1340">
        <v>16</v>
      </c>
      <c r="G1340" t="s">
        <v>996</v>
      </c>
    </row>
    <row r="1341" spans="1:7">
      <c r="A1341">
        <v>2403</v>
      </c>
      <c r="B1341" t="s">
        <v>993</v>
      </c>
      <c r="C1341">
        <v>2402</v>
      </c>
      <c r="D1341" t="s">
        <v>1008</v>
      </c>
      <c r="E1341" s="128" t="s">
        <v>995</v>
      </c>
      <c r="F1341">
        <v>15</v>
      </c>
      <c r="G1341" t="s">
        <v>996</v>
      </c>
    </row>
    <row r="1342" spans="1:7">
      <c r="A1342">
        <v>2404</v>
      </c>
      <c r="B1342" t="s">
        <v>993</v>
      </c>
      <c r="C1342">
        <v>2409</v>
      </c>
      <c r="D1342" t="s">
        <v>1009</v>
      </c>
      <c r="E1342" s="128" t="s">
        <v>995</v>
      </c>
      <c r="F1342">
        <v>16</v>
      </c>
      <c r="G1342" t="s">
        <v>998</v>
      </c>
    </row>
    <row r="1343" spans="1:7">
      <c r="A1343">
        <v>2405</v>
      </c>
      <c r="B1343" t="s">
        <v>1007</v>
      </c>
      <c r="C1343">
        <v>2417</v>
      </c>
      <c r="D1343" t="s">
        <v>994</v>
      </c>
      <c r="E1343" s="128" t="s">
        <v>995</v>
      </c>
      <c r="F1343">
        <v>16</v>
      </c>
      <c r="G1343" t="s">
        <v>996</v>
      </c>
    </row>
    <row r="1344" spans="1:7">
      <c r="A1344">
        <v>2406</v>
      </c>
      <c r="B1344" t="s">
        <v>997</v>
      </c>
      <c r="C1344">
        <v>2413</v>
      </c>
      <c r="D1344" t="s">
        <v>1000</v>
      </c>
      <c r="E1344" s="128" t="s">
        <v>995</v>
      </c>
      <c r="F1344">
        <v>16</v>
      </c>
      <c r="G1344" t="s">
        <v>996</v>
      </c>
    </row>
    <row r="1345" spans="1:7">
      <c r="A1345">
        <v>2407</v>
      </c>
      <c r="B1345" t="s">
        <v>997</v>
      </c>
      <c r="C1345">
        <v>2407</v>
      </c>
      <c r="D1345" t="s">
        <v>1008</v>
      </c>
      <c r="E1345" s="128" t="s">
        <v>995</v>
      </c>
      <c r="F1345">
        <v>15</v>
      </c>
      <c r="G1345" t="s">
        <v>998</v>
      </c>
    </row>
    <row r="1346" spans="1:7">
      <c r="A1346">
        <v>2408</v>
      </c>
      <c r="B1346" t="s">
        <v>993</v>
      </c>
      <c r="C1346">
        <v>2411</v>
      </c>
      <c r="D1346" t="s">
        <v>1008</v>
      </c>
      <c r="E1346" s="128" t="s">
        <v>995</v>
      </c>
      <c r="F1346">
        <v>15</v>
      </c>
      <c r="G1346" t="s">
        <v>996</v>
      </c>
    </row>
    <row r="1347" spans="1:7">
      <c r="A1347">
        <v>2409</v>
      </c>
      <c r="B1347" t="s">
        <v>1002</v>
      </c>
      <c r="C1347">
        <v>2423</v>
      </c>
      <c r="D1347" t="s">
        <v>1008</v>
      </c>
      <c r="E1347" s="128" t="s">
        <v>995</v>
      </c>
      <c r="F1347">
        <v>16</v>
      </c>
      <c r="G1347" t="s">
        <v>996</v>
      </c>
    </row>
    <row r="1348" spans="1:7">
      <c r="A1348">
        <v>2410</v>
      </c>
      <c r="B1348" t="s">
        <v>997</v>
      </c>
      <c r="C1348">
        <v>2419</v>
      </c>
      <c r="D1348" t="s">
        <v>1008</v>
      </c>
      <c r="E1348" s="128" t="s">
        <v>999</v>
      </c>
      <c r="F1348">
        <v>16</v>
      </c>
      <c r="G1348" t="s">
        <v>996</v>
      </c>
    </row>
    <row r="1349" spans="1:7">
      <c r="A1349">
        <v>2411</v>
      </c>
      <c r="B1349" t="s">
        <v>1001</v>
      </c>
      <c r="C1349">
        <v>2417</v>
      </c>
      <c r="D1349" t="s">
        <v>994</v>
      </c>
      <c r="E1349" s="128" t="s">
        <v>995</v>
      </c>
      <c r="F1349">
        <v>15</v>
      </c>
      <c r="G1349" t="s">
        <v>998</v>
      </c>
    </row>
    <row r="1350" spans="1:7">
      <c r="A1350">
        <v>2412</v>
      </c>
      <c r="B1350" t="s">
        <v>993</v>
      </c>
      <c r="C1350">
        <v>2415</v>
      </c>
      <c r="D1350" t="s">
        <v>1006</v>
      </c>
      <c r="E1350" s="128" t="s">
        <v>995</v>
      </c>
      <c r="F1350">
        <v>16</v>
      </c>
      <c r="G1350" t="s">
        <v>998</v>
      </c>
    </row>
    <row r="1351" spans="1:7">
      <c r="A1351">
        <v>2413</v>
      </c>
      <c r="B1351" t="s">
        <v>997</v>
      </c>
      <c r="C1351">
        <v>2407</v>
      </c>
      <c r="D1351" t="s">
        <v>1008</v>
      </c>
      <c r="E1351" s="128" t="s">
        <v>999</v>
      </c>
      <c r="F1351">
        <v>16</v>
      </c>
      <c r="G1351" t="s">
        <v>998</v>
      </c>
    </row>
    <row r="1352" spans="1:7">
      <c r="A1352">
        <v>2414</v>
      </c>
      <c r="B1352" t="s">
        <v>997</v>
      </c>
      <c r="C1352">
        <v>2424</v>
      </c>
      <c r="D1352" t="s">
        <v>1008</v>
      </c>
      <c r="E1352" s="128" t="s">
        <v>999</v>
      </c>
      <c r="F1352">
        <v>16</v>
      </c>
      <c r="G1352" t="s">
        <v>998</v>
      </c>
    </row>
    <row r="1353" spans="1:7">
      <c r="A1353">
        <v>2415</v>
      </c>
      <c r="B1353" t="s">
        <v>993</v>
      </c>
      <c r="C1353">
        <v>2423</v>
      </c>
      <c r="D1353" t="s">
        <v>1006</v>
      </c>
      <c r="E1353" s="128" t="s">
        <v>995</v>
      </c>
      <c r="F1353">
        <v>16</v>
      </c>
      <c r="G1353" t="s">
        <v>996</v>
      </c>
    </row>
    <row r="1354" spans="1:7">
      <c r="A1354">
        <v>2416</v>
      </c>
      <c r="B1354" t="s">
        <v>993</v>
      </c>
      <c r="C1354">
        <v>2402</v>
      </c>
      <c r="D1354" t="s">
        <v>1006</v>
      </c>
      <c r="E1354" s="128" t="s">
        <v>995</v>
      </c>
      <c r="F1354">
        <v>16</v>
      </c>
      <c r="G1354" t="s">
        <v>998</v>
      </c>
    </row>
    <row r="1355" spans="1:7">
      <c r="A1355">
        <v>2417</v>
      </c>
      <c r="B1355" t="s">
        <v>997</v>
      </c>
      <c r="C1355">
        <v>2409</v>
      </c>
      <c r="D1355" t="s">
        <v>1008</v>
      </c>
      <c r="E1355" s="128" t="s">
        <v>995</v>
      </c>
      <c r="F1355">
        <v>16</v>
      </c>
      <c r="G1355" t="s">
        <v>996</v>
      </c>
    </row>
    <row r="1356" spans="1:7">
      <c r="A1356">
        <v>2418</v>
      </c>
      <c r="B1356" t="s">
        <v>997</v>
      </c>
      <c r="C1356">
        <v>2421</v>
      </c>
      <c r="D1356" t="s">
        <v>1006</v>
      </c>
      <c r="E1356" s="128" t="s">
        <v>1003</v>
      </c>
      <c r="F1356">
        <v>15</v>
      </c>
      <c r="G1356" t="s">
        <v>998</v>
      </c>
    </row>
    <row r="1357" spans="1:7">
      <c r="A1357">
        <v>2419</v>
      </c>
      <c r="B1357" t="s">
        <v>997</v>
      </c>
      <c r="C1357">
        <v>2413</v>
      </c>
      <c r="D1357" t="s">
        <v>1006</v>
      </c>
      <c r="E1357" s="128" t="s">
        <v>999</v>
      </c>
      <c r="F1357">
        <v>16</v>
      </c>
      <c r="G1357" t="s">
        <v>998</v>
      </c>
    </row>
    <row r="1358" spans="1:7">
      <c r="A1358">
        <v>2420</v>
      </c>
      <c r="B1358" t="s">
        <v>997</v>
      </c>
      <c r="C1358">
        <v>2422</v>
      </c>
      <c r="D1358" t="s">
        <v>1008</v>
      </c>
      <c r="E1358" s="128" t="s">
        <v>995</v>
      </c>
      <c r="F1358">
        <v>16</v>
      </c>
      <c r="G1358" t="s">
        <v>998</v>
      </c>
    </row>
    <row r="1359" spans="1:7">
      <c r="A1359">
        <v>2421</v>
      </c>
      <c r="B1359" t="s">
        <v>997</v>
      </c>
      <c r="C1359">
        <v>2420</v>
      </c>
      <c r="D1359" t="s">
        <v>1006</v>
      </c>
      <c r="E1359" s="128" t="s">
        <v>1004</v>
      </c>
      <c r="F1359">
        <v>16</v>
      </c>
      <c r="G1359" t="s">
        <v>996</v>
      </c>
    </row>
    <row r="1360" spans="1:7">
      <c r="A1360">
        <v>2422</v>
      </c>
      <c r="B1360" t="s">
        <v>1001</v>
      </c>
      <c r="C1360">
        <v>2409</v>
      </c>
      <c r="D1360" t="s">
        <v>1006</v>
      </c>
      <c r="E1360" s="128" t="s">
        <v>995</v>
      </c>
      <c r="F1360">
        <v>16</v>
      </c>
      <c r="G1360" t="s">
        <v>996</v>
      </c>
    </row>
    <row r="1361" spans="1:7">
      <c r="A1361">
        <v>2423</v>
      </c>
      <c r="B1361" t="s">
        <v>997</v>
      </c>
      <c r="C1361">
        <v>2411</v>
      </c>
      <c r="D1361" t="s">
        <v>1006</v>
      </c>
      <c r="E1361" s="128" t="s">
        <v>995</v>
      </c>
      <c r="F1361">
        <v>16</v>
      </c>
      <c r="G1361" t="s">
        <v>996</v>
      </c>
    </row>
    <row r="1362" spans="1:7">
      <c r="A1362">
        <v>2424</v>
      </c>
      <c r="B1362" t="s">
        <v>997</v>
      </c>
      <c r="C1362">
        <v>2404</v>
      </c>
      <c r="D1362" t="s">
        <v>1008</v>
      </c>
      <c r="E1362" s="128" t="s">
        <v>995</v>
      </c>
      <c r="F1362">
        <v>16</v>
      </c>
      <c r="G1362" t="s">
        <v>996</v>
      </c>
    </row>
    <row r="1363" spans="1:7">
      <c r="A1363">
        <v>2425</v>
      </c>
      <c r="B1363" t="s">
        <v>997</v>
      </c>
      <c r="C1363">
        <v>2418</v>
      </c>
      <c r="D1363" t="s">
        <v>1006</v>
      </c>
      <c r="E1363" s="128" t="s">
        <v>1003</v>
      </c>
      <c r="F1363">
        <v>16</v>
      </c>
      <c r="G1363" t="s">
        <v>998</v>
      </c>
    </row>
    <row r="1364" spans="1:7">
      <c r="A1364">
        <v>2426</v>
      </c>
      <c r="B1364" t="s">
        <v>997</v>
      </c>
      <c r="C1364">
        <v>2407</v>
      </c>
      <c r="D1364" t="s">
        <v>1008</v>
      </c>
      <c r="E1364" s="128" t="s">
        <v>995</v>
      </c>
      <c r="F1364">
        <v>16</v>
      </c>
      <c r="G1364" t="s">
        <v>998</v>
      </c>
    </row>
    <row r="1365" spans="1:7">
      <c r="A1365">
        <v>2427</v>
      </c>
      <c r="B1365" t="s">
        <v>997</v>
      </c>
      <c r="C1365">
        <v>2420</v>
      </c>
      <c r="D1365" t="s">
        <v>1006</v>
      </c>
      <c r="E1365" s="128" t="s">
        <v>1003</v>
      </c>
      <c r="F1365">
        <v>16</v>
      </c>
      <c r="G1365" t="s">
        <v>998</v>
      </c>
    </row>
    <row r="1366" spans="1:7">
      <c r="A1366">
        <v>2428</v>
      </c>
      <c r="B1366" t="s">
        <v>997</v>
      </c>
      <c r="C1366">
        <v>2413</v>
      </c>
      <c r="D1366" t="s">
        <v>994</v>
      </c>
      <c r="E1366" s="128" t="s">
        <v>999</v>
      </c>
      <c r="F1366">
        <v>16</v>
      </c>
      <c r="G1366" t="s">
        <v>996</v>
      </c>
    </row>
    <row r="1367" spans="1:7">
      <c r="A1367">
        <v>2429</v>
      </c>
      <c r="B1367" t="s">
        <v>997</v>
      </c>
      <c r="C1367">
        <v>2417</v>
      </c>
      <c r="D1367" t="s">
        <v>1008</v>
      </c>
      <c r="E1367" s="128" t="s">
        <v>995</v>
      </c>
      <c r="F1367">
        <v>16</v>
      </c>
      <c r="G1367" t="s">
        <v>998</v>
      </c>
    </row>
    <row r="1368" spans="1:7">
      <c r="A1368">
        <v>2430</v>
      </c>
      <c r="B1368" t="s">
        <v>997</v>
      </c>
      <c r="C1368">
        <v>2408</v>
      </c>
      <c r="D1368" t="s">
        <v>1000</v>
      </c>
      <c r="E1368" s="128" t="s">
        <v>995</v>
      </c>
      <c r="F1368">
        <v>16</v>
      </c>
      <c r="G1368" t="s">
        <v>996</v>
      </c>
    </row>
    <row r="1369" spans="1:7">
      <c r="A1369">
        <v>2431</v>
      </c>
      <c r="B1369" t="s">
        <v>993</v>
      </c>
      <c r="C1369">
        <v>2418</v>
      </c>
      <c r="D1369" t="s">
        <v>1006</v>
      </c>
      <c r="E1369" s="128" t="s">
        <v>995</v>
      </c>
      <c r="F1369">
        <v>16</v>
      </c>
      <c r="G1369" t="s">
        <v>996</v>
      </c>
    </row>
    <row r="1370" spans="1:7">
      <c r="A1370">
        <v>2432</v>
      </c>
      <c r="B1370" t="s">
        <v>993</v>
      </c>
      <c r="C1370">
        <v>2409</v>
      </c>
      <c r="D1370" t="s">
        <v>1008</v>
      </c>
      <c r="E1370" s="128" t="s">
        <v>1003</v>
      </c>
      <c r="F1370">
        <v>16</v>
      </c>
      <c r="G1370" t="s">
        <v>998</v>
      </c>
    </row>
    <row r="1371" spans="1:7">
      <c r="A1371">
        <v>2433</v>
      </c>
      <c r="B1371" t="s">
        <v>997</v>
      </c>
      <c r="C1371">
        <v>2413</v>
      </c>
      <c r="D1371" t="s">
        <v>1006</v>
      </c>
      <c r="E1371" s="128" t="s">
        <v>995</v>
      </c>
      <c r="F1371">
        <v>16</v>
      </c>
      <c r="G1371" t="s">
        <v>998</v>
      </c>
    </row>
    <row r="1372" spans="1:7">
      <c r="A1372">
        <v>2434</v>
      </c>
      <c r="B1372" t="s">
        <v>997</v>
      </c>
      <c r="C1372">
        <v>2424</v>
      </c>
      <c r="D1372" t="s">
        <v>994</v>
      </c>
      <c r="E1372" s="128" t="s">
        <v>1003</v>
      </c>
      <c r="F1372">
        <v>16</v>
      </c>
      <c r="G1372" t="s">
        <v>996</v>
      </c>
    </row>
    <row r="1373" spans="1:7">
      <c r="A1373">
        <v>2435</v>
      </c>
      <c r="B1373" t="s">
        <v>997</v>
      </c>
      <c r="C1373">
        <v>2406</v>
      </c>
      <c r="D1373" t="s">
        <v>1009</v>
      </c>
      <c r="E1373" s="128" t="s">
        <v>999</v>
      </c>
      <c r="F1373">
        <v>16</v>
      </c>
      <c r="G1373" t="s">
        <v>998</v>
      </c>
    </row>
    <row r="1374" spans="1:7">
      <c r="A1374">
        <v>2436</v>
      </c>
      <c r="B1374" t="s">
        <v>997</v>
      </c>
      <c r="C1374">
        <v>2408</v>
      </c>
      <c r="D1374" t="s">
        <v>1009</v>
      </c>
      <c r="E1374" s="128" t="s">
        <v>999</v>
      </c>
      <c r="F1374">
        <v>15</v>
      </c>
      <c r="G1374" t="s">
        <v>996</v>
      </c>
    </row>
    <row r="1375" spans="1:7">
      <c r="A1375">
        <v>2437</v>
      </c>
      <c r="B1375" t="s">
        <v>993</v>
      </c>
      <c r="C1375">
        <v>2413</v>
      </c>
      <c r="D1375" t="s">
        <v>1008</v>
      </c>
      <c r="E1375" s="128" t="s">
        <v>1003</v>
      </c>
      <c r="F1375">
        <v>15</v>
      </c>
      <c r="G1375" t="s">
        <v>998</v>
      </c>
    </row>
    <row r="1376" spans="1:7">
      <c r="A1376">
        <v>2438</v>
      </c>
      <c r="B1376" t="s">
        <v>997</v>
      </c>
      <c r="C1376">
        <v>2419</v>
      </c>
      <c r="D1376" t="s">
        <v>1008</v>
      </c>
      <c r="E1376" s="128" t="s">
        <v>999</v>
      </c>
      <c r="F1376">
        <v>15</v>
      </c>
      <c r="G1376" t="s">
        <v>998</v>
      </c>
    </row>
    <row r="1377" spans="1:7">
      <c r="A1377">
        <v>2439</v>
      </c>
      <c r="B1377" t="s">
        <v>993</v>
      </c>
      <c r="C1377">
        <v>2414</v>
      </c>
      <c r="D1377" t="s">
        <v>1008</v>
      </c>
      <c r="E1377" s="128" t="s">
        <v>999</v>
      </c>
      <c r="F1377">
        <v>16</v>
      </c>
      <c r="G1377" t="s">
        <v>998</v>
      </c>
    </row>
    <row r="1378" spans="1:7">
      <c r="A1378">
        <v>2440</v>
      </c>
      <c r="B1378" t="s">
        <v>997</v>
      </c>
      <c r="C1378">
        <v>2401</v>
      </c>
      <c r="D1378" t="s">
        <v>1000</v>
      </c>
      <c r="E1378" s="128" t="s">
        <v>999</v>
      </c>
      <c r="F1378">
        <v>16</v>
      </c>
      <c r="G1378" t="s">
        <v>996</v>
      </c>
    </row>
    <row r="1379" spans="1:7">
      <c r="A1379">
        <v>2441</v>
      </c>
      <c r="B1379" t="s">
        <v>997</v>
      </c>
      <c r="C1379">
        <v>2416</v>
      </c>
      <c r="D1379" t="s">
        <v>994</v>
      </c>
      <c r="E1379" s="128" t="s">
        <v>995</v>
      </c>
      <c r="F1379">
        <v>16</v>
      </c>
      <c r="G1379" t="s">
        <v>998</v>
      </c>
    </row>
    <row r="1380" spans="1:7">
      <c r="A1380">
        <v>2442</v>
      </c>
      <c r="B1380" t="s">
        <v>993</v>
      </c>
      <c r="C1380">
        <v>2414</v>
      </c>
      <c r="D1380" t="s">
        <v>1006</v>
      </c>
      <c r="E1380" s="128" t="s">
        <v>995</v>
      </c>
      <c r="F1380">
        <v>15</v>
      </c>
      <c r="G1380" t="s">
        <v>998</v>
      </c>
    </row>
    <row r="1381" spans="1:7">
      <c r="A1381">
        <v>2443</v>
      </c>
      <c r="B1381" t="s">
        <v>997</v>
      </c>
      <c r="C1381">
        <v>2414</v>
      </c>
      <c r="D1381" t="s">
        <v>1006</v>
      </c>
      <c r="E1381" s="128" t="s">
        <v>995</v>
      </c>
      <c r="F1381">
        <v>15</v>
      </c>
      <c r="G1381" t="s">
        <v>996</v>
      </c>
    </row>
    <row r="1382" spans="1:7">
      <c r="A1382">
        <v>2444</v>
      </c>
      <c r="B1382" t="s">
        <v>997</v>
      </c>
      <c r="C1382">
        <v>2411</v>
      </c>
      <c r="D1382" t="s">
        <v>1000</v>
      </c>
      <c r="E1382" s="128" t="s">
        <v>999</v>
      </c>
      <c r="F1382">
        <v>9</v>
      </c>
      <c r="G1382" t="s">
        <v>996</v>
      </c>
    </row>
    <row r="1383" spans="1:7">
      <c r="A1383">
        <v>2445</v>
      </c>
      <c r="B1383" t="s">
        <v>997</v>
      </c>
      <c r="C1383">
        <v>2417</v>
      </c>
      <c r="D1383" t="s">
        <v>1000</v>
      </c>
      <c r="E1383" s="128" t="s">
        <v>995</v>
      </c>
      <c r="F1383">
        <v>16</v>
      </c>
      <c r="G1383" t="s">
        <v>996</v>
      </c>
    </row>
    <row r="1384" spans="1:7">
      <c r="A1384">
        <v>2446</v>
      </c>
      <c r="B1384" t="s">
        <v>1001</v>
      </c>
      <c r="C1384">
        <v>2419</v>
      </c>
      <c r="D1384" t="s">
        <v>994</v>
      </c>
      <c r="E1384" s="128" t="s">
        <v>995</v>
      </c>
      <c r="F1384">
        <v>16</v>
      </c>
      <c r="G1384" t="s">
        <v>998</v>
      </c>
    </row>
    <row r="1385" spans="1:7">
      <c r="A1385">
        <v>2447</v>
      </c>
      <c r="B1385" t="s">
        <v>997</v>
      </c>
      <c r="C1385">
        <v>2408</v>
      </c>
      <c r="D1385" t="s">
        <v>994</v>
      </c>
      <c r="E1385" s="128" t="s">
        <v>995</v>
      </c>
      <c r="F1385">
        <v>16</v>
      </c>
      <c r="G1385" t="s">
        <v>996</v>
      </c>
    </row>
    <row r="1386" spans="1:7">
      <c r="A1386">
        <v>2448</v>
      </c>
      <c r="B1386" t="s">
        <v>1001</v>
      </c>
      <c r="C1386">
        <v>2404</v>
      </c>
      <c r="D1386" t="s">
        <v>1000</v>
      </c>
      <c r="E1386" s="128" t="s">
        <v>995</v>
      </c>
      <c r="F1386">
        <v>16</v>
      </c>
      <c r="G1386" t="s">
        <v>998</v>
      </c>
    </row>
    <row r="1387" spans="1:7">
      <c r="A1387">
        <v>2449</v>
      </c>
      <c r="B1387" t="s">
        <v>993</v>
      </c>
      <c r="C1387">
        <v>2413</v>
      </c>
      <c r="D1387" t="s">
        <v>1006</v>
      </c>
      <c r="E1387" s="128" t="s">
        <v>1003</v>
      </c>
      <c r="F1387">
        <v>15</v>
      </c>
      <c r="G1387" t="s">
        <v>998</v>
      </c>
    </row>
    <row r="1388" spans="1:7">
      <c r="A1388">
        <v>2450</v>
      </c>
      <c r="B1388" t="s">
        <v>993</v>
      </c>
      <c r="C1388">
        <v>2412</v>
      </c>
      <c r="D1388" t="s">
        <v>1008</v>
      </c>
      <c r="E1388" s="128" t="s">
        <v>995</v>
      </c>
      <c r="F1388">
        <v>16</v>
      </c>
      <c r="G1388" t="s">
        <v>996</v>
      </c>
    </row>
    <row r="1389" spans="1:7">
      <c r="A1389">
        <v>2451</v>
      </c>
      <c r="B1389" t="s">
        <v>997</v>
      </c>
      <c r="C1389">
        <v>2403</v>
      </c>
      <c r="D1389" t="s">
        <v>1006</v>
      </c>
      <c r="E1389" s="128" t="s">
        <v>999</v>
      </c>
      <c r="F1389">
        <v>15</v>
      </c>
      <c r="G1389" t="s">
        <v>998</v>
      </c>
    </row>
    <row r="1390" spans="1:7">
      <c r="A1390">
        <v>2452</v>
      </c>
      <c r="B1390" t="s">
        <v>997</v>
      </c>
      <c r="C1390">
        <v>2403</v>
      </c>
      <c r="D1390" t="s">
        <v>1008</v>
      </c>
      <c r="E1390" s="128" t="s">
        <v>999</v>
      </c>
      <c r="F1390">
        <v>15</v>
      </c>
      <c r="G1390" t="s">
        <v>998</v>
      </c>
    </row>
    <row r="1391" spans="1:7">
      <c r="A1391">
        <v>2453</v>
      </c>
      <c r="B1391" t="s">
        <v>997</v>
      </c>
      <c r="C1391">
        <v>2407</v>
      </c>
      <c r="D1391" t="s">
        <v>1006</v>
      </c>
      <c r="E1391" s="128" t="s">
        <v>999</v>
      </c>
      <c r="F1391">
        <v>16</v>
      </c>
      <c r="G1391" t="s">
        <v>996</v>
      </c>
    </row>
    <row r="1392" spans="1:7">
      <c r="A1392">
        <v>2454</v>
      </c>
      <c r="B1392" t="s">
        <v>997</v>
      </c>
      <c r="C1392">
        <v>2409</v>
      </c>
      <c r="D1392" t="s">
        <v>1006</v>
      </c>
      <c r="E1392" s="128" t="s">
        <v>995</v>
      </c>
      <c r="F1392">
        <v>16</v>
      </c>
      <c r="G1392" t="s">
        <v>996</v>
      </c>
    </row>
    <row r="1393" spans="1:7">
      <c r="A1393">
        <v>2455</v>
      </c>
      <c r="B1393" t="s">
        <v>997</v>
      </c>
      <c r="C1393">
        <v>2413</v>
      </c>
      <c r="D1393" t="s">
        <v>1000</v>
      </c>
      <c r="E1393" s="128" t="s">
        <v>1003</v>
      </c>
      <c r="F1393">
        <v>16</v>
      </c>
      <c r="G1393" t="s">
        <v>996</v>
      </c>
    </row>
    <row r="1394" spans="1:7">
      <c r="A1394">
        <v>2456</v>
      </c>
      <c r="B1394" t="s">
        <v>997</v>
      </c>
      <c r="C1394">
        <v>2414</v>
      </c>
      <c r="D1394" t="s">
        <v>994</v>
      </c>
      <c r="E1394" s="128" t="s">
        <v>995</v>
      </c>
      <c r="F1394">
        <v>16</v>
      </c>
      <c r="G1394" t="s">
        <v>996</v>
      </c>
    </row>
    <row r="1395" spans="1:7">
      <c r="A1395">
        <v>2457</v>
      </c>
      <c r="B1395" t="s">
        <v>997</v>
      </c>
      <c r="C1395">
        <v>2401</v>
      </c>
      <c r="D1395" t="s">
        <v>1006</v>
      </c>
      <c r="E1395" s="128" t="s">
        <v>995</v>
      </c>
      <c r="F1395">
        <v>16</v>
      </c>
      <c r="G1395" t="s">
        <v>996</v>
      </c>
    </row>
    <row r="1396" spans="1:7">
      <c r="A1396">
        <v>2458</v>
      </c>
      <c r="B1396" t="s">
        <v>997</v>
      </c>
      <c r="C1396">
        <v>2401</v>
      </c>
      <c r="D1396" t="s">
        <v>1000</v>
      </c>
      <c r="E1396" s="128" t="s">
        <v>999</v>
      </c>
      <c r="F1396">
        <v>16</v>
      </c>
      <c r="G1396" t="s">
        <v>996</v>
      </c>
    </row>
    <row r="1397" spans="1:7">
      <c r="A1397">
        <v>2459</v>
      </c>
      <c r="B1397" t="s">
        <v>1001</v>
      </c>
      <c r="C1397">
        <v>2401</v>
      </c>
      <c r="D1397" t="s">
        <v>1006</v>
      </c>
      <c r="E1397" s="128" t="s">
        <v>995</v>
      </c>
      <c r="F1397">
        <v>16</v>
      </c>
      <c r="G1397" t="s">
        <v>998</v>
      </c>
    </row>
    <row r="1398" spans="1:7">
      <c r="A1398">
        <v>2460</v>
      </c>
      <c r="B1398" t="s">
        <v>997</v>
      </c>
      <c r="C1398">
        <v>2424</v>
      </c>
      <c r="D1398" t="s">
        <v>1000</v>
      </c>
      <c r="E1398" s="128" t="s">
        <v>995</v>
      </c>
      <c r="F1398">
        <v>16</v>
      </c>
      <c r="G1398" t="s">
        <v>998</v>
      </c>
    </row>
    <row r="1399" spans="1:7">
      <c r="A1399">
        <v>2461</v>
      </c>
      <c r="B1399" t="s">
        <v>997</v>
      </c>
      <c r="C1399">
        <v>2413</v>
      </c>
      <c r="D1399" t="s">
        <v>1000</v>
      </c>
      <c r="E1399" s="128" t="s">
        <v>1003</v>
      </c>
      <c r="F1399">
        <v>15</v>
      </c>
      <c r="G1399" t="s">
        <v>998</v>
      </c>
    </row>
    <row r="1400" spans="1:7">
      <c r="A1400">
        <v>2462</v>
      </c>
      <c r="B1400" t="s">
        <v>997</v>
      </c>
      <c r="C1400">
        <v>2407</v>
      </c>
      <c r="D1400" t="s">
        <v>1008</v>
      </c>
      <c r="E1400" s="128" t="s">
        <v>999</v>
      </c>
      <c r="F1400">
        <v>16</v>
      </c>
      <c r="G1400" t="s">
        <v>998</v>
      </c>
    </row>
    <row r="1401" spans="1:7">
      <c r="A1401">
        <v>2463</v>
      </c>
      <c r="B1401" t="s">
        <v>993</v>
      </c>
      <c r="C1401">
        <v>2404</v>
      </c>
      <c r="D1401" t="s">
        <v>1009</v>
      </c>
      <c r="E1401" s="128" t="s">
        <v>995</v>
      </c>
      <c r="F1401">
        <v>5</v>
      </c>
      <c r="G1401" t="s">
        <v>1005</v>
      </c>
    </row>
    <row r="1402" spans="1:7">
      <c r="A1402">
        <v>2464</v>
      </c>
      <c r="B1402" t="s">
        <v>997</v>
      </c>
      <c r="C1402">
        <v>2415</v>
      </c>
      <c r="D1402" t="s">
        <v>1009</v>
      </c>
      <c r="E1402" s="128" t="s">
        <v>999</v>
      </c>
      <c r="F1402">
        <v>15</v>
      </c>
      <c r="G1402" t="s">
        <v>996</v>
      </c>
    </row>
    <row r="1403" spans="1:7">
      <c r="A1403">
        <v>2465</v>
      </c>
      <c r="B1403" t="s">
        <v>997</v>
      </c>
      <c r="C1403">
        <v>2414</v>
      </c>
      <c r="D1403" t="s">
        <v>1006</v>
      </c>
      <c r="E1403" s="128" t="s">
        <v>999</v>
      </c>
      <c r="F1403">
        <v>15</v>
      </c>
      <c r="G1403" t="s">
        <v>998</v>
      </c>
    </row>
    <row r="1404" spans="1:7">
      <c r="A1404">
        <v>2466</v>
      </c>
      <c r="B1404" t="s">
        <v>997</v>
      </c>
      <c r="C1404">
        <v>2414</v>
      </c>
      <c r="D1404" t="s">
        <v>1006</v>
      </c>
      <c r="E1404" s="128" t="s">
        <v>995</v>
      </c>
      <c r="F1404">
        <v>15</v>
      </c>
      <c r="G1404" t="s">
        <v>998</v>
      </c>
    </row>
    <row r="1405" spans="1:7">
      <c r="A1405">
        <v>2467</v>
      </c>
      <c r="B1405" t="s">
        <v>997</v>
      </c>
      <c r="C1405">
        <v>2418</v>
      </c>
      <c r="D1405" t="s">
        <v>1008</v>
      </c>
      <c r="E1405" s="128" t="s">
        <v>1003</v>
      </c>
      <c r="F1405">
        <v>15</v>
      </c>
      <c r="G1405" t="s">
        <v>998</v>
      </c>
    </row>
    <row r="1406" spans="1:7">
      <c r="A1406">
        <v>2468</v>
      </c>
      <c r="B1406" t="s">
        <v>1001</v>
      </c>
      <c r="C1406">
        <v>2423</v>
      </c>
      <c r="D1406" t="s">
        <v>994</v>
      </c>
      <c r="E1406" s="128" t="s">
        <v>995</v>
      </c>
      <c r="F1406">
        <v>15</v>
      </c>
      <c r="G1406" t="s">
        <v>996</v>
      </c>
    </row>
    <row r="1407" spans="1:7">
      <c r="A1407">
        <v>2469</v>
      </c>
      <c r="B1407" t="s">
        <v>1001</v>
      </c>
      <c r="C1407">
        <v>2420</v>
      </c>
      <c r="D1407" t="s">
        <v>1006</v>
      </c>
      <c r="E1407" s="128" t="s">
        <v>1004</v>
      </c>
      <c r="F1407">
        <v>15</v>
      </c>
      <c r="G1407" t="s">
        <v>996</v>
      </c>
    </row>
    <row r="1408" spans="1:7">
      <c r="A1408">
        <v>2470</v>
      </c>
      <c r="B1408" t="s">
        <v>997</v>
      </c>
      <c r="C1408">
        <v>2416</v>
      </c>
      <c r="D1408" t="s">
        <v>994</v>
      </c>
      <c r="E1408" s="128" t="s">
        <v>1003</v>
      </c>
      <c r="F1408">
        <v>15</v>
      </c>
      <c r="G1408" t="s">
        <v>998</v>
      </c>
    </row>
    <row r="1409" spans="1:7">
      <c r="A1409">
        <v>2471</v>
      </c>
      <c r="B1409" t="s">
        <v>993</v>
      </c>
      <c r="C1409">
        <v>2404</v>
      </c>
      <c r="D1409" t="s">
        <v>1009</v>
      </c>
      <c r="E1409" s="128" t="s">
        <v>999</v>
      </c>
      <c r="F1409">
        <v>15</v>
      </c>
      <c r="G1409" t="s">
        <v>996</v>
      </c>
    </row>
    <row r="1410" spans="1:7">
      <c r="A1410">
        <v>2472</v>
      </c>
      <c r="B1410" t="s">
        <v>997</v>
      </c>
      <c r="C1410">
        <v>2409</v>
      </c>
      <c r="D1410" t="s">
        <v>1006</v>
      </c>
      <c r="E1410" s="128" t="s">
        <v>999</v>
      </c>
      <c r="F1410">
        <v>15</v>
      </c>
      <c r="G1410" t="s">
        <v>996</v>
      </c>
    </row>
    <row r="1411" spans="1:7">
      <c r="A1411">
        <v>2473</v>
      </c>
      <c r="B1411" t="s">
        <v>997</v>
      </c>
      <c r="C1411">
        <v>2409</v>
      </c>
      <c r="D1411" t="s">
        <v>1006</v>
      </c>
      <c r="E1411" s="128" t="s">
        <v>999</v>
      </c>
      <c r="F1411">
        <v>15</v>
      </c>
      <c r="G1411" t="s">
        <v>996</v>
      </c>
    </row>
    <row r="1412" spans="1:7">
      <c r="A1412">
        <v>2474</v>
      </c>
      <c r="B1412" t="s">
        <v>993</v>
      </c>
      <c r="C1412">
        <v>2423</v>
      </c>
      <c r="D1412" t="s">
        <v>1009</v>
      </c>
      <c r="E1412" s="128" t="s">
        <v>995</v>
      </c>
      <c r="F1412">
        <v>15</v>
      </c>
      <c r="G1412" t="s">
        <v>996</v>
      </c>
    </row>
    <row r="1413" spans="1:7">
      <c r="A1413">
        <v>2475</v>
      </c>
      <c r="B1413" t="s">
        <v>997</v>
      </c>
      <c r="C1413">
        <v>2413</v>
      </c>
      <c r="D1413" t="s">
        <v>1008</v>
      </c>
      <c r="E1413" s="128" t="s">
        <v>999</v>
      </c>
      <c r="F1413">
        <v>15</v>
      </c>
      <c r="G1413" t="s">
        <v>996</v>
      </c>
    </row>
    <row r="1414" spans="1:7">
      <c r="A1414">
        <v>2476</v>
      </c>
      <c r="B1414" t="s">
        <v>997</v>
      </c>
      <c r="C1414">
        <v>2415</v>
      </c>
      <c r="D1414" t="s">
        <v>994</v>
      </c>
      <c r="E1414" s="128" t="s">
        <v>995</v>
      </c>
      <c r="F1414">
        <v>15</v>
      </c>
      <c r="G1414" t="s">
        <v>996</v>
      </c>
    </row>
    <row r="1415" spans="1:7">
      <c r="A1415">
        <v>2477</v>
      </c>
      <c r="B1415" t="s">
        <v>1001</v>
      </c>
      <c r="C1415">
        <v>2416</v>
      </c>
      <c r="D1415" t="s">
        <v>1008</v>
      </c>
      <c r="E1415" s="128" t="s">
        <v>999</v>
      </c>
      <c r="F1415">
        <v>15</v>
      </c>
      <c r="G1415" t="s">
        <v>1005</v>
      </c>
    </row>
    <row r="1416" spans="1:7">
      <c r="A1416">
        <v>2478</v>
      </c>
      <c r="B1416" t="s">
        <v>993</v>
      </c>
      <c r="C1416">
        <v>2422</v>
      </c>
      <c r="D1416" t="s">
        <v>1008</v>
      </c>
      <c r="E1416" s="128" t="s">
        <v>995</v>
      </c>
      <c r="F1416">
        <v>15</v>
      </c>
      <c r="G1416" t="s">
        <v>996</v>
      </c>
    </row>
    <row r="1417" spans="1:7">
      <c r="A1417">
        <v>2479</v>
      </c>
      <c r="B1417" t="s">
        <v>993</v>
      </c>
      <c r="C1417">
        <v>2414</v>
      </c>
      <c r="D1417" t="s">
        <v>1006</v>
      </c>
      <c r="E1417" s="128" t="s">
        <v>995</v>
      </c>
      <c r="F1417">
        <v>15</v>
      </c>
      <c r="G1417" t="s">
        <v>996</v>
      </c>
    </row>
    <row r="1418" spans="1:7">
      <c r="A1418">
        <v>2480</v>
      </c>
      <c r="B1418" t="s">
        <v>1001</v>
      </c>
      <c r="C1418">
        <v>2416</v>
      </c>
      <c r="D1418" t="s">
        <v>994</v>
      </c>
      <c r="E1418" s="128" t="s">
        <v>995</v>
      </c>
      <c r="F1418">
        <v>15</v>
      </c>
      <c r="G1418" t="s">
        <v>998</v>
      </c>
    </row>
    <row r="1419" spans="1:7">
      <c r="A1419">
        <v>2481</v>
      </c>
      <c r="B1419" t="s">
        <v>997</v>
      </c>
      <c r="C1419">
        <v>2412</v>
      </c>
      <c r="D1419" t="s">
        <v>1008</v>
      </c>
      <c r="E1419" s="128" t="s">
        <v>1003</v>
      </c>
      <c r="F1419">
        <v>15</v>
      </c>
      <c r="G1419" t="s">
        <v>996</v>
      </c>
    </row>
    <row r="1420" spans="1:7">
      <c r="A1420">
        <v>2482</v>
      </c>
      <c r="B1420" t="s">
        <v>997</v>
      </c>
      <c r="C1420">
        <v>2407</v>
      </c>
      <c r="D1420" t="s">
        <v>1006</v>
      </c>
      <c r="E1420" s="128" t="s">
        <v>1003</v>
      </c>
      <c r="F1420">
        <v>16</v>
      </c>
      <c r="G1420" t="s">
        <v>998</v>
      </c>
    </row>
    <row r="1421" spans="1:7">
      <c r="A1421">
        <v>2483</v>
      </c>
      <c r="B1421" t="s">
        <v>1001</v>
      </c>
      <c r="C1421">
        <v>2416</v>
      </c>
      <c r="D1421" t="s">
        <v>1009</v>
      </c>
      <c r="E1421" s="128" t="s">
        <v>1003</v>
      </c>
      <c r="F1421">
        <v>16</v>
      </c>
      <c r="G1421" t="s">
        <v>998</v>
      </c>
    </row>
    <row r="1422" spans="1:7">
      <c r="A1422">
        <v>2484</v>
      </c>
      <c r="B1422" t="s">
        <v>997</v>
      </c>
      <c r="C1422">
        <v>2407</v>
      </c>
      <c r="D1422" t="s">
        <v>1008</v>
      </c>
      <c r="E1422" s="128" t="s">
        <v>999</v>
      </c>
      <c r="F1422">
        <v>15</v>
      </c>
      <c r="G1422" t="s">
        <v>998</v>
      </c>
    </row>
    <row r="1423" spans="1:7">
      <c r="A1423">
        <v>2485</v>
      </c>
      <c r="B1423" t="s">
        <v>997</v>
      </c>
      <c r="C1423">
        <v>2422</v>
      </c>
      <c r="D1423" t="s">
        <v>994</v>
      </c>
      <c r="E1423" s="128" t="s">
        <v>995</v>
      </c>
      <c r="F1423">
        <v>16</v>
      </c>
      <c r="G1423" t="s">
        <v>996</v>
      </c>
    </row>
    <row r="1424" spans="1:7">
      <c r="A1424">
        <v>2486</v>
      </c>
      <c r="B1424" t="s">
        <v>1001</v>
      </c>
      <c r="C1424">
        <v>2414</v>
      </c>
      <c r="D1424" t="s">
        <v>1009</v>
      </c>
      <c r="E1424" s="128" t="s">
        <v>995</v>
      </c>
      <c r="F1424">
        <v>16</v>
      </c>
      <c r="G1424" t="s">
        <v>998</v>
      </c>
    </row>
    <row r="1425" spans="1:7">
      <c r="A1425">
        <v>2487</v>
      </c>
      <c r="B1425" t="s">
        <v>997</v>
      </c>
      <c r="C1425">
        <v>2422</v>
      </c>
      <c r="D1425" t="s">
        <v>994</v>
      </c>
      <c r="E1425" s="128" t="s">
        <v>995</v>
      </c>
      <c r="F1425">
        <v>16</v>
      </c>
      <c r="G1425" t="s">
        <v>996</v>
      </c>
    </row>
    <row r="1426" spans="1:7">
      <c r="A1426">
        <v>2488</v>
      </c>
      <c r="B1426" t="s">
        <v>997</v>
      </c>
      <c r="C1426">
        <v>2415</v>
      </c>
      <c r="D1426" t="s">
        <v>1009</v>
      </c>
      <c r="E1426" s="128" t="s">
        <v>1003</v>
      </c>
      <c r="F1426">
        <v>5</v>
      </c>
      <c r="G1426" t="s">
        <v>996</v>
      </c>
    </row>
    <row r="1427" spans="1:7">
      <c r="A1427">
        <v>2489</v>
      </c>
      <c r="B1427" t="s">
        <v>993</v>
      </c>
      <c r="C1427">
        <v>2418</v>
      </c>
      <c r="D1427" t="s">
        <v>1006</v>
      </c>
      <c r="E1427" s="128" t="s">
        <v>1003</v>
      </c>
      <c r="F1427">
        <v>15</v>
      </c>
      <c r="G1427" t="s">
        <v>996</v>
      </c>
    </row>
    <row r="1428" spans="1:7">
      <c r="A1428">
        <v>2490</v>
      </c>
      <c r="B1428" t="s">
        <v>997</v>
      </c>
      <c r="C1428">
        <v>2413</v>
      </c>
      <c r="D1428" t="s">
        <v>1006</v>
      </c>
      <c r="E1428" s="128" t="s">
        <v>1003</v>
      </c>
      <c r="F1428">
        <v>15</v>
      </c>
      <c r="G1428" t="s">
        <v>998</v>
      </c>
    </row>
    <row r="1429" spans="1:7">
      <c r="A1429">
        <v>2491</v>
      </c>
      <c r="B1429" t="s">
        <v>997</v>
      </c>
      <c r="C1429">
        <v>2407</v>
      </c>
      <c r="D1429" t="s">
        <v>994</v>
      </c>
      <c r="E1429" s="128" t="s">
        <v>995</v>
      </c>
      <c r="F1429">
        <v>15</v>
      </c>
      <c r="G1429" t="s">
        <v>996</v>
      </c>
    </row>
    <row r="1430" spans="1:7">
      <c r="A1430">
        <v>2492</v>
      </c>
      <c r="B1430" t="s">
        <v>993</v>
      </c>
      <c r="C1430">
        <v>2413</v>
      </c>
      <c r="D1430" t="s">
        <v>1006</v>
      </c>
      <c r="E1430" s="128" t="s">
        <v>999</v>
      </c>
      <c r="F1430">
        <v>15</v>
      </c>
      <c r="G1430" t="s">
        <v>996</v>
      </c>
    </row>
    <row r="1431" spans="1:7">
      <c r="A1431">
        <v>2493</v>
      </c>
      <c r="B1431" t="s">
        <v>997</v>
      </c>
      <c r="C1431">
        <v>2422</v>
      </c>
      <c r="D1431" t="s">
        <v>1008</v>
      </c>
      <c r="E1431" s="128" t="s">
        <v>999</v>
      </c>
      <c r="F1431">
        <v>15</v>
      </c>
      <c r="G1431" t="s">
        <v>998</v>
      </c>
    </row>
    <row r="1432" spans="1:7">
      <c r="A1432">
        <v>2494</v>
      </c>
      <c r="B1432" t="s">
        <v>993</v>
      </c>
      <c r="C1432">
        <v>2404</v>
      </c>
      <c r="D1432" t="s">
        <v>1008</v>
      </c>
      <c r="E1432" s="128" t="s">
        <v>999</v>
      </c>
      <c r="F1432">
        <v>8</v>
      </c>
      <c r="G1432" t="s">
        <v>998</v>
      </c>
    </row>
    <row r="1433" spans="1:7">
      <c r="A1433">
        <v>2495</v>
      </c>
      <c r="B1433" t="s">
        <v>993</v>
      </c>
      <c r="C1433">
        <v>2411</v>
      </c>
      <c r="D1433" t="s">
        <v>1006</v>
      </c>
      <c r="E1433" s="128" t="s">
        <v>1003</v>
      </c>
      <c r="F1433">
        <v>15</v>
      </c>
      <c r="G1433" t="s">
        <v>998</v>
      </c>
    </row>
    <row r="1434" spans="1:7">
      <c r="A1434">
        <v>2496</v>
      </c>
      <c r="B1434" t="s">
        <v>1001</v>
      </c>
      <c r="C1434">
        <v>2419</v>
      </c>
      <c r="D1434" t="s">
        <v>1009</v>
      </c>
      <c r="E1434" s="128" t="s">
        <v>1003</v>
      </c>
      <c r="F1434">
        <v>15</v>
      </c>
      <c r="G1434" t="s">
        <v>998</v>
      </c>
    </row>
    <row r="1435" spans="1:7">
      <c r="A1435">
        <v>2497</v>
      </c>
      <c r="B1435" t="s">
        <v>997</v>
      </c>
      <c r="C1435">
        <v>2424</v>
      </c>
      <c r="D1435" t="s">
        <v>1006</v>
      </c>
      <c r="E1435" s="128" t="s">
        <v>999</v>
      </c>
      <c r="F1435">
        <v>14</v>
      </c>
      <c r="G1435" t="s">
        <v>998</v>
      </c>
    </row>
    <row r="1436" spans="1:7">
      <c r="A1436">
        <v>2498</v>
      </c>
      <c r="B1436" t="s">
        <v>997</v>
      </c>
      <c r="C1436">
        <v>2424</v>
      </c>
      <c r="D1436" t="s">
        <v>1000</v>
      </c>
      <c r="E1436" s="128" t="s">
        <v>999</v>
      </c>
      <c r="F1436">
        <v>14</v>
      </c>
      <c r="G1436" t="s">
        <v>998</v>
      </c>
    </row>
    <row r="1437" spans="1:7">
      <c r="A1437">
        <v>2499</v>
      </c>
      <c r="B1437" t="s">
        <v>993</v>
      </c>
      <c r="C1437">
        <v>2412</v>
      </c>
      <c r="D1437" t="s">
        <v>1008</v>
      </c>
      <c r="E1437" s="128" t="s">
        <v>1003</v>
      </c>
      <c r="F1437">
        <v>15</v>
      </c>
      <c r="G1437" t="s">
        <v>998</v>
      </c>
    </row>
    <row r="1438" spans="1:7">
      <c r="A1438">
        <v>2500</v>
      </c>
      <c r="B1438" t="s">
        <v>997</v>
      </c>
      <c r="C1438">
        <v>2408</v>
      </c>
      <c r="D1438" t="s">
        <v>1008</v>
      </c>
      <c r="E1438" s="128" t="s">
        <v>999</v>
      </c>
      <c r="F1438">
        <v>15</v>
      </c>
      <c r="G1438" t="s">
        <v>998</v>
      </c>
    </row>
    <row r="1439" spans="1:7">
      <c r="A1439">
        <v>2501</v>
      </c>
      <c r="B1439" t="s">
        <v>997</v>
      </c>
      <c r="C1439">
        <v>2423</v>
      </c>
      <c r="D1439" t="s">
        <v>1008</v>
      </c>
      <c r="E1439" s="128" t="s">
        <v>1004</v>
      </c>
      <c r="F1439">
        <v>15</v>
      </c>
      <c r="G1439" t="s">
        <v>996</v>
      </c>
    </row>
    <row r="1440" spans="1:7">
      <c r="A1440">
        <v>2502</v>
      </c>
      <c r="B1440" t="s">
        <v>997</v>
      </c>
      <c r="C1440">
        <v>2416</v>
      </c>
      <c r="D1440" t="s">
        <v>1006</v>
      </c>
      <c r="E1440" s="128" t="s">
        <v>995</v>
      </c>
      <c r="F1440">
        <v>14</v>
      </c>
      <c r="G1440" t="s">
        <v>998</v>
      </c>
    </row>
    <row r="1441" spans="1:7">
      <c r="A1441">
        <v>2503</v>
      </c>
      <c r="B1441" t="s">
        <v>997</v>
      </c>
      <c r="C1441">
        <v>2419</v>
      </c>
      <c r="D1441" t="s">
        <v>1000</v>
      </c>
      <c r="E1441" s="128" t="s">
        <v>999</v>
      </c>
      <c r="F1441">
        <v>14</v>
      </c>
      <c r="G1441" t="s">
        <v>998</v>
      </c>
    </row>
    <row r="1442" spans="1:7">
      <c r="A1442">
        <v>2504</v>
      </c>
      <c r="B1442" t="s">
        <v>997</v>
      </c>
      <c r="C1442">
        <v>2419</v>
      </c>
      <c r="D1442" t="s">
        <v>1000</v>
      </c>
      <c r="E1442" s="128" t="s">
        <v>999</v>
      </c>
      <c r="F1442">
        <v>14</v>
      </c>
      <c r="G1442" t="s">
        <v>998</v>
      </c>
    </row>
    <row r="1443" spans="1:7">
      <c r="A1443">
        <v>2505</v>
      </c>
      <c r="B1443" t="s">
        <v>997</v>
      </c>
      <c r="C1443">
        <v>2412</v>
      </c>
      <c r="D1443" t="s">
        <v>1008</v>
      </c>
      <c r="E1443" s="128" t="s">
        <v>1003</v>
      </c>
      <c r="F1443">
        <v>15</v>
      </c>
      <c r="G1443" t="s">
        <v>996</v>
      </c>
    </row>
    <row r="1444" spans="1:7">
      <c r="A1444">
        <v>2506</v>
      </c>
      <c r="B1444" t="s">
        <v>993</v>
      </c>
      <c r="C1444">
        <v>2412</v>
      </c>
      <c r="D1444" t="s">
        <v>1008</v>
      </c>
      <c r="E1444" s="128" t="s">
        <v>999</v>
      </c>
      <c r="F1444">
        <v>15</v>
      </c>
      <c r="G1444" t="s">
        <v>996</v>
      </c>
    </row>
    <row r="1445" spans="1:7">
      <c r="A1445">
        <v>2507</v>
      </c>
      <c r="B1445" t="s">
        <v>997</v>
      </c>
      <c r="C1445">
        <v>2402</v>
      </c>
      <c r="D1445" t="s">
        <v>1009</v>
      </c>
      <c r="E1445" s="128" t="s">
        <v>999</v>
      </c>
      <c r="F1445">
        <v>15</v>
      </c>
      <c r="G1445" t="s">
        <v>998</v>
      </c>
    </row>
    <row r="1446" spans="1:7">
      <c r="A1446">
        <v>2508</v>
      </c>
      <c r="B1446" t="s">
        <v>997</v>
      </c>
      <c r="C1446">
        <v>2406</v>
      </c>
      <c r="D1446" t="s">
        <v>1006</v>
      </c>
      <c r="E1446" s="128" t="s">
        <v>995</v>
      </c>
      <c r="F1446">
        <v>15</v>
      </c>
      <c r="G1446" t="s">
        <v>996</v>
      </c>
    </row>
    <row r="1447" spans="1:7">
      <c r="A1447">
        <v>2509</v>
      </c>
      <c r="B1447" t="s">
        <v>997</v>
      </c>
      <c r="C1447">
        <v>2415</v>
      </c>
      <c r="D1447" t="s">
        <v>1000</v>
      </c>
      <c r="E1447" s="128" t="s">
        <v>995</v>
      </c>
      <c r="F1447">
        <v>15</v>
      </c>
      <c r="G1447" t="s">
        <v>996</v>
      </c>
    </row>
    <row r="1448" spans="1:7">
      <c r="A1448">
        <v>2510</v>
      </c>
      <c r="B1448" t="s">
        <v>997</v>
      </c>
      <c r="C1448">
        <v>2421</v>
      </c>
      <c r="D1448" t="s">
        <v>1008</v>
      </c>
      <c r="E1448" s="128" t="s">
        <v>995</v>
      </c>
      <c r="F1448">
        <v>15</v>
      </c>
      <c r="G1448" t="s">
        <v>998</v>
      </c>
    </row>
    <row r="1449" spans="1:7">
      <c r="A1449">
        <v>2511</v>
      </c>
      <c r="B1449" t="s">
        <v>997</v>
      </c>
      <c r="C1449">
        <v>2401</v>
      </c>
      <c r="D1449" t="s">
        <v>1009</v>
      </c>
      <c r="E1449" s="128" t="s">
        <v>1003</v>
      </c>
      <c r="F1449">
        <v>15</v>
      </c>
      <c r="G1449" t="s">
        <v>998</v>
      </c>
    </row>
    <row r="1450" spans="1:7">
      <c r="A1450">
        <v>2512</v>
      </c>
      <c r="B1450" t="s">
        <v>993</v>
      </c>
      <c r="C1450">
        <v>2421</v>
      </c>
      <c r="D1450" t="s">
        <v>994</v>
      </c>
      <c r="E1450" s="128" t="s">
        <v>995</v>
      </c>
      <c r="F1450">
        <v>14</v>
      </c>
      <c r="G1450" t="s">
        <v>996</v>
      </c>
    </row>
    <row r="1451" spans="1:7">
      <c r="A1451">
        <v>2513</v>
      </c>
      <c r="B1451" t="s">
        <v>997</v>
      </c>
      <c r="C1451">
        <v>2424</v>
      </c>
      <c r="D1451" t="s">
        <v>994</v>
      </c>
      <c r="E1451" s="128" t="s">
        <v>999</v>
      </c>
      <c r="F1451">
        <v>15</v>
      </c>
      <c r="G1451" t="s">
        <v>996</v>
      </c>
    </row>
    <row r="1452" spans="1:7">
      <c r="A1452">
        <v>2514</v>
      </c>
      <c r="B1452" t="s">
        <v>993</v>
      </c>
      <c r="C1452">
        <v>2415</v>
      </c>
      <c r="D1452" t="s">
        <v>1008</v>
      </c>
      <c r="E1452" s="128" t="s">
        <v>995</v>
      </c>
      <c r="F1452">
        <v>15</v>
      </c>
      <c r="G1452" t="s">
        <v>996</v>
      </c>
    </row>
    <row r="1453" spans="1:7">
      <c r="A1453">
        <v>2515</v>
      </c>
      <c r="B1453" t="s">
        <v>997</v>
      </c>
      <c r="C1453">
        <v>2401</v>
      </c>
      <c r="D1453" t="s">
        <v>1009</v>
      </c>
      <c r="E1453" s="128" t="s">
        <v>999</v>
      </c>
      <c r="F1453">
        <v>15</v>
      </c>
      <c r="G1453" t="s">
        <v>998</v>
      </c>
    </row>
    <row r="1454" spans="1:7">
      <c r="A1454">
        <v>2516</v>
      </c>
      <c r="B1454" t="s">
        <v>993</v>
      </c>
      <c r="C1454">
        <v>2401</v>
      </c>
      <c r="D1454" t="s">
        <v>1009</v>
      </c>
      <c r="E1454" s="128" t="s">
        <v>1003</v>
      </c>
      <c r="F1454">
        <v>14</v>
      </c>
      <c r="G1454" t="s">
        <v>996</v>
      </c>
    </row>
    <row r="1455" spans="1:7">
      <c r="A1455">
        <v>2517</v>
      </c>
      <c r="B1455" t="s">
        <v>997</v>
      </c>
      <c r="C1455">
        <v>2415</v>
      </c>
      <c r="D1455" t="s">
        <v>994</v>
      </c>
      <c r="E1455" s="128" t="s">
        <v>999</v>
      </c>
      <c r="F1455">
        <v>15</v>
      </c>
      <c r="G1455" t="s">
        <v>998</v>
      </c>
    </row>
    <row r="1456" spans="1:7">
      <c r="A1456">
        <v>2518</v>
      </c>
      <c r="B1456" t="s">
        <v>997</v>
      </c>
      <c r="C1456">
        <v>2401</v>
      </c>
      <c r="D1456" t="s">
        <v>1006</v>
      </c>
      <c r="E1456" s="128" t="s">
        <v>999</v>
      </c>
      <c r="F1456">
        <v>15</v>
      </c>
      <c r="G1456" t="s">
        <v>996</v>
      </c>
    </row>
    <row r="1457" spans="1:7">
      <c r="A1457">
        <v>2519</v>
      </c>
      <c r="B1457" t="s">
        <v>993</v>
      </c>
      <c r="C1457">
        <v>2424</v>
      </c>
      <c r="D1457" t="s">
        <v>1000</v>
      </c>
      <c r="E1457" s="128" t="s">
        <v>995</v>
      </c>
      <c r="F1457">
        <v>15</v>
      </c>
      <c r="G1457" t="s">
        <v>996</v>
      </c>
    </row>
    <row r="1458" spans="1:7">
      <c r="A1458">
        <v>2520</v>
      </c>
      <c r="B1458" t="s">
        <v>997</v>
      </c>
      <c r="C1458">
        <v>2413</v>
      </c>
      <c r="D1458" t="s">
        <v>1008</v>
      </c>
      <c r="E1458" s="128" t="s">
        <v>995</v>
      </c>
      <c r="F1458">
        <v>15</v>
      </c>
      <c r="G1458" t="s">
        <v>998</v>
      </c>
    </row>
    <row r="1459" spans="1:7">
      <c r="A1459">
        <v>2521</v>
      </c>
      <c r="B1459" t="s">
        <v>997</v>
      </c>
      <c r="C1459">
        <v>2417</v>
      </c>
      <c r="D1459" t="s">
        <v>1000</v>
      </c>
      <c r="E1459" s="128" t="s">
        <v>999</v>
      </c>
      <c r="F1459">
        <v>15</v>
      </c>
      <c r="G1459" t="s">
        <v>998</v>
      </c>
    </row>
    <row r="1460" spans="1:7">
      <c r="A1460">
        <v>2522</v>
      </c>
      <c r="B1460" t="s">
        <v>993</v>
      </c>
      <c r="C1460">
        <v>2403</v>
      </c>
      <c r="D1460" t="s">
        <v>994</v>
      </c>
      <c r="E1460" s="128" t="s">
        <v>1003</v>
      </c>
      <c r="F1460">
        <v>14</v>
      </c>
      <c r="G1460" t="s">
        <v>998</v>
      </c>
    </row>
    <row r="1461" spans="1:7">
      <c r="A1461">
        <v>2523</v>
      </c>
      <c r="B1461" t="s">
        <v>997</v>
      </c>
      <c r="C1461">
        <v>2402</v>
      </c>
      <c r="D1461" t="s">
        <v>1000</v>
      </c>
      <c r="E1461" s="128" t="s">
        <v>995</v>
      </c>
      <c r="F1461">
        <v>15</v>
      </c>
      <c r="G1461" t="s">
        <v>996</v>
      </c>
    </row>
    <row r="1462" spans="1:7">
      <c r="A1462">
        <v>2524</v>
      </c>
      <c r="B1462" t="s">
        <v>997</v>
      </c>
      <c r="C1462">
        <v>2402</v>
      </c>
      <c r="D1462" t="s">
        <v>1000</v>
      </c>
      <c r="E1462" s="128" t="s">
        <v>995</v>
      </c>
      <c r="F1462">
        <v>15</v>
      </c>
      <c r="G1462" t="s">
        <v>996</v>
      </c>
    </row>
    <row r="1463" spans="1:7">
      <c r="A1463">
        <v>2525</v>
      </c>
      <c r="B1463" t="s">
        <v>993</v>
      </c>
      <c r="C1463">
        <v>2409</v>
      </c>
      <c r="D1463" t="s">
        <v>994</v>
      </c>
      <c r="E1463" s="128" t="s">
        <v>995</v>
      </c>
      <c r="F1463">
        <v>15</v>
      </c>
      <c r="G1463" t="s">
        <v>996</v>
      </c>
    </row>
    <row r="1464" spans="1:7">
      <c r="A1464">
        <v>2526</v>
      </c>
      <c r="B1464" t="s">
        <v>997</v>
      </c>
      <c r="C1464">
        <v>2424</v>
      </c>
      <c r="D1464" t="s">
        <v>1006</v>
      </c>
      <c r="E1464" s="128" t="s">
        <v>999</v>
      </c>
      <c r="F1464">
        <v>15</v>
      </c>
      <c r="G1464" t="s">
        <v>996</v>
      </c>
    </row>
    <row r="1465" spans="1:7">
      <c r="A1465">
        <v>2527</v>
      </c>
      <c r="B1465" t="s">
        <v>997</v>
      </c>
      <c r="C1465">
        <v>2415</v>
      </c>
      <c r="D1465" t="s">
        <v>1006</v>
      </c>
      <c r="E1465" s="128" t="s">
        <v>999</v>
      </c>
      <c r="F1465">
        <v>15</v>
      </c>
      <c r="G1465" t="s">
        <v>998</v>
      </c>
    </row>
    <row r="1466" spans="1:7">
      <c r="A1466">
        <v>2528</v>
      </c>
      <c r="B1466" t="s">
        <v>997</v>
      </c>
      <c r="C1466">
        <v>2414</v>
      </c>
      <c r="D1466" t="s">
        <v>1008</v>
      </c>
      <c r="E1466" s="128" t="s">
        <v>999</v>
      </c>
      <c r="F1466">
        <v>15</v>
      </c>
      <c r="G1466" t="s">
        <v>996</v>
      </c>
    </row>
    <row r="1467" spans="1:7">
      <c r="A1467">
        <v>2529</v>
      </c>
      <c r="B1467" t="s">
        <v>1001</v>
      </c>
      <c r="C1467">
        <v>2416</v>
      </c>
      <c r="D1467" t="s">
        <v>1008</v>
      </c>
      <c r="E1467" s="128" t="s">
        <v>999</v>
      </c>
      <c r="F1467">
        <v>15</v>
      </c>
      <c r="G1467" t="s">
        <v>996</v>
      </c>
    </row>
    <row r="1468" spans="1:7">
      <c r="A1468">
        <v>2530</v>
      </c>
      <c r="B1468" t="s">
        <v>997</v>
      </c>
      <c r="C1468">
        <v>2421</v>
      </c>
      <c r="D1468" t="s">
        <v>1000</v>
      </c>
      <c r="E1468" s="128" t="s">
        <v>1004</v>
      </c>
      <c r="F1468">
        <v>15</v>
      </c>
      <c r="G1468" t="s">
        <v>998</v>
      </c>
    </row>
    <row r="1469" spans="1:7">
      <c r="A1469">
        <v>2531</v>
      </c>
      <c r="B1469" t="s">
        <v>997</v>
      </c>
      <c r="C1469">
        <v>2419</v>
      </c>
      <c r="D1469" t="s">
        <v>1009</v>
      </c>
      <c r="E1469" s="128" t="s">
        <v>995</v>
      </c>
      <c r="F1469">
        <v>15</v>
      </c>
      <c r="G1469" t="s">
        <v>996</v>
      </c>
    </row>
    <row r="1470" spans="1:7">
      <c r="A1470">
        <v>2532</v>
      </c>
      <c r="B1470" t="s">
        <v>993</v>
      </c>
      <c r="C1470">
        <v>2415</v>
      </c>
      <c r="D1470" t="s">
        <v>1008</v>
      </c>
      <c r="E1470" s="128" t="s">
        <v>995</v>
      </c>
      <c r="F1470">
        <v>15</v>
      </c>
      <c r="G1470" t="s">
        <v>998</v>
      </c>
    </row>
    <row r="1471" spans="1:7">
      <c r="A1471">
        <v>2533</v>
      </c>
      <c r="B1471" t="s">
        <v>997</v>
      </c>
      <c r="C1471">
        <v>2421</v>
      </c>
      <c r="D1471" t="s">
        <v>1006</v>
      </c>
      <c r="E1471" s="128" t="s">
        <v>995</v>
      </c>
      <c r="F1471">
        <v>15</v>
      </c>
      <c r="G1471" t="s">
        <v>998</v>
      </c>
    </row>
    <row r="1472" spans="1:7">
      <c r="A1472">
        <v>2534</v>
      </c>
      <c r="B1472" t="s">
        <v>1001</v>
      </c>
      <c r="C1472">
        <v>2419</v>
      </c>
      <c r="D1472" t="s">
        <v>1008</v>
      </c>
      <c r="E1472" s="128" t="s">
        <v>995</v>
      </c>
      <c r="F1472">
        <v>7</v>
      </c>
      <c r="G1472" t="s">
        <v>996</v>
      </c>
    </row>
    <row r="1473" spans="1:7">
      <c r="A1473">
        <v>2535</v>
      </c>
      <c r="B1473" t="s">
        <v>1001</v>
      </c>
      <c r="C1473">
        <v>2403</v>
      </c>
      <c r="D1473" t="s">
        <v>994</v>
      </c>
      <c r="E1473" s="128" t="s">
        <v>1003</v>
      </c>
      <c r="F1473">
        <v>15</v>
      </c>
      <c r="G1473" t="s">
        <v>996</v>
      </c>
    </row>
    <row r="1474" spans="1:7">
      <c r="A1474">
        <v>2536</v>
      </c>
      <c r="B1474" t="s">
        <v>997</v>
      </c>
      <c r="C1474">
        <v>2411</v>
      </c>
      <c r="D1474" t="s">
        <v>1009</v>
      </c>
      <c r="E1474" s="128" t="s">
        <v>999</v>
      </c>
      <c r="F1474">
        <v>6</v>
      </c>
      <c r="G1474" t="s">
        <v>998</v>
      </c>
    </row>
    <row r="1475" spans="1:7">
      <c r="A1475">
        <v>2537</v>
      </c>
      <c r="B1475" t="s">
        <v>997</v>
      </c>
      <c r="C1475">
        <v>2406</v>
      </c>
      <c r="D1475" t="s">
        <v>1008</v>
      </c>
      <c r="E1475" s="128" t="s">
        <v>995</v>
      </c>
      <c r="F1475">
        <v>15</v>
      </c>
      <c r="G1475" t="s">
        <v>996</v>
      </c>
    </row>
    <row r="1476" spans="1:7">
      <c r="A1476">
        <v>2538</v>
      </c>
      <c r="B1476" t="s">
        <v>997</v>
      </c>
      <c r="C1476">
        <v>2417</v>
      </c>
      <c r="D1476" t="s">
        <v>1000</v>
      </c>
      <c r="E1476" s="128" t="s">
        <v>995</v>
      </c>
      <c r="F1476">
        <v>15</v>
      </c>
      <c r="G1476" t="s">
        <v>996</v>
      </c>
    </row>
    <row r="1477" spans="1:7">
      <c r="A1477">
        <v>2539</v>
      </c>
      <c r="B1477" t="s">
        <v>997</v>
      </c>
      <c r="C1477">
        <v>2417</v>
      </c>
      <c r="D1477" t="s">
        <v>1000</v>
      </c>
      <c r="E1477" s="128" t="s">
        <v>995</v>
      </c>
      <c r="F1477">
        <v>15</v>
      </c>
      <c r="G1477" t="s">
        <v>998</v>
      </c>
    </row>
    <row r="1478" spans="1:7">
      <c r="A1478">
        <v>2540</v>
      </c>
      <c r="B1478" t="s">
        <v>993</v>
      </c>
      <c r="C1478">
        <v>2420</v>
      </c>
      <c r="D1478" t="s">
        <v>994</v>
      </c>
      <c r="E1478" s="128" t="s">
        <v>999</v>
      </c>
      <c r="F1478">
        <v>15</v>
      </c>
      <c r="G1478" t="s">
        <v>996</v>
      </c>
    </row>
    <row r="1479" spans="1:7">
      <c r="A1479">
        <v>2541</v>
      </c>
      <c r="B1479" t="s">
        <v>993</v>
      </c>
      <c r="C1479">
        <v>2420</v>
      </c>
      <c r="D1479" t="s">
        <v>994</v>
      </c>
      <c r="E1479" s="128" t="s">
        <v>999</v>
      </c>
      <c r="F1479">
        <v>15</v>
      </c>
      <c r="G1479" t="s">
        <v>996</v>
      </c>
    </row>
    <row r="1480" spans="1:7">
      <c r="A1480">
        <v>2542</v>
      </c>
      <c r="B1480" t="s">
        <v>993</v>
      </c>
      <c r="C1480">
        <v>2414</v>
      </c>
      <c r="D1480" t="s">
        <v>1006</v>
      </c>
      <c r="E1480" s="128" t="s">
        <v>995</v>
      </c>
      <c r="F1480">
        <v>15</v>
      </c>
      <c r="G1480" t="s">
        <v>996</v>
      </c>
    </row>
    <row r="1481" spans="1:7">
      <c r="A1481">
        <v>2543</v>
      </c>
      <c r="B1481" t="s">
        <v>993</v>
      </c>
      <c r="C1481">
        <v>2414</v>
      </c>
      <c r="D1481" t="s">
        <v>1006</v>
      </c>
      <c r="E1481" s="128" t="s">
        <v>995</v>
      </c>
      <c r="F1481">
        <v>15</v>
      </c>
      <c r="G1481" t="s">
        <v>996</v>
      </c>
    </row>
    <row r="1482" spans="1:7">
      <c r="A1482">
        <v>2544</v>
      </c>
      <c r="B1482" t="s">
        <v>993</v>
      </c>
      <c r="C1482">
        <v>2414</v>
      </c>
      <c r="D1482" t="s">
        <v>1000</v>
      </c>
      <c r="E1482" s="128" t="s">
        <v>999</v>
      </c>
      <c r="F1482">
        <v>15</v>
      </c>
      <c r="G1482" t="s">
        <v>996</v>
      </c>
    </row>
    <row r="1483" spans="1:7">
      <c r="A1483">
        <v>2545</v>
      </c>
      <c r="B1483" t="s">
        <v>993</v>
      </c>
      <c r="C1483">
        <v>2413</v>
      </c>
      <c r="D1483" t="s">
        <v>1000</v>
      </c>
      <c r="E1483" s="128" t="s">
        <v>995</v>
      </c>
      <c r="F1483">
        <v>15</v>
      </c>
      <c r="G1483" t="s">
        <v>996</v>
      </c>
    </row>
    <row r="1484" spans="1:7">
      <c r="A1484">
        <v>2546</v>
      </c>
      <c r="B1484" t="s">
        <v>993</v>
      </c>
      <c r="C1484">
        <v>2413</v>
      </c>
      <c r="D1484" t="s">
        <v>1000</v>
      </c>
      <c r="E1484" s="128" t="s">
        <v>995</v>
      </c>
      <c r="F1484">
        <v>15</v>
      </c>
      <c r="G1484" t="s">
        <v>996</v>
      </c>
    </row>
    <row r="1485" spans="1:7">
      <c r="A1485">
        <v>2547</v>
      </c>
      <c r="B1485" t="s">
        <v>1001</v>
      </c>
      <c r="C1485">
        <v>2407</v>
      </c>
      <c r="D1485" t="s">
        <v>1008</v>
      </c>
      <c r="E1485" s="128" t="s">
        <v>999</v>
      </c>
      <c r="F1485">
        <v>15</v>
      </c>
      <c r="G1485" t="s">
        <v>998</v>
      </c>
    </row>
    <row r="1486" spans="1:7">
      <c r="A1486">
        <v>2548</v>
      </c>
      <c r="B1486" t="s">
        <v>997</v>
      </c>
      <c r="C1486">
        <v>2419</v>
      </c>
      <c r="D1486" t="s">
        <v>1008</v>
      </c>
      <c r="E1486" s="128" t="s">
        <v>999</v>
      </c>
      <c r="F1486">
        <v>14</v>
      </c>
      <c r="G1486" t="s">
        <v>998</v>
      </c>
    </row>
    <row r="1487" spans="1:7">
      <c r="A1487">
        <v>2549</v>
      </c>
      <c r="B1487" t="s">
        <v>997</v>
      </c>
      <c r="C1487">
        <v>2411</v>
      </c>
      <c r="D1487" t="s">
        <v>1000</v>
      </c>
      <c r="E1487" s="128" t="s">
        <v>995</v>
      </c>
      <c r="F1487">
        <v>14</v>
      </c>
      <c r="G1487" t="s">
        <v>996</v>
      </c>
    </row>
    <row r="1488" spans="1:7">
      <c r="A1488">
        <v>2550</v>
      </c>
      <c r="B1488" t="s">
        <v>997</v>
      </c>
      <c r="C1488">
        <v>2409</v>
      </c>
      <c r="D1488" t="s">
        <v>1008</v>
      </c>
      <c r="E1488" s="128" t="s">
        <v>995</v>
      </c>
      <c r="F1488">
        <v>15</v>
      </c>
      <c r="G1488" t="s">
        <v>996</v>
      </c>
    </row>
    <row r="1489" spans="1:7">
      <c r="A1489">
        <v>2551</v>
      </c>
      <c r="B1489" t="s">
        <v>997</v>
      </c>
      <c r="C1489">
        <v>2402</v>
      </c>
      <c r="D1489" t="s">
        <v>1006</v>
      </c>
      <c r="E1489" s="128" t="s">
        <v>999</v>
      </c>
      <c r="F1489">
        <v>15</v>
      </c>
      <c r="G1489" t="s">
        <v>998</v>
      </c>
    </row>
    <row r="1490" spans="1:7">
      <c r="A1490">
        <v>2552</v>
      </c>
      <c r="B1490" t="s">
        <v>993</v>
      </c>
      <c r="C1490">
        <v>2412</v>
      </c>
      <c r="D1490" t="s">
        <v>1008</v>
      </c>
      <c r="E1490" s="128" t="s">
        <v>1003</v>
      </c>
      <c r="F1490">
        <v>14</v>
      </c>
      <c r="G1490" t="s">
        <v>998</v>
      </c>
    </row>
    <row r="1491" spans="1:7">
      <c r="A1491">
        <v>2553</v>
      </c>
      <c r="B1491" t="s">
        <v>997</v>
      </c>
      <c r="C1491">
        <v>2412</v>
      </c>
      <c r="D1491" t="s">
        <v>1008</v>
      </c>
      <c r="E1491" s="128" t="s">
        <v>999</v>
      </c>
      <c r="F1491">
        <v>14</v>
      </c>
      <c r="G1491" t="s">
        <v>998</v>
      </c>
    </row>
    <row r="1492" spans="1:7">
      <c r="A1492">
        <v>2554</v>
      </c>
      <c r="B1492" t="s">
        <v>997</v>
      </c>
      <c r="C1492">
        <v>2419</v>
      </c>
      <c r="D1492" t="s">
        <v>994</v>
      </c>
      <c r="E1492" s="128" t="s">
        <v>995</v>
      </c>
      <c r="F1492">
        <v>14</v>
      </c>
      <c r="G1492" t="s">
        <v>996</v>
      </c>
    </row>
    <row r="1493" spans="1:7">
      <c r="A1493">
        <v>2555</v>
      </c>
      <c r="B1493" t="s">
        <v>997</v>
      </c>
      <c r="C1493">
        <v>2417</v>
      </c>
      <c r="D1493" t="s">
        <v>1000</v>
      </c>
      <c r="E1493" s="128" t="s">
        <v>999</v>
      </c>
      <c r="F1493">
        <v>14</v>
      </c>
      <c r="G1493" t="s">
        <v>998</v>
      </c>
    </row>
    <row r="1494" spans="1:7">
      <c r="A1494">
        <v>2556</v>
      </c>
      <c r="B1494" t="s">
        <v>997</v>
      </c>
      <c r="C1494">
        <v>2411</v>
      </c>
      <c r="D1494" t="s">
        <v>1006</v>
      </c>
      <c r="E1494" s="128" t="s">
        <v>995</v>
      </c>
      <c r="F1494">
        <v>15</v>
      </c>
      <c r="G1494" t="s">
        <v>998</v>
      </c>
    </row>
    <row r="1495" spans="1:7">
      <c r="A1495">
        <v>2557</v>
      </c>
      <c r="B1495" t="s">
        <v>993</v>
      </c>
      <c r="C1495">
        <v>2419</v>
      </c>
      <c r="D1495" t="s">
        <v>1008</v>
      </c>
      <c r="E1495" s="128" t="s">
        <v>1003</v>
      </c>
      <c r="F1495">
        <v>14</v>
      </c>
      <c r="G1495" t="s">
        <v>998</v>
      </c>
    </row>
    <row r="1496" spans="1:7">
      <c r="A1496">
        <v>2558</v>
      </c>
      <c r="B1496" t="s">
        <v>997</v>
      </c>
      <c r="C1496">
        <v>2406</v>
      </c>
      <c r="D1496" t="s">
        <v>1008</v>
      </c>
      <c r="E1496" s="128" t="s">
        <v>995</v>
      </c>
      <c r="F1496">
        <v>14</v>
      </c>
      <c r="G1496" t="s">
        <v>996</v>
      </c>
    </row>
    <row r="1497" spans="1:7">
      <c r="A1497">
        <v>2559</v>
      </c>
      <c r="B1497" t="s">
        <v>997</v>
      </c>
      <c r="C1497">
        <v>2412</v>
      </c>
      <c r="D1497" t="s">
        <v>1006</v>
      </c>
      <c r="E1497" s="128" t="s">
        <v>995</v>
      </c>
      <c r="F1497">
        <v>15</v>
      </c>
      <c r="G1497" t="s">
        <v>996</v>
      </c>
    </row>
    <row r="1498" spans="1:7">
      <c r="A1498">
        <v>2560</v>
      </c>
      <c r="B1498" t="s">
        <v>993</v>
      </c>
      <c r="C1498">
        <v>2424</v>
      </c>
      <c r="D1498" t="s">
        <v>1009</v>
      </c>
      <c r="E1498" s="128" t="s">
        <v>1004</v>
      </c>
      <c r="F1498">
        <v>15</v>
      </c>
      <c r="G1498" t="s">
        <v>998</v>
      </c>
    </row>
    <row r="1499" spans="1:7">
      <c r="A1499">
        <v>2561</v>
      </c>
      <c r="B1499" t="s">
        <v>997</v>
      </c>
      <c r="C1499">
        <v>2406</v>
      </c>
      <c r="D1499" t="s">
        <v>1008</v>
      </c>
      <c r="E1499" s="128" t="s">
        <v>999</v>
      </c>
      <c r="F1499">
        <v>15</v>
      </c>
      <c r="G1499" t="s">
        <v>998</v>
      </c>
    </row>
    <row r="1500" spans="1:7">
      <c r="A1500">
        <v>2562</v>
      </c>
      <c r="B1500" t="s">
        <v>997</v>
      </c>
      <c r="C1500">
        <v>2411</v>
      </c>
      <c r="D1500" t="s">
        <v>994</v>
      </c>
      <c r="E1500" s="128" t="s">
        <v>995</v>
      </c>
      <c r="F1500">
        <v>14</v>
      </c>
      <c r="G1500" t="s">
        <v>996</v>
      </c>
    </row>
    <row r="1501" spans="1:7">
      <c r="A1501">
        <v>2563</v>
      </c>
      <c r="B1501" t="s">
        <v>1007</v>
      </c>
      <c r="C1501">
        <v>2415</v>
      </c>
      <c r="D1501" t="s">
        <v>1006</v>
      </c>
      <c r="E1501" s="128" t="s">
        <v>999</v>
      </c>
      <c r="F1501">
        <v>14</v>
      </c>
      <c r="G1501" t="s">
        <v>998</v>
      </c>
    </row>
    <row r="1502" spans="1:7">
      <c r="A1502">
        <v>2564</v>
      </c>
      <c r="B1502" t="s">
        <v>997</v>
      </c>
      <c r="C1502">
        <v>2413</v>
      </c>
      <c r="D1502" t="s">
        <v>1006</v>
      </c>
      <c r="E1502" s="128" t="s">
        <v>999</v>
      </c>
      <c r="F1502">
        <v>14</v>
      </c>
      <c r="G1502" t="s">
        <v>998</v>
      </c>
    </row>
    <row r="1503" spans="1:7">
      <c r="A1503">
        <v>2565</v>
      </c>
      <c r="B1503" t="s">
        <v>997</v>
      </c>
      <c r="C1503">
        <v>2415</v>
      </c>
      <c r="D1503" t="s">
        <v>1009</v>
      </c>
      <c r="E1503" s="128" t="s">
        <v>1003</v>
      </c>
      <c r="F1503">
        <v>14</v>
      </c>
      <c r="G1503" t="s">
        <v>998</v>
      </c>
    </row>
    <row r="1504" spans="1:7">
      <c r="A1504">
        <v>2566</v>
      </c>
      <c r="B1504" t="s">
        <v>993</v>
      </c>
      <c r="C1504">
        <v>2406</v>
      </c>
      <c r="D1504" t="s">
        <v>1008</v>
      </c>
      <c r="E1504" s="128" t="s">
        <v>995</v>
      </c>
      <c r="F1504">
        <v>14</v>
      </c>
      <c r="G1504" t="s">
        <v>996</v>
      </c>
    </row>
    <row r="1505" spans="1:7">
      <c r="A1505">
        <v>2567</v>
      </c>
      <c r="B1505" t="s">
        <v>997</v>
      </c>
      <c r="C1505">
        <v>2406</v>
      </c>
      <c r="D1505" t="s">
        <v>1006</v>
      </c>
      <c r="E1505" s="128" t="s">
        <v>1004</v>
      </c>
      <c r="F1505">
        <v>14</v>
      </c>
      <c r="G1505" t="s">
        <v>996</v>
      </c>
    </row>
    <row r="1506" spans="1:7">
      <c r="A1506">
        <v>2568</v>
      </c>
      <c r="B1506" t="s">
        <v>997</v>
      </c>
      <c r="C1506">
        <v>2419</v>
      </c>
      <c r="D1506" t="s">
        <v>1009</v>
      </c>
      <c r="E1506" s="128" t="s">
        <v>1003</v>
      </c>
      <c r="F1506">
        <v>14</v>
      </c>
      <c r="G1506" t="s">
        <v>998</v>
      </c>
    </row>
    <row r="1507" spans="1:7">
      <c r="A1507">
        <v>2569</v>
      </c>
      <c r="B1507" t="s">
        <v>993</v>
      </c>
      <c r="C1507">
        <v>2417</v>
      </c>
      <c r="D1507" t="s">
        <v>1008</v>
      </c>
      <c r="E1507" s="128" t="s">
        <v>995</v>
      </c>
      <c r="F1507">
        <v>14</v>
      </c>
      <c r="G1507" t="s">
        <v>998</v>
      </c>
    </row>
    <row r="1508" spans="1:7">
      <c r="A1508">
        <v>2570</v>
      </c>
      <c r="B1508" t="s">
        <v>997</v>
      </c>
      <c r="C1508">
        <v>2411</v>
      </c>
      <c r="D1508" t="s">
        <v>1000</v>
      </c>
      <c r="E1508" s="128" t="s">
        <v>999</v>
      </c>
      <c r="F1508">
        <v>14</v>
      </c>
      <c r="G1508" t="s">
        <v>996</v>
      </c>
    </row>
    <row r="1509" spans="1:7">
      <c r="A1509">
        <v>2571</v>
      </c>
      <c r="B1509" t="s">
        <v>1002</v>
      </c>
      <c r="C1509">
        <v>2418</v>
      </c>
      <c r="D1509" t="s">
        <v>1000</v>
      </c>
      <c r="E1509" s="128" t="s">
        <v>995</v>
      </c>
      <c r="F1509">
        <v>14</v>
      </c>
      <c r="G1509" t="s">
        <v>996</v>
      </c>
    </row>
    <row r="1510" spans="1:7">
      <c r="A1510">
        <v>2572</v>
      </c>
      <c r="B1510" t="s">
        <v>997</v>
      </c>
      <c r="C1510">
        <v>2418</v>
      </c>
      <c r="D1510" t="s">
        <v>994</v>
      </c>
      <c r="E1510" s="128" t="s">
        <v>995</v>
      </c>
      <c r="F1510">
        <v>14</v>
      </c>
      <c r="G1510" t="s">
        <v>996</v>
      </c>
    </row>
    <row r="1511" spans="1:7">
      <c r="A1511">
        <v>2573</v>
      </c>
      <c r="B1511" t="s">
        <v>993</v>
      </c>
      <c r="C1511">
        <v>2418</v>
      </c>
      <c r="D1511" t="s">
        <v>1008</v>
      </c>
      <c r="E1511" s="128" t="s">
        <v>999</v>
      </c>
      <c r="F1511">
        <v>4</v>
      </c>
      <c r="G1511" t="s">
        <v>996</v>
      </c>
    </row>
    <row r="1512" spans="1:7">
      <c r="A1512">
        <v>2574</v>
      </c>
      <c r="B1512" t="s">
        <v>997</v>
      </c>
      <c r="C1512">
        <v>2408</v>
      </c>
      <c r="D1512" t="s">
        <v>1006</v>
      </c>
      <c r="E1512" s="128" t="s">
        <v>995</v>
      </c>
      <c r="F1512">
        <v>14</v>
      </c>
      <c r="G1512" t="s">
        <v>996</v>
      </c>
    </row>
    <row r="1513" spans="1:7">
      <c r="A1513">
        <v>2575</v>
      </c>
      <c r="B1513" t="s">
        <v>993</v>
      </c>
      <c r="C1513">
        <v>2413</v>
      </c>
      <c r="D1513" t="s">
        <v>1008</v>
      </c>
      <c r="E1513" s="128" t="s">
        <v>999</v>
      </c>
      <c r="F1513">
        <v>15</v>
      </c>
      <c r="G1513" t="s">
        <v>998</v>
      </c>
    </row>
    <row r="1514" spans="1:7">
      <c r="A1514">
        <v>2576</v>
      </c>
      <c r="B1514" t="s">
        <v>1001</v>
      </c>
      <c r="C1514">
        <v>2424</v>
      </c>
      <c r="D1514" t="s">
        <v>1000</v>
      </c>
      <c r="E1514" s="128" t="s">
        <v>1003</v>
      </c>
      <c r="F1514">
        <v>14</v>
      </c>
      <c r="G1514" t="s">
        <v>998</v>
      </c>
    </row>
    <row r="1515" spans="1:7">
      <c r="A1515">
        <v>2579</v>
      </c>
      <c r="B1515" t="s">
        <v>993</v>
      </c>
      <c r="C1515">
        <v>2416</v>
      </c>
      <c r="D1515" t="s">
        <v>994</v>
      </c>
      <c r="E1515" s="128" t="s">
        <v>1003</v>
      </c>
      <c r="F1515">
        <v>14</v>
      </c>
      <c r="G1515" t="s">
        <v>996</v>
      </c>
    </row>
    <row r="1516" spans="1:7">
      <c r="A1516">
        <v>2580</v>
      </c>
      <c r="B1516" t="s">
        <v>997</v>
      </c>
      <c r="C1516">
        <v>2416</v>
      </c>
      <c r="D1516" t="s">
        <v>1008</v>
      </c>
      <c r="E1516" s="128" t="s">
        <v>999</v>
      </c>
      <c r="F1516">
        <v>13</v>
      </c>
      <c r="G1516" t="s">
        <v>996</v>
      </c>
    </row>
    <row r="1517" spans="1:7">
      <c r="A1517">
        <v>2581</v>
      </c>
      <c r="B1517" t="s">
        <v>997</v>
      </c>
      <c r="C1517">
        <v>2420</v>
      </c>
      <c r="D1517" t="s">
        <v>1000</v>
      </c>
      <c r="E1517" s="128" t="s">
        <v>995</v>
      </c>
      <c r="F1517">
        <v>13</v>
      </c>
      <c r="G1517" t="s">
        <v>996</v>
      </c>
    </row>
    <row r="1518" spans="1:7">
      <c r="A1518">
        <v>2582</v>
      </c>
      <c r="B1518" t="s">
        <v>997</v>
      </c>
      <c r="C1518">
        <v>2408</v>
      </c>
      <c r="D1518" t="s">
        <v>1009</v>
      </c>
      <c r="E1518" s="128" t="s">
        <v>1003</v>
      </c>
      <c r="F1518">
        <v>13</v>
      </c>
      <c r="G1518" t="s">
        <v>998</v>
      </c>
    </row>
    <row r="1519" spans="1:7">
      <c r="A1519">
        <v>2583</v>
      </c>
      <c r="B1519" t="s">
        <v>997</v>
      </c>
      <c r="C1519">
        <v>2408</v>
      </c>
      <c r="D1519" t="s">
        <v>1009</v>
      </c>
      <c r="E1519" s="128" t="s">
        <v>1003</v>
      </c>
      <c r="F1519">
        <v>13</v>
      </c>
      <c r="G1519" t="s">
        <v>998</v>
      </c>
    </row>
    <row r="1520" spans="1:7">
      <c r="A1520">
        <v>2584</v>
      </c>
      <c r="B1520" t="s">
        <v>997</v>
      </c>
      <c r="C1520">
        <v>2412</v>
      </c>
      <c r="D1520" t="s">
        <v>1009</v>
      </c>
      <c r="E1520" s="128" t="s">
        <v>999</v>
      </c>
      <c r="F1520">
        <v>14</v>
      </c>
      <c r="G1520" t="s">
        <v>998</v>
      </c>
    </row>
    <row r="1521" spans="1:7">
      <c r="A1521">
        <v>2585</v>
      </c>
      <c r="B1521" t="s">
        <v>997</v>
      </c>
      <c r="C1521">
        <v>2414</v>
      </c>
      <c r="D1521" t="s">
        <v>1008</v>
      </c>
      <c r="E1521" s="128" t="s">
        <v>999</v>
      </c>
      <c r="F1521">
        <v>9</v>
      </c>
      <c r="G1521" t="s">
        <v>998</v>
      </c>
    </row>
    <row r="1522" spans="1:7">
      <c r="A1522">
        <v>2586</v>
      </c>
      <c r="B1522" t="s">
        <v>997</v>
      </c>
      <c r="C1522">
        <v>2419</v>
      </c>
      <c r="D1522" t="s">
        <v>1008</v>
      </c>
      <c r="E1522" s="128" t="s">
        <v>999</v>
      </c>
      <c r="F1522">
        <v>14</v>
      </c>
      <c r="G1522" t="s">
        <v>998</v>
      </c>
    </row>
    <row r="1523" spans="1:7">
      <c r="A1523">
        <v>2587</v>
      </c>
      <c r="B1523" t="s">
        <v>997</v>
      </c>
      <c r="C1523">
        <v>2414</v>
      </c>
      <c r="D1523" t="s">
        <v>1008</v>
      </c>
      <c r="E1523" s="128" t="s">
        <v>999</v>
      </c>
      <c r="F1523">
        <v>14</v>
      </c>
      <c r="G1523" t="s">
        <v>996</v>
      </c>
    </row>
    <row r="1524" spans="1:7">
      <c r="A1524">
        <v>2588</v>
      </c>
      <c r="B1524" t="s">
        <v>997</v>
      </c>
      <c r="C1524">
        <v>2414</v>
      </c>
      <c r="D1524" t="s">
        <v>1000</v>
      </c>
      <c r="E1524" s="128" t="s">
        <v>999</v>
      </c>
      <c r="F1524">
        <v>13</v>
      </c>
      <c r="G1524" t="s">
        <v>998</v>
      </c>
    </row>
    <row r="1525" spans="1:7">
      <c r="A1525">
        <v>2589</v>
      </c>
      <c r="B1525" t="s">
        <v>997</v>
      </c>
      <c r="C1525">
        <v>2420</v>
      </c>
      <c r="D1525" t="s">
        <v>1000</v>
      </c>
      <c r="E1525" s="128" t="s">
        <v>999</v>
      </c>
      <c r="F1525">
        <v>13</v>
      </c>
      <c r="G1525" t="s">
        <v>998</v>
      </c>
    </row>
    <row r="1526" spans="1:7">
      <c r="A1526">
        <v>2590</v>
      </c>
      <c r="B1526" t="s">
        <v>1001</v>
      </c>
      <c r="C1526">
        <v>2405</v>
      </c>
      <c r="D1526" t="s">
        <v>1008</v>
      </c>
      <c r="E1526" s="128" t="s">
        <v>995</v>
      </c>
      <c r="F1526">
        <v>13</v>
      </c>
      <c r="G1526" t="s">
        <v>998</v>
      </c>
    </row>
    <row r="1527" spans="1:7">
      <c r="A1527">
        <v>2591</v>
      </c>
      <c r="B1527" t="s">
        <v>997</v>
      </c>
      <c r="C1527">
        <v>2417</v>
      </c>
      <c r="D1527" t="s">
        <v>1000</v>
      </c>
      <c r="E1527" s="128" t="s">
        <v>999</v>
      </c>
      <c r="F1527">
        <v>14</v>
      </c>
      <c r="G1527" t="s">
        <v>998</v>
      </c>
    </row>
    <row r="1528" spans="1:7">
      <c r="A1528">
        <v>2592</v>
      </c>
      <c r="B1528" t="s">
        <v>993</v>
      </c>
      <c r="C1528">
        <v>2405</v>
      </c>
      <c r="D1528" t="s">
        <v>1009</v>
      </c>
      <c r="E1528" s="128" t="s">
        <v>995</v>
      </c>
      <c r="F1528">
        <v>14</v>
      </c>
      <c r="G1528" t="s">
        <v>998</v>
      </c>
    </row>
    <row r="1529" spans="1:7">
      <c r="A1529">
        <v>2593</v>
      </c>
      <c r="B1529" t="s">
        <v>997</v>
      </c>
      <c r="C1529">
        <v>2417</v>
      </c>
      <c r="D1529" t="s">
        <v>1000</v>
      </c>
      <c r="E1529" s="128" t="s">
        <v>995</v>
      </c>
      <c r="F1529">
        <v>14</v>
      </c>
      <c r="G1529" t="s">
        <v>996</v>
      </c>
    </row>
    <row r="1530" spans="1:7">
      <c r="A1530">
        <v>2594</v>
      </c>
      <c r="B1530" t="s">
        <v>993</v>
      </c>
      <c r="C1530">
        <v>2404</v>
      </c>
      <c r="D1530" t="s">
        <v>1000</v>
      </c>
      <c r="E1530" s="128" t="s">
        <v>995</v>
      </c>
      <c r="F1530">
        <v>14</v>
      </c>
      <c r="G1530" t="s">
        <v>998</v>
      </c>
    </row>
    <row r="1531" spans="1:7">
      <c r="A1531">
        <v>2595</v>
      </c>
      <c r="B1531" t="s">
        <v>997</v>
      </c>
      <c r="C1531">
        <v>2419</v>
      </c>
      <c r="D1531" t="s">
        <v>1000</v>
      </c>
      <c r="E1531" s="128" t="s">
        <v>1003</v>
      </c>
      <c r="F1531">
        <v>14</v>
      </c>
      <c r="G1531" t="s">
        <v>998</v>
      </c>
    </row>
    <row r="1532" spans="1:7">
      <c r="A1532">
        <v>2596</v>
      </c>
      <c r="B1532" t="s">
        <v>997</v>
      </c>
      <c r="C1532">
        <v>2408</v>
      </c>
      <c r="D1532" t="s">
        <v>1000</v>
      </c>
      <c r="E1532" s="128" t="s">
        <v>1003</v>
      </c>
      <c r="F1532">
        <v>14</v>
      </c>
      <c r="G1532" t="s">
        <v>998</v>
      </c>
    </row>
    <row r="1533" spans="1:7">
      <c r="A1533">
        <v>2597</v>
      </c>
      <c r="B1533" t="s">
        <v>1007</v>
      </c>
      <c r="C1533">
        <v>2404</v>
      </c>
      <c r="D1533" t="s">
        <v>1008</v>
      </c>
      <c r="E1533" s="128" t="s">
        <v>999</v>
      </c>
      <c r="F1533">
        <v>14</v>
      </c>
      <c r="G1533" t="s">
        <v>998</v>
      </c>
    </row>
    <row r="1534" spans="1:7">
      <c r="A1534">
        <v>2598</v>
      </c>
      <c r="B1534" t="s">
        <v>997</v>
      </c>
      <c r="C1534">
        <v>2418</v>
      </c>
      <c r="D1534" t="s">
        <v>1000</v>
      </c>
      <c r="E1534" s="128" t="s">
        <v>1003</v>
      </c>
      <c r="F1534">
        <v>14</v>
      </c>
      <c r="G1534" t="s">
        <v>996</v>
      </c>
    </row>
    <row r="1535" spans="1:7">
      <c r="A1535">
        <v>2599</v>
      </c>
      <c r="B1535" t="s">
        <v>997</v>
      </c>
      <c r="C1535">
        <v>2417</v>
      </c>
      <c r="D1535" t="s">
        <v>1009</v>
      </c>
      <c r="E1535" s="128" t="s">
        <v>999</v>
      </c>
      <c r="F1535">
        <v>14</v>
      </c>
      <c r="G1535" t="s">
        <v>996</v>
      </c>
    </row>
    <row r="1536" spans="1:7">
      <c r="A1536">
        <v>2600</v>
      </c>
      <c r="B1536" t="s">
        <v>997</v>
      </c>
      <c r="C1536">
        <v>2417</v>
      </c>
      <c r="D1536" t="s">
        <v>1000</v>
      </c>
      <c r="E1536" s="128" t="s">
        <v>1003</v>
      </c>
      <c r="F1536">
        <v>13</v>
      </c>
      <c r="G1536" t="s">
        <v>998</v>
      </c>
    </row>
    <row r="1537" spans="1:7">
      <c r="A1537">
        <v>2601</v>
      </c>
      <c r="B1537" t="s">
        <v>1001</v>
      </c>
      <c r="C1537">
        <v>2418</v>
      </c>
      <c r="D1537" t="s">
        <v>994</v>
      </c>
      <c r="E1537" s="128" t="s">
        <v>995</v>
      </c>
      <c r="F1537">
        <v>14</v>
      </c>
      <c r="G1537" t="s">
        <v>996</v>
      </c>
    </row>
    <row r="1538" spans="1:7">
      <c r="A1538">
        <v>2602</v>
      </c>
      <c r="B1538" t="s">
        <v>993</v>
      </c>
      <c r="C1538">
        <v>2412</v>
      </c>
      <c r="D1538" t="s">
        <v>1009</v>
      </c>
      <c r="E1538" s="128" t="s">
        <v>995</v>
      </c>
      <c r="F1538">
        <v>14</v>
      </c>
      <c r="G1538" t="s">
        <v>996</v>
      </c>
    </row>
    <row r="1539" spans="1:7">
      <c r="A1539">
        <v>2603</v>
      </c>
      <c r="B1539" t="s">
        <v>993</v>
      </c>
      <c r="C1539">
        <v>2419</v>
      </c>
      <c r="D1539" t="s">
        <v>1006</v>
      </c>
      <c r="E1539" s="128" t="s">
        <v>995</v>
      </c>
      <c r="F1539">
        <v>13</v>
      </c>
      <c r="G1539" t="s">
        <v>996</v>
      </c>
    </row>
    <row r="1540" spans="1:7">
      <c r="A1540">
        <v>2604</v>
      </c>
      <c r="B1540" t="s">
        <v>997</v>
      </c>
      <c r="C1540">
        <v>2412</v>
      </c>
      <c r="D1540" t="s">
        <v>1000</v>
      </c>
      <c r="E1540" s="128" t="s">
        <v>995</v>
      </c>
      <c r="F1540">
        <v>13</v>
      </c>
      <c r="G1540" t="s">
        <v>996</v>
      </c>
    </row>
    <row r="1541" spans="1:7">
      <c r="A1541">
        <v>2605</v>
      </c>
      <c r="B1541" t="s">
        <v>993</v>
      </c>
      <c r="C1541">
        <v>2423</v>
      </c>
      <c r="D1541" t="s">
        <v>1008</v>
      </c>
      <c r="E1541" s="128" t="s">
        <v>995</v>
      </c>
      <c r="F1541">
        <v>14</v>
      </c>
      <c r="G1541" t="s">
        <v>996</v>
      </c>
    </row>
    <row r="1542" spans="1:7">
      <c r="A1542">
        <v>2606</v>
      </c>
      <c r="B1542" t="s">
        <v>1001</v>
      </c>
      <c r="C1542">
        <v>2419</v>
      </c>
      <c r="D1542" t="s">
        <v>1008</v>
      </c>
      <c r="E1542" s="128" t="s">
        <v>1003</v>
      </c>
      <c r="F1542">
        <v>13</v>
      </c>
      <c r="G1542" t="s">
        <v>998</v>
      </c>
    </row>
    <row r="1543" spans="1:7">
      <c r="A1543">
        <v>2607</v>
      </c>
      <c r="B1543" t="s">
        <v>997</v>
      </c>
      <c r="C1543">
        <v>2409</v>
      </c>
      <c r="D1543" t="s">
        <v>1009</v>
      </c>
      <c r="E1543" s="128" t="s">
        <v>995</v>
      </c>
      <c r="F1543">
        <v>14</v>
      </c>
      <c r="G1543" t="s">
        <v>996</v>
      </c>
    </row>
    <row r="1544" spans="1:7">
      <c r="A1544">
        <v>2608</v>
      </c>
      <c r="B1544" t="s">
        <v>997</v>
      </c>
      <c r="C1544">
        <v>2404</v>
      </c>
      <c r="D1544" t="s">
        <v>1006</v>
      </c>
      <c r="E1544" s="128" t="s">
        <v>999</v>
      </c>
      <c r="F1544">
        <v>14</v>
      </c>
      <c r="G1544" t="s">
        <v>998</v>
      </c>
    </row>
    <row r="1545" spans="1:7">
      <c r="A1545">
        <v>2609</v>
      </c>
      <c r="B1545" t="s">
        <v>997</v>
      </c>
      <c r="C1545">
        <v>2401</v>
      </c>
      <c r="D1545" t="s">
        <v>1006</v>
      </c>
      <c r="E1545" s="128" t="s">
        <v>999</v>
      </c>
      <c r="F1545">
        <v>14</v>
      </c>
      <c r="G1545" t="s">
        <v>996</v>
      </c>
    </row>
    <row r="1546" spans="1:7">
      <c r="A1546">
        <v>2610</v>
      </c>
      <c r="B1546" t="s">
        <v>997</v>
      </c>
      <c r="C1546">
        <v>2415</v>
      </c>
      <c r="D1546" t="s">
        <v>994</v>
      </c>
      <c r="E1546" s="128" t="s">
        <v>995</v>
      </c>
      <c r="F1546">
        <v>14</v>
      </c>
      <c r="G1546" t="s">
        <v>996</v>
      </c>
    </row>
    <row r="1547" spans="1:7">
      <c r="A1547">
        <v>2611</v>
      </c>
      <c r="B1547" t="s">
        <v>997</v>
      </c>
      <c r="C1547">
        <v>2415</v>
      </c>
      <c r="D1547" t="s">
        <v>994</v>
      </c>
      <c r="E1547" s="128" t="s">
        <v>995</v>
      </c>
      <c r="F1547">
        <v>14</v>
      </c>
      <c r="G1547" t="s">
        <v>996</v>
      </c>
    </row>
    <row r="1548" spans="1:7">
      <c r="A1548">
        <v>2612</v>
      </c>
      <c r="B1548" t="s">
        <v>1001</v>
      </c>
      <c r="C1548">
        <v>2405</v>
      </c>
      <c r="D1548" t="s">
        <v>1006</v>
      </c>
      <c r="E1548" s="128" t="s">
        <v>995</v>
      </c>
      <c r="F1548">
        <v>3</v>
      </c>
      <c r="G1548" t="s">
        <v>996</v>
      </c>
    </row>
    <row r="1549" spans="1:7">
      <c r="A1549">
        <v>2613</v>
      </c>
      <c r="B1549" t="s">
        <v>997</v>
      </c>
      <c r="C1549">
        <v>2412</v>
      </c>
      <c r="D1549" t="s">
        <v>1008</v>
      </c>
      <c r="E1549" s="128" t="s">
        <v>1003</v>
      </c>
      <c r="F1549">
        <v>14</v>
      </c>
      <c r="G1549" t="s">
        <v>996</v>
      </c>
    </row>
    <row r="1550" spans="1:7">
      <c r="A1550">
        <v>2615</v>
      </c>
      <c r="B1550" t="s">
        <v>993</v>
      </c>
      <c r="C1550">
        <v>2418</v>
      </c>
      <c r="D1550" t="s">
        <v>1008</v>
      </c>
      <c r="E1550" s="128" t="s">
        <v>999</v>
      </c>
      <c r="F1550">
        <v>14</v>
      </c>
      <c r="G1550" t="s">
        <v>996</v>
      </c>
    </row>
    <row r="1551" spans="1:7">
      <c r="A1551">
        <v>2616</v>
      </c>
      <c r="B1551" t="s">
        <v>993</v>
      </c>
      <c r="C1551">
        <v>2418</v>
      </c>
      <c r="D1551" t="s">
        <v>1008</v>
      </c>
      <c r="E1551" s="128" t="s">
        <v>1003</v>
      </c>
      <c r="F1551">
        <v>14</v>
      </c>
      <c r="G1551" t="s">
        <v>998</v>
      </c>
    </row>
    <row r="1552" spans="1:7">
      <c r="A1552">
        <v>2617</v>
      </c>
      <c r="B1552" t="s">
        <v>1001</v>
      </c>
      <c r="C1552">
        <v>2415</v>
      </c>
      <c r="D1552" t="s">
        <v>1009</v>
      </c>
      <c r="E1552" s="128" t="s">
        <v>1003</v>
      </c>
      <c r="F1552">
        <v>14</v>
      </c>
      <c r="G1552" t="s">
        <v>996</v>
      </c>
    </row>
    <row r="1553" spans="1:7">
      <c r="A1553">
        <v>2618</v>
      </c>
      <c r="B1553" t="s">
        <v>997</v>
      </c>
      <c r="C1553">
        <v>2420</v>
      </c>
      <c r="D1553" t="s">
        <v>1000</v>
      </c>
      <c r="E1553" s="128" t="s">
        <v>999</v>
      </c>
      <c r="F1553">
        <v>14</v>
      </c>
      <c r="G1553" t="s">
        <v>998</v>
      </c>
    </row>
    <row r="1554" spans="1:7">
      <c r="A1554">
        <v>2619</v>
      </c>
      <c r="B1554" t="s">
        <v>993</v>
      </c>
      <c r="C1554">
        <v>2411</v>
      </c>
      <c r="D1554" t="s">
        <v>1000</v>
      </c>
      <c r="E1554" s="128" t="s">
        <v>995</v>
      </c>
      <c r="F1554">
        <v>13</v>
      </c>
      <c r="G1554" t="s">
        <v>996</v>
      </c>
    </row>
    <row r="1555" spans="1:7">
      <c r="A1555">
        <v>2620</v>
      </c>
      <c r="B1555" t="s">
        <v>997</v>
      </c>
      <c r="C1555">
        <v>2403</v>
      </c>
      <c r="D1555" t="s">
        <v>994</v>
      </c>
      <c r="E1555" s="128" t="s">
        <v>999</v>
      </c>
      <c r="F1555">
        <v>14</v>
      </c>
      <c r="G1555" t="s">
        <v>996</v>
      </c>
    </row>
    <row r="1556" spans="1:7">
      <c r="A1556">
        <v>2621</v>
      </c>
      <c r="B1556" t="s">
        <v>997</v>
      </c>
      <c r="C1556">
        <v>2403</v>
      </c>
      <c r="D1556" t="s">
        <v>994</v>
      </c>
      <c r="E1556" s="128" t="s">
        <v>999</v>
      </c>
      <c r="F1556">
        <v>14</v>
      </c>
      <c r="G1556" t="s">
        <v>996</v>
      </c>
    </row>
    <row r="1557" spans="1:7">
      <c r="A1557">
        <v>2622</v>
      </c>
      <c r="B1557" t="s">
        <v>997</v>
      </c>
      <c r="C1557">
        <v>2408</v>
      </c>
      <c r="D1557" t="s">
        <v>1000</v>
      </c>
      <c r="E1557" s="128" t="s">
        <v>995</v>
      </c>
      <c r="F1557">
        <v>14</v>
      </c>
      <c r="G1557" t="s">
        <v>996</v>
      </c>
    </row>
    <row r="1558" spans="1:7">
      <c r="A1558">
        <v>2623</v>
      </c>
      <c r="B1558" t="s">
        <v>997</v>
      </c>
      <c r="C1558">
        <v>2409</v>
      </c>
      <c r="D1558" t="s">
        <v>1006</v>
      </c>
      <c r="E1558" s="128" t="s">
        <v>1004</v>
      </c>
      <c r="F1558">
        <v>14</v>
      </c>
      <c r="G1558" t="s">
        <v>996</v>
      </c>
    </row>
    <row r="1559" spans="1:7">
      <c r="A1559">
        <v>2624</v>
      </c>
      <c r="B1559" t="s">
        <v>997</v>
      </c>
      <c r="C1559">
        <v>2411</v>
      </c>
      <c r="D1559" t="s">
        <v>1008</v>
      </c>
      <c r="E1559" s="128" t="s">
        <v>995</v>
      </c>
      <c r="F1559">
        <v>14</v>
      </c>
      <c r="G1559" t="s">
        <v>998</v>
      </c>
    </row>
    <row r="1560" spans="1:7">
      <c r="A1560">
        <v>2625</v>
      </c>
      <c r="B1560" t="s">
        <v>997</v>
      </c>
      <c r="C1560">
        <v>2419</v>
      </c>
      <c r="D1560" t="s">
        <v>1009</v>
      </c>
      <c r="E1560" s="128" t="s">
        <v>1003</v>
      </c>
      <c r="F1560">
        <v>14</v>
      </c>
      <c r="G1560" t="s">
        <v>998</v>
      </c>
    </row>
    <row r="1561" spans="1:7">
      <c r="A1561">
        <v>2626</v>
      </c>
      <c r="B1561" t="s">
        <v>997</v>
      </c>
      <c r="C1561">
        <v>2423</v>
      </c>
      <c r="D1561" t="s">
        <v>1006</v>
      </c>
      <c r="E1561" s="128" t="s">
        <v>995</v>
      </c>
      <c r="F1561">
        <v>14</v>
      </c>
      <c r="G1561" t="s">
        <v>996</v>
      </c>
    </row>
    <row r="1562" spans="1:7">
      <c r="A1562">
        <v>2627</v>
      </c>
      <c r="B1562" t="s">
        <v>997</v>
      </c>
      <c r="C1562">
        <v>2421</v>
      </c>
      <c r="D1562" t="s">
        <v>994</v>
      </c>
      <c r="E1562" s="128" t="s">
        <v>995</v>
      </c>
      <c r="F1562">
        <v>14</v>
      </c>
      <c r="G1562" t="s">
        <v>996</v>
      </c>
    </row>
    <row r="1563" spans="1:7">
      <c r="A1563">
        <v>2628</v>
      </c>
      <c r="B1563" t="s">
        <v>993</v>
      </c>
      <c r="C1563">
        <v>2416</v>
      </c>
      <c r="D1563" t="s">
        <v>1006</v>
      </c>
      <c r="E1563" s="128" t="s">
        <v>995</v>
      </c>
      <c r="F1563">
        <v>14</v>
      </c>
      <c r="G1563" t="s">
        <v>996</v>
      </c>
    </row>
    <row r="1564" spans="1:7">
      <c r="A1564">
        <v>2629</v>
      </c>
      <c r="B1564" t="s">
        <v>997</v>
      </c>
      <c r="C1564">
        <v>2421</v>
      </c>
      <c r="D1564" t="s">
        <v>1000</v>
      </c>
      <c r="E1564" s="128" t="s">
        <v>995</v>
      </c>
      <c r="F1564">
        <v>14</v>
      </c>
      <c r="G1564" t="s">
        <v>996</v>
      </c>
    </row>
    <row r="1565" spans="1:7">
      <c r="A1565">
        <v>2630</v>
      </c>
      <c r="B1565" t="s">
        <v>997</v>
      </c>
      <c r="C1565">
        <v>2408</v>
      </c>
      <c r="D1565" t="s">
        <v>994</v>
      </c>
      <c r="E1565" s="128" t="s">
        <v>995</v>
      </c>
      <c r="F1565">
        <v>14</v>
      </c>
      <c r="G1565" t="s">
        <v>998</v>
      </c>
    </row>
    <row r="1566" spans="1:7">
      <c r="A1566">
        <v>2631</v>
      </c>
      <c r="B1566" t="s">
        <v>993</v>
      </c>
      <c r="C1566">
        <v>2409</v>
      </c>
      <c r="D1566" t="s">
        <v>1008</v>
      </c>
      <c r="E1566" s="128" t="s">
        <v>995</v>
      </c>
      <c r="F1566">
        <v>14</v>
      </c>
      <c r="G1566" t="s">
        <v>998</v>
      </c>
    </row>
    <row r="1567" spans="1:7">
      <c r="A1567">
        <v>2632</v>
      </c>
      <c r="B1567" t="s">
        <v>1001</v>
      </c>
      <c r="C1567">
        <v>2403</v>
      </c>
      <c r="D1567" t="s">
        <v>1006</v>
      </c>
      <c r="E1567" s="128" t="s">
        <v>995</v>
      </c>
      <c r="F1567">
        <v>14</v>
      </c>
      <c r="G1567" t="s">
        <v>996</v>
      </c>
    </row>
    <row r="1568" spans="1:7">
      <c r="A1568">
        <v>2633</v>
      </c>
      <c r="B1568" t="s">
        <v>997</v>
      </c>
      <c r="C1568">
        <v>2416</v>
      </c>
      <c r="D1568" t="s">
        <v>1006</v>
      </c>
      <c r="E1568" s="128" t="s">
        <v>1003</v>
      </c>
      <c r="F1568">
        <v>14</v>
      </c>
      <c r="G1568" t="s">
        <v>998</v>
      </c>
    </row>
    <row r="1569" spans="1:7">
      <c r="A1569">
        <v>2634</v>
      </c>
      <c r="B1569" t="s">
        <v>997</v>
      </c>
      <c r="C1569">
        <v>2416</v>
      </c>
      <c r="D1569" t="s">
        <v>1006</v>
      </c>
      <c r="E1569" s="128" t="s">
        <v>999</v>
      </c>
      <c r="F1569">
        <v>14</v>
      </c>
      <c r="G1569" t="s">
        <v>998</v>
      </c>
    </row>
    <row r="1570" spans="1:7">
      <c r="A1570">
        <v>2635</v>
      </c>
      <c r="B1570" t="s">
        <v>993</v>
      </c>
      <c r="C1570">
        <v>2413</v>
      </c>
      <c r="D1570" t="s">
        <v>1009</v>
      </c>
      <c r="E1570" s="128" t="s">
        <v>1004</v>
      </c>
      <c r="F1570">
        <v>14</v>
      </c>
      <c r="G1570" t="s">
        <v>996</v>
      </c>
    </row>
    <row r="1571" spans="1:7">
      <c r="A1571">
        <v>2636</v>
      </c>
      <c r="B1571" t="s">
        <v>997</v>
      </c>
      <c r="C1571">
        <v>2416</v>
      </c>
      <c r="D1571" t="s">
        <v>1008</v>
      </c>
      <c r="E1571" s="128" t="s">
        <v>999</v>
      </c>
      <c r="F1571">
        <v>14</v>
      </c>
      <c r="G1571" t="s">
        <v>998</v>
      </c>
    </row>
    <row r="1572" spans="1:7">
      <c r="A1572">
        <v>2637</v>
      </c>
      <c r="B1572" t="s">
        <v>997</v>
      </c>
      <c r="C1572">
        <v>2417</v>
      </c>
      <c r="D1572" t="s">
        <v>994</v>
      </c>
      <c r="E1572" s="128" t="s">
        <v>999</v>
      </c>
      <c r="F1572">
        <v>14</v>
      </c>
      <c r="G1572" t="s">
        <v>996</v>
      </c>
    </row>
    <row r="1573" spans="1:7">
      <c r="A1573">
        <v>2638</v>
      </c>
      <c r="B1573" t="s">
        <v>997</v>
      </c>
      <c r="C1573">
        <v>2403</v>
      </c>
      <c r="D1573" t="s">
        <v>1008</v>
      </c>
      <c r="E1573" s="128" t="s">
        <v>1003</v>
      </c>
      <c r="F1573">
        <v>14</v>
      </c>
      <c r="G1573" t="s">
        <v>998</v>
      </c>
    </row>
    <row r="1574" spans="1:7">
      <c r="A1574">
        <v>2639</v>
      </c>
      <c r="B1574" t="s">
        <v>1001</v>
      </c>
      <c r="C1574">
        <v>2404</v>
      </c>
      <c r="D1574" t="s">
        <v>1006</v>
      </c>
      <c r="E1574" s="128" t="s">
        <v>999</v>
      </c>
      <c r="F1574">
        <v>14</v>
      </c>
      <c r="G1574" t="s">
        <v>998</v>
      </c>
    </row>
    <row r="1575" spans="1:7">
      <c r="A1575">
        <v>2640</v>
      </c>
      <c r="B1575" t="s">
        <v>993</v>
      </c>
      <c r="C1575">
        <v>2404</v>
      </c>
      <c r="D1575" t="s">
        <v>994</v>
      </c>
      <c r="E1575" s="128" t="s">
        <v>1004</v>
      </c>
      <c r="F1575">
        <v>14</v>
      </c>
      <c r="G1575" t="s">
        <v>998</v>
      </c>
    </row>
    <row r="1576" spans="1:7">
      <c r="A1576">
        <v>2641</v>
      </c>
      <c r="B1576" t="s">
        <v>993</v>
      </c>
      <c r="C1576">
        <v>2424</v>
      </c>
      <c r="D1576" t="s">
        <v>1008</v>
      </c>
      <c r="E1576" s="128" t="s">
        <v>995</v>
      </c>
      <c r="F1576">
        <v>14</v>
      </c>
      <c r="G1576" t="s">
        <v>996</v>
      </c>
    </row>
    <row r="1577" spans="1:7">
      <c r="A1577">
        <v>2642</v>
      </c>
      <c r="B1577" t="s">
        <v>993</v>
      </c>
      <c r="C1577">
        <v>2418</v>
      </c>
      <c r="D1577" t="s">
        <v>1008</v>
      </c>
      <c r="E1577" s="128" t="s">
        <v>999</v>
      </c>
      <c r="F1577">
        <v>14</v>
      </c>
      <c r="G1577" t="s">
        <v>996</v>
      </c>
    </row>
    <row r="1578" spans="1:7">
      <c r="A1578">
        <v>2643</v>
      </c>
      <c r="B1578" t="s">
        <v>993</v>
      </c>
      <c r="C1578">
        <v>2404</v>
      </c>
      <c r="D1578" t="s">
        <v>1000</v>
      </c>
      <c r="E1578" s="128" t="s">
        <v>995</v>
      </c>
      <c r="F1578">
        <v>14</v>
      </c>
      <c r="G1578" t="s">
        <v>996</v>
      </c>
    </row>
    <row r="1579" spans="1:7">
      <c r="A1579">
        <v>2644</v>
      </c>
      <c r="B1579" t="s">
        <v>997</v>
      </c>
      <c r="C1579">
        <v>2411</v>
      </c>
      <c r="D1579" t="s">
        <v>1006</v>
      </c>
      <c r="E1579" s="128" t="s">
        <v>995</v>
      </c>
      <c r="F1579">
        <v>14</v>
      </c>
      <c r="G1579" t="s">
        <v>996</v>
      </c>
    </row>
    <row r="1580" spans="1:7">
      <c r="A1580">
        <v>2645</v>
      </c>
      <c r="B1580" t="s">
        <v>997</v>
      </c>
      <c r="C1580">
        <v>2422</v>
      </c>
      <c r="D1580" t="s">
        <v>1006</v>
      </c>
      <c r="E1580" s="128" t="s">
        <v>1003</v>
      </c>
      <c r="F1580">
        <v>14</v>
      </c>
      <c r="G1580" t="s">
        <v>996</v>
      </c>
    </row>
    <row r="1581" spans="1:7">
      <c r="A1581">
        <v>2646</v>
      </c>
      <c r="B1581" t="s">
        <v>993</v>
      </c>
      <c r="C1581">
        <v>2402</v>
      </c>
      <c r="D1581" t="s">
        <v>1006</v>
      </c>
      <c r="E1581" s="128" t="s">
        <v>1003</v>
      </c>
      <c r="F1581">
        <v>14</v>
      </c>
      <c r="G1581" t="s">
        <v>998</v>
      </c>
    </row>
    <row r="1582" spans="1:7">
      <c r="A1582">
        <v>2647</v>
      </c>
      <c r="B1582" t="s">
        <v>1001</v>
      </c>
      <c r="C1582">
        <v>2402</v>
      </c>
      <c r="D1582" t="s">
        <v>1008</v>
      </c>
      <c r="E1582" s="128" t="s">
        <v>1003</v>
      </c>
      <c r="F1582">
        <v>14</v>
      </c>
      <c r="G1582" t="s">
        <v>998</v>
      </c>
    </row>
    <row r="1583" spans="1:7">
      <c r="A1583">
        <v>2648</v>
      </c>
      <c r="B1583" t="s">
        <v>997</v>
      </c>
      <c r="C1583">
        <v>2415</v>
      </c>
      <c r="D1583" t="s">
        <v>1000</v>
      </c>
      <c r="E1583" s="128" t="s">
        <v>999</v>
      </c>
      <c r="F1583">
        <v>14</v>
      </c>
      <c r="G1583" t="s">
        <v>996</v>
      </c>
    </row>
    <row r="1584" spans="1:7">
      <c r="A1584">
        <v>2649</v>
      </c>
      <c r="B1584" t="s">
        <v>1001</v>
      </c>
      <c r="C1584">
        <v>2402</v>
      </c>
      <c r="D1584" t="s">
        <v>1008</v>
      </c>
      <c r="E1584" s="128" t="s">
        <v>995</v>
      </c>
      <c r="F1584">
        <v>14</v>
      </c>
      <c r="G1584" t="s">
        <v>996</v>
      </c>
    </row>
    <row r="1585" spans="1:7">
      <c r="A1585">
        <v>2650</v>
      </c>
      <c r="B1585" t="s">
        <v>997</v>
      </c>
      <c r="C1585">
        <v>2417</v>
      </c>
      <c r="D1585" t="s">
        <v>1006</v>
      </c>
      <c r="E1585" s="128" t="s">
        <v>999</v>
      </c>
      <c r="F1585">
        <v>14</v>
      </c>
      <c r="G1585" t="s">
        <v>998</v>
      </c>
    </row>
    <row r="1586" spans="1:7">
      <c r="A1586">
        <v>2651</v>
      </c>
      <c r="B1586" t="s">
        <v>997</v>
      </c>
      <c r="C1586">
        <v>2411</v>
      </c>
      <c r="D1586" t="s">
        <v>1006</v>
      </c>
      <c r="E1586" s="128" t="s">
        <v>995</v>
      </c>
      <c r="F1586">
        <v>14</v>
      </c>
      <c r="G1586" t="s">
        <v>996</v>
      </c>
    </row>
    <row r="1587" spans="1:7">
      <c r="A1587">
        <v>2652</v>
      </c>
      <c r="B1587" t="s">
        <v>997</v>
      </c>
      <c r="C1587">
        <v>2422</v>
      </c>
      <c r="D1587" t="s">
        <v>1000</v>
      </c>
      <c r="E1587" s="128" t="s">
        <v>999</v>
      </c>
      <c r="F1587">
        <v>14</v>
      </c>
      <c r="G1587" t="s">
        <v>998</v>
      </c>
    </row>
    <row r="1588" spans="1:7">
      <c r="A1588">
        <v>2653</v>
      </c>
      <c r="B1588" t="s">
        <v>997</v>
      </c>
      <c r="C1588">
        <v>2406</v>
      </c>
      <c r="D1588" t="s">
        <v>1008</v>
      </c>
      <c r="E1588" s="128" t="s">
        <v>999</v>
      </c>
      <c r="F1588">
        <v>14</v>
      </c>
      <c r="G1588" t="s">
        <v>998</v>
      </c>
    </row>
    <row r="1589" spans="1:7">
      <c r="A1589">
        <v>2654</v>
      </c>
      <c r="B1589" t="s">
        <v>1001</v>
      </c>
      <c r="C1589">
        <v>2413</v>
      </c>
      <c r="D1589" t="s">
        <v>1006</v>
      </c>
      <c r="E1589" s="128" t="s">
        <v>1003</v>
      </c>
      <c r="F1589">
        <v>14</v>
      </c>
      <c r="G1589" t="s">
        <v>998</v>
      </c>
    </row>
    <row r="1590" spans="1:7">
      <c r="A1590">
        <v>2655</v>
      </c>
      <c r="B1590" t="s">
        <v>997</v>
      </c>
      <c r="C1590">
        <v>2412</v>
      </c>
      <c r="D1590" t="s">
        <v>1008</v>
      </c>
      <c r="E1590" s="128" t="s">
        <v>999</v>
      </c>
      <c r="F1590">
        <v>14</v>
      </c>
      <c r="G1590" t="s">
        <v>996</v>
      </c>
    </row>
    <row r="1591" spans="1:7">
      <c r="A1591">
        <v>2656</v>
      </c>
      <c r="B1591" t="s">
        <v>1002</v>
      </c>
      <c r="C1591">
        <v>2407</v>
      </c>
      <c r="D1591" t="s">
        <v>1008</v>
      </c>
      <c r="E1591" s="128" t="s">
        <v>995</v>
      </c>
      <c r="F1591">
        <v>5</v>
      </c>
      <c r="G1591" t="s">
        <v>996</v>
      </c>
    </row>
    <row r="1592" spans="1:7">
      <c r="A1592">
        <v>2657</v>
      </c>
      <c r="B1592" t="s">
        <v>1001</v>
      </c>
      <c r="C1592">
        <v>2418</v>
      </c>
      <c r="D1592" t="s">
        <v>1008</v>
      </c>
      <c r="E1592" s="128" t="s">
        <v>999</v>
      </c>
      <c r="F1592">
        <v>14</v>
      </c>
      <c r="G1592" t="s">
        <v>998</v>
      </c>
    </row>
    <row r="1593" spans="1:7">
      <c r="A1593">
        <v>2658</v>
      </c>
      <c r="B1593" t="s">
        <v>993</v>
      </c>
      <c r="C1593">
        <v>2421</v>
      </c>
      <c r="D1593" t="s">
        <v>994</v>
      </c>
      <c r="E1593" s="128" t="s">
        <v>995</v>
      </c>
      <c r="F1593">
        <v>14</v>
      </c>
      <c r="G1593" t="s">
        <v>996</v>
      </c>
    </row>
    <row r="1594" spans="1:7">
      <c r="A1594">
        <v>2659</v>
      </c>
      <c r="B1594" t="s">
        <v>997</v>
      </c>
      <c r="C1594">
        <v>2415</v>
      </c>
      <c r="D1594" t="s">
        <v>1006</v>
      </c>
      <c r="E1594" s="128" t="s">
        <v>995</v>
      </c>
      <c r="F1594">
        <v>14</v>
      </c>
      <c r="G1594" t="s">
        <v>996</v>
      </c>
    </row>
    <row r="1595" spans="1:7">
      <c r="A1595">
        <v>2660</v>
      </c>
      <c r="B1595" t="s">
        <v>993</v>
      </c>
      <c r="C1595">
        <v>2412</v>
      </c>
      <c r="D1595" t="s">
        <v>1009</v>
      </c>
      <c r="E1595" s="128" t="s">
        <v>1003</v>
      </c>
      <c r="F1595">
        <v>14</v>
      </c>
      <c r="G1595" t="s">
        <v>998</v>
      </c>
    </row>
    <row r="1596" spans="1:7">
      <c r="A1596">
        <v>2661</v>
      </c>
      <c r="B1596" t="s">
        <v>993</v>
      </c>
      <c r="C1596">
        <v>2418</v>
      </c>
      <c r="D1596" t="s">
        <v>1000</v>
      </c>
      <c r="E1596" s="128" t="s">
        <v>999</v>
      </c>
      <c r="F1596">
        <v>14</v>
      </c>
      <c r="G1596" t="s">
        <v>998</v>
      </c>
    </row>
    <row r="1597" spans="1:7">
      <c r="A1597">
        <v>2662</v>
      </c>
      <c r="B1597" t="s">
        <v>993</v>
      </c>
      <c r="C1597">
        <v>2406</v>
      </c>
      <c r="D1597" t="s">
        <v>1006</v>
      </c>
      <c r="E1597" s="128" t="s">
        <v>1004</v>
      </c>
      <c r="F1597">
        <v>14</v>
      </c>
      <c r="G1597" t="s">
        <v>996</v>
      </c>
    </row>
    <row r="1598" spans="1:7">
      <c r="A1598">
        <v>2663</v>
      </c>
      <c r="B1598" t="s">
        <v>997</v>
      </c>
      <c r="C1598">
        <v>2423</v>
      </c>
      <c r="D1598" t="s">
        <v>1008</v>
      </c>
      <c r="E1598" s="128" t="s">
        <v>1003</v>
      </c>
      <c r="F1598">
        <v>14</v>
      </c>
      <c r="G1598" t="s">
        <v>998</v>
      </c>
    </row>
    <row r="1599" spans="1:7">
      <c r="A1599">
        <v>2664</v>
      </c>
      <c r="B1599" t="s">
        <v>997</v>
      </c>
      <c r="C1599">
        <v>2414</v>
      </c>
      <c r="D1599" t="s">
        <v>1006</v>
      </c>
      <c r="E1599" s="128" t="s">
        <v>995</v>
      </c>
      <c r="F1599">
        <v>14</v>
      </c>
      <c r="G1599" t="s">
        <v>998</v>
      </c>
    </row>
    <row r="1600" spans="1:7">
      <c r="A1600">
        <v>2665</v>
      </c>
      <c r="B1600" t="s">
        <v>993</v>
      </c>
      <c r="C1600">
        <v>2418</v>
      </c>
      <c r="D1600" t="s">
        <v>1006</v>
      </c>
      <c r="E1600" s="128" t="s">
        <v>999</v>
      </c>
      <c r="F1600">
        <v>14</v>
      </c>
      <c r="G1600" t="s">
        <v>996</v>
      </c>
    </row>
    <row r="1601" spans="1:7">
      <c r="A1601">
        <v>2666</v>
      </c>
      <c r="B1601" t="s">
        <v>993</v>
      </c>
      <c r="C1601">
        <v>2418</v>
      </c>
      <c r="D1601" t="s">
        <v>1006</v>
      </c>
      <c r="E1601" s="128" t="s">
        <v>1003</v>
      </c>
      <c r="F1601">
        <v>14</v>
      </c>
      <c r="G1601" t="s">
        <v>996</v>
      </c>
    </row>
    <row r="1602" spans="1:7">
      <c r="A1602">
        <v>2667</v>
      </c>
      <c r="B1602" t="s">
        <v>993</v>
      </c>
      <c r="C1602">
        <v>2401</v>
      </c>
      <c r="D1602" t="s">
        <v>1009</v>
      </c>
      <c r="E1602" s="128" t="s">
        <v>995</v>
      </c>
      <c r="F1602">
        <v>14</v>
      </c>
      <c r="G1602" t="s">
        <v>996</v>
      </c>
    </row>
    <row r="1603" spans="1:7">
      <c r="A1603">
        <v>2668</v>
      </c>
      <c r="B1603" t="s">
        <v>997</v>
      </c>
      <c r="C1603">
        <v>2424</v>
      </c>
      <c r="D1603" t="s">
        <v>994</v>
      </c>
      <c r="E1603" s="128" t="s">
        <v>995</v>
      </c>
      <c r="F1603">
        <v>14</v>
      </c>
      <c r="G1603" t="s">
        <v>996</v>
      </c>
    </row>
    <row r="1604" spans="1:7">
      <c r="A1604">
        <v>2669</v>
      </c>
      <c r="B1604" t="s">
        <v>993</v>
      </c>
      <c r="C1604">
        <v>2412</v>
      </c>
      <c r="D1604" t="s">
        <v>1006</v>
      </c>
      <c r="E1604" s="128" t="s">
        <v>995</v>
      </c>
      <c r="F1604">
        <v>14</v>
      </c>
      <c r="G1604" t="s">
        <v>996</v>
      </c>
    </row>
    <row r="1605" spans="1:7">
      <c r="A1605">
        <v>2670</v>
      </c>
      <c r="B1605" t="s">
        <v>993</v>
      </c>
      <c r="C1605">
        <v>2422</v>
      </c>
      <c r="D1605" t="s">
        <v>994</v>
      </c>
      <c r="E1605" s="128" t="s">
        <v>999</v>
      </c>
      <c r="F1605">
        <v>14</v>
      </c>
      <c r="G1605" t="s">
        <v>998</v>
      </c>
    </row>
    <row r="1606" spans="1:7">
      <c r="A1606">
        <v>2671</v>
      </c>
      <c r="B1606" t="s">
        <v>997</v>
      </c>
      <c r="C1606">
        <v>2402</v>
      </c>
      <c r="D1606" t="s">
        <v>1006</v>
      </c>
      <c r="E1606" s="128" t="s">
        <v>995</v>
      </c>
      <c r="F1606">
        <v>14</v>
      </c>
      <c r="G1606" t="s">
        <v>998</v>
      </c>
    </row>
    <row r="1607" spans="1:7">
      <c r="A1607">
        <v>2672</v>
      </c>
      <c r="B1607" t="s">
        <v>993</v>
      </c>
      <c r="C1607">
        <v>2402</v>
      </c>
      <c r="D1607" t="s">
        <v>1000</v>
      </c>
      <c r="E1607" s="128" t="s">
        <v>999</v>
      </c>
      <c r="F1607">
        <v>14</v>
      </c>
      <c r="G1607" t="s">
        <v>998</v>
      </c>
    </row>
    <row r="1608" spans="1:7">
      <c r="A1608">
        <v>2673</v>
      </c>
      <c r="B1608" t="s">
        <v>997</v>
      </c>
      <c r="C1608">
        <v>2402</v>
      </c>
      <c r="D1608" t="s">
        <v>1009</v>
      </c>
      <c r="E1608" s="128" t="s">
        <v>995</v>
      </c>
      <c r="F1608">
        <v>14</v>
      </c>
      <c r="G1608" t="s">
        <v>998</v>
      </c>
    </row>
    <row r="1609" spans="1:7">
      <c r="A1609">
        <v>2674</v>
      </c>
      <c r="B1609" t="s">
        <v>1001</v>
      </c>
      <c r="C1609">
        <v>2423</v>
      </c>
      <c r="D1609" t="s">
        <v>1009</v>
      </c>
      <c r="E1609" s="128" t="s">
        <v>995</v>
      </c>
      <c r="F1609">
        <v>5</v>
      </c>
      <c r="G1609" t="s">
        <v>998</v>
      </c>
    </row>
    <row r="1610" spans="1:7">
      <c r="A1610">
        <v>2675</v>
      </c>
      <c r="B1610" t="s">
        <v>997</v>
      </c>
      <c r="C1610">
        <v>2419</v>
      </c>
      <c r="D1610" t="s">
        <v>1008</v>
      </c>
      <c r="E1610" s="128" t="s">
        <v>1003</v>
      </c>
      <c r="F1610">
        <v>13</v>
      </c>
      <c r="G1610" t="s">
        <v>998</v>
      </c>
    </row>
    <row r="1611" spans="1:7">
      <c r="A1611">
        <v>2676</v>
      </c>
      <c r="B1611" t="s">
        <v>997</v>
      </c>
      <c r="C1611">
        <v>2405</v>
      </c>
      <c r="D1611" t="s">
        <v>1006</v>
      </c>
      <c r="E1611" s="128" t="s">
        <v>999</v>
      </c>
      <c r="F1611">
        <v>14</v>
      </c>
      <c r="G1611" t="s">
        <v>998</v>
      </c>
    </row>
    <row r="1612" spans="1:7">
      <c r="A1612">
        <v>2677</v>
      </c>
      <c r="B1612" t="s">
        <v>993</v>
      </c>
      <c r="C1612">
        <v>2417</v>
      </c>
      <c r="D1612" t="s">
        <v>1006</v>
      </c>
      <c r="E1612" s="128" t="s">
        <v>1003</v>
      </c>
      <c r="F1612">
        <v>14</v>
      </c>
      <c r="G1612" t="s">
        <v>998</v>
      </c>
    </row>
    <row r="1613" spans="1:7">
      <c r="A1613">
        <v>2678</v>
      </c>
      <c r="B1613" t="s">
        <v>993</v>
      </c>
      <c r="C1613">
        <v>2414</v>
      </c>
      <c r="D1613" t="s">
        <v>1008</v>
      </c>
      <c r="E1613" s="128" t="s">
        <v>1003</v>
      </c>
      <c r="F1613">
        <v>14</v>
      </c>
      <c r="G1613" t="s">
        <v>998</v>
      </c>
    </row>
    <row r="1614" spans="1:7">
      <c r="A1614">
        <v>2679</v>
      </c>
      <c r="B1614" t="s">
        <v>1001</v>
      </c>
      <c r="C1614">
        <v>2423</v>
      </c>
      <c r="D1614" t="s">
        <v>994</v>
      </c>
      <c r="E1614" s="128" t="s">
        <v>995</v>
      </c>
      <c r="F1614">
        <v>14</v>
      </c>
      <c r="G1614" t="s">
        <v>998</v>
      </c>
    </row>
    <row r="1615" spans="1:7">
      <c r="A1615">
        <v>2680</v>
      </c>
      <c r="B1615" t="s">
        <v>1001</v>
      </c>
      <c r="C1615">
        <v>2416</v>
      </c>
      <c r="D1615" t="s">
        <v>1008</v>
      </c>
      <c r="E1615" s="128" t="s">
        <v>995</v>
      </c>
      <c r="F1615">
        <v>14</v>
      </c>
      <c r="G1615" t="s">
        <v>996</v>
      </c>
    </row>
    <row r="1616" spans="1:7">
      <c r="A1616">
        <v>2681</v>
      </c>
      <c r="B1616" t="s">
        <v>997</v>
      </c>
      <c r="C1616">
        <v>2423</v>
      </c>
      <c r="D1616" t="s">
        <v>994</v>
      </c>
      <c r="E1616" s="128" t="s">
        <v>995</v>
      </c>
      <c r="F1616">
        <v>14</v>
      </c>
      <c r="G1616" t="s">
        <v>996</v>
      </c>
    </row>
    <row r="1617" spans="1:7">
      <c r="A1617">
        <v>2682</v>
      </c>
      <c r="B1617" t="s">
        <v>997</v>
      </c>
      <c r="C1617">
        <v>2408</v>
      </c>
      <c r="D1617" t="s">
        <v>1006</v>
      </c>
      <c r="E1617" s="128" t="s">
        <v>999</v>
      </c>
      <c r="F1617">
        <v>14</v>
      </c>
      <c r="G1617" t="s">
        <v>998</v>
      </c>
    </row>
    <row r="1618" spans="1:7">
      <c r="A1618">
        <v>2683</v>
      </c>
      <c r="B1618" t="s">
        <v>1001</v>
      </c>
      <c r="C1618">
        <v>2416</v>
      </c>
      <c r="D1618" t="s">
        <v>1008</v>
      </c>
      <c r="E1618" s="128" t="s">
        <v>995</v>
      </c>
      <c r="F1618">
        <v>14</v>
      </c>
      <c r="G1618" t="s">
        <v>998</v>
      </c>
    </row>
    <row r="1619" spans="1:7">
      <c r="A1619">
        <v>2684</v>
      </c>
      <c r="B1619" t="s">
        <v>997</v>
      </c>
      <c r="C1619">
        <v>2418</v>
      </c>
      <c r="D1619" t="s">
        <v>1008</v>
      </c>
      <c r="E1619" s="128" t="s">
        <v>1003</v>
      </c>
      <c r="F1619">
        <v>14</v>
      </c>
      <c r="G1619" t="s">
        <v>996</v>
      </c>
    </row>
    <row r="1620" spans="1:7">
      <c r="A1620">
        <v>2685</v>
      </c>
      <c r="B1620" t="s">
        <v>997</v>
      </c>
      <c r="C1620">
        <v>2418</v>
      </c>
      <c r="D1620" t="s">
        <v>1008</v>
      </c>
      <c r="E1620" s="128" t="s">
        <v>999</v>
      </c>
      <c r="F1620">
        <v>14</v>
      </c>
      <c r="G1620" t="s">
        <v>996</v>
      </c>
    </row>
    <row r="1621" spans="1:7">
      <c r="A1621">
        <v>2686</v>
      </c>
      <c r="B1621" t="s">
        <v>997</v>
      </c>
      <c r="C1621">
        <v>2401</v>
      </c>
      <c r="D1621" t="s">
        <v>1008</v>
      </c>
      <c r="E1621" s="128" t="s">
        <v>1003</v>
      </c>
      <c r="F1621">
        <v>14</v>
      </c>
      <c r="G1621" t="s">
        <v>998</v>
      </c>
    </row>
    <row r="1622" spans="1:7">
      <c r="A1622">
        <v>2687</v>
      </c>
      <c r="B1622" t="s">
        <v>997</v>
      </c>
      <c r="C1622">
        <v>2416</v>
      </c>
      <c r="D1622" t="s">
        <v>1008</v>
      </c>
      <c r="E1622" s="128" t="s">
        <v>999</v>
      </c>
      <c r="F1622">
        <v>14</v>
      </c>
      <c r="G1622" t="s">
        <v>998</v>
      </c>
    </row>
    <row r="1623" spans="1:7">
      <c r="A1623">
        <v>2688</v>
      </c>
      <c r="B1623" t="s">
        <v>997</v>
      </c>
      <c r="C1623">
        <v>2417</v>
      </c>
      <c r="D1623" t="s">
        <v>1006</v>
      </c>
      <c r="E1623" s="128" t="s">
        <v>1003</v>
      </c>
      <c r="F1623">
        <v>14</v>
      </c>
      <c r="G1623" t="s">
        <v>998</v>
      </c>
    </row>
    <row r="1624" spans="1:7">
      <c r="A1624">
        <v>2689</v>
      </c>
      <c r="B1624" t="s">
        <v>997</v>
      </c>
      <c r="C1624">
        <v>2419</v>
      </c>
      <c r="D1624" t="s">
        <v>1008</v>
      </c>
      <c r="E1624" s="128" t="s">
        <v>999</v>
      </c>
      <c r="F1624">
        <v>14</v>
      </c>
      <c r="G1624" t="s">
        <v>998</v>
      </c>
    </row>
    <row r="1625" spans="1:7">
      <c r="A1625">
        <v>2690</v>
      </c>
      <c r="B1625" t="s">
        <v>993</v>
      </c>
      <c r="C1625">
        <v>2402</v>
      </c>
      <c r="D1625" t="s">
        <v>1009</v>
      </c>
      <c r="E1625" s="128" t="s">
        <v>1003</v>
      </c>
      <c r="F1625">
        <v>14</v>
      </c>
      <c r="G1625" t="s">
        <v>998</v>
      </c>
    </row>
    <row r="1626" spans="1:7">
      <c r="A1626">
        <v>2691</v>
      </c>
      <c r="B1626" t="s">
        <v>993</v>
      </c>
      <c r="C1626">
        <v>2412</v>
      </c>
      <c r="D1626" t="s">
        <v>994</v>
      </c>
      <c r="E1626" s="128" t="s">
        <v>1003</v>
      </c>
      <c r="F1626">
        <v>14</v>
      </c>
      <c r="G1626" t="s">
        <v>996</v>
      </c>
    </row>
    <row r="1627" spans="1:7">
      <c r="A1627">
        <v>2692</v>
      </c>
      <c r="B1627" t="s">
        <v>993</v>
      </c>
      <c r="C1627">
        <v>2424</v>
      </c>
      <c r="D1627" t="s">
        <v>1006</v>
      </c>
      <c r="E1627" s="128" t="s">
        <v>995</v>
      </c>
      <c r="F1627">
        <v>14</v>
      </c>
      <c r="G1627" t="s">
        <v>998</v>
      </c>
    </row>
    <row r="1628" spans="1:7">
      <c r="A1628">
        <v>2693</v>
      </c>
      <c r="B1628" t="s">
        <v>997</v>
      </c>
      <c r="C1628">
        <v>2407</v>
      </c>
      <c r="D1628" t="s">
        <v>1000</v>
      </c>
      <c r="E1628" s="128" t="s">
        <v>1003</v>
      </c>
      <c r="F1628">
        <v>14</v>
      </c>
      <c r="G1628" t="s">
        <v>996</v>
      </c>
    </row>
    <row r="1629" spans="1:7">
      <c r="A1629">
        <v>2694</v>
      </c>
      <c r="B1629" t="s">
        <v>997</v>
      </c>
      <c r="C1629">
        <v>2402</v>
      </c>
      <c r="D1629" t="s">
        <v>1000</v>
      </c>
      <c r="E1629" s="128" t="s">
        <v>999</v>
      </c>
      <c r="F1629">
        <v>14</v>
      </c>
      <c r="G1629" t="s">
        <v>996</v>
      </c>
    </row>
    <row r="1630" spans="1:7">
      <c r="A1630">
        <v>2695</v>
      </c>
      <c r="B1630" t="s">
        <v>997</v>
      </c>
      <c r="C1630">
        <v>2406</v>
      </c>
      <c r="D1630" t="s">
        <v>1009</v>
      </c>
      <c r="E1630" s="128" t="s">
        <v>995</v>
      </c>
      <c r="F1630">
        <v>14</v>
      </c>
      <c r="G1630" t="s">
        <v>998</v>
      </c>
    </row>
    <row r="1631" spans="1:7">
      <c r="A1631">
        <v>2696</v>
      </c>
      <c r="B1631" t="s">
        <v>1001</v>
      </c>
      <c r="C1631">
        <v>2423</v>
      </c>
      <c r="D1631" t="s">
        <v>1006</v>
      </c>
      <c r="E1631" s="128" t="s">
        <v>1003</v>
      </c>
      <c r="F1631">
        <v>14</v>
      </c>
      <c r="G1631" t="s">
        <v>996</v>
      </c>
    </row>
    <row r="1632" spans="1:7">
      <c r="A1632">
        <v>2697</v>
      </c>
      <c r="B1632" t="s">
        <v>997</v>
      </c>
      <c r="C1632">
        <v>2402</v>
      </c>
      <c r="D1632" t="s">
        <v>1006</v>
      </c>
      <c r="E1632" s="128" t="s">
        <v>995</v>
      </c>
      <c r="F1632">
        <v>14</v>
      </c>
      <c r="G1632" t="s">
        <v>996</v>
      </c>
    </row>
    <row r="1633" spans="1:7">
      <c r="A1633">
        <v>2698</v>
      </c>
      <c r="B1633" t="s">
        <v>997</v>
      </c>
      <c r="C1633">
        <v>2416</v>
      </c>
      <c r="D1633" t="s">
        <v>1008</v>
      </c>
      <c r="E1633" s="128" t="s">
        <v>1003</v>
      </c>
      <c r="F1633">
        <v>14</v>
      </c>
      <c r="G1633" t="s">
        <v>998</v>
      </c>
    </row>
    <row r="1634" spans="1:7">
      <c r="A1634">
        <v>2699</v>
      </c>
      <c r="B1634" t="s">
        <v>997</v>
      </c>
      <c r="C1634">
        <v>2408</v>
      </c>
      <c r="D1634" t="s">
        <v>1008</v>
      </c>
      <c r="E1634" s="128" t="s">
        <v>1003</v>
      </c>
      <c r="F1634">
        <v>14</v>
      </c>
      <c r="G1634" t="s">
        <v>998</v>
      </c>
    </row>
    <row r="1635" spans="1:7">
      <c r="A1635">
        <v>2700</v>
      </c>
      <c r="B1635" t="s">
        <v>993</v>
      </c>
      <c r="C1635">
        <v>2409</v>
      </c>
      <c r="D1635" t="s">
        <v>1009</v>
      </c>
      <c r="E1635" s="128" t="s">
        <v>1004</v>
      </c>
      <c r="F1635">
        <v>14</v>
      </c>
      <c r="G1635" t="s">
        <v>998</v>
      </c>
    </row>
    <row r="1636" spans="1:7">
      <c r="A1636">
        <v>2701</v>
      </c>
      <c r="B1636" t="s">
        <v>997</v>
      </c>
      <c r="C1636">
        <v>2413</v>
      </c>
      <c r="D1636" t="s">
        <v>1006</v>
      </c>
      <c r="E1636" s="128" t="s">
        <v>999</v>
      </c>
      <c r="F1636">
        <v>14</v>
      </c>
      <c r="G1636" t="s">
        <v>996</v>
      </c>
    </row>
    <row r="1637" spans="1:7">
      <c r="A1637">
        <v>2702</v>
      </c>
      <c r="B1637" t="s">
        <v>997</v>
      </c>
      <c r="C1637">
        <v>2408</v>
      </c>
      <c r="D1637" t="s">
        <v>1000</v>
      </c>
      <c r="E1637" s="128" t="s">
        <v>1003</v>
      </c>
      <c r="F1637">
        <v>14</v>
      </c>
      <c r="G1637" t="s">
        <v>998</v>
      </c>
    </row>
    <row r="1638" spans="1:7">
      <c r="A1638">
        <v>2703</v>
      </c>
      <c r="B1638" t="s">
        <v>997</v>
      </c>
      <c r="C1638">
        <v>2402</v>
      </c>
      <c r="D1638" t="s">
        <v>1008</v>
      </c>
      <c r="E1638" s="128" t="s">
        <v>1003</v>
      </c>
      <c r="F1638">
        <v>14</v>
      </c>
      <c r="G1638" t="s">
        <v>998</v>
      </c>
    </row>
    <row r="1639" spans="1:7">
      <c r="A1639">
        <v>2704</v>
      </c>
      <c r="B1639" t="s">
        <v>997</v>
      </c>
      <c r="C1639">
        <v>2408</v>
      </c>
      <c r="D1639" t="s">
        <v>1006</v>
      </c>
      <c r="E1639" s="128" t="s">
        <v>999</v>
      </c>
      <c r="F1639">
        <v>14</v>
      </c>
      <c r="G1639" t="s">
        <v>998</v>
      </c>
    </row>
    <row r="1640" spans="1:7">
      <c r="A1640">
        <v>2705</v>
      </c>
      <c r="B1640" t="s">
        <v>993</v>
      </c>
      <c r="C1640">
        <v>2420</v>
      </c>
      <c r="D1640" t="s">
        <v>1000</v>
      </c>
      <c r="E1640" s="128" t="s">
        <v>999</v>
      </c>
      <c r="F1640">
        <v>14</v>
      </c>
      <c r="G1640" t="s">
        <v>996</v>
      </c>
    </row>
    <row r="1641" spans="1:7">
      <c r="A1641">
        <v>2706</v>
      </c>
      <c r="B1641" t="s">
        <v>997</v>
      </c>
      <c r="C1641">
        <v>2415</v>
      </c>
      <c r="D1641" t="s">
        <v>1006</v>
      </c>
      <c r="E1641" s="128" t="s">
        <v>999</v>
      </c>
      <c r="F1641">
        <v>14</v>
      </c>
      <c r="G1641" t="s">
        <v>998</v>
      </c>
    </row>
    <row r="1642" spans="1:7">
      <c r="A1642">
        <v>2707</v>
      </c>
      <c r="B1642" t="s">
        <v>997</v>
      </c>
      <c r="C1642">
        <v>2408</v>
      </c>
      <c r="D1642" t="s">
        <v>1009</v>
      </c>
      <c r="E1642" s="128" t="s">
        <v>995</v>
      </c>
      <c r="F1642">
        <v>14</v>
      </c>
      <c r="G1642" t="s">
        <v>996</v>
      </c>
    </row>
    <row r="1643" spans="1:7">
      <c r="A1643">
        <v>2708</v>
      </c>
      <c r="B1643" t="s">
        <v>993</v>
      </c>
      <c r="C1643">
        <v>2423</v>
      </c>
      <c r="D1643" t="s">
        <v>1006</v>
      </c>
      <c r="E1643" s="128" t="s">
        <v>995</v>
      </c>
      <c r="F1643">
        <v>14</v>
      </c>
      <c r="G1643" t="s">
        <v>996</v>
      </c>
    </row>
    <row r="1644" spans="1:7">
      <c r="A1644">
        <v>2709</v>
      </c>
      <c r="B1644" t="s">
        <v>997</v>
      </c>
      <c r="C1644">
        <v>2421</v>
      </c>
      <c r="D1644" t="s">
        <v>1006</v>
      </c>
      <c r="E1644" s="128" t="s">
        <v>995</v>
      </c>
      <c r="F1644">
        <v>14</v>
      </c>
      <c r="G1644" t="s">
        <v>996</v>
      </c>
    </row>
    <row r="1645" spans="1:7">
      <c r="A1645">
        <v>2710</v>
      </c>
      <c r="B1645" t="s">
        <v>997</v>
      </c>
      <c r="C1645">
        <v>2419</v>
      </c>
      <c r="D1645" t="s">
        <v>1006</v>
      </c>
      <c r="E1645" s="128" t="s">
        <v>995</v>
      </c>
      <c r="F1645">
        <v>14</v>
      </c>
      <c r="G1645" t="s">
        <v>996</v>
      </c>
    </row>
    <row r="1646" spans="1:7">
      <c r="A1646">
        <v>2711</v>
      </c>
      <c r="B1646" t="s">
        <v>997</v>
      </c>
      <c r="C1646">
        <v>2419</v>
      </c>
      <c r="D1646" t="s">
        <v>1006</v>
      </c>
      <c r="E1646" s="128" t="s">
        <v>995</v>
      </c>
      <c r="F1646">
        <v>14</v>
      </c>
      <c r="G1646" t="s">
        <v>996</v>
      </c>
    </row>
    <row r="1647" spans="1:7">
      <c r="A1647">
        <v>2712</v>
      </c>
      <c r="B1647" t="s">
        <v>993</v>
      </c>
      <c r="C1647">
        <v>2418</v>
      </c>
      <c r="D1647" t="s">
        <v>1000</v>
      </c>
      <c r="E1647" s="128" t="s">
        <v>995</v>
      </c>
      <c r="F1647">
        <v>14</v>
      </c>
      <c r="G1647" t="s">
        <v>996</v>
      </c>
    </row>
    <row r="1648" spans="1:7">
      <c r="A1648">
        <v>2713</v>
      </c>
      <c r="B1648" t="s">
        <v>993</v>
      </c>
      <c r="C1648">
        <v>2403</v>
      </c>
      <c r="D1648" t="s">
        <v>1006</v>
      </c>
      <c r="E1648" s="128" t="s">
        <v>999</v>
      </c>
      <c r="F1648">
        <v>14</v>
      </c>
      <c r="G1648" t="s">
        <v>998</v>
      </c>
    </row>
    <row r="1649" spans="1:7">
      <c r="A1649">
        <v>2714</v>
      </c>
      <c r="B1649" t="s">
        <v>997</v>
      </c>
      <c r="C1649">
        <v>2401</v>
      </c>
      <c r="D1649" t="s">
        <v>1006</v>
      </c>
      <c r="E1649" s="128" t="s">
        <v>999</v>
      </c>
      <c r="F1649">
        <v>6</v>
      </c>
      <c r="G1649" t="s">
        <v>998</v>
      </c>
    </row>
    <row r="1650" spans="1:7">
      <c r="A1650">
        <v>2715</v>
      </c>
      <c r="B1650" t="s">
        <v>1007</v>
      </c>
      <c r="C1650">
        <v>2405</v>
      </c>
      <c r="D1650" t="s">
        <v>1006</v>
      </c>
      <c r="E1650" s="128" t="s">
        <v>1003</v>
      </c>
      <c r="F1650">
        <v>13</v>
      </c>
      <c r="G1650" t="s">
        <v>998</v>
      </c>
    </row>
    <row r="1651" spans="1:7">
      <c r="A1651">
        <v>2716</v>
      </c>
      <c r="B1651" t="s">
        <v>997</v>
      </c>
      <c r="C1651">
        <v>2403</v>
      </c>
      <c r="D1651" t="s">
        <v>1008</v>
      </c>
      <c r="E1651" s="128" t="s">
        <v>999</v>
      </c>
      <c r="F1651">
        <v>14</v>
      </c>
      <c r="G1651" t="s">
        <v>998</v>
      </c>
    </row>
    <row r="1652" spans="1:7">
      <c r="A1652">
        <v>2717</v>
      </c>
      <c r="B1652" t="s">
        <v>1001</v>
      </c>
      <c r="C1652">
        <v>2403</v>
      </c>
      <c r="D1652" t="s">
        <v>1008</v>
      </c>
      <c r="E1652" s="128" t="s">
        <v>995</v>
      </c>
      <c r="F1652">
        <v>14</v>
      </c>
      <c r="G1652" t="s">
        <v>998</v>
      </c>
    </row>
    <row r="1653" spans="1:7">
      <c r="A1653">
        <v>2718</v>
      </c>
      <c r="B1653" t="s">
        <v>997</v>
      </c>
      <c r="C1653">
        <v>2419</v>
      </c>
      <c r="D1653" t="s">
        <v>1008</v>
      </c>
      <c r="E1653" s="128" t="s">
        <v>999</v>
      </c>
      <c r="F1653">
        <v>14</v>
      </c>
      <c r="G1653" t="s">
        <v>998</v>
      </c>
    </row>
    <row r="1654" spans="1:7">
      <c r="A1654">
        <v>2719</v>
      </c>
      <c r="B1654" t="s">
        <v>993</v>
      </c>
      <c r="C1654">
        <v>2402</v>
      </c>
      <c r="D1654" t="s">
        <v>1006</v>
      </c>
      <c r="E1654" s="128" t="s">
        <v>999</v>
      </c>
      <c r="F1654">
        <v>8</v>
      </c>
      <c r="G1654" t="s">
        <v>1005</v>
      </c>
    </row>
    <row r="1655" spans="1:7">
      <c r="A1655">
        <v>2720</v>
      </c>
      <c r="B1655" t="s">
        <v>997</v>
      </c>
      <c r="C1655">
        <v>2402</v>
      </c>
      <c r="D1655" t="s">
        <v>1000</v>
      </c>
      <c r="E1655" s="128" t="s">
        <v>995</v>
      </c>
      <c r="F1655">
        <v>14</v>
      </c>
      <c r="G1655" t="s">
        <v>996</v>
      </c>
    </row>
    <row r="1656" spans="1:7">
      <c r="A1656">
        <v>2721</v>
      </c>
      <c r="B1656" t="s">
        <v>997</v>
      </c>
      <c r="C1656">
        <v>2401</v>
      </c>
      <c r="D1656" t="s">
        <v>994</v>
      </c>
      <c r="E1656" s="128" t="s">
        <v>995</v>
      </c>
      <c r="F1656">
        <v>14</v>
      </c>
      <c r="G1656" t="s">
        <v>996</v>
      </c>
    </row>
    <row r="1657" spans="1:7">
      <c r="A1657">
        <v>2722</v>
      </c>
      <c r="B1657" t="s">
        <v>997</v>
      </c>
      <c r="C1657">
        <v>2420</v>
      </c>
      <c r="D1657" t="s">
        <v>1006</v>
      </c>
      <c r="E1657" s="128" t="s">
        <v>999</v>
      </c>
      <c r="F1657">
        <v>14</v>
      </c>
      <c r="G1657" t="s">
        <v>996</v>
      </c>
    </row>
    <row r="1658" spans="1:7">
      <c r="A1658">
        <v>2723</v>
      </c>
      <c r="B1658" t="s">
        <v>993</v>
      </c>
      <c r="C1658">
        <v>2414</v>
      </c>
      <c r="D1658" t="s">
        <v>1008</v>
      </c>
      <c r="E1658" s="128" t="s">
        <v>999</v>
      </c>
      <c r="F1658">
        <v>9</v>
      </c>
      <c r="G1658" t="s">
        <v>998</v>
      </c>
    </row>
    <row r="1659" spans="1:7">
      <c r="A1659">
        <v>2724</v>
      </c>
      <c r="B1659" t="s">
        <v>993</v>
      </c>
      <c r="C1659">
        <v>2414</v>
      </c>
      <c r="D1659" t="s">
        <v>1008</v>
      </c>
      <c r="E1659" s="128" t="s">
        <v>995</v>
      </c>
      <c r="F1659">
        <v>14</v>
      </c>
      <c r="G1659" t="s">
        <v>996</v>
      </c>
    </row>
    <row r="1660" spans="1:7">
      <c r="A1660">
        <v>2725</v>
      </c>
      <c r="B1660" t="s">
        <v>993</v>
      </c>
      <c r="C1660">
        <v>2418</v>
      </c>
      <c r="D1660" t="s">
        <v>1009</v>
      </c>
      <c r="E1660" s="128" t="s">
        <v>1003</v>
      </c>
      <c r="F1660">
        <v>5</v>
      </c>
      <c r="G1660" t="s">
        <v>996</v>
      </c>
    </row>
    <row r="1661" spans="1:7">
      <c r="A1661">
        <v>2726</v>
      </c>
      <c r="B1661" t="s">
        <v>997</v>
      </c>
      <c r="C1661">
        <v>2415</v>
      </c>
      <c r="D1661" t="s">
        <v>1006</v>
      </c>
      <c r="E1661" s="128" t="s">
        <v>995</v>
      </c>
      <c r="F1661">
        <v>14</v>
      </c>
      <c r="G1661" t="s">
        <v>996</v>
      </c>
    </row>
    <row r="1662" spans="1:7">
      <c r="A1662">
        <v>2727</v>
      </c>
      <c r="B1662" t="s">
        <v>997</v>
      </c>
      <c r="C1662">
        <v>2401</v>
      </c>
      <c r="D1662" t="s">
        <v>1006</v>
      </c>
      <c r="E1662" s="128" t="s">
        <v>995</v>
      </c>
      <c r="F1662">
        <v>13</v>
      </c>
      <c r="G1662" t="s">
        <v>996</v>
      </c>
    </row>
    <row r="1663" spans="1:7">
      <c r="A1663">
        <v>2728</v>
      </c>
      <c r="B1663" t="s">
        <v>1002</v>
      </c>
      <c r="C1663">
        <v>2419</v>
      </c>
      <c r="D1663" t="s">
        <v>1008</v>
      </c>
      <c r="E1663" s="128" t="s">
        <v>1003</v>
      </c>
      <c r="F1663">
        <v>14</v>
      </c>
      <c r="G1663" t="s">
        <v>998</v>
      </c>
    </row>
    <row r="1664" spans="1:7">
      <c r="A1664">
        <v>2729</v>
      </c>
      <c r="B1664" t="s">
        <v>993</v>
      </c>
      <c r="C1664">
        <v>2404</v>
      </c>
      <c r="D1664" t="s">
        <v>1008</v>
      </c>
      <c r="E1664" s="128" t="s">
        <v>1003</v>
      </c>
      <c r="F1664">
        <v>14</v>
      </c>
      <c r="G1664" t="s">
        <v>998</v>
      </c>
    </row>
    <row r="1665" spans="1:7">
      <c r="A1665">
        <v>2730</v>
      </c>
      <c r="B1665" t="s">
        <v>997</v>
      </c>
      <c r="C1665">
        <v>2409</v>
      </c>
      <c r="D1665" t="s">
        <v>1009</v>
      </c>
      <c r="E1665" s="128" t="s">
        <v>999</v>
      </c>
      <c r="F1665">
        <v>14</v>
      </c>
      <c r="G1665" t="s">
        <v>998</v>
      </c>
    </row>
    <row r="1666" spans="1:7">
      <c r="A1666">
        <v>2731</v>
      </c>
      <c r="B1666" t="s">
        <v>1001</v>
      </c>
      <c r="C1666">
        <v>2417</v>
      </c>
      <c r="D1666" t="s">
        <v>994</v>
      </c>
      <c r="E1666" s="128" t="s">
        <v>1004</v>
      </c>
      <c r="F1666">
        <v>14</v>
      </c>
      <c r="G1666" t="s">
        <v>996</v>
      </c>
    </row>
    <row r="1667" spans="1:7">
      <c r="A1667">
        <v>2732</v>
      </c>
      <c r="B1667" t="s">
        <v>997</v>
      </c>
      <c r="C1667">
        <v>2408</v>
      </c>
      <c r="D1667" t="s">
        <v>1006</v>
      </c>
      <c r="E1667" s="128" t="s">
        <v>999</v>
      </c>
      <c r="F1667">
        <v>14</v>
      </c>
      <c r="G1667" t="s">
        <v>998</v>
      </c>
    </row>
    <row r="1668" spans="1:7">
      <c r="A1668">
        <v>2733</v>
      </c>
      <c r="B1668" t="s">
        <v>1001</v>
      </c>
      <c r="C1668">
        <v>2419</v>
      </c>
      <c r="D1668" t="s">
        <v>1008</v>
      </c>
      <c r="E1668" s="128" t="s">
        <v>1003</v>
      </c>
      <c r="F1668">
        <v>14</v>
      </c>
      <c r="G1668" t="s">
        <v>998</v>
      </c>
    </row>
    <row r="1669" spans="1:7">
      <c r="A1669">
        <v>2734</v>
      </c>
      <c r="B1669" t="s">
        <v>997</v>
      </c>
      <c r="C1669">
        <v>2421</v>
      </c>
      <c r="D1669" t="s">
        <v>1000</v>
      </c>
      <c r="E1669" s="128" t="s">
        <v>999</v>
      </c>
      <c r="F1669">
        <v>14</v>
      </c>
      <c r="G1669" t="s">
        <v>996</v>
      </c>
    </row>
    <row r="1670" spans="1:7">
      <c r="A1670">
        <v>2735</v>
      </c>
      <c r="B1670" t="s">
        <v>997</v>
      </c>
      <c r="C1670">
        <v>2408</v>
      </c>
      <c r="D1670" t="s">
        <v>1008</v>
      </c>
      <c r="E1670" s="128" t="s">
        <v>999</v>
      </c>
      <c r="F1670">
        <v>14</v>
      </c>
      <c r="G1670" t="s">
        <v>996</v>
      </c>
    </row>
    <row r="1671" spans="1:7">
      <c r="A1671">
        <v>2736</v>
      </c>
      <c r="B1671" t="s">
        <v>997</v>
      </c>
      <c r="C1671">
        <v>2407</v>
      </c>
      <c r="D1671" t="s">
        <v>1006</v>
      </c>
      <c r="E1671" s="128" t="s">
        <v>999</v>
      </c>
      <c r="F1671">
        <v>14</v>
      </c>
      <c r="G1671" t="s">
        <v>998</v>
      </c>
    </row>
    <row r="1672" spans="1:7">
      <c r="A1672">
        <v>2738</v>
      </c>
      <c r="B1672" t="s">
        <v>993</v>
      </c>
      <c r="C1672">
        <v>2409</v>
      </c>
      <c r="D1672" t="s">
        <v>994</v>
      </c>
      <c r="E1672" s="128" t="s">
        <v>1003</v>
      </c>
      <c r="F1672">
        <v>14</v>
      </c>
      <c r="G1672" t="s">
        <v>996</v>
      </c>
    </row>
    <row r="1673" spans="1:7">
      <c r="A1673">
        <v>2739</v>
      </c>
      <c r="B1673" t="s">
        <v>997</v>
      </c>
      <c r="C1673">
        <v>2404</v>
      </c>
      <c r="D1673" t="s">
        <v>1006</v>
      </c>
      <c r="E1673" s="128" t="s">
        <v>995</v>
      </c>
      <c r="F1673">
        <v>14</v>
      </c>
      <c r="G1673" t="s">
        <v>996</v>
      </c>
    </row>
    <row r="1674" spans="1:7">
      <c r="A1674">
        <v>2740</v>
      </c>
      <c r="B1674" t="s">
        <v>997</v>
      </c>
      <c r="C1674">
        <v>2419</v>
      </c>
      <c r="D1674" t="s">
        <v>994</v>
      </c>
      <c r="E1674" s="128" t="s">
        <v>995</v>
      </c>
      <c r="F1674">
        <v>14</v>
      </c>
      <c r="G1674" t="s">
        <v>996</v>
      </c>
    </row>
    <row r="1675" spans="1:7">
      <c r="A1675">
        <v>2741</v>
      </c>
      <c r="B1675" t="s">
        <v>993</v>
      </c>
      <c r="C1675">
        <v>2422</v>
      </c>
      <c r="D1675" t="s">
        <v>1006</v>
      </c>
      <c r="E1675" s="128" t="s">
        <v>1003</v>
      </c>
      <c r="F1675">
        <v>14</v>
      </c>
      <c r="G1675" t="s">
        <v>998</v>
      </c>
    </row>
    <row r="1676" spans="1:7">
      <c r="A1676">
        <v>2742</v>
      </c>
      <c r="B1676" t="s">
        <v>993</v>
      </c>
      <c r="C1676">
        <v>2419</v>
      </c>
      <c r="D1676" t="s">
        <v>1009</v>
      </c>
      <c r="E1676" s="128" t="s">
        <v>1003</v>
      </c>
      <c r="F1676">
        <v>1</v>
      </c>
      <c r="G1676" t="s">
        <v>998</v>
      </c>
    </row>
    <row r="1677" spans="1:7">
      <c r="A1677">
        <v>2743</v>
      </c>
      <c r="B1677" t="s">
        <v>993</v>
      </c>
      <c r="C1677">
        <v>2424</v>
      </c>
      <c r="D1677" t="s">
        <v>994</v>
      </c>
      <c r="E1677" s="128" t="s">
        <v>995</v>
      </c>
      <c r="F1677">
        <v>13</v>
      </c>
      <c r="G1677" t="s">
        <v>998</v>
      </c>
    </row>
    <row r="1678" spans="1:7">
      <c r="A1678">
        <v>2744</v>
      </c>
      <c r="B1678" t="s">
        <v>993</v>
      </c>
      <c r="C1678">
        <v>2407</v>
      </c>
      <c r="D1678" t="s">
        <v>1006</v>
      </c>
      <c r="E1678" s="128" t="s">
        <v>999</v>
      </c>
      <c r="F1678">
        <v>14</v>
      </c>
      <c r="G1678" t="s">
        <v>998</v>
      </c>
    </row>
    <row r="1679" spans="1:7">
      <c r="A1679">
        <v>2745</v>
      </c>
      <c r="B1679" t="s">
        <v>1001</v>
      </c>
      <c r="C1679">
        <v>2409</v>
      </c>
      <c r="D1679" t="s">
        <v>1006</v>
      </c>
      <c r="E1679" s="128" t="s">
        <v>999</v>
      </c>
      <c r="F1679">
        <v>14</v>
      </c>
      <c r="G1679" t="s">
        <v>996</v>
      </c>
    </row>
    <row r="1680" spans="1:7">
      <c r="A1680">
        <v>2746</v>
      </c>
      <c r="B1680" t="s">
        <v>993</v>
      </c>
      <c r="C1680">
        <v>2414</v>
      </c>
      <c r="D1680" t="s">
        <v>1006</v>
      </c>
      <c r="E1680" s="128" t="s">
        <v>1003</v>
      </c>
      <c r="F1680">
        <v>14</v>
      </c>
      <c r="G1680" t="s">
        <v>998</v>
      </c>
    </row>
    <row r="1681" spans="1:7">
      <c r="A1681">
        <v>2747</v>
      </c>
      <c r="B1681" t="s">
        <v>997</v>
      </c>
      <c r="C1681">
        <v>2413</v>
      </c>
      <c r="D1681" t="s">
        <v>1006</v>
      </c>
      <c r="E1681" s="128" t="s">
        <v>995</v>
      </c>
      <c r="F1681">
        <v>14</v>
      </c>
      <c r="G1681" t="s">
        <v>998</v>
      </c>
    </row>
    <row r="1682" spans="1:7">
      <c r="A1682">
        <v>2748</v>
      </c>
      <c r="B1682" t="s">
        <v>997</v>
      </c>
      <c r="C1682">
        <v>2418</v>
      </c>
      <c r="D1682" t="s">
        <v>1006</v>
      </c>
      <c r="E1682" s="128" t="s">
        <v>1003</v>
      </c>
      <c r="F1682">
        <v>14</v>
      </c>
      <c r="G1682" t="s">
        <v>998</v>
      </c>
    </row>
    <row r="1683" spans="1:7">
      <c r="A1683">
        <v>2749</v>
      </c>
      <c r="B1683" t="s">
        <v>997</v>
      </c>
      <c r="C1683">
        <v>2406</v>
      </c>
      <c r="D1683" t="s">
        <v>1000</v>
      </c>
      <c r="E1683" s="128" t="s">
        <v>999</v>
      </c>
      <c r="F1683">
        <v>14</v>
      </c>
      <c r="G1683" t="s">
        <v>998</v>
      </c>
    </row>
    <row r="1684" spans="1:7">
      <c r="A1684">
        <v>2750</v>
      </c>
      <c r="B1684" t="s">
        <v>997</v>
      </c>
      <c r="C1684">
        <v>2414</v>
      </c>
      <c r="D1684" t="s">
        <v>1000</v>
      </c>
      <c r="E1684" s="128" t="s">
        <v>999</v>
      </c>
      <c r="F1684">
        <v>14</v>
      </c>
      <c r="G1684" t="s">
        <v>998</v>
      </c>
    </row>
    <row r="1685" spans="1:7">
      <c r="A1685">
        <v>2751</v>
      </c>
      <c r="B1685" t="s">
        <v>997</v>
      </c>
      <c r="C1685">
        <v>2407</v>
      </c>
      <c r="D1685" t="s">
        <v>1006</v>
      </c>
      <c r="E1685" s="128" t="s">
        <v>999</v>
      </c>
      <c r="F1685">
        <v>13</v>
      </c>
      <c r="G1685" t="s">
        <v>998</v>
      </c>
    </row>
    <row r="1686" spans="1:7">
      <c r="A1686">
        <v>2752</v>
      </c>
      <c r="B1686" t="s">
        <v>1001</v>
      </c>
      <c r="C1686">
        <v>2414</v>
      </c>
      <c r="D1686" t="s">
        <v>1000</v>
      </c>
      <c r="E1686" s="128" t="s">
        <v>999</v>
      </c>
      <c r="F1686">
        <v>14</v>
      </c>
      <c r="G1686" t="s">
        <v>998</v>
      </c>
    </row>
    <row r="1687" spans="1:7">
      <c r="A1687">
        <v>2753</v>
      </c>
      <c r="B1687" t="s">
        <v>1001</v>
      </c>
      <c r="C1687">
        <v>2409</v>
      </c>
      <c r="D1687" t="s">
        <v>1006</v>
      </c>
      <c r="E1687" s="128" t="s">
        <v>1003</v>
      </c>
      <c r="F1687">
        <v>14</v>
      </c>
      <c r="G1687" t="s">
        <v>998</v>
      </c>
    </row>
    <row r="1688" spans="1:7">
      <c r="A1688">
        <v>2754</v>
      </c>
      <c r="B1688" t="s">
        <v>997</v>
      </c>
      <c r="C1688">
        <v>2411</v>
      </c>
      <c r="D1688" t="s">
        <v>994</v>
      </c>
      <c r="E1688" s="128" t="s">
        <v>999</v>
      </c>
      <c r="F1688">
        <v>14</v>
      </c>
      <c r="G1688" t="s">
        <v>996</v>
      </c>
    </row>
    <row r="1689" spans="1:7">
      <c r="A1689">
        <v>2755</v>
      </c>
      <c r="B1689" t="s">
        <v>997</v>
      </c>
      <c r="C1689">
        <v>2422</v>
      </c>
      <c r="D1689" t="s">
        <v>1006</v>
      </c>
      <c r="E1689" s="128" t="s">
        <v>995</v>
      </c>
      <c r="F1689">
        <v>14</v>
      </c>
      <c r="G1689" t="s">
        <v>996</v>
      </c>
    </row>
    <row r="1690" spans="1:7">
      <c r="A1690">
        <v>2756</v>
      </c>
      <c r="B1690" t="s">
        <v>997</v>
      </c>
      <c r="C1690">
        <v>2406</v>
      </c>
      <c r="D1690" t="s">
        <v>1008</v>
      </c>
      <c r="E1690" s="128" t="s">
        <v>999</v>
      </c>
      <c r="F1690">
        <v>14</v>
      </c>
      <c r="G1690" t="s">
        <v>996</v>
      </c>
    </row>
    <row r="1691" spans="1:7">
      <c r="A1691">
        <v>2757</v>
      </c>
      <c r="B1691" t="s">
        <v>997</v>
      </c>
      <c r="C1691">
        <v>2408</v>
      </c>
      <c r="D1691" t="s">
        <v>1006</v>
      </c>
      <c r="E1691" s="128" t="s">
        <v>995</v>
      </c>
      <c r="F1691">
        <v>14</v>
      </c>
      <c r="G1691" t="s">
        <v>996</v>
      </c>
    </row>
    <row r="1692" spans="1:7">
      <c r="A1692">
        <v>2758</v>
      </c>
      <c r="B1692" t="s">
        <v>997</v>
      </c>
      <c r="C1692">
        <v>2418</v>
      </c>
      <c r="D1692" t="s">
        <v>1008</v>
      </c>
      <c r="E1692" s="128" t="s">
        <v>999</v>
      </c>
      <c r="F1692">
        <v>14</v>
      </c>
      <c r="G1692" t="s">
        <v>998</v>
      </c>
    </row>
    <row r="1693" spans="1:7">
      <c r="A1693">
        <v>2759</v>
      </c>
      <c r="B1693" t="s">
        <v>993</v>
      </c>
      <c r="C1693">
        <v>2422</v>
      </c>
      <c r="D1693" t="s">
        <v>1008</v>
      </c>
      <c r="E1693" s="128" t="s">
        <v>995</v>
      </c>
      <c r="F1693">
        <v>14</v>
      </c>
      <c r="G1693" t="s">
        <v>996</v>
      </c>
    </row>
    <row r="1694" spans="1:7">
      <c r="A1694">
        <v>2760</v>
      </c>
      <c r="B1694" t="s">
        <v>1001</v>
      </c>
      <c r="C1694">
        <v>2401</v>
      </c>
      <c r="D1694" t="s">
        <v>1008</v>
      </c>
      <c r="E1694" s="128" t="s">
        <v>995</v>
      </c>
      <c r="F1694">
        <v>14</v>
      </c>
      <c r="G1694" t="s">
        <v>996</v>
      </c>
    </row>
    <row r="1695" spans="1:7">
      <c r="A1695">
        <v>2761</v>
      </c>
      <c r="B1695" t="s">
        <v>993</v>
      </c>
      <c r="C1695">
        <v>2401</v>
      </c>
      <c r="D1695" t="s">
        <v>1008</v>
      </c>
      <c r="E1695" s="128" t="s">
        <v>1003</v>
      </c>
      <c r="F1695">
        <v>14</v>
      </c>
      <c r="G1695" t="s">
        <v>998</v>
      </c>
    </row>
    <row r="1696" spans="1:7">
      <c r="A1696">
        <v>2762</v>
      </c>
      <c r="B1696" t="s">
        <v>993</v>
      </c>
      <c r="C1696">
        <v>2408</v>
      </c>
      <c r="D1696" t="s">
        <v>994</v>
      </c>
      <c r="E1696" s="128" t="s">
        <v>999</v>
      </c>
      <c r="F1696">
        <v>14</v>
      </c>
      <c r="G1696" t="s">
        <v>998</v>
      </c>
    </row>
    <row r="1697" spans="1:7">
      <c r="A1697">
        <v>2763</v>
      </c>
      <c r="B1697" t="s">
        <v>997</v>
      </c>
      <c r="C1697">
        <v>2408</v>
      </c>
      <c r="D1697" t="s">
        <v>1009</v>
      </c>
      <c r="E1697" s="128" t="s">
        <v>995</v>
      </c>
      <c r="F1697">
        <v>14</v>
      </c>
      <c r="G1697" t="s">
        <v>998</v>
      </c>
    </row>
    <row r="1698" spans="1:7">
      <c r="A1698">
        <v>2764</v>
      </c>
      <c r="B1698" t="s">
        <v>993</v>
      </c>
      <c r="C1698">
        <v>2424</v>
      </c>
      <c r="D1698" t="s">
        <v>994</v>
      </c>
      <c r="E1698" s="128" t="s">
        <v>999</v>
      </c>
      <c r="F1698">
        <v>14</v>
      </c>
      <c r="G1698" t="s">
        <v>996</v>
      </c>
    </row>
    <row r="1699" spans="1:7">
      <c r="A1699">
        <v>2765</v>
      </c>
      <c r="B1699" t="s">
        <v>993</v>
      </c>
      <c r="C1699">
        <v>2418</v>
      </c>
      <c r="D1699" t="s">
        <v>1009</v>
      </c>
      <c r="E1699" s="128" t="s">
        <v>995</v>
      </c>
      <c r="F1699">
        <v>6</v>
      </c>
      <c r="G1699" t="s">
        <v>996</v>
      </c>
    </row>
    <row r="1700" spans="1:7">
      <c r="A1700">
        <v>2766</v>
      </c>
      <c r="B1700" t="s">
        <v>1001</v>
      </c>
      <c r="C1700">
        <v>2416</v>
      </c>
      <c r="D1700" t="s">
        <v>994</v>
      </c>
      <c r="E1700" s="128" t="s">
        <v>995</v>
      </c>
      <c r="F1700">
        <v>13</v>
      </c>
      <c r="G1700" t="s">
        <v>998</v>
      </c>
    </row>
    <row r="1701" spans="1:7">
      <c r="A1701">
        <v>2767</v>
      </c>
      <c r="B1701" t="s">
        <v>993</v>
      </c>
      <c r="C1701">
        <v>2401</v>
      </c>
      <c r="D1701" t="s">
        <v>1008</v>
      </c>
      <c r="E1701" s="128" t="s">
        <v>1003</v>
      </c>
      <c r="F1701">
        <v>14</v>
      </c>
      <c r="G1701" t="s">
        <v>998</v>
      </c>
    </row>
    <row r="1702" spans="1:7">
      <c r="A1702">
        <v>2768</v>
      </c>
      <c r="B1702" t="s">
        <v>997</v>
      </c>
      <c r="C1702">
        <v>2403</v>
      </c>
      <c r="D1702" t="s">
        <v>1006</v>
      </c>
      <c r="E1702" s="128" t="s">
        <v>995</v>
      </c>
      <c r="F1702">
        <v>14</v>
      </c>
      <c r="G1702" t="s">
        <v>996</v>
      </c>
    </row>
    <row r="1703" spans="1:7">
      <c r="A1703">
        <v>2769</v>
      </c>
      <c r="B1703" t="s">
        <v>997</v>
      </c>
      <c r="C1703">
        <v>2407</v>
      </c>
      <c r="D1703" t="s">
        <v>1009</v>
      </c>
      <c r="E1703" s="128" t="s">
        <v>999</v>
      </c>
      <c r="F1703">
        <v>13</v>
      </c>
      <c r="G1703" t="s">
        <v>998</v>
      </c>
    </row>
    <row r="1704" spans="1:7">
      <c r="A1704">
        <v>2770</v>
      </c>
      <c r="B1704" t="s">
        <v>993</v>
      </c>
      <c r="C1704">
        <v>2419</v>
      </c>
      <c r="D1704" t="s">
        <v>1006</v>
      </c>
      <c r="E1704" s="128" t="s">
        <v>1003</v>
      </c>
      <c r="F1704">
        <v>13</v>
      </c>
      <c r="G1704" t="s">
        <v>998</v>
      </c>
    </row>
    <row r="1705" spans="1:7">
      <c r="A1705">
        <v>2771</v>
      </c>
      <c r="B1705" t="s">
        <v>993</v>
      </c>
      <c r="C1705">
        <v>2419</v>
      </c>
      <c r="D1705" t="s">
        <v>1006</v>
      </c>
      <c r="E1705" s="128" t="s">
        <v>1003</v>
      </c>
      <c r="F1705">
        <v>13</v>
      </c>
      <c r="G1705" t="s">
        <v>998</v>
      </c>
    </row>
    <row r="1706" spans="1:7">
      <c r="A1706">
        <v>2772</v>
      </c>
      <c r="B1706" t="s">
        <v>997</v>
      </c>
      <c r="C1706">
        <v>2420</v>
      </c>
      <c r="D1706" t="s">
        <v>1000</v>
      </c>
      <c r="E1706" s="128" t="s">
        <v>999</v>
      </c>
      <c r="F1706">
        <v>14</v>
      </c>
      <c r="G1706" t="s">
        <v>998</v>
      </c>
    </row>
    <row r="1707" spans="1:7">
      <c r="A1707">
        <v>2773</v>
      </c>
      <c r="B1707" t="s">
        <v>997</v>
      </c>
      <c r="C1707">
        <v>2402</v>
      </c>
      <c r="D1707" t="s">
        <v>1009</v>
      </c>
      <c r="E1707" s="128" t="s">
        <v>995</v>
      </c>
      <c r="F1707">
        <v>14</v>
      </c>
      <c r="G1707" t="s">
        <v>996</v>
      </c>
    </row>
    <row r="1708" spans="1:7">
      <c r="A1708">
        <v>2774</v>
      </c>
      <c r="B1708" t="s">
        <v>1001</v>
      </c>
      <c r="C1708">
        <v>2409</v>
      </c>
      <c r="D1708" t="s">
        <v>1008</v>
      </c>
      <c r="E1708" s="128" t="s">
        <v>1003</v>
      </c>
      <c r="F1708">
        <v>14</v>
      </c>
      <c r="G1708" t="s">
        <v>998</v>
      </c>
    </row>
    <row r="1709" spans="1:7">
      <c r="A1709">
        <v>2775</v>
      </c>
      <c r="B1709" t="s">
        <v>1001</v>
      </c>
      <c r="C1709">
        <v>2423</v>
      </c>
      <c r="D1709" t="s">
        <v>1008</v>
      </c>
      <c r="E1709" s="128" t="s">
        <v>995</v>
      </c>
      <c r="F1709">
        <v>14</v>
      </c>
      <c r="G1709" t="s">
        <v>996</v>
      </c>
    </row>
    <row r="1710" spans="1:7">
      <c r="A1710">
        <v>2776</v>
      </c>
      <c r="B1710" t="s">
        <v>1001</v>
      </c>
      <c r="C1710">
        <v>2415</v>
      </c>
      <c r="D1710" t="s">
        <v>1009</v>
      </c>
      <c r="E1710" s="128" t="s">
        <v>1003</v>
      </c>
      <c r="F1710">
        <v>13</v>
      </c>
      <c r="G1710" t="s">
        <v>998</v>
      </c>
    </row>
    <row r="1711" spans="1:7">
      <c r="A1711">
        <v>2777</v>
      </c>
      <c r="B1711" t="s">
        <v>997</v>
      </c>
      <c r="C1711">
        <v>2401</v>
      </c>
      <c r="D1711" t="s">
        <v>1008</v>
      </c>
      <c r="E1711" s="128" t="s">
        <v>999</v>
      </c>
      <c r="F1711">
        <v>13</v>
      </c>
      <c r="G1711" t="s">
        <v>996</v>
      </c>
    </row>
    <row r="1712" spans="1:7">
      <c r="A1712">
        <v>2778</v>
      </c>
      <c r="B1712" t="s">
        <v>997</v>
      </c>
      <c r="C1712">
        <v>2421</v>
      </c>
      <c r="D1712" t="s">
        <v>1006</v>
      </c>
      <c r="E1712" s="128" t="s">
        <v>995</v>
      </c>
      <c r="F1712">
        <v>14</v>
      </c>
      <c r="G1712" t="s">
        <v>998</v>
      </c>
    </row>
    <row r="1713" spans="1:7">
      <c r="A1713">
        <v>2779</v>
      </c>
      <c r="B1713" t="s">
        <v>997</v>
      </c>
      <c r="C1713">
        <v>2416</v>
      </c>
      <c r="D1713" t="s">
        <v>1008</v>
      </c>
      <c r="E1713" s="128" t="s">
        <v>999</v>
      </c>
      <c r="F1713">
        <v>14</v>
      </c>
      <c r="G1713" t="s">
        <v>996</v>
      </c>
    </row>
    <row r="1714" spans="1:7">
      <c r="A1714">
        <v>2780</v>
      </c>
      <c r="B1714" t="s">
        <v>997</v>
      </c>
      <c r="C1714">
        <v>2402</v>
      </c>
      <c r="D1714" t="s">
        <v>1008</v>
      </c>
      <c r="E1714" s="128" t="s">
        <v>999</v>
      </c>
      <c r="F1714">
        <v>14</v>
      </c>
      <c r="G1714" t="s">
        <v>998</v>
      </c>
    </row>
    <row r="1715" spans="1:7">
      <c r="A1715">
        <v>2781</v>
      </c>
      <c r="B1715" t="s">
        <v>997</v>
      </c>
      <c r="C1715">
        <v>2413</v>
      </c>
      <c r="D1715" t="s">
        <v>1000</v>
      </c>
      <c r="E1715" s="128" t="s">
        <v>995</v>
      </c>
      <c r="F1715">
        <v>14</v>
      </c>
      <c r="G1715" t="s">
        <v>998</v>
      </c>
    </row>
    <row r="1716" spans="1:7">
      <c r="A1716">
        <v>2782</v>
      </c>
      <c r="B1716" t="s">
        <v>997</v>
      </c>
      <c r="C1716">
        <v>2413</v>
      </c>
      <c r="D1716" t="s">
        <v>1009</v>
      </c>
      <c r="E1716" s="128" t="s">
        <v>995</v>
      </c>
      <c r="F1716">
        <v>14</v>
      </c>
      <c r="G1716" t="s">
        <v>996</v>
      </c>
    </row>
    <row r="1717" spans="1:7">
      <c r="A1717">
        <v>2783</v>
      </c>
      <c r="B1717" t="s">
        <v>1001</v>
      </c>
      <c r="C1717">
        <v>2406</v>
      </c>
      <c r="D1717" t="s">
        <v>1006</v>
      </c>
      <c r="E1717" s="128" t="s">
        <v>999</v>
      </c>
      <c r="F1717">
        <v>14</v>
      </c>
      <c r="G1717" t="s">
        <v>996</v>
      </c>
    </row>
    <row r="1718" spans="1:7">
      <c r="A1718">
        <v>2785</v>
      </c>
      <c r="B1718" t="s">
        <v>997</v>
      </c>
      <c r="C1718">
        <v>2419</v>
      </c>
      <c r="D1718" t="s">
        <v>1008</v>
      </c>
      <c r="E1718" s="128" t="s">
        <v>1003</v>
      </c>
      <c r="F1718">
        <v>14</v>
      </c>
      <c r="G1718" t="s">
        <v>998</v>
      </c>
    </row>
    <row r="1719" spans="1:7">
      <c r="A1719">
        <v>2786</v>
      </c>
      <c r="B1719" t="s">
        <v>1001</v>
      </c>
      <c r="C1719">
        <v>2417</v>
      </c>
      <c r="D1719" t="s">
        <v>1008</v>
      </c>
      <c r="E1719" s="128" t="s">
        <v>995</v>
      </c>
      <c r="F1719">
        <v>14</v>
      </c>
      <c r="G1719" t="s">
        <v>998</v>
      </c>
    </row>
    <row r="1720" spans="1:7">
      <c r="A1720">
        <v>2787</v>
      </c>
      <c r="B1720" t="s">
        <v>1007</v>
      </c>
      <c r="C1720">
        <v>2412</v>
      </c>
      <c r="D1720" t="s">
        <v>1006</v>
      </c>
      <c r="E1720" s="128" t="s">
        <v>1003</v>
      </c>
      <c r="F1720">
        <v>14</v>
      </c>
      <c r="G1720" t="s">
        <v>996</v>
      </c>
    </row>
    <row r="1721" spans="1:7">
      <c r="A1721">
        <v>2788</v>
      </c>
      <c r="B1721" t="s">
        <v>993</v>
      </c>
      <c r="C1721">
        <v>2412</v>
      </c>
      <c r="D1721" t="s">
        <v>1006</v>
      </c>
      <c r="E1721" s="128" t="s">
        <v>1003</v>
      </c>
      <c r="F1721">
        <v>14</v>
      </c>
      <c r="G1721" t="s">
        <v>998</v>
      </c>
    </row>
    <row r="1722" spans="1:7">
      <c r="A1722">
        <v>2789</v>
      </c>
      <c r="B1722" t="s">
        <v>997</v>
      </c>
      <c r="C1722">
        <v>2401</v>
      </c>
      <c r="D1722" t="s">
        <v>1009</v>
      </c>
      <c r="E1722" s="128" t="s">
        <v>995</v>
      </c>
      <c r="F1722">
        <v>14</v>
      </c>
      <c r="G1722" t="s">
        <v>998</v>
      </c>
    </row>
    <row r="1723" spans="1:7">
      <c r="A1723">
        <v>2791</v>
      </c>
      <c r="B1723" t="s">
        <v>993</v>
      </c>
      <c r="C1723">
        <v>2423</v>
      </c>
      <c r="D1723" t="s">
        <v>994</v>
      </c>
      <c r="E1723" s="128" t="s">
        <v>999</v>
      </c>
      <c r="F1723">
        <v>14</v>
      </c>
      <c r="G1723" t="s">
        <v>996</v>
      </c>
    </row>
    <row r="1724" spans="1:7">
      <c r="A1724">
        <v>2792</v>
      </c>
      <c r="B1724" t="s">
        <v>993</v>
      </c>
      <c r="C1724">
        <v>2402</v>
      </c>
      <c r="D1724" t="s">
        <v>1006</v>
      </c>
      <c r="E1724" s="128" t="s">
        <v>1003</v>
      </c>
      <c r="F1724">
        <v>14</v>
      </c>
      <c r="G1724" t="s">
        <v>998</v>
      </c>
    </row>
    <row r="1725" spans="1:7">
      <c r="A1725">
        <v>2793</v>
      </c>
      <c r="B1725" t="s">
        <v>993</v>
      </c>
      <c r="C1725">
        <v>2403</v>
      </c>
      <c r="D1725" t="s">
        <v>994</v>
      </c>
      <c r="E1725" s="128" t="s">
        <v>1003</v>
      </c>
      <c r="F1725">
        <v>14</v>
      </c>
      <c r="G1725" t="s">
        <v>998</v>
      </c>
    </row>
    <row r="1726" spans="1:7">
      <c r="A1726">
        <v>2795</v>
      </c>
      <c r="B1726" t="s">
        <v>1001</v>
      </c>
      <c r="C1726">
        <v>2409</v>
      </c>
      <c r="D1726" t="s">
        <v>1006</v>
      </c>
      <c r="E1726" s="128" t="s">
        <v>999</v>
      </c>
      <c r="F1726">
        <v>14</v>
      </c>
      <c r="G1726" t="s">
        <v>996</v>
      </c>
    </row>
    <row r="1727" spans="1:7">
      <c r="A1727">
        <v>2796</v>
      </c>
      <c r="B1727" t="s">
        <v>997</v>
      </c>
      <c r="C1727">
        <v>2409</v>
      </c>
      <c r="D1727" t="s">
        <v>1009</v>
      </c>
      <c r="E1727" s="128" t="s">
        <v>995</v>
      </c>
      <c r="F1727">
        <v>5</v>
      </c>
      <c r="G1727" t="s">
        <v>996</v>
      </c>
    </row>
    <row r="1728" spans="1:7">
      <c r="A1728">
        <v>2797</v>
      </c>
      <c r="B1728" t="s">
        <v>997</v>
      </c>
      <c r="C1728">
        <v>2411</v>
      </c>
      <c r="D1728" t="s">
        <v>1006</v>
      </c>
      <c r="E1728" s="128" t="s">
        <v>999</v>
      </c>
      <c r="F1728">
        <v>14</v>
      </c>
      <c r="G1728" t="s">
        <v>998</v>
      </c>
    </row>
    <row r="1729" spans="1:7">
      <c r="A1729">
        <v>2798</v>
      </c>
      <c r="B1729" t="s">
        <v>997</v>
      </c>
      <c r="C1729">
        <v>2402</v>
      </c>
      <c r="D1729" t="s">
        <v>1006</v>
      </c>
      <c r="E1729" s="128" t="s">
        <v>999</v>
      </c>
      <c r="F1729">
        <v>14</v>
      </c>
      <c r="G1729" t="s">
        <v>996</v>
      </c>
    </row>
    <row r="1730" spans="1:7">
      <c r="A1730">
        <v>2799</v>
      </c>
      <c r="B1730" t="s">
        <v>997</v>
      </c>
      <c r="C1730">
        <v>2404</v>
      </c>
      <c r="D1730" t="s">
        <v>1008</v>
      </c>
      <c r="E1730" s="128" t="s">
        <v>1003</v>
      </c>
      <c r="F1730">
        <v>13</v>
      </c>
      <c r="G1730" t="s">
        <v>998</v>
      </c>
    </row>
    <row r="1731" spans="1:7">
      <c r="A1731">
        <v>2800</v>
      </c>
      <c r="B1731" t="s">
        <v>1001</v>
      </c>
      <c r="C1731">
        <v>2412</v>
      </c>
      <c r="D1731" t="s">
        <v>1008</v>
      </c>
      <c r="E1731" s="128" t="s">
        <v>1003</v>
      </c>
      <c r="F1731">
        <v>13</v>
      </c>
      <c r="G1731" t="s">
        <v>996</v>
      </c>
    </row>
    <row r="1732" spans="1:7">
      <c r="A1732">
        <v>2801</v>
      </c>
      <c r="B1732" t="s">
        <v>993</v>
      </c>
      <c r="C1732">
        <v>2419</v>
      </c>
      <c r="D1732" t="s">
        <v>1008</v>
      </c>
      <c r="E1732" s="128" t="s">
        <v>999</v>
      </c>
      <c r="F1732">
        <v>13</v>
      </c>
      <c r="G1732" t="s">
        <v>998</v>
      </c>
    </row>
    <row r="1733" spans="1:7">
      <c r="A1733">
        <v>2802</v>
      </c>
      <c r="B1733" t="s">
        <v>997</v>
      </c>
      <c r="C1733">
        <v>2414</v>
      </c>
      <c r="D1733" t="s">
        <v>1008</v>
      </c>
      <c r="E1733" s="128" t="s">
        <v>995</v>
      </c>
      <c r="F1733">
        <v>14</v>
      </c>
      <c r="G1733" t="s">
        <v>996</v>
      </c>
    </row>
    <row r="1734" spans="1:7">
      <c r="A1734">
        <v>2803</v>
      </c>
      <c r="B1734" t="s">
        <v>993</v>
      </c>
      <c r="C1734">
        <v>2418</v>
      </c>
      <c r="D1734" t="s">
        <v>1008</v>
      </c>
      <c r="E1734" s="128" t="s">
        <v>1003</v>
      </c>
      <c r="F1734">
        <v>13</v>
      </c>
      <c r="G1734" t="s">
        <v>998</v>
      </c>
    </row>
    <row r="1735" spans="1:7">
      <c r="A1735">
        <v>2804</v>
      </c>
      <c r="B1735" t="s">
        <v>997</v>
      </c>
      <c r="C1735">
        <v>2411</v>
      </c>
      <c r="D1735" t="s">
        <v>1006</v>
      </c>
      <c r="E1735" s="128" t="s">
        <v>995</v>
      </c>
      <c r="F1735">
        <v>13</v>
      </c>
      <c r="G1735" t="s">
        <v>998</v>
      </c>
    </row>
    <row r="1736" spans="1:7">
      <c r="A1736">
        <v>2805</v>
      </c>
      <c r="B1736" t="s">
        <v>997</v>
      </c>
      <c r="C1736">
        <v>2414</v>
      </c>
      <c r="D1736" t="s">
        <v>1009</v>
      </c>
      <c r="E1736" s="128" t="s">
        <v>1003</v>
      </c>
      <c r="F1736">
        <v>14</v>
      </c>
      <c r="G1736" t="s">
        <v>998</v>
      </c>
    </row>
    <row r="1737" spans="1:7">
      <c r="A1737">
        <v>2806</v>
      </c>
      <c r="B1737" t="s">
        <v>997</v>
      </c>
      <c r="C1737">
        <v>2402</v>
      </c>
      <c r="D1737" t="s">
        <v>1008</v>
      </c>
      <c r="E1737" s="128" t="s">
        <v>995</v>
      </c>
      <c r="F1737">
        <v>14</v>
      </c>
      <c r="G1737" t="s">
        <v>998</v>
      </c>
    </row>
    <row r="1738" spans="1:7">
      <c r="A1738">
        <v>2807</v>
      </c>
      <c r="B1738" t="s">
        <v>997</v>
      </c>
      <c r="C1738">
        <v>2421</v>
      </c>
      <c r="D1738" t="s">
        <v>1000</v>
      </c>
      <c r="E1738" s="128" t="s">
        <v>999</v>
      </c>
      <c r="F1738">
        <v>14</v>
      </c>
      <c r="G1738" t="s">
        <v>996</v>
      </c>
    </row>
    <row r="1739" spans="1:7">
      <c r="A1739">
        <v>2808</v>
      </c>
      <c r="B1739" t="s">
        <v>997</v>
      </c>
      <c r="C1739">
        <v>2416</v>
      </c>
      <c r="D1739" t="s">
        <v>1008</v>
      </c>
      <c r="E1739" s="128" t="s">
        <v>999</v>
      </c>
      <c r="F1739">
        <v>7</v>
      </c>
      <c r="G1739" t="s">
        <v>996</v>
      </c>
    </row>
    <row r="1740" spans="1:7">
      <c r="A1740">
        <v>2809</v>
      </c>
      <c r="B1740" t="s">
        <v>997</v>
      </c>
      <c r="C1740">
        <v>2416</v>
      </c>
      <c r="D1740" t="s">
        <v>1008</v>
      </c>
      <c r="E1740" s="128" t="s">
        <v>995</v>
      </c>
      <c r="F1740">
        <v>14</v>
      </c>
      <c r="G1740" t="s">
        <v>996</v>
      </c>
    </row>
    <row r="1741" spans="1:7">
      <c r="A1741">
        <v>2810</v>
      </c>
      <c r="B1741" t="s">
        <v>997</v>
      </c>
      <c r="C1741">
        <v>2414</v>
      </c>
      <c r="D1741" t="s">
        <v>1006</v>
      </c>
      <c r="E1741" s="128" t="s">
        <v>995</v>
      </c>
      <c r="F1741">
        <v>13</v>
      </c>
      <c r="G1741" t="s">
        <v>996</v>
      </c>
    </row>
    <row r="1742" spans="1:7">
      <c r="A1742">
        <v>2811</v>
      </c>
      <c r="B1742" t="s">
        <v>997</v>
      </c>
      <c r="C1742">
        <v>2412</v>
      </c>
      <c r="D1742" t="s">
        <v>1006</v>
      </c>
      <c r="E1742" s="128" t="s">
        <v>999</v>
      </c>
      <c r="F1742">
        <v>13</v>
      </c>
      <c r="G1742" t="s">
        <v>998</v>
      </c>
    </row>
    <row r="1743" spans="1:7">
      <c r="A1743">
        <v>2812</v>
      </c>
      <c r="B1743" t="s">
        <v>997</v>
      </c>
      <c r="C1743">
        <v>2412</v>
      </c>
      <c r="D1743" t="s">
        <v>1006</v>
      </c>
      <c r="E1743" s="128" t="s">
        <v>995</v>
      </c>
      <c r="F1743">
        <v>13</v>
      </c>
      <c r="G1743" t="s">
        <v>996</v>
      </c>
    </row>
    <row r="1744" spans="1:7">
      <c r="A1744">
        <v>2813</v>
      </c>
      <c r="B1744" t="s">
        <v>997</v>
      </c>
      <c r="C1744">
        <v>2418</v>
      </c>
      <c r="D1744" t="s">
        <v>1008</v>
      </c>
      <c r="E1744" s="128" t="s">
        <v>995</v>
      </c>
      <c r="F1744">
        <v>13</v>
      </c>
      <c r="G1744" t="s">
        <v>998</v>
      </c>
    </row>
    <row r="1745" spans="1:7">
      <c r="A1745">
        <v>2814</v>
      </c>
      <c r="B1745" t="s">
        <v>997</v>
      </c>
      <c r="C1745">
        <v>2412</v>
      </c>
      <c r="D1745" t="s">
        <v>1008</v>
      </c>
      <c r="E1745" s="128" t="s">
        <v>995</v>
      </c>
      <c r="F1745">
        <v>13</v>
      </c>
      <c r="G1745" t="s">
        <v>996</v>
      </c>
    </row>
    <row r="1746" spans="1:7">
      <c r="A1746">
        <v>2815</v>
      </c>
      <c r="B1746" t="s">
        <v>997</v>
      </c>
      <c r="C1746">
        <v>2412</v>
      </c>
      <c r="D1746" t="s">
        <v>1008</v>
      </c>
      <c r="E1746" s="128" t="s">
        <v>995</v>
      </c>
      <c r="F1746">
        <v>13</v>
      </c>
      <c r="G1746" t="s">
        <v>998</v>
      </c>
    </row>
    <row r="1747" spans="1:7">
      <c r="A1747">
        <v>2816</v>
      </c>
      <c r="B1747" t="s">
        <v>993</v>
      </c>
      <c r="C1747">
        <v>2416</v>
      </c>
      <c r="D1747" t="s">
        <v>1008</v>
      </c>
      <c r="E1747" s="128" t="s">
        <v>999</v>
      </c>
      <c r="F1747">
        <v>13</v>
      </c>
      <c r="G1747" t="s">
        <v>996</v>
      </c>
    </row>
    <row r="1748" spans="1:7">
      <c r="A1748">
        <v>2817</v>
      </c>
      <c r="B1748" t="s">
        <v>997</v>
      </c>
      <c r="C1748">
        <v>2403</v>
      </c>
      <c r="D1748" t="s">
        <v>1008</v>
      </c>
      <c r="E1748" s="128" t="s">
        <v>999</v>
      </c>
      <c r="F1748">
        <v>14</v>
      </c>
      <c r="G1748" t="s">
        <v>998</v>
      </c>
    </row>
    <row r="1749" spans="1:7">
      <c r="A1749">
        <v>2818</v>
      </c>
      <c r="B1749" t="s">
        <v>997</v>
      </c>
      <c r="C1749">
        <v>2422</v>
      </c>
      <c r="D1749" t="s">
        <v>1000</v>
      </c>
      <c r="E1749" s="128" t="s">
        <v>999</v>
      </c>
      <c r="F1749">
        <v>14</v>
      </c>
      <c r="G1749" t="s">
        <v>998</v>
      </c>
    </row>
    <row r="1750" spans="1:7">
      <c r="A1750">
        <v>2819</v>
      </c>
      <c r="B1750" t="s">
        <v>993</v>
      </c>
      <c r="C1750">
        <v>2408</v>
      </c>
      <c r="D1750" t="s">
        <v>1008</v>
      </c>
      <c r="E1750" s="128" t="s">
        <v>1003</v>
      </c>
      <c r="F1750">
        <v>14</v>
      </c>
      <c r="G1750" t="s">
        <v>996</v>
      </c>
    </row>
    <row r="1751" spans="1:7">
      <c r="A1751">
        <v>2820</v>
      </c>
      <c r="B1751" t="s">
        <v>1001</v>
      </c>
      <c r="C1751">
        <v>2417</v>
      </c>
      <c r="D1751" t="s">
        <v>1008</v>
      </c>
      <c r="E1751" s="128" t="s">
        <v>999</v>
      </c>
      <c r="F1751">
        <v>14</v>
      </c>
      <c r="G1751" t="s">
        <v>998</v>
      </c>
    </row>
    <row r="1752" spans="1:7">
      <c r="A1752">
        <v>2821</v>
      </c>
      <c r="B1752" t="s">
        <v>997</v>
      </c>
      <c r="C1752">
        <v>2405</v>
      </c>
      <c r="D1752" t="s">
        <v>1008</v>
      </c>
      <c r="E1752" s="128" t="s">
        <v>1003</v>
      </c>
      <c r="F1752">
        <v>13</v>
      </c>
      <c r="G1752" t="s">
        <v>998</v>
      </c>
    </row>
    <row r="1753" spans="1:7">
      <c r="A1753">
        <v>2822</v>
      </c>
      <c r="B1753" t="s">
        <v>993</v>
      </c>
      <c r="C1753">
        <v>2424</v>
      </c>
      <c r="D1753" t="s">
        <v>1009</v>
      </c>
      <c r="E1753" s="128" t="s">
        <v>1003</v>
      </c>
      <c r="F1753">
        <v>14</v>
      </c>
      <c r="G1753" t="s">
        <v>998</v>
      </c>
    </row>
    <row r="1754" spans="1:7">
      <c r="A1754">
        <v>2823</v>
      </c>
      <c r="B1754" t="s">
        <v>1001</v>
      </c>
      <c r="C1754">
        <v>2419</v>
      </c>
      <c r="D1754" t="s">
        <v>1008</v>
      </c>
      <c r="E1754" s="128" t="s">
        <v>999</v>
      </c>
      <c r="F1754">
        <v>13</v>
      </c>
      <c r="G1754" t="s">
        <v>996</v>
      </c>
    </row>
    <row r="1755" spans="1:7">
      <c r="A1755">
        <v>2824</v>
      </c>
      <c r="B1755" t="s">
        <v>1002</v>
      </c>
      <c r="C1755">
        <v>2412</v>
      </c>
      <c r="D1755" t="s">
        <v>1009</v>
      </c>
      <c r="E1755" s="128" t="s">
        <v>999</v>
      </c>
      <c r="F1755">
        <v>14</v>
      </c>
      <c r="G1755" t="s">
        <v>998</v>
      </c>
    </row>
    <row r="1756" spans="1:7">
      <c r="A1756">
        <v>2825</v>
      </c>
      <c r="B1756" t="s">
        <v>1001</v>
      </c>
      <c r="C1756">
        <v>2406</v>
      </c>
      <c r="D1756" t="s">
        <v>1009</v>
      </c>
      <c r="E1756" s="128" t="s">
        <v>995</v>
      </c>
      <c r="F1756">
        <v>14</v>
      </c>
      <c r="G1756" t="s">
        <v>998</v>
      </c>
    </row>
    <row r="1757" spans="1:7">
      <c r="A1757">
        <v>2826</v>
      </c>
      <c r="B1757" t="s">
        <v>1001</v>
      </c>
      <c r="C1757">
        <v>2415</v>
      </c>
      <c r="D1757" t="s">
        <v>1006</v>
      </c>
      <c r="E1757" s="128" t="s">
        <v>1003</v>
      </c>
      <c r="F1757">
        <v>14</v>
      </c>
      <c r="G1757" t="s">
        <v>998</v>
      </c>
    </row>
    <row r="1758" spans="1:7">
      <c r="A1758">
        <v>2827</v>
      </c>
      <c r="B1758" t="s">
        <v>997</v>
      </c>
      <c r="C1758">
        <v>2413</v>
      </c>
      <c r="D1758" t="s">
        <v>1006</v>
      </c>
      <c r="E1758" s="128" t="s">
        <v>999</v>
      </c>
      <c r="F1758">
        <v>14</v>
      </c>
      <c r="G1758" t="s">
        <v>996</v>
      </c>
    </row>
    <row r="1759" spans="1:7">
      <c r="A1759">
        <v>2828</v>
      </c>
      <c r="B1759" t="s">
        <v>997</v>
      </c>
      <c r="C1759">
        <v>2402</v>
      </c>
      <c r="D1759" t="s">
        <v>1008</v>
      </c>
      <c r="E1759" s="128" t="s">
        <v>995</v>
      </c>
      <c r="F1759">
        <v>14</v>
      </c>
      <c r="G1759" t="s">
        <v>996</v>
      </c>
    </row>
    <row r="1760" spans="1:7">
      <c r="A1760">
        <v>2829</v>
      </c>
      <c r="B1760" t="s">
        <v>997</v>
      </c>
      <c r="C1760">
        <v>2416</v>
      </c>
      <c r="D1760" t="s">
        <v>994</v>
      </c>
      <c r="E1760" s="128" t="s">
        <v>995</v>
      </c>
      <c r="F1760">
        <v>14</v>
      </c>
      <c r="G1760" t="s">
        <v>996</v>
      </c>
    </row>
    <row r="1761" spans="1:7">
      <c r="A1761">
        <v>2830</v>
      </c>
      <c r="B1761" t="s">
        <v>997</v>
      </c>
      <c r="C1761">
        <v>2419</v>
      </c>
      <c r="D1761" t="s">
        <v>1006</v>
      </c>
      <c r="E1761" s="128" t="s">
        <v>999</v>
      </c>
      <c r="F1761">
        <v>14</v>
      </c>
      <c r="G1761" t="s">
        <v>996</v>
      </c>
    </row>
    <row r="1762" spans="1:7">
      <c r="A1762">
        <v>2831</v>
      </c>
      <c r="B1762" t="s">
        <v>997</v>
      </c>
      <c r="C1762">
        <v>2417</v>
      </c>
      <c r="D1762" t="s">
        <v>1006</v>
      </c>
      <c r="E1762" s="128" t="s">
        <v>995</v>
      </c>
      <c r="F1762">
        <v>14</v>
      </c>
      <c r="G1762" t="s">
        <v>996</v>
      </c>
    </row>
    <row r="1763" spans="1:7">
      <c r="A1763">
        <v>2832</v>
      </c>
      <c r="B1763" t="s">
        <v>997</v>
      </c>
      <c r="C1763">
        <v>2409</v>
      </c>
      <c r="D1763" t="s">
        <v>1006</v>
      </c>
      <c r="E1763" s="128" t="s">
        <v>995</v>
      </c>
      <c r="F1763">
        <v>14</v>
      </c>
      <c r="G1763" t="s">
        <v>996</v>
      </c>
    </row>
    <row r="1764" spans="1:7">
      <c r="A1764">
        <v>2833</v>
      </c>
      <c r="B1764" t="s">
        <v>1001</v>
      </c>
      <c r="C1764">
        <v>2406</v>
      </c>
      <c r="D1764" t="s">
        <v>1008</v>
      </c>
      <c r="E1764" s="128" t="s">
        <v>999</v>
      </c>
      <c r="F1764">
        <v>14</v>
      </c>
      <c r="G1764" t="s">
        <v>996</v>
      </c>
    </row>
    <row r="1765" spans="1:7">
      <c r="A1765">
        <v>2834</v>
      </c>
      <c r="B1765" t="s">
        <v>1001</v>
      </c>
      <c r="C1765">
        <v>2404</v>
      </c>
      <c r="D1765" t="s">
        <v>1000</v>
      </c>
      <c r="E1765" s="128" t="s">
        <v>995</v>
      </c>
      <c r="F1765">
        <v>14</v>
      </c>
      <c r="G1765" t="s">
        <v>998</v>
      </c>
    </row>
    <row r="1766" spans="1:7">
      <c r="A1766">
        <v>2837</v>
      </c>
      <c r="B1766" t="s">
        <v>997</v>
      </c>
      <c r="C1766">
        <v>2406</v>
      </c>
      <c r="D1766" t="s">
        <v>1006</v>
      </c>
      <c r="E1766" s="128" t="s">
        <v>1003</v>
      </c>
      <c r="F1766">
        <v>13</v>
      </c>
      <c r="G1766" t="s">
        <v>998</v>
      </c>
    </row>
    <row r="1767" spans="1:7">
      <c r="A1767">
        <v>2838</v>
      </c>
      <c r="B1767" t="s">
        <v>997</v>
      </c>
      <c r="C1767">
        <v>2423</v>
      </c>
      <c r="D1767" t="s">
        <v>1009</v>
      </c>
      <c r="E1767" s="128" t="s">
        <v>999</v>
      </c>
      <c r="F1767">
        <v>13</v>
      </c>
      <c r="G1767" t="s">
        <v>996</v>
      </c>
    </row>
    <row r="1768" spans="1:7">
      <c r="A1768">
        <v>2839</v>
      </c>
      <c r="B1768" t="s">
        <v>997</v>
      </c>
      <c r="C1768">
        <v>2424</v>
      </c>
      <c r="D1768" t="s">
        <v>994</v>
      </c>
      <c r="E1768" s="128" t="s">
        <v>999</v>
      </c>
      <c r="F1768">
        <v>14</v>
      </c>
      <c r="G1768" t="s">
        <v>996</v>
      </c>
    </row>
    <row r="1769" spans="1:7">
      <c r="A1769">
        <v>2840</v>
      </c>
      <c r="B1769" t="s">
        <v>997</v>
      </c>
      <c r="C1769">
        <v>2402</v>
      </c>
      <c r="D1769" t="s">
        <v>1008</v>
      </c>
      <c r="E1769" s="128" t="s">
        <v>995</v>
      </c>
      <c r="F1769">
        <v>13</v>
      </c>
      <c r="G1769" t="s">
        <v>996</v>
      </c>
    </row>
    <row r="1770" spans="1:7">
      <c r="A1770">
        <v>2841</v>
      </c>
      <c r="B1770" t="s">
        <v>997</v>
      </c>
      <c r="C1770">
        <v>2402</v>
      </c>
      <c r="D1770" t="s">
        <v>1008</v>
      </c>
      <c r="E1770" s="128" t="s">
        <v>995</v>
      </c>
      <c r="F1770">
        <v>13</v>
      </c>
      <c r="G1770" t="s">
        <v>996</v>
      </c>
    </row>
    <row r="1771" spans="1:7">
      <c r="A1771">
        <v>2842</v>
      </c>
      <c r="B1771" t="s">
        <v>1001</v>
      </c>
      <c r="C1771">
        <v>2402</v>
      </c>
      <c r="D1771" t="s">
        <v>1009</v>
      </c>
      <c r="E1771" s="128" t="s">
        <v>1003</v>
      </c>
      <c r="F1771">
        <v>2</v>
      </c>
      <c r="G1771" t="s">
        <v>998</v>
      </c>
    </row>
    <row r="1772" spans="1:7">
      <c r="A1772">
        <v>2843</v>
      </c>
      <c r="B1772" t="s">
        <v>997</v>
      </c>
      <c r="C1772">
        <v>2412</v>
      </c>
      <c r="D1772" t="s">
        <v>1008</v>
      </c>
      <c r="E1772" s="128" t="s">
        <v>999</v>
      </c>
      <c r="F1772">
        <v>14</v>
      </c>
      <c r="G1772" t="s">
        <v>998</v>
      </c>
    </row>
    <row r="1773" spans="1:7">
      <c r="A1773">
        <v>2844</v>
      </c>
      <c r="B1773" t="s">
        <v>997</v>
      </c>
      <c r="C1773">
        <v>2406</v>
      </c>
      <c r="D1773" t="s">
        <v>1006</v>
      </c>
      <c r="E1773" s="128" t="s">
        <v>1003</v>
      </c>
      <c r="F1773">
        <v>14</v>
      </c>
      <c r="G1773" t="s">
        <v>998</v>
      </c>
    </row>
    <row r="1774" spans="1:7">
      <c r="A1774">
        <v>2845</v>
      </c>
      <c r="B1774" t="s">
        <v>997</v>
      </c>
      <c r="C1774">
        <v>2417</v>
      </c>
      <c r="D1774" t="s">
        <v>1009</v>
      </c>
      <c r="E1774" s="128" t="s">
        <v>999</v>
      </c>
      <c r="F1774">
        <v>14</v>
      </c>
      <c r="G1774" t="s">
        <v>996</v>
      </c>
    </row>
    <row r="1775" spans="1:7">
      <c r="A1775">
        <v>2846</v>
      </c>
      <c r="B1775" t="s">
        <v>997</v>
      </c>
      <c r="C1775">
        <v>2405</v>
      </c>
      <c r="D1775" t="s">
        <v>1006</v>
      </c>
      <c r="E1775" s="128" t="s">
        <v>995</v>
      </c>
      <c r="F1775">
        <v>14</v>
      </c>
      <c r="G1775" t="s">
        <v>996</v>
      </c>
    </row>
    <row r="1776" spans="1:7">
      <c r="A1776">
        <v>2847</v>
      </c>
      <c r="B1776" t="s">
        <v>993</v>
      </c>
      <c r="C1776">
        <v>2411</v>
      </c>
      <c r="D1776" t="s">
        <v>1006</v>
      </c>
      <c r="E1776" s="128" t="s">
        <v>1003</v>
      </c>
      <c r="F1776">
        <v>13</v>
      </c>
      <c r="G1776" t="s">
        <v>998</v>
      </c>
    </row>
    <row r="1777" spans="1:7">
      <c r="A1777">
        <v>2848</v>
      </c>
      <c r="B1777" t="s">
        <v>997</v>
      </c>
      <c r="C1777">
        <v>2404</v>
      </c>
      <c r="D1777" t="s">
        <v>1009</v>
      </c>
      <c r="E1777" s="128" t="s">
        <v>995</v>
      </c>
      <c r="F1777">
        <v>13</v>
      </c>
      <c r="G1777" t="s">
        <v>998</v>
      </c>
    </row>
    <row r="1778" spans="1:7">
      <c r="A1778">
        <v>2849</v>
      </c>
      <c r="B1778" t="s">
        <v>1001</v>
      </c>
      <c r="C1778">
        <v>2420</v>
      </c>
      <c r="D1778" t="s">
        <v>1008</v>
      </c>
      <c r="E1778" s="128" t="s">
        <v>1003</v>
      </c>
      <c r="F1778">
        <v>13</v>
      </c>
      <c r="G1778" t="s">
        <v>998</v>
      </c>
    </row>
    <row r="1779" spans="1:7">
      <c r="A1779">
        <v>2850</v>
      </c>
      <c r="B1779" t="s">
        <v>993</v>
      </c>
      <c r="C1779">
        <v>2401</v>
      </c>
      <c r="D1779" t="s">
        <v>1006</v>
      </c>
      <c r="E1779" s="128" t="s">
        <v>1003</v>
      </c>
      <c r="F1779">
        <v>13</v>
      </c>
      <c r="G1779" t="s">
        <v>996</v>
      </c>
    </row>
    <row r="1780" spans="1:7">
      <c r="A1780">
        <v>2851</v>
      </c>
      <c r="B1780" t="s">
        <v>1001</v>
      </c>
      <c r="C1780">
        <v>2406</v>
      </c>
      <c r="D1780" t="s">
        <v>1009</v>
      </c>
      <c r="E1780" s="128" t="s">
        <v>995</v>
      </c>
      <c r="F1780">
        <v>14</v>
      </c>
      <c r="G1780" t="s">
        <v>996</v>
      </c>
    </row>
    <row r="1781" spans="1:7">
      <c r="A1781">
        <v>2853</v>
      </c>
      <c r="B1781" t="s">
        <v>997</v>
      </c>
      <c r="C1781">
        <v>2411</v>
      </c>
      <c r="D1781" t="s">
        <v>1006</v>
      </c>
      <c r="E1781" s="128" t="s">
        <v>995</v>
      </c>
      <c r="F1781">
        <v>14</v>
      </c>
      <c r="G1781" t="s">
        <v>996</v>
      </c>
    </row>
    <row r="1782" spans="1:7">
      <c r="A1782">
        <v>2854</v>
      </c>
      <c r="B1782" t="s">
        <v>997</v>
      </c>
      <c r="C1782">
        <v>2401</v>
      </c>
      <c r="D1782" t="s">
        <v>1006</v>
      </c>
      <c r="E1782" s="128" t="s">
        <v>1003</v>
      </c>
      <c r="F1782">
        <v>14</v>
      </c>
      <c r="G1782" t="s">
        <v>996</v>
      </c>
    </row>
    <row r="1783" spans="1:7">
      <c r="A1783">
        <v>2855</v>
      </c>
      <c r="B1783" t="s">
        <v>1001</v>
      </c>
      <c r="C1783">
        <v>2402</v>
      </c>
      <c r="D1783" t="s">
        <v>1008</v>
      </c>
      <c r="E1783" s="128" t="s">
        <v>995</v>
      </c>
      <c r="F1783">
        <v>14</v>
      </c>
      <c r="G1783" t="s">
        <v>998</v>
      </c>
    </row>
    <row r="1784" spans="1:7">
      <c r="A1784">
        <v>2856</v>
      </c>
      <c r="B1784" t="s">
        <v>997</v>
      </c>
      <c r="C1784">
        <v>2402</v>
      </c>
      <c r="D1784" t="s">
        <v>1009</v>
      </c>
      <c r="E1784" s="128" t="s">
        <v>1003</v>
      </c>
      <c r="F1784">
        <v>13</v>
      </c>
      <c r="G1784" t="s">
        <v>996</v>
      </c>
    </row>
    <row r="1785" spans="1:7">
      <c r="A1785">
        <v>2858</v>
      </c>
      <c r="B1785" t="s">
        <v>997</v>
      </c>
      <c r="C1785">
        <v>2412</v>
      </c>
      <c r="D1785" t="s">
        <v>1006</v>
      </c>
      <c r="E1785" s="128" t="s">
        <v>999</v>
      </c>
      <c r="F1785">
        <v>13</v>
      </c>
      <c r="G1785" t="s">
        <v>998</v>
      </c>
    </row>
    <row r="1786" spans="1:7">
      <c r="A1786">
        <v>2860</v>
      </c>
      <c r="B1786" t="s">
        <v>997</v>
      </c>
      <c r="C1786">
        <v>2420</v>
      </c>
      <c r="D1786" t="s">
        <v>994</v>
      </c>
      <c r="E1786" s="128" t="s">
        <v>1003</v>
      </c>
      <c r="F1786">
        <v>13</v>
      </c>
      <c r="G1786" t="s">
        <v>998</v>
      </c>
    </row>
    <row r="1787" spans="1:7">
      <c r="A1787">
        <v>2861</v>
      </c>
      <c r="B1787" t="s">
        <v>993</v>
      </c>
      <c r="C1787">
        <v>2421</v>
      </c>
      <c r="D1787" t="s">
        <v>994</v>
      </c>
      <c r="E1787" s="128" t="s">
        <v>995</v>
      </c>
      <c r="F1787">
        <v>13</v>
      </c>
      <c r="G1787" t="s">
        <v>996</v>
      </c>
    </row>
    <row r="1788" spans="1:7">
      <c r="A1788">
        <v>2862</v>
      </c>
      <c r="B1788" t="s">
        <v>997</v>
      </c>
      <c r="C1788">
        <v>2407</v>
      </c>
      <c r="D1788" t="s">
        <v>994</v>
      </c>
      <c r="E1788" s="128" t="s">
        <v>995</v>
      </c>
      <c r="F1788">
        <v>13</v>
      </c>
      <c r="G1788" t="s">
        <v>996</v>
      </c>
    </row>
    <row r="1789" spans="1:7">
      <c r="A1789">
        <v>2863</v>
      </c>
      <c r="B1789" t="s">
        <v>997</v>
      </c>
      <c r="C1789">
        <v>2416</v>
      </c>
      <c r="D1789" t="s">
        <v>1000</v>
      </c>
      <c r="E1789" s="128" t="s">
        <v>995</v>
      </c>
      <c r="F1789">
        <v>13</v>
      </c>
      <c r="G1789" t="s">
        <v>998</v>
      </c>
    </row>
    <row r="1790" spans="1:7">
      <c r="A1790">
        <v>2864</v>
      </c>
      <c r="B1790" t="s">
        <v>993</v>
      </c>
      <c r="C1790">
        <v>2422</v>
      </c>
      <c r="D1790" t="s">
        <v>1008</v>
      </c>
      <c r="E1790" s="128" t="s">
        <v>995</v>
      </c>
      <c r="F1790">
        <v>13</v>
      </c>
      <c r="G1790" t="s">
        <v>996</v>
      </c>
    </row>
    <row r="1791" spans="1:7">
      <c r="A1791">
        <v>2865</v>
      </c>
      <c r="B1791" t="s">
        <v>997</v>
      </c>
      <c r="C1791">
        <v>2422</v>
      </c>
      <c r="D1791" t="s">
        <v>1008</v>
      </c>
      <c r="E1791" s="128" t="s">
        <v>995</v>
      </c>
      <c r="F1791">
        <v>13</v>
      </c>
      <c r="G1791" t="s">
        <v>996</v>
      </c>
    </row>
    <row r="1792" spans="1:7">
      <c r="A1792">
        <v>2866</v>
      </c>
      <c r="B1792" t="s">
        <v>997</v>
      </c>
      <c r="C1792">
        <v>2418</v>
      </c>
      <c r="D1792" t="s">
        <v>1008</v>
      </c>
      <c r="E1792" s="128" t="s">
        <v>999</v>
      </c>
      <c r="F1792">
        <v>13</v>
      </c>
      <c r="G1792" t="s">
        <v>998</v>
      </c>
    </row>
    <row r="1793" spans="1:7">
      <c r="A1793">
        <v>2867</v>
      </c>
      <c r="B1793" t="s">
        <v>997</v>
      </c>
      <c r="C1793">
        <v>2412</v>
      </c>
      <c r="D1793" t="s">
        <v>1008</v>
      </c>
      <c r="E1793" s="128" t="s">
        <v>995</v>
      </c>
      <c r="F1793">
        <v>13</v>
      </c>
      <c r="G1793" t="s">
        <v>996</v>
      </c>
    </row>
    <row r="1794" spans="1:7">
      <c r="A1794">
        <v>2868</v>
      </c>
      <c r="B1794" t="s">
        <v>997</v>
      </c>
      <c r="C1794">
        <v>2418</v>
      </c>
      <c r="D1794" t="s">
        <v>994</v>
      </c>
      <c r="E1794" s="128" t="s">
        <v>995</v>
      </c>
      <c r="F1794">
        <v>12</v>
      </c>
      <c r="G1794" t="s">
        <v>996</v>
      </c>
    </row>
    <row r="1795" spans="1:7">
      <c r="A1795">
        <v>2870</v>
      </c>
      <c r="B1795" t="s">
        <v>997</v>
      </c>
      <c r="C1795">
        <v>2417</v>
      </c>
      <c r="D1795" t="s">
        <v>1008</v>
      </c>
      <c r="E1795" s="128" t="s">
        <v>995</v>
      </c>
      <c r="F1795">
        <v>13</v>
      </c>
      <c r="G1795" t="s">
        <v>996</v>
      </c>
    </row>
    <row r="1796" spans="1:7">
      <c r="A1796">
        <v>2871</v>
      </c>
      <c r="B1796" t="s">
        <v>997</v>
      </c>
      <c r="C1796">
        <v>2409</v>
      </c>
      <c r="D1796" t="s">
        <v>1008</v>
      </c>
      <c r="E1796" s="128" t="s">
        <v>1003</v>
      </c>
      <c r="F1796">
        <v>13</v>
      </c>
      <c r="G1796" t="s">
        <v>996</v>
      </c>
    </row>
    <row r="1797" spans="1:7">
      <c r="A1797">
        <v>2872</v>
      </c>
      <c r="B1797" t="s">
        <v>997</v>
      </c>
      <c r="C1797">
        <v>2423</v>
      </c>
      <c r="D1797" t="s">
        <v>1006</v>
      </c>
      <c r="E1797" s="128" t="s">
        <v>995</v>
      </c>
      <c r="F1797">
        <v>12</v>
      </c>
      <c r="G1797" t="s">
        <v>996</v>
      </c>
    </row>
    <row r="1798" spans="1:7">
      <c r="A1798">
        <v>2873</v>
      </c>
      <c r="B1798" t="s">
        <v>997</v>
      </c>
      <c r="C1798">
        <v>2423</v>
      </c>
      <c r="D1798" t="s">
        <v>1000</v>
      </c>
      <c r="E1798" s="128" t="s">
        <v>995</v>
      </c>
      <c r="F1798">
        <v>12</v>
      </c>
      <c r="G1798" t="s">
        <v>996</v>
      </c>
    </row>
    <row r="1799" spans="1:7">
      <c r="A1799">
        <v>2874</v>
      </c>
      <c r="B1799" t="s">
        <v>993</v>
      </c>
      <c r="C1799">
        <v>2418</v>
      </c>
      <c r="D1799" t="s">
        <v>1008</v>
      </c>
      <c r="E1799" s="128" t="s">
        <v>1003</v>
      </c>
      <c r="F1799">
        <v>13</v>
      </c>
      <c r="G1799" t="s">
        <v>998</v>
      </c>
    </row>
    <row r="1800" spans="1:7">
      <c r="A1800">
        <v>2875</v>
      </c>
      <c r="B1800" t="s">
        <v>997</v>
      </c>
      <c r="C1800">
        <v>2418</v>
      </c>
      <c r="D1800" t="s">
        <v>1008</v>
      </c>
      <c r="E1800" s="128" t="s">
        <v>999</v>
      </c>
      <c r="F1800">
        <v>13</v>
      </c>
      <c r="G1800" t="s">
        <v>998</v>
      </c>
    </row>
    <row r="1801" spans="1:7">
      <c r="A1801">
        <v>2876</v>
      </c>
      <c r="B1801" t="s">
        <v>997</v>
      </c>
      <c r="C1801">
        <v>2423</v>
      </c>
      <c r="D1801" t="s">
        <v>1000</v>
      </c>
      <c r="E1801" s="128" t="s">
        <v>995</v>
      </c>
      <c r="F1801">
        <v>13</v>
      </c>
      <c r="G1801" t="s">
        <v>996</v>
      </c>
    </row>
    <row r="1802" spans="1:7">
      <c r="A1802">
        <v>2877</v>
      </c>
      <c r="B1802" t="s">
        <v>997</v>
      </c>
      <c r="C1802">
        <v>2404</v>
      </c>
      <c r="D1802" t="s">
        <v>1008</v>
      </c>
      <c r="E1802" s="128" t="s">
        <v>999</v>
      </c>
      <c r="F1802">
        <v>12</v>
      </c>
      <c r="G1802" t="s">
        <v>996</v>
      </c>
    </row>
    <row r="1803" spans="1:7">
      <c r="A1803">
        <v>2878</v>
      </c>
      <c r="B1803" t="s">
        <v>1001</v>
      </c>
      <c r="C1803">
        <v>2412</v>
      </c>
      <c r="D1803" t="s">
        <v>1006</v>
      </c>
      <c r="E1803" s="128" t="s">
        <v>999</v>
      </c>
      <c r="F1803">
        <v>12</v>
      </c>
      <c r="G1803" t="s">
        <v>998</v>
      </c>
    </row>
    <row r="1804" spans="1:7">
      <c r="A1804">
        <v>2879</v>
      </c>
      <c r="B1804" t="s">
        <v>1001</v>
      </c>
      <c r="C1804">
        <v>2402</v>
      </c>
      <c r="D1804" t="s">
        <v>1006</v>
      </c>
      <c r="E1804" s="128" t="s">
        <v>999</v>
      </c>
      <c r="F1804">
        <v>13</v>
      </c>
      <c r="G1804" t="s">
        <v>998</v>
      </c>
    </row>
    <row r="1805" spans="1:7">
      <c r="A1805">
        <v>2880</v>
      </c>
      <c r="B1805" t="s">
        <v>1001</v>
      </c>
      <c r="C1805">
        <v>2424</v>
      </c>
      <c r="D1805" t="s">
        <v>1008</v>
      </c>
      <c r="E1805" s="128" t="s">
        <v>995</v>
      </c>
      <c r="F1805">
        <v>13</v>
      </c>
      <c r="G1805" t="s">
        <v>1005</v>
      </c>
    </row>
    <row r="1806" spans="1:7">
      <c r="A1806">
        <v>2881</v>
      </c>
      <c r="B1806" t="s">
        <v>993</v>
      </c>
      <c r="C1806">
        <v>2418</v>
      </c>
      <c r="D1806" t="s">
        <v>1008</v>
      </c>
      <c r="E1806" s="128" t="s">
        <v>1003</v>
      </c>
      <c r="F1806">
        <v>13</v>
      </c>
      <c r="G1806" t="s">
        <v>998</v>
      </c>
    </row>
    <row r="1807" spans="1:7">
      <c r="A1807">
        <v>2882</v>
      </c>
      <c r="B1807" t="s">
        <v>997</v>
      </c>
      <c r="C1807">
        <v>2424</v>
      </c>
      <c r="D1807" t="s">
        <v>1006</v>
      </c>
      <c r="E1807" s="128" t="s">
        <v>1003</v>
      </c>
      <c r="F1807">
        <v>13</v>
      </c>
      <c r="G1807" t="s">
        <v>998</v>
      </c>
    </row>
    <row r="1808" spans="1:7">
      <c r="A1808">
        <v>2883</v>
      </c>
      <c r="B1808" t="s">
        <v>997</v>
      </c>
      <c r="C1808">
        <v>2419</v>
      </c>
      <c r="D1808" t="s">
        <v>1006</v>
      </c>
      <c r="E1808" s="128" t="s">
        <v>995</v>
      </c>
      <c r="F1808">
        <v>13</v>
      </c>
      <c r="G1808" t="s">
        <v>996</v>
      </c>
    </row>
    <row r="1809" spans="1:7">
      <c r="A1809">
        <v>2884</v>
      </c>
      <c r="B1809" t="s">
        <v>997</v>
      </c>
      <c r="C1809">
        <v>2412</v>
      </c>
      <c r="D1809" t="s">
        <v>1000</v>
      </c>
      <c r="E1809" s="128" t="s">
        <v>1003</v>
      </c>
      <c r="F1809">
        <v>13</v>
      </c>
      <c r="G1809" t="s">
        <v>998</v>
      </c>
    </row>
    <row r="1810" spans="1:7">
      <c r="A1810">
        <v>2885</v>
      </c>
      <c r="B1810" t="s">
        <v>1001</v>
      </c>
      <c r="C1810">
        <v>2402</v>
      </c>
      <c r="D1810" t="s">
        <v>1006</v>
      </c>
      <c r="E1810" s="128" t="s">
        <v>999</v>
      </c>
      <c r="F1810">
        <v>13</v>
      </c>
      <c r="G1810" t="s">
        <v>996</v>
      </c>
    </row>
    <row r="1811" spans="1:7">
      <c r="A1811">
        <v>2886</v>
      </c>
      <c r="B1811" t="s">
        <v>1001</v>
      </c>
      <c r="C1811">
        <v>2402</v>
      </c>
      <c r="D1811" t="s">
        <v>1006</v>
      </c>
      <c r="E1811" s="128" t="s">
        <v>999</v>
      </c>
      <c r="F1811">
        <v>13</v>
      </c>
      <c r="G1811" t="s">
        <v>996</v>
      </c>
    </row>
    <row r="1812" spans="1:7">
      <c r="A1812">
        <v>2887</v>
      </c>
      <c r="B1812" t="s">
        <v>997</v>
      </c>
      <c r="C1812">
        <v>2402</v>
      </c>
      <c r="D1812" t="s">
        <v>1008</v>
      </c>
      <c r="E1812" s="128" t="s">
        <v>999</v>
      </c>
      <c r="F1812">
        <v>13</v>
      </c>
      <c r="G1812" t="s">
        <v>996</v>
      </c>
    </row>
    <row r="1813" spans="1:7">
      <c r="A1813">
        <v>2888</v>
      </c>
      <c r="B1813" t="s">
        <v>997</v>
      </c>
      <c r="C1813">
        <v>2424</v>
      </c>
      <c r="D1813" t="s">
        <v>1008</v>
      </c>
      <c r="E1813" s="128" t="s">
        <v>999</v>
      </c>
      <c r="F1813">
        <v>13</v>
      </c>
      <c r="G1813" t="s">
        <v>996</v>
      </c>
    </row>
    <row r="1814" spans="1:7">
      <c r="A1814">
        <v>2889</v>
      </c>
      <c r="B1814" t="s">
        <v>997</v>
      </c>
      <c r="C1814">
        <v>2406</v>
      </c>
      <c r="D1814" t="s">
        <v>1006</v>
      </c>
      <c r="E1814" s="128" t="s">
        <v>995</v>
      </c>
      <c r="F1814">
        <v>13</v>
      </c>
      <c r="G1814" t="s">
        <v>998</v>
      </c>
    </row>
    <row r="1815" spans="1:7">
      <c r="A1815">
        <v>2890</v>
      </c>
      <c r="B1815" t="s">
        <v>1001</v>
      </c>
      <c r="C1815">
        <v>2402</v>
      </c>
      <c r="D1815" t="s">
        <v>1000</v>
      </c>
      <c r="E1815" s="128" t="s">
        <v>999</v>
      </c>
      <c r="F1815">
        <v>13</v>
      </c>
      <c r="G1815" t="s">
        <v>996</v>
      </c>
    </row>
    <row r="1816" spans="1:7">
      <c r="A1816">
        <v>2891</v>
      </c>
      <c r="B1816" t="s">
        <v>993</v>
      </c>
      <c r="C1816">
        <v>2403</v>
      </c>
      <c r="D1816" t="s">
        <v>1009</v>
      </c>
      <c r="E1816" s="128" t="s">
        <v>1004</v>
      </c>
      <c r="F1816">
        <v>13</v>
      </c>
      <c r="G1816" t="s">
        <v>998</v>
      </c>
    </row>
    <row r="1817" spans="1:7">
      <c r="A1817">
        <v>2892</v>
      </c>
      <c r="B1817" t="s">
        <v>993</v>
      </c>
      <c r="C1817">
        <v>2407</v>
      </c>
      <c r="D1817" t="s">
        <v>1008</v>
      </c>
      <c r="E1817" s="128" t="s">
        <v>1003</v>
      </c>
      <c r="F1817">
        <v>13</v>
      </c>
      <c r="G1817" t="s">
        <v>998</v>
      </c>
    </row>
    <row r="1818" spans="1:7">
      <c r="A1818">
        <v>2893</v>
      </c>
      <c r="B1818" t="s">
        <v>993</v>
      </c>
      <c r="C1818">
        <v>2415</v>
      </c>
      <c r="D1818" t="s">
        <v>1009</v>
      </c>
      <c r="E1818" s="128" t="s">
        <v>995</v>
      </c>
      <c r="F1818">
        <v>13</v>
      </c>
      <c r="G1818" t="s">
        <v>998</v>
      </c>
    </row>
    <row r="1819" spans="1:7">
      <c r="A1819">
        <v>2894</v>
      </c>
      <c r="B1819" t="s">
        <v>993</v>
      </c>
      <c r="C1819">
        <v>2416</v>
      </c>
      <c r="D1819" t="s">
        <v>1008</v>
      </c>
      <c r="E1819" s="128" t="s">
        <v>999</v>
      </c>
      <c r="F1819">
        <v>12</v>
      </c>
      <c r="G1819" t="s">
        <v>998</v>
      </c>
    </row>
    <row r="1820" spans="1:7">
      <c r="A1820">
        <v>2895</v>
      </c>
      <c r="B1820" t="s">
        <v>997</v>
      </c>
      <c r="C1820">
        <v>2408</v>
      </c>
      <c r="D1820" t="s">
        <v>1009</v>
      </c>
      <c r="E1820" s="128" t="s">
        <v>995</v>
      </c>
      <c r="F1820">
        <v>12</v>
      </c>
      <c r="G1820" t="s">
        <v>998</v>
      </c>
    </row>
    <row r="1821" spans="1:7">
      <c r="A1821">
        <v>2898</v>
      </c>
      <c r="B1821" t="s">
        <v>1001</v>
      </c>
      <c r="C1821">
        <v>2416</v>
      </c>
      <c r="D1821" t="s">
        <v>1006</v>
      </c>
      <c r="E1821" s="128" t="s">
        <v>995</v>
      </c>
      <c r="F1821">
        <v>13</v>
      </c>
      <c r="G1821" t="s">
        <v>998</v>
      </c>
    </row>
    <row r="1822" spans="1:7">
      <c r="A1822">
        <v>2899</v>
      </c>
      <c r="B1822" t="s">
        <v>997</v>
      </c>
      <c r="C1822">
        <v>2418</v>
      </c>
      <c r="D1822" t="s">
        <v>1008</v>
      </c>
      <c r="E1822" s="128" t="s">
        <v>1003</v>
      </c>
      <c r="F1822">
        <v>13</v>
      </c>
      <c r="G1822" t="s">
        <v>998</v>
      </c>
    </row>
    <row r="1823" spans="1:7">
      <c r="A1823">
        <v>2900</v>
      </c>
      <c r="B1823" t="s">
        <v>997</v>
      </c>
      <c r="C1823">
        <v>2402</v>
      </c>
      <c r="D1823" t="s">
        <v>1008</v>
      </c>
      <c r="E1823" s="128" t="s">
        <v>999</v>
      </c>
      <c r="F1823">
        <v>13</v>
      </c>
      <c r="G1823" t="s">
        <v>998</v>
      </c>
    </row>
    <row r="1824" spans="1:7">
      <c r="A1824">
        <v>2901</v>
      </c>
      <c r="B1824" t="s">
        <v>997</v>
      </c>
      <c r="C1824">
        <v>2415</v>
      </c>
      <c r="D1824" t="s">
        <v>1000</v>
      </c>
      <c r="E1824" s="128" t="s">
        <v>995</v>
      </c>
      <c r="F1824">
        <v>12</v>
      </c>
      <c r="G1824" t="s">
        <v>996</v>
      </c>
    </row>
    <row r="1825" spans="1:7">
      <c r="A1825">
        <v>2902</v>
      </c>
      <c r="B1825" t="s">
        <v>993</v>
      </c>
      <c r="C1825">
        <v>2418</v>
      </c>
      <c r="D1825" t="s">
        <v>1000</v>
      </c>
      <c r="E1825" s="128" t="s">
        <v>1003</v>
      </c>
      <c r="F1825">
        <v>12</v>
      </c>
      <c r="G1825" t="s">
        <v>996</v>
      </c>
    </row>
    <row r="1826" spans="1:7">
      <c r="A1826">
        <v>2903</v>
      </c>
      <c r="B1826" t="s">
        <v>993</v>
      </c>
      <c r="C1826">
        <v>2403</v>
      </c>
      <c r="D1826" t="s">
        <v>1006</v>
      </c>
      <c r="E1826" s="128" t="s">
        <v>1003</v>
      </c>
      <c r="F1826">
        <v>12</v>
      </c>
      <c r="G1826" t="s">
        <v>998</v>
      </c>
    </row>
    <row r="1827" spans="1:7">
      <c r="A1827">
        <v>2904</v>
      </c>
      <c r="B1827" t="s">
        <v>993</v>
      </c>
      <c r="C1827">
        <v>2419</v>
      </c>
      <c r="D1827" t="s">
        <v>994</v>
      </c>
      <c r="E1827" s="128" t="s">
        <v>999</v>
      </c>
      <c r="F1827">
        <v>12</v>
      </c>
      <c r="G1827" t="s">
        <v>998</v>
      </c>
    </row>
    <row r="1828" spans="1:7">
      <c r="A1828">
        <v>2905</v>
      </c>
      <c r="B1828" t="s">
        <v>997</v>
      </c>
      <c r="C1828">
        <v>2404</v>
      </c>
      <c r="D1828" t="s">
        <v>1006</v>
      </c>
      <c r="E1828" s="128" t="s">
        <v>1003</v>
      </c>
      <c r="F1828">
        <v>12</v>
      </c>
      <c r="G1828" t="s">
        <v>998</v>
      </c>
    </row>
    <row r="1829" spans="1:7">
      <c r="A1829">
        <v>2906</v>
      </c>
      <c r="B1829" t="s">
        <v>997</v>
      </c>
      <c r="C1829">
        <v>2415</v>
      </c>
      <c r="D1829" t="s">
        <v>1009</v>
      </c>
      <c r="E1829" s="128" t="s">
        <v>999</v>
      </c>
      <c r="F1829">
        <v>13</v>
      </c>
      <c r="G1829" t="s">
        <v>996</v>
      </c>
    </row>
    <row r="1830" spans="1:7">
      <c r="A1830">
        <v>2907</v>
      </c>
      <c r="B1830" t="s">
        <v>997</v>
      </c>
      <c r="C1830">
        <v>2409</v>
      </c>
      <c r="D1830" t="s">
        <v>1008</v>
      </c>
      <c r="E1830" s="128" t="s">
        <v>1003</v>
      </c>
      <c r="F1830">
        <v>13</v>
      </c>
      <c r="G1830" t="s">
        <v>998</v>
      </c>
    </row>
    <row r="1831" spans="1:7">
      <c r="A1831">
        <v>2908</v>
      </c>
      <c r="B1831" t="s">
        <v>997</v>
      </c>
      <c r="C1831">
        <v>2420</v>
      </c>
      <c r="D1831" t="s">
        <v>1006</v>
      </c>
      <c r="E1831" s="128" t="s">
        <v>995</v>
      </c>
      <c r="F1831">
        <v>12</v>
      </c>
      <c r="G1831" t="s">
        <v>996</v>
      </c>
    </row>
    <row r="1832" spans="1:7">
      <c r="A1832">
        <v>2909</v>
      </c>
      <c r="B1832" t="s">
        <v>993</v>
      </c>
      <c r="C1832">
        <v>2417</v>
      </c>
      <c r="D1832" t="s">
        <v>1008</v>
      </c>
      <c r="E1832" s="128" t="s">
        <v>995</v>
      </c>
      <c r="F1832">
        <v>12</v>
      </c>
      <c r="G1832" t="s">
        <v>998</v>
      </c>
    </row>
    <row r="1833" spans="1:7">
      <c r="A1833">
        <v>2910</v>
      </c>
      <c r="B1833" t="s">
        <v>1001</v>
      </c>
      <c r="C1833">
        <v>2414</v>
      </c>
      <c r="D1833" t="s">
        <v>1008</v>
      </c>
      <c r="E1833" s="128" t="s">
        <v>999</v>
      </c>
      <c r="F1833">
        <v>12</v>
      </c>
      <c r="G1833" t="s">
        <v>998</v>
      </c>
    </row>
    <row r="1834" spans="1:7">
      <c r="A1834">
        <v>2911</v>
      </c>
      <c r="B1834" t="s">
        <v>997</v>
      </c>
      <c r="C1834">
        <v>2406</v>
      </c>
      <c r="D1834" t="s">
        <v>1009</v>
      </c>
      <c r="E1834" s="128" t="s">
        <v>999</v>
      </c>
      <c r="F1834">
        <v>13</v>
      </c>
      <c r="G1834" t="s">
        <v>996</v>
      </c>
    </row>
    <row r="1835" spans="1:7">
      <c r="A1835">
        <v>2912</v>
      </c>
      <c r="B1835" t="s">
        <v>997</v>
      </c>
      <c r="C1835">
        <v>2412</v>
      </c>
      <c r="D1835" t="s">
        <v>1008</v>
      </c>
      <c r="E1835" s="128" t="s">
        <v>995</v>
      </c>
      <c r="F1835">
        <v>12</v>
      </c>
      <c r="G1835" t="s">
        <v>996</v>
      </c>
    </row>
    <row r="1836" spans="1:7">
      <c r="A1836">
        <v>2913</v>
      </c>
      <c r="B1836" t="s">
        <v>997</v>
      </c>
      <c r="C1836">
        <v>2405</v>
      </c>
      <c r="D1836" t="s">
        <v>1008</v>
      </c>
      <c r="E1836" s="128" t="s">
        <v>995</v>
      </c>
      <c r="F1836">
        <v>13</v>
      </c>
      <c r="G1836" t="s">
        <v>996</v>
      </c>
    </row>
    <row r="1837" spans="1:7">
      <c r="A1837">
        <v>2914</v>
      </c>
      <c r="B1837" t="s">
        <v>993</v>
      </c>
      <c r="C1837">
        <v>2412</v>
      </c>
      <c r="D1837" t="s">
        <v>1008</v>
      </c>
      <c r="E1837" s="128" t="s">
        <v>995</v>
      </c>
      <c r="F1837">
        <v>13</v>
      </c>
      <c r="G1837" t="s">
        <v>996</v>
      </c>
    </row>
    <row r="1838" spans="1:7">
      <c r="A1838">
        <v>2915</v>
      </c>
      <c r="B1838" t="s">
        <v>997</v>
      </c>
      <c r="C1838">
        <v>2418</v>
      </c>
      <c r="D1838" t="s">
        <v>1006</v>
      </c>
      <c r="E1838" s="128" t="s">
        <v>999</v>
      </c>
      <c r="F1838">
        <v>13</v>
      </c>
      <c r="G1838" t="s">
        <v>996</v>
      </c>
    </row>
    <row r="1839" spans="1:7">
      <c r="A1839">
        <v>2916</v>
      </c>
      <c r="B1839" t="s">
        <v>997</v>
      </c>
      <c r="C1839">
        <v>2421</v>
      </c>
      <c r="D1839" t="s">
        <v>1000</v>
      </c>
      <c r="E1839" s="128" t="s">
        <v>995</v>
      </c>
      <c r="F1839">
        <v>13</v>
      </c>
      <c r="G1839" t="s">
        <v>996</v>
      </c>
    </row>
    <row r="1840" spans="1:7">
      <c r="A1840">
        <v>2917</v>
      </c>
      <c r="B1840" t="s">
        <v>997</v>
      </c>
      <c r="C1840">
        <v>2421</v>
      </c>
      <c r="D1840" t="s">
        <v>994</v>
      </c>
      <c r="E1840" s="128" t="s">
        <v>995</v>
      </c>
      <c r="F1840">
        <v>13</v>
      </c>
      <c r="G1840" t="s">
        <v>996</v>
      </c>
    </row>
    <row r="1841" spans="1:7">
      <c r="A1841">
        <v>2918</v>
      </c>
      <c r="B1841" t="s">
        <v>997</v>
      </c>
      <c r="C1841">
        <v>2417</v>
      </c>
      <c r="D1841" t="s">
        <v>1006</v>
      </c>
      <c r="E1841" s="128" t="s">
        <v>1003</v>
      </c>
      <c r="F1841">
        <v>12</v>
      </c>
      <c r="G1841" t="s">
        <v>998</v>
      </c>
    </row>
    <row r="1842" spans="1:7">
      <c r="A1842">
        <v>2919</v>
      </c>
      <c r="B1842" t="s">
        <v>993</v>
      </c>
      <c r="C1842">
        <v>2408</v>
      </c>
      <c r="D1842" t="s">
        <v>1006</v>
      </c>
      <c r="E1842" s="128" t="s">
        <v>995</v>
      </c>
      <c r="F1842">
        <v>13</v>
      </c>
      <c r="G1842" t="s">
        <v>998</v>
      </c>
    </row>
    <row r="1843" spans="1:7">
      <c r="A1843">
        <v>2920</v>
      </c>
      <c r="B1843" t="s">
        <v>997</v>
      </c>
      <c r="C1843">
        <v>2412</v>
      </c>
      <c r="D1843" t="s">
        <v>1009</v>
      </c>
      <c r="E1843" s="128" t="s">
        <v>1003</v>
      </c>
      <c r="F1843">
        <v>13</v>
      </c>
      <c r="G1843" t="s">
        <v>998</v>
      </c>
    </row>
    <row r="1844" spans="1:7">
      <c r="A1844">
        <v>2921</v>
      </c>
      <c r="B1844" t="s">
        <v>997</v>
      </c>
      <c r="C1844">
        <v>2407</v>
      </c>
      <c r="D1844" t="s">
        <v>1006</v>
      </c>
      <c r="E1844" s="128" t="s">
        <v>995</v>
      </c>
      <c r="F1844">
        <v>12</v>
      </c>
      <c r="G1844" t="s">
        <v>998</v>
      </c>
    </row>
    <row r="1845" spans="1:7">
      <c r="A1845">
        <v>2922</v>
      </c>
      <c r="B1845" t="s">
        <v>997</v>
      </c>
      <c r="C1845">
        <v>2409</v>
      </c>
      <c r="D1845" t="s">
        <v>1008</v>
      </c>
      <c r="E1845" s="128" t="s">
        <v>999</v>
      </c>
      <c r="F1845">
        <v>12</v>
      </c>
      <c r="G1845" t="s">
        <v>998</v>
      </c>
    </row>
    <row r="1846" spans="1:7">
      <c r="A1846">
        <v>2923</v>
      </c>
      <c r="B1846" t="s">
        <v>993</v>
      </c>
      <c r="C1846">
        <v>2404</v>
      </c>
      <c r="D1846" t="s">
        <v>1006</v>
      </c>
      <c r="E1846" s="128" t="s">
        <v>995</v>
      </c>
      <c r="F1846">
        <v>2</v>
      </c>
      <c r="G1846" t="s">
        <v>996</v>
      </c>
    </row>
    <row r="1847" spans="1:7">
      <c r="A1847">
        <v>2924</v>
      </c>
      <c r="B1847" t="s">
        <v>993</v>
      </c>
      <c r="C1847">
        <v>2422</v>
      </c>
      <c r="D1847" t="s">
        <v>1006</v>
      </c>
      <c r="E1847" s="128" t="s">
        <v>995</v>
      </c>
      <c r="F1847">
        <v>12</v>
      </c>
      <c r="G1847" t="s">
        <v>996</v>
      </c>
    </row>
    <row r="1848" spans="1:7">
      <c r="A1848">
        <v>2925</v>
      </c>
      <c r="B1848" t="s">
        <v>997</v>
      </c>
      <c r="C1848">
        <v>2423</v>
      </c>
      <c r="D1848" t="s">
        <v>1000</v>
      </c>
      <c r="E1848" s="128" t="s">
        <v>995</v>
      </c>
      <c r="F1848">
        <v>12</v>
      </c>
      <c r="G1848" t="s">
        <v>996</v>
      </c>
    </row>
    <row r="1849" spans="1:7">
      <c r="A1849">
        <v>2926</v>
      </c>
      <c r="B1849" t="s">
        <v>997</v>
      </c>
      <c r="C1849">
        <v>2422</v>
      </c>
      <c r="D1849" t="s">
        <v>1006</v>
      </c>
      <c r="E1849" s="128" t="s">
        <v>999</v>
      </c>
      <c r="F1849">
        <v>13</v>
      </c>
      <c r="G1849" t="s">
        <v>996</v>
      </c>
    </row>
    <row r="1850" spans="1:7">
      <c r="A1850">
        <v>2927</v>
      </c>
      <c r="B1850" t="s">
        <v>993</v>
      </c>
      <c r="C1850">
        <v>2418</v>
      </c>
      <c r="D1850" t="s">
        <v>1009</v>
      </c>
      <c r="E1850" s="128" t="s">
        <v>1003</v>
      </c>
      <c r="F1850">
        <v>12</v>
      </c>
      <c r="G1850" t="s">
        <v>998</v>
      </c>
    </row>
    <row r="1851" spans="1:7">
      <c r="A1851">
        <v>2928</v>
      </c>
      <c r="B1851" t="s">
        <v>997</v>
      </c>
      <c r="C1851">
        <v>2418</v>
      </c>
      <c r="D1851" t="s">
        <v>1008</v>
      </c>
      <c r="E1851" s="128" t="s">
        <v>999</v>
      </c>
      <c r="F1851">
        <v>12</v>
      </c>
      <c r="G1851" t="s">
        <v>996</v>
      </c>
    </row>
    <row r="1852" spans="1:7">
      <c r="A1852">
        <v>2929</v>
      </c>
      <c r="B1852" t="s">
        <v>997</v>
      </c>
      <c r="C1852">
        <v>2403</v>
      </c>
      <c r="D1852" t="s">
        <v>1008</v>
      </c>
      <c r="E1852" s="128" t="s">
        <v>995</v>
      </c>
      <c r="F1852">
        <v>12</v>
      </c>
      <c r="G1852" t="s">
        <v>996</v>
      </c>
    </row>
    <row r="1853" spans="1:7">
      <c r="A1853">
        <v>2930</v>
      </c>
      <c r="B1853" t="s">
        <v>997</v>
      </c>
      <c r="C1853">
        <v>2405</v>
      </c>
      <c r="D1853" t="s">
        <v>1006</v>
      </c>
      <c r="E1853" s="128" t="s">
        <v>995</v>
      </c>
      <c r="F1853">
        <v>12</v>
      </c>
      <c r="G1853" t="s">
        <v>996</v>
      </c>
    </row>
    <row r="1854" spans="1:7">
      <c r="A1854">
        <v>2931</v>
      </c>
      <c r="B1854" t="s">
        <v>997</v>
      </c>
      <c r="C1854">
        <v>2423</v>
      </c>
      <c r="D1854" t="s">
        <v>1006</v>
      </c>
      <c r="E1854" s="128" t="s">
        <v>999</v>
      </c>
      <c r="F1854">
        <v>13</v>
      </c>
      <c r="G1854" t="s">
        <v>996</v>
      </c>
    </row>
    <row r="1855" spans="1:7">
      <c r="A1855">
        <v>2932</v>
      </c>
      <c r="B1855" t="s">
        <v>993</v>
      </c>
      <c r="C1855">
        <v>2402</v>
      </c>
      <c r="D1855" t="s">
        <v>1008</v>
      </c>
      <c r="E1855" s="128" t="s">
        <v>995</v>
      </c>
      <c r="F1855">
        <v>12</v>
      </c>
      <c r="G1855" t="s">
        <v>996</v>
      </c>
    </row>
    <row r="1856" spans="1:7">
      <c r="A1856">
        <v>2933</v>
      </c>
      <c r="B1856" t="s">
        <v>1007</v>
      </c>
      <c r="C1856">
        <v>2409</v>
      </c>
      <c r="D1856" t="s">
        <v>1008</v>
      </c>
      <c r="E1856" s="128" t="s">
        <v>995</v>
      </c>
      <c r="F1856">
        <v>12</v>
      </c>
      <c r="G1856" t="s">
        <v>998</v>
      </c>
    </row>
    <row r="1857" spans="1:7">
      <c r="A1857">
        <v>2934</v>
      </c>
      <c r="B1857" t="s">
        <v>1007</v>
      </c>
      <c r="C1857">
        <v>2409</v>
      </c>
      <c r="D1857" t="s">
        <v>1008</v>
      </c>
      <c r="E1857" s="128" t="s">
        <v>995</v>
      </c>
      <c r="F1857">
        <v>12</v>
      </c>
      <c r="G1857" t="s">
        <v>998</v>
      </c>
    </row>
    <row r="1858" spans="1:7">
      <c r="A1858">
        <v>2935</v>
      </c>
      <c r="B1858" t="s">
        <v>1001</v>
      </c>
      <c r="C1858">
        <v>2409</v>
      </c>
      <c r="D1858" t="s">
        <v>1009</v>
      </c>
      <c r="E1858" s="128" t="s">
        <v>995</v>
      </c>
      <c r="F1858">
        <v>12</v>
      </c>
      <c r="G1858" t="s">
        <v>998</v>
      </c>
    </row>
    <row r="1859" spans="1:7">
      <c r="A1859">
        <v>2936</v>
      </c>
      <c r="B1859" t="s">
        <v>1001</v>
      </c>
      <c r="C1859">
        <v>2415</v>
      </c>
      <c r="D1859" t="s">
        <v>1006</v>
      </c>
      <c r="E1859" s="128" t="s">
        <v>995</v>
      </c>
      <c r="F1859">
        <v>11</v>
      </c>
      <c r="G1859" t="s">
        <v>998</v>
      </c>
    </row>
    <row r="1860" spans="1:7">
      <c r="A1860">
        <v>2937</v>
      </c>
      <c r="B1860" t="s">
        <v>1007</v>
      </c>
      <c r="C1860">
        <v>2401</v>
      </c>
      <c r="D1860" t="s">
        <v>1008</v>
      </c>
      <c r="E1860" s="128" t="s">
        <v>999</v>
      </c>
      <c r="F1860">
        <v>12</v>
      </c>
      <c r="G1860" t="s">
        <v>998</v>
      </c>
    </row>
    <row r="1861" spans="1:7">
      <c r="A1861">
        <v>2938</v>
      </c>
      <c r="B1861" t="s">
        <v>997</v>
      </c>
      <c r="C1861">
        <v>2401</v>
      </c>
      <c r="D1861" t="s">
        <v>1008</v>
      </c>
      <c r="E1861" s="128" t="s">
        <v>1003</v>
      </c>
      <c r="F1861">
        <v>12</v>
      </c>
      <c r="G1861" t="s">
        <v>996</v>
      </c>
    </row>
    <row r="1862" spans="1:7">
      <c r="A1862">
        <v>2939</v>
      </c>
      <c r="B1862" t="s">
        <v>997</v>
      </c>
      <c r="C1862">
        <v>2406</v>
      </c>
      <c r="D1862" t="s">
        <v>1008</v>
      </c>
      <c r="E1862" s="128" t="s">
        <v>1003</v>
      </c>
      <c r="F1862">
        <v>12</v>
      </c>
      <c r="G1862" t="s">
        <v>998</v>
      </c>
    </row>
    <row r="1863" spans="1:7">
      <c r="A1863">
        <v>2940</v>
      </c>
      <c r="B1863" t="s">
        <v>997</v>
      </c>
      <c r="C1863">
        <v>2416</v>
      </c>
      <c r="D1863" t="s">
        <v>1006</v>
      </c>
      <c r="E1863" s="128" t="s">
        <v>995</v>
      </c>
      <c r="F1863">
        <v>12</v>
      </c>
      <c r="G1863" t="s">
        <v>998</v>
      </c>
    </row>
    <row r="1864" spans="1:7">
      <c r="A1864">
        <v>2941</v>
      </c>
      <c r="B1864" t="s">
        <v>997</v>
      </c>
      <c r="C1864">
        <v>2421</v>
      </c>
      <c r="D1864" t="s">
        <v>1006</v>
      </c>
      <c r="E1864" s="128" t="s">
        <v>995</v>
      </c>
      <c r="F1864">
        <v>11</v>
      </c>
      <c r="G1864" t="s">
        <v>996</v>
      </c>
    </row>
    <row r="1865" spans="1:7">
      <c r="A1865">
        <v>2942</v>
      </c>
      <c r="B1865" t="s">
        <v>997</v>
      </c>
      <c r="C1865">
        <v>2417</v>
      </c>
      <c r="D1865" t="s">
        <v>1008</v>
      </c>
      <c r="E1865" s="128" t="s">
        <v>995</v>
      </c>
      <c r="F1865">
        <v>11</v>
      </c>
      <c r="G1865" t="s">
        <v>996</v>
      </c>
    </row>
    <row r="1866" spans="1:7">
      <c r="A1866">
        <v>2943</v>
      </c>
      <c r="B1866" t="s">
        <v>997</v>
      </c>
      <c r="C1866">
        <v>2422</v>
      </c>
      <c r="D1866" t="s">
        <v>1008</v>
      </c>
      <c r="E1866" s="128" t="s">
        <v>995</v>
      </c>
      <c r="F1866">
        <v>11</v>
      </c>
      <c r="G1866" t="s">
        <v>998</v>
      </c>
    </row>
    <row r="1867" spans="1:7">
      <c r="A1867">
        <v>2944</v>
      </c>
      <c r="B1867" t="s">
        <v>997</v>
      </c>
      <c r="C1867">
        <v>2413</v>
      </c>
      <c r="D1867" t="s">
        <v>1008</v>
      </c>
      <c r="E1867" s="128" t="s">
        <v>1004</v>
      </c>
      <c r="F1867">
        <v>11</v>
      </c>
      <c r="G1867" t="s">
        <v>996</v>
      </c>
    </row>
    <row r="1868" spans="1:7">
      <c r="A1868">
        <v>2945</v>
      </c>
      <c r="B1868" t="s">
        <v>997</v>
      </c>
      <c r="C1868">
        <v>2402</v>
      </c>
      <c r="D1868" t="s">
        <v>1008</v>
      </c>
      <c r="E1868" s="128" t="s">
        <v>1004</v>
      </c>
      <c r="F1868">
        <v>11</v>
      </c>
      <c r="G1868" t="s">
        <v>998</v>
      </c>
    </row>
    <row r="1869" spans="1:7">
      <c r="A1869">
        <v>2946</v>
      </c>
      <c r="B1869" t="s">
        <v>997</v>
      </c>
      <c r="C1869">
        <v>2420</v>
      </c>
      <c r="D1869" t="s">
        <v>994</v>
      </c>
      <c r="E1869" s="128" t="s">
        <v>995</v>
      </c>
      <c r="F1869">
        <v>11</v>
      </c>
      <c r="G1869" t="s">
        <v>998</v>
      </c>
    </row>
    <row r="1870" spans="1:7">
      <c r="A1870">
        <v>2947</v>
      </c>
      <c r="B1870" t="s">
        <v>997</v>
      </c>
      <c r="C1870">
        <v>2402</v>
      </c>
      <c r="D1870" t="s">
        <v>1008</v>
      </c>
      <c r="E1870" s="128" t="s">
        <v>999</v>
      </c>
      <c r="F1870">
        <v>11</v>
      </c>
      <c r="G1870" t="s">
        <v>998</v>
      </c>
    </row>
    <row r="1871" spans="1:7">
      <c r="A1871">
        <v>2948</v>
      </c>
      <c r="B1871" t="s">
        <v>993</v>
      </c>
      <c r="C1871">
        <v>2416</v>
      </c>
      <c r="D1871" t="s">
        <v>1009</v>
      </c>
      <c r="E1871" s="128" t="s">
        <v>995</v>
      </c>
      <c r="F1871">
        <v>11</v>
      </c>
      <c r="G1871" t="s">
        <v>998</v>
      </c>
    </row>
    <row r="1872" spans="1:7">
      <c r="A1872">
        <v>2949</v>
      </c>
      <c r="B1872" t="s">
        <v>997</v>
      </c>
      <c r="C1872">
        <v>2418</v>
      </c>
      <c r="D1872" t="s">
        <v>1006</v>
      </c>
      <c r="E1872" s="128" t="s">
        <v>1003</v>
      </c>
      <c r="F1872">
        <v>12</v>
      </c>
      <c r="G1872" t="s">
        <v>998</v>
      </c>
    </row>
    <row r="1873" spans="1:7">
      <c r="A1873">
        <v>2950</v>
      </c>
      <c r="B1873" t="s">
        <v>1007</v>
      </c>
      <c r="C1873">
        <v>2414</v>
      </c>
      <c r="D1873" t="s">
        <v>1008</v>
      </c>
      <c r="E1873" s="128" t="s">
        <v>1003</v>
      </c>
      <c r="F1873">
        <v>12</v>
      </c>
      <c r="G1873" t="s">
        <v>996</v>
      </c>
    </row>
    <row r="1874" spans="1:7">
      <c r="A1874">
        <v>2951</v>
      </c>
      <c r="B1874" t="s">
        <v>997</v>
      </c>
      <c r="C1874">
        <v>2416</v>
      </c>
      <c r="D1874" t="s">
        <v>994</v>
      </c>
      <c r="E1874" s="128" t="s">
        <v>995</v>
      </c>
      <c r="F1874">
        <v>12</v>
      </c>
      <c r="G1874" t="s">
        <v>998</v>
      </c>
    </row>
    <row r="1875" spans="1:7">
      <c r="A1875">
        <v>2952</v>
      </c>
      <c r="B1875" t="s">
        <v>997</v>
      </c>
      <c r="C1875">
        <v>2413</v>
      </c>
      <c r="D1875" t="s">
        <v>1008</v>
      </c>
      <c r="E1875" s="128" t="s">
        <v>1004</v>
      </c>
      <c r="F1875">
        <v>11</v>
      </c>
      <c r="G1875" t="s">
        <v>996</v>
      </c>
    </row>
    <row r="1876" spans="1:7">
      <c r="A1876">
        <v>2953</v>
      </c>
      <c r="B1876" t="s">
        <v>1001</v>
      </c>
      <c r="C1876">
        <v>2401</v>
      </c>
      <c r="D1876" t="s">
        <v>1008</v>
      </c>
      <c r="E1876" s="128" t="s">
        <v>999</v>
      </c>
      <c r="F1876">
        <v>12</v>
      </c>
      <c r="G1876" t="s">
        <v>998</v>
      </c>
    </row>
    <row r="1877" spans="1:7">
      <c r="A1877">
        <v>2954</v>
      </c>
      <c r="B1877" t="s">
        <v>1001</v>
      </c>
      <c r="C1877">
        <v>2402</v>
      </c>
      <c r="D1877" t="s">
        <v>1008</v>
      </c>
      <c r="E1877" s="128" t="s">
        <v>995</v>
      </c>
      <c r="F1877">
        <v>12</v>
      </c>
      <c r="G1877" t="s">
        <v>998</v>
      </c>
    </row>
    <row r="1878" spans="1:7">
      <c r="A1878">
        <v>2955</v>
      </c>
      <c r="B1878" t="s">
        <v>993</v>
      </c>
      <c r="C1878">
        <v>2412</v>
      </c>
      <c r="D1878" t="s">
        <v>1006</v>
      </c>
      <c r="E1878" s="128" t="s">
        <v>1003</v>
      </c>
      <c r="F1878">
        <v>12</v>
      </c>
      <c r="G1878" t="s">
        <v>998</v>
      </c>
    </row>
    <row r="1879" spans="1:7">
      <c r="A1879">
        <v>2956</v>
      </c>
      <c r="B1879" t="s">
        <v>1001</v>
      </c>
      <c r="C1879">
        <v>2401</v>
      </c>
      <c r="D1879" t="s">
        <v>1009</v>
      </c>
      <c r="E1879" s="128" t="s">
        <v>1003</v>
      </c>
      <c r="F1879">
        <v>12</v>
      </c>
      <c r="G1879" t="s">
        <v>998</v>
      </c>
    </row>
    <row r="1880" spans="1:7">
      <c r="A1880">
        <v>2957</v>
      </c>
      <c r="B1880" t="s">
        <v>1001</v>
      </c>
      <c r="C1880">
        <v>2413</v>
      </c>
      <c r="D1880" t="s">
        <v>1008</v>
      </c>
      <c r="E1880" s="128" t="s">
        <v>995</v>
      </c>
      <c r="F1880">
        <v>11</v>
      </c>
      <c r="G1880" t="s">
        <v>998</v>
      </c>
    </row>
    <row r="1881" spans="1:7">
      <c r="A1881">
        <v>2958</v>
      </c>
      <c r="B1881" t="s">
        <v>997</v>
      </c>
      <c r="C1881">
        <v>2417</v>
      </c>
      <c r="D1881" t="s">
        <v>1006</v>
      </c>
      <c r="E1881" s="128" t="s">
        <v>995</v>
      </c>
      <c r="F1881">
        <v>11</v>
      </c>
      <c r="G1881" t="s">
        <v>998</v>
      </c>
    </row>
    <row r="1882" spans="1:7">
      <c r="A1882">
        <v>2959</v>
      </c>
      <c r="B1882" t="s">
        <v>1001</v>
      </c>
      <c r="C1882">
        <v>2418</v>
      </c>
      <c r="D1882" t="s">
        <v>1006</v>
      </c>
      <c r="E1882" s="128" t="s">
        <v>995</v>
      </c>
      <c r="F1882">
        <v>11</v>
      </c>
      <c r="G1882" t="s">
        <v>996</v>
      </c>
    </row>
    <row r="1883" spans="1:7">
      <c r="A1883">
        <v>2960</v>
      </c>
      <c r="B1883" t="s">
        <v>997</v>
      </c>
      <c r="C1883">
        <v>2415</v>
      </c>
      <c r="D1883" t="s">
        <v>1008</v>
      </c>
      <c r="E1883" s="128" t="s">
        <v>995</v>
      </c>
      <c r="F1883">
        <v>11</v>
      </c>
      <c r="G1883" t="s">
        <v>996</v>
      </c>
    </row>
    <row r="1884" spans="1:7">
      <c r="A1884">
        <v>2961</v>
      </c>
      <c r="B1884" t="s">
        <v>1007</v>
      </c>
      <c r="C1884">
        <v>2420</v>
      </c>
      <c r="D1884" t="s">
        <v>1006</v>
      </c>
      <c r="E1884" s="128" t="s">
        <v>999</v>
      </c>
      <c r="F1884">
        <v>11</v>
      </c>
      <c r="G1884" t="s">
        <v>998</v>
      </c>
    </row>
    <row r="1885" spans="1:7">
      <c r="A1885">
        <v>2962</v>
      </c>
      <c r="B1885" t="s">
        <v>1001</v>
      </c>
      <c r="C1885">
        <v>2423</v>
      </c>
      <c r="D1885" t="s">
        <v>1006</v>
      </c>
      <c r="E1885" s="128" t="s">
        <v>999</v>
      </c>
      <c r="F1885">
        <v>11</v>
      </c>
      <c r="G1885" t="s">
        <v>996</v>
      </c>
    </row>
    <row r="1886" spans="1:7">
      <c r="A1886">
        <v>2963</v>
      </c>
      <c r="B1886" t="s">
        <v>993</v>
      </c>
      <c r="C1886">
        <v>2416</v>
      </c>
      <c r="D1886" t="s">
        <v>1006</v>
      </c>
      <c r="E1886" s="128" t="s">
        <v>999</v>
      </c>
      <c r="F1886">
        <v>12</v>
      </c>
      <c r="G1886" t="s">
        <v>996</v>
      </c>
    </row>
    <row r="1887" spans="1:7">
      <c r="A1887">
        <v>2964</v>
      </c>
      <c r="B1887" t="s">
        <v>1002</v>
      </c>
      <c r="C1887">
        <v>2413</v>
      </c>
      <c r="D1887" t="s">
        <v>1009</v>
      </c>
      <c r="E1887" s="128" t="s">
        <v>999</v>
      </c>
      <c r="F1887">
        <v>8</v>
      </c>
      <c r="G1887" t="s">
        <v>998</v>
      </c>
    </row>
    <row r="1888" spans="1:7">
      <c r="A1888">
        <v>2965</v>
      </c>
      <c r="B1888" t="s">
        <v>997</v>
      </c>
      <c r="C1888">
        <v>2408</v>
      </c>
      <c r="D1888" t="s">
        <v>1008</v>
      </c>
      <c r="E1888" s="128" t="s">
        <v>999</v>
      </c>
      <c r="F1888">
        <v>12</v>
      </c>
      <c r="G1888" t="s">
        <v>996</v>
      </c>
    </row>
    <row r="1889" spans="1:7">
      <c r="A1889">
        <v>2966</v>
      </c>
      <c r="B1889" t="s">
        <v>1001</v>
      </c>
      <c r="C1889">
        <v>2419</v>
      </c>
      <c r="D1889" t="s">
        <v>994</v>
      </c>
      <c r="E1889" s="128" t="s">
        <v>995</v>
      </c>
      <c r="F1889">
        <v>12</v>
      </c>
      <c r="G1889" t="s">
        <v>996</v>
      </c>
    </row>
    <row r="1890" spans="1:7">
      <c r="A1890">
        <v>2967</v>
      </c>
      <c r="B1890" t="s">
        <v>997</v>
      </c>
      <c r="C1890">
        <v>2419</v>
      </c>
      <c r="D1890" t="s">
        <v>1000</v>
      </c>
      <c r="E1890" s="128" t="s">
        <v>995</v>
      </c>
      <c r="F1890">
        <v>12</v>
      </c>
      <c r="G1890" t="s">
        <v>996</v>
      </c>
    </row>
    <row r="1891" spans="1:7">
      <c r="A1891">
        <v>2968</v>
      </c>
      <c r="B1891" t="s">
        <v>993</v>
      </c>
      <c r="C1891">
        <v>2413</v>
      </c>
      <c r="D1891" t="s">
        <v>1010</v>
      </c>
      <c r="E1891" s="128" t="s">
        <v>999</v>
      </c>
      <c r="F1891">
        <v>12</v>
      </c>
      <c r="G1891" t="s">
        <v>998</v>
      </c>
    </row>
    <row r="1892" spans="1:7">
      <c r="A1892">
        <v>2969</v>
      </c>
      <c r="B1892" t="s">
        <v>993</v>
      </c>
      <c r="C1892">
        <v>2406</v>
      </c>
      <c r="D1892" t="s">
        <v>1000</v>
      </c>
      <c r="E1892" s="128" t="s">
        <v>995</v>
      </c>
      <c r="F1892">
        <v>12</v>
      </c>
      <c r="G1892" t="s">
        <v>998</v>
      </c>
    </row>
    <row r="1893" spans="1:7">
      <c r="A1893">
        <v>2970</v>
      </c>
      <c r="B1893" t="s">
        <v>993</v>
      </c>
      <c r="C1893">
        <v>2406</v>
      </c>
      <c r="D1893" t="s">
        <v>1000</v>
      </c>
      <c r="E1893" s="128" t="s">
        <v>995</v>
      </c>
      <c r="F1893">
        <v>12</v>
      </c>
      <c r="G1893" t="s">
        <v>998</v>
      </c>
    </row>
    <row r="1894" spans="1:7">
      <c r="A1894">
        <v>2971</v>
      </c>
      <c r="B1894" t="s">
        <v>997</v>
      </c>
      <c r="C1894">
        <v>2404</v>
      </c>
      <c r="D1894" t="s">
        <v>1008</v>
      </c>
      <c r="E1894" s="128" t="s">
        <v>995</v>
      </c>
      <c r="F1894">
        <v>12</v>
      </c>
      <c r="G1894" t="s">
        <v>998</v>
      </c>
    </row>
    <row r="1895" spans="1:7">
      <c r="A1895">
        <v>2972</v>
      </c>
      <c r="B1895" t="s">
        <v>997</v>
      </c>
      <c r="C1895">
        <v>2401</v>
      </c>
      <c r="D1895" t="s">
        <v>1008</v>
      </c>
      <c r="E1895" s="128" t="s">
        <v>1003</v>
      </c>
      <c r="F1895">
        <v>11</v>
      </c>
      <c r="G1895" t="s">
        <v>998</v>
      </c>
    </row>
    <row r="1896" spans="1:7">
      <c r="A1896">
        <v>2973</v>
      </c>
      <c r="B1896" t="s">
        <v>997</v>
      </c>
      <c r="C1896">
        <v>2419</v>
      </c>
      <c r="D1896" t="s">
        <v>994</v>
      </c>
      <c r="E1896" s="128" t="s">
        <v>995</v>
      </c>
      <c r="F1896">
        <v>12</v>
      </c>
      <c r="G1896" t="s">
        <v>996</v>
      </c>
    </row>
    <row r="1897" spans="1:7">
      <c r="A1897">
        <v>2974</v>
      </c>
      <c r="B1897" t="s">
        <v>993</v>
      </c>
      <c r="C1897">
        <v>2423</v>
      </c>
      <c r="D1897" t="s">
        <v>1006</v>
      </c>
      <c r="E1897" s="128" t="s">
        <v>999</v>
      </c>
      <c r="F1897">
        <v>12</v>
      </c>
      <c r="G1897" t="s">
        <v>998</v>
      </c>
    </row>
    <row r="1898" spans="1:7">
      <c r="A1898">
        <v>2975</v>
      </c>
      <c r="B1898" t="s">
        <v>993</v>
      </c>
      <c r="C1898">
        <v>2423</v>
      </c>
      <c r="D1898" t="s">
        <v>1006</v>
      </c>
      <c r="E1898" s="128" t="s">
        <v>999</v>
      </c>
      <c r="F1898">
        <v>12</v>
      </c>
      <c r="G1898" t="s">
        <v>998</v>
      </c>
    </row>
    <row r="1899" spans="1:7">
      <c r="A1899">
        <v>2976</v>
      </c>
      <c r="B1899" t="s">
        <v>997</v>
      </c>
      <c r="C1899">
        <v>2401</v>
      </c>
      <c r="D1899" t="s">
        <v>1000</v>
      </c>
      <c r="E1899" s="128" t="s">
        <v>995</v>
      </c>
      <c r="F1899">
        <v>12</v>
      </c>
      <c r="G1899" t="s">
        <v>998</v>
      </c>
    </row>
    <row r="1900" spans="1:7">
      <c r="A1900">
        <v>2977</v>
      </c>
      <c r="B1900" t="s">
        <v>993</v>
      </c>
      <c r="C1900">
        <v>2422</v>
      </c>
      <c r="D1900" t="s">
        <v>1008</v>
      </c>
      <c r="E1900" s="128" t="s">
        <v>995</v>
      </c>
      <c r="F1900">
        <v>12</v>
      </c>
      <c r="G1900" t="s">
        <v>998</v>
      </c>
    </row>
    <row r="1901" spans="1:7">
      <c r="A1901">
        <v>2978</v>
      </c>
      <c r="B1901" t="s">
        <v>1001</v>
      </c>
      <c r="C1901">
        <v>2409</v>
      </c>
      <c r="D1901" t="s">
        <v>1008</v>
      </c>
      <c r="E1901" s="128" t="s">
        <v>1003</v>
      </c>
      <c r="F1901">
        <v>4</v>
      </c>
      <c r="G1901" t="s">
        <v>998</v>
      </c>
    </row>
    <row r="1902" spans="1:7">
      <c r="A1902">
        <v>2979</v>
      </c>
      <c r="B1902" t="s">
        <v>993</v>
      </c>
      <c r="C1902">
        <v>2423</v>
      </c>
      <c r="D1902" t="s">
        <v>1006</v>
      </c>
      <c r="E1902" s="128" t="s">
        <v>995</v>
      </c>
      <c r="F1902">
        <v>12</v>
      </c>
      <c r="G1902" t="s">
        <v>996</v>
      </c>
    </row>
    <row r="1903" spans="1:7">
      <c r="A1903">
        <v>2980</v>
      </c>
      <c r="B1903" t="s">
        <v>993</v>
      </c>
      <c r="C1903">
        <v>2423</v>
      </c>
      <c r="D1903" t="s">
        <v>994</v>
      </c>
      <c r="E1903" s="128" t="s">
        <v>995</v>
      </c>
      <c r="F1903">
        <v>12</v>
      </c>
      <c r="G1903" t="s">
        <v>996</v>
      </c>
    </row>
    <row r="1904" spans="1:7">
      <c r="A1904">
        <v>2981</v>
      </c>
      <c r="B1904" t="s">
        <v>997</v>
      </c>
      <c r="C1904">
        <v>2419</v>
      </c>
      <c r="D1904" t="s">
        <v>1008</v>
      </c>
      <c r="E1904" s="128" t="s">
        <v>995</v>
      </c>
      <c r="F1904">
        <v>12</v>
      </c>
      <c r="G1904" t="s">
        <v>996</v>
      </c>
    </row>
    <row r="1905" spans="1:7">
      <c r="A1905">
        <v>2982</v>
      </c>
      <c r="B1905" t="s">
        <v>993</v>
      </c>
      <c r="C1905">
        <v>2419</v>
      </c>
      <c r="D1905" t="s">
        <v>1000</v>
      </c>
      <c r="E1905" s="128" t="s">
        <v>995</v>
      </c>
      <c r="F1905">
        <v>12</v>
      </c>
      <c r="G1905" t="s">
        <v>998</v>
      </c>
    </row>
    <row r="1906" spans="1:7">
      <c r="A1906">
        <v>2983</v>
      </c>
      <c r="B1906" t="s">
        <v>1001</v>
      </c>
      <c r="C1906">
        <v>2419</v>
      </c>
      <c r="D1906" t="s">
        <v>1006</v>
      </c>
      <c r="E1906" s="128" t="s">
        <v>995</v>
      </c>
      <c r="F1906">
        <v>12</v>
      </c>
      <c r="G1906" t="s">
        <v>998</v>
      </c>
    </row>
    <row r="1907" spans="1:7">
      <c r="A1907">
        <v>2984</v>
      </c>
      <c r="B1907" t="s">
        <v>993</v>
      </c>
      <c r="C1907">
        <v>2402</v>
      </c>
      <c r="D1907" t="s">
        <v>1000</v>
      </c>
      <c r="E1907" s="128" t="s">
        <v>995</v>
      </c>
      <c r="F1907">
        <v>12</v>
      </c>
      <c r="G1907" t="s">
        <v>996</v>
      </c>
    </row>
    <row r="1908" spans="1:7">
      <c r="A1908">
        <v>2985</v>
      </c>
      <c r="B1908" t="s">
        <v>1002</v>
      </c>
      <c r="C1908">
        <v>2402</v>
      </c>
      <c r="D1908" t="s">
        <v>994</v>
      </c>
      <c r="E1908" s="128" t="s">
        <v>995</v>
      </c>
      <c r="F1908">
        <v>12</v>
      </c>
      <c r="G1908" t="s">
        <v>996</v>
      </c>
    </row>
    <row r="1909" spans="1:7">
      <c r="A1909">
        <v>2986</v>
      </c>
      <c r="B1909" t="s">
        <v>997</v>
      </c>
      <c r="C1909">
        <v>2418</v>
      </c>
      <c r="D1909" t="s">
        <v>1006</v>
      </c>
      <c r="E1909" s="128" t="s">
        <v>999</v>
      </c>
      <c r="F1909">
        <v>12</v>
      </c>
      <c r="G1909" t="s">
        <v>996</v>
      </c>
    </row>
    <row r="1910" spans="1:7">
      <c r="A1910">
        <v>2987</v>
      </c>
      <c r="B1910" t="s">
        <v>997</v>
      </c>
      <c r="C1910">
        <v>2403</v>
      </c>
      <c r="D1910" t="s">
        <v>1000</v>
      </c>
      <c r="E1910" s="128" t="s">
        <v>995</v>
      </c>
      <c r="F1910">
        <v>12</v>
      </c>
      <c r="G1910" t="s">
        <v>998</v>
      </c>
    </row>
    <row r="1911" spans="1:7">
      <c r="A1911">
        <v>2988</v>
      </c>
      <c r="B1911" t="s">
        <v>993</v>
      </c>
      <c r="C1911">
        <v>2415</v>
      </c>
      <c r="D1911" t="s">
        <v>1006</v>
      </c>
      <c r="E1911" s="128" t="s">
        <v>995</v>
      </c>
      <c r="F1911">
        <v>11</v>
      </c>
      <c r="G1911" t="s">
        <v>996</v>
      </c>
    </row>
    <row r="1912" spans="1:7">
      <c r="A1912">
        <v>2989</v>
      </c>
      <c r="B1912" t="s">
        <v>997</v>
      </c>
      <c r="C1912">
        <v>2418</v>
      </c>
      <c r="D1912" t="s">
        <v>1006</v>
      </c>
      <c r="E1912" s="128" t="s">
        <v>999</v>
      </c>
      <c r="F1912">
        <v>12</v>
      </c>
      <c r="G1912" t="s">
        <v>998</v>
      </c>
    </row>
    <row r="1913" spans="1:7">
      <c r="A1913">
        <v>2990</v>
      </c>
      <c r="B1913" t="s">
        <v>997</v>
      </c>
      <c r="C1913">
        <v>2418</v>
      </c>
      <c r="D1913" t="s">
        <v>1006</v>
      </c>
      <c r="E1913" s="128" t="s">
        <v>999</v>
      </c>
      <c r="F1913">
        <v>12</v>
      </c>
      <c r="G1913" t="s">
        <v>998</v>
      </c>
    </row>
    <row r="1914" spans="1:7">
      <c r="A1914">
        <v>2991</v>
      </c>
      <c r="B1914" t="s">
        <v>997</v>
      </c>
      <c r="C1914">
        <v>2405</v>
      </c>
      <c r="D1914" t="s">
        <v>1009</v>
      </c>
      <c r="E1914" s="128" t="s">
        <v>995</v>
      </c>
      <c r="F1914">
        <v>12</v>
      </c>
      <c r="G1914" t="s">
        <v>996</v>
      </c>
    </row>
    <row r="1915" spans="1:7">
      <c r="A1915">
        <v>2992</v>
      </c>
      <c r="B1915" t="s">
        <v>993</v>
      </c>
      <c r="C1915">
        <v>2405</v>
      </c>
      <c r="D1915" t="s">
        <v>1008</v>
      </c>
      <c r="E1915" s="128" t="s">
        <v>1003</v>
      </c>
      <c r="F1915">
        <v>11</v>
      </c>
      <c r="G1915" t="s">
        <v>998</v>
      </c>
    </row>
    <row r="1916" spans="1:7">
      <c r="A1916">
        <v>2993</v>
      </c>
      <c r="B1916" t="s">
        <v>1007</v>
      </c>
      <c r="C1916">
        <v>2414</v>
      </c>
      <c r="D1916" t="s">
        <v>1006</v>
      </c>
      <c r="E1916" s="128" t="s">
        <v>995</v>
      </c>
      <c r="F1916">
        <v>12</v>
      </c>
      <c r="G1916" t="s">
        <v>996</v>
      </c>
    </row>
    <row r="1917" spans="1:7">
      <c r="A1917">
        <v>2994</v>
      </c>
      <c r="B1917" t="s">
        <v>997</v>
      </c>
      <c r="C1917">
        <v>2407</v>
      </c>
      <c r="D1917" t="s">
        <v>1008</v>
      </c>
      <c r="E1917" s="128" t="s">
        <v>995</v>
      </c>
      <c r="F1917">
        <v>12</v>
      </c>
      <c r="G1917" t="s">
        <v>996</v>
      </c>
    </row>
    <row r="1918" spans="1:7">
      <c r="A1918">
        <v>2995</v>
      </c>
      <c r="B1918" t="s">
        <v>997</v>
      </c>
      <c r="C1918">
        <v>2418</v>
      </c>
      <c r="D1918" t="s">
        <v>1008</v>
      </c>
      <c r="E1918" s="128" t="s">
        <v>995</v>
      </c>
      <c r="F1918">
        <v>11</v>
      </c>
      <c r="G1918" t="s">
        <v>996</v>
      </c>
    </row>
    <row r="1919" spans="1:7">
      <c r="A1919">
        <v>2996</v>
      </c>
      <c r="B1919" t="s">
        <v>997</v>
      </c>
      <c r="C1919">
        <v>2418</v>
      </c>
      <c r="D1919" t="s">
        <v>1006</v>
      </c>
      <c r="E1919" s="128" t="s">
        <v>1003</v>
      </c>
      <c r="F1919">
        <v>12</v>
      </c>
      <c r="G1919" t="s">
        <v>998</v>
      </c>
    </row>
    <row r="1920" spans="1:7">
      <c r="A1920">
        <v>2997</v>
      </c>
      <c r="B1920" t="s">
        <v>997</v>
      </c>
      <c r="C1920">
        <v>2417</v>
      </c>
      <c r="D1920" t="s">
        <v>1008</v>
      </c>
      <c r="E1920" s="128" t="s">
        <v>999</v>
      </c>
      <c r="F1920">
        <v>12</v>
      </c>
      <c r="G1920" t="s">
        <v>996</v>
      </c>
    </row>
    <row r="1921" spans="1:7">
      <c r="A1921">
        <v>2998</v>
      </c>
      <c r="B1921" t="s">
        <v>997</v>
      </c>
      <c r="C1921">
        <v>2424</v>
      </c>
      <c r="D1921" t="s">
        <v>1008</v>
      </c>
      <c r="E1921" s="128" t="s">
        <v>999</v>
      </c>
      <c r="F1921">
        <v>12</v>
      </c>
      <c r="G1921" t="s">
        <v>998</v>
      </c>
    </row>
    <row r="1922" spans="1:7">
      <c r="A1922">
        <v>2999</v>
      </c>
      <c r="B1922" t="s">
        <v>997</v>
      </c>
      <c r="C1922">
        <v>2417</v>
      </c>
      <c r="D1922" t="s">
        <v>1008</v>
      </c>
      <c r="E1922" s="128" t="s">
        <v>999</v>
      </c>
      <c r="F1922">
        <v>12</v>
      </c>
      <c r="G1922" t="s">
        <v>996</v>
      </c>
    </row>
    <row r="1923" spans="1:7">
      <c r="A1923">
        <v>3000</v>
      </c>
      <c r="B1923" t="s">
        <v>997</v>
      </c>
      <c r="C1923">
        <v>2413</v>
      </c>
      <c r="D1923" t="s">
        <v>1006</v>
      </c>
      <c r="E1923" s="128" t="s">
        <v>1003</v>
      </c>
      <c r="F1923">
        <v>11</v>
      </c>
      <c r="G1923" t="s">
        <v>998</v>
      </c>
    </row>
    <row r="1924" spans="1:7">
      <c r="A1924">
        <v>3001</v>
      </c>
      <c r="B1924" t="s">
        <v>997</v>
      </c>
      <c r="C1924">
        <v>2413</v>
      </c>
      <c r="D1924" t="s">
        <v>1006</v>
      </c>
      <c r="E1924" s="128" t="s">
        <v>999</v>
      </c>
      <c r="F1924">
        <v>11</v>
      </c>
      <c r="G1924" t="s">
        <v>996</v>
      </c>
    </row>
    <row r="1925" spans="1:7">
      <c r="A1925">
        <v>3002</v>
      </c>
      <c r="B1925" t="s">
        <v>997</v>
      </c>
      <c r="C1925">
        <v>2415</v>
      </c>
      <c r="D1925" t="s">
        <v>1006</v>
      </c>
      <c r="E1925" s="128" t="s">
        <v>999</v>
      </c>
      <c r="F1925">
        <v>11</v>
      </c>
      <c r="G1925" t="s">
        <v>998</v>
      </c>
    </row>
    <row r="1926" spans="1:7">
      <c r="A1926">
        <v>3003</v>
      </c>
      <c r="B1926" t="s">
        <v>997</v>
      </c>
      <c r="C1926">
        <v>2419</v>
      </c>
      <c r="D1926" t="s">
        <v>1006</v>
      </c>
      <c r="E1926" s="128" t="s">
        <v>999</v>
      </c>
      <c r="F1926">
        <v>11</v>
      </c>
      <c r="G1926" t="s">
        <v>998</v>
      </c>
    </row>
    <row r="1927" spans="1:7">
      <c r="A1927">
        <v>3004</v>
      </c>
      <c r="B1927" t="s">
        <v>1001</v>
      </c>
      <c r="C1927">
        <v>2423</v>
      </c>
      <c r="D1927" t="s">
        <v>1008</v>
      </c>
      <c r="E1927" s="128" t="s">
        <v>995</v>
      </c>
      <c r="F1927">
        <v>12</v>
      </c>
      <c r="G1927" t="s">
        <v>996</v>
      </c>
    </row>
    <row r="1928" spans="1:7">
      <c r="A1928">
        <v>3005</v>
      </c>
      <c r="B1928" t="s">
        <v>1001</v>
      </c>
      <c r="C1928">
        <v>2409</v>
      </c>
      <c r="D1928" t="s">
        <v>1008</v>
      </c>
      <c r="E1928" s="128" t="s">
        <v>1003</v>
      </c>
      <c r="F1928">
        <v>12</v>
      </c>
      <c r="G1928" t="s">
        <v>996</v>
      </c>
    </row>
    <row r="1929" spans="1:7">
      <c r="A1929">
        <v>3006</v>
      </c>
      <c r="B1929" t="s">
        <v>997</v>
      </c>
      <c r="C1929">
        <v>2424</v>
      </c>
      <c r="D1929" t="s">
        <v>1000</v>
      </c>
      <c r="E1929" s="128" t="s">
        <v>995</v>
      </c>
      <c r="F1929">
        <v>12</v>
      </c>
      <c r="G1929" t="s">
        <v>996</v>
      </c>
    </row>
    <row r="1930" spans="1:7">
      <c r="A1930">
        <v>3007</v>
      </c>
      <c r="B1930" t="s">
        <v>997</v>
      </c>
      <c r="C1930">
        <v>2402</v>
      </c>
      <c r="D1930" t="s">
        <v>1008</v>
      </c>
      <c r="E1930" s="128" t="s">
        <v>995</v>
      </c>
      <c r="F1930">
        <v>12</v>
      </c>
      <c r="G1930" t="s">
        <v>998</v>
      </c>
    </row>
    <row r="1931" spans="1:7">
      <c r="A1931">
        <v>3008</v>
      </c>
      <c r="B1931" t="s">
        <v>993</v>
      </c>
      <c r="C1931">
        <v>2407</v>
      </c>
      <c r="D1931" t="s">
        <v>1000</v>
      </c>
      <c r="E1931" s="128" t="s">
        <v>995</v>
      </c>
      <c r="F1931">
        <v>12</v>
      </c>
      <c r="G1931" t="s">
        <v>996</v>
      </c>
    </row>
    <row r="1932" spans="1:7">
      <c r="A1932">
        <v>3009</v>
      </c>
      <c r="B1932" t="s">
        <v>997</v>
      </c>
      <c r="C1932">
        <v>2408</v>
      </c>
      <c r="D1932" t="s">
        <v>1009</v>
      </c>
      <c r="E1932" s="128" t="s">
        <v>1003</v>
      </c>
      <c r="F1932">
        <v>12</v>
      </c>
      <c r="G1932" t="s">
        <v>998</v>
      </c>
    </row>
    <row r="1933" spans="1:7">
      <c r="A1933">
        <v>3010</v>
      </c>
      <c r="B1933" t="s">
        <v>993</v>
      </c>
      <c r="C1933">
        <v>2422</v>
      </c>
      <c r="D1933" t="s">
        <v>994</v>
      </c>
      <c r="E1933" s="128" t="s">
        <v>995</v>
      </c>
      <c r="F1933">
        <v>12</v>
      </c>
      <c r="G1933" t="s">
        <v>996</v>
      </c>
    </row>
    <row r="1934" spans="1:7">
      <c r="A1934">
        <v>3011</v>
      </c>
      <c r="B1934" t="s">
        <v>993</v>
      </c>
      <c r="C1934">
        <v>2416</v>
      </c>
      <c r="D1934" t="s">
        <v>994</v>
      </c>
      <c r="E1934" s="128" t="s">
        <v>995</v>
      </c>
      <c r="F1934">
        <v>12</v>
      </c>
      <c r="G1934" t="s">
        <v>996</v>
      </c>
    </row>
    <row r="1935" spans="1:7">
      <c r="A1935">
        <v>3012</v>
      </c>
      <c r="B1935" t="s">
        <v>993</v>
      </c>
      <c r="C1935">
        <v>2417</v>
      </c>
      <c r="D1935" t="s">
        <v>1006</v>
      </c>
      <c r="E1935" s="128" t="s">
        <v>995</v>
      </c>
      <c r="F1935">
        <v>11</v>
      </c>
      <c r="G1935" t="s">
        <v>998</v>
      </c>
    </row>
    <row r="1936" spans="1:7">
      <c r="A1936">
        <v>3013</v>
      </c>
      <c r="B1936" t="s">
        <v>993</v>
      </c>
      <c r="C1936">
        <v>2415</v>
      </c>
      <c r="D1936" t="s">
        <v>1008</v>
      </c>
      <c r="E1936" s="128" t="s">
        <v>995</v>
      </c>
      <c r="F1936">
        <v>12</v>
      </c>
      <c r="G1936" t="s">
        <v>998</v>
      </c>
    </row>
    <row r="1937" spans="1:7">
      <c r="A1937">
        <v>3014</v>
      </c>
      <c r="B1937" t="s">
        <v>997</v>
      </c>
      <c r="C1937">
        <v>2401</v>
      </c>
      <c r="D1937" t="s">
        <v>1000</v>
      </c>
      <c r="E1937" s="128" t="s">
        <v>995</v>
      </c>
      <c r="F1937">
        <v>12</v>
      </c>
      <c r="G1937" t="s">
        <v>1005</v>
      </c>
    </row>
    <row r="1938" spans="1:7">
      <c r="A1938">
        <v>3015</v>
      </c>
      <c r="B1938" t="s">
        <v>993</v>
      </c>
      <c r="C1938">
        <v>2401</v>
      </c>
      <c r="D1938" t="s">
        <v>1006</v>
      </c>
      <c r="E1938" s="128" t="s">
        <v>999</v>
      </c>
      <c r="F1938">
        <v>12</v>
      </c>
      <c r="G1938" t="s">
        <v>996</v>
      </c>
    </row>
    <row r="1939" spans="1:7">
      <c r="A1939">
        <v>3016</v>
      </c>
      <c r="B1939" t="s">
        <v>993</v>
      </c>
      <c r="C1939">
        <v>2423</v>
      </c>
      <c r="D1939" t="s">
        <v>1008</v>
      </c>
      <c r="E1939" s="128" t="s">
        <v>999</v>
      </c>
      <c r="F1939">
        <v>12</v>
      </c>
      <c r="G1939" t="s">
        <v>996</v>
      </c>
    </row>
    <row r="1940" spans="1:7">
      <c r="A1940">
        <v>3017</v>
      </c>
      <c r="B1940" t="s">
        <v>1001</v>
      </c>
      <c r="C1940">
        <v>2419</v>
      </c>
      <c r="D1940" t="s">
        <v>1008</v>
      </c>
      <c r="E1940" s="128" t="s">
        <v>999</v>
      </c>
      <c r="F1940">
        <v>12</v>
      </c>
      <c r="G1940" t="s">
        <v>996</v>
      </c>
    </row>
    <row r="1941" spans="1:7">
      <c r="A1941">
        <v>3018</v>
      </c>
      <c r="B1941" t="s">
        <v>997</v>
      </c>
      <c r="C1941">
        <v>2413</v>
      </c>
      <c r="D1941" t="s">
        <v>1000</v>
      </c>
      <c r="E1941" s="128" t="s">
        <v>999</v>
      </c>
      <c r="F1941">
        <v>12</v>
      </c>
      <c r="G1941" t="s">
        <v>998</v>
      </c>
    </row>
    <row r="1942" spans="1:7">
      <c r="A1942">
        <v>3019</v>
      </c>
      <c r="B1942" t="s">
        <v>997</v>
      </c>
      <c r="C1942">
        <v>2417</v>
      </c>
      <c r="D1942" t="s">
        <v>1006</v>
      </c>
      <c r="E1942" s="128" t="s">
        <v>995</v>
      </c>
      <c r="F1942">
        <v>12</v>
      </c>
      <c r="G1942" t="s">
        <v>998</v>
      </c>
    </row>
    <row r="1943" spans="1:7">
      <c r="A1943">
        <v>3020</v>
      </c>
      <c r="B1943" t="s">
        <v>997</v>
      </c>
      <c r="C1943">
        <v>2422</v>
      </c>
      <c r="D1943" t="s">
        <v>1006</v>
      </c>
      <c r="E1943" s="128" t="s">
        <v>995</v>
      </c>
      <c r="F1943">
        <v>12</v>
      </c>
      <c r="G1943" t="s">
        <v>998</v>
      </c>
    </row>
    <row r="1944" spans="1:7">
      <c r="A1944">
        <v>3021</v>
      </c>
      <c r="B1944" t="s">
        <v>993</v>
      </c>
      <c r="C1944">
        <v>2419</v>
      </c>
      <c r="D1944" t="s">
        <v>1009</v>
      </c>
      <c r="E1944" s="128" t="s">
        <v>999</v>
      </c>
      <c r="F1944">
        <v>6</v>
      </c>
      <c r="G1944" t="s">
        <v>996</v>
      </c>
    </row>
    <row r="1945" spans="1:7">
      <c r="A1945">
        <v>3022</v>
      </c>
      <c r="B1945" t="s">
        <v>997</v>
      </c>
      <c r="C1945">
        <v>2403</v>
      </c>
      <c r="D1945" t="s">
        <v>1006</v>
      </c>
      <c r="E1945" s="128" t="s">
        <v>999</v>
      </c>
      <c r="F1945">
        <v>12</v>
      </c>
      <c r="G1945" t="s">
        <v>996</v>
      </c>
    </row>
    <row r="1946" spans="1:7">
      <c r="A1946">
        <v>3023</v>
      </c>
      <c r="B1946" t="s">
        <v>997</v>
      </c>
      <c r="C1946">
        <v>2416</v>
      </c>
      <c r="D1946" t="s">
        <v>1008</v>
      </c>
      <c r="E1946" s="128" t="s">
        <v>995</v>
      </c>
      <c r="F1946">
        <v>12</v>
      </c>
      <c r="G1946" t="s">
        <v>996</v>
      </c>
    </row>
    <row r="1947" spans="1:7">
      <c r="A1947">
        <v>3024</v>
      </c>
      <c r="B1947" t="s">
        <v>997</v>
      </c>
      <c r="C1947">
        <v>2424</v>
      </c>
      <c r="D1947" t="s">
        <v>1006</v>
      </c>
      <c r="E1947" s="128" t="s">
        <v>995</v>
      </c>
      <c r="F1947">
        <v>12</v>
      </c>
      <c r="G1947" t="s">
        <v>998</v>
      </c>
    </row>
    <row r="1948" spans="1:7">
      <c r="A1948">
        <v>3025</v>
      </c>
      <c r="B1948" t="s">
        <v>997</v>
      </c>
      <c r="C1948">
        <v>2401</v>
      </c>
      <c r="D1948" t="s">
        <v>1008</v>
      </c>
      <c r="E1948" s="128" t="s">
        <v>995</v>
      </c>
      <c r="F1948">
        <v>12</v>
      </c>
      <c r="G1948" t="s">
        <v>996</v>
      </c>
    </row>
    <row r="1949" spans="1:7">
      <c r="A1949">
        <v>3026</v>
      </c>
      <c r="B1949" t="s">
        <v>1001</v>
      </c>
      <c r="C1949">
        <v>2409</v>
      </c>
      <c r="D1949" t="s">
        <v>1000</v>
      </c>
      <c r="E1949" s="128" t="s">
        <v>995</v>
      </c>
      <c r="F1949">
        <v>12</v>
      </c>
      <c r="G1949" t="s">
        <v>996</v>
      </c>
    </row>
    <row r="1950" spans="1:7">
      <c r="A1950">
        <v>3027</v>
      </c>
      <c r="B1950" t="s">
        <v>997</v>
      </c>
      <c r="C1950">
        <v>2402</v>
      </c>
      <c r="D1950" t="s">
        <v>994</v>
      </c>
      <c r="E1950" s="128" t="s">
        <v>995</v>
      </c>
      <c r="F1950">
        <v>12</v>
      </c>
      <c r="G1950" t="s">
        <v>996</v>
      </c>
    </row>
    <row r="1951" spans="1:7">
      <c r="A1951">
        <v>3028</v>
      </c>
      <c r="B1951" t="s">
        <v>997</v>
      </c>
      <c r="C1951">
        <v>2405</v>
      </c>
      <c r="D1951" t="s">
        <v>1008</v>
      </c>
      <c r="E1951" s="128" t="s">
        <v>995</v>
      </c>
      <c r="F1951">
        <v>12</v>
      </c>
      <c r="G1951" t="s">
        <v>998</v>
      </c>
    </row>
    <row r="1952" spans="1:7">
      <c r="A1952">
        <v>3029</v>
      </c>
      <c r="B1952" t="s">
        <v>997</v>
      </c>
      <c r="C1952">
        <v>2412</v>
      </c>
      <c r="D1952" t="s">
        <v>1008</v>
      </c>
      <c r="E1952" s="128" t="s">
        <v>999</v>
      </c>
      <c r="F1952">
        <v>12</v>
      </c>
      <c r="G1952" t="s">
        <v>998</v>
      </c>
    </row>
    <row r="1953" spans="1:7">
      <c r="A1953">
        <v>3030</v>
      </c>
      <c r="B1953" t="s">
        <v>997</v>
      </c>
      <c r="C1953">
        <v>2402</v>
      </c>
      <c r="D1953" t="s">
        <v>1006</v>
      </c>
      <c r="E1953" s="128" t="s">
        <v>995</v>
      </c>
      <c r="F1953">
        <v>12</v>
      </c>
      <c r="G1953" t="s">
        <v>998</v>
      </c>
    </row>
    <row r="1954" spans="1:7">
      <c r="A1954">
        <v>3031</v>
      </c>
      <c r="B1954" t="s">
        <v>1001</v>
      </c>
      <c r="C1954">
        <v>2419</v>
      </c>
      <c r="D1954" t="s">
        <v>1009</v>
      </c>
      <c r="E1954" s="128" t="s">
        <v>995</v>
      </c>
      <c r="F1954">
        <v>7</v>
      </c>
      <c r="G1954" t="s">
        <v>998</v>
      </c>
    </row>
    <row r="1955" spans="1:7">
      <c r="A1955">
        <v>3032</v>
      </c>
      <c r="B1955" t="s">
        <v>997</v>
      </c>
      <c r="C1955">
        <v>2411</v>
      </c>
      <c r="D1955" t="s">
        <v>1006</v>
      </c>
      <c r="E1955" s="128" t="s">
        <v>995</v>
      </c>
      <c r="F1955">
        <v>12</v>
      </c>
      <c r="G1955" t="s">
        <v>996</v>
      </c>
    </row>
    <row r="1956" spans="1:7">
      <c r="A1956">
        <v>3033</v>
      </c>
      <c r="B1956" t="s">
        <v>993</v>
      </c>
      <c r="C1956">
        <v>2404</v>
      </c>
      <c r="D1956" t="s">
        <v>1009</v>
      </c>
      <c r="E1956" s="128" t="s">
        <v>1003</v>
      </c>
      <c r="F1956">
        <v>12</v>
      </c>
      <c r="G1956" t="s">
        <v>998</v>
      </c>
    </row>
    <row r="1957" spans="1:7">
      <c r="A1957">
        <v>3034</v>
      </c>
      <c r="B1957" t="s">
        <v>993</v>
      </c>
      <c r="C1957">
        <v>2405</v>
      </c>
      <c r="D1957" t="s">
        <v>1008</v>
      </c>
      <c r="E1957" s="128" t="s">
        <v>1003</v>
      </c>
      <c r="F1957">
        <v>12</v>
      </c>
      <c r="G1957" t="s">
        <v>996</v>
      </c>
    </row>
    <row r="1958" spans="1:7">
      <c r="A1958">
        <v>3035</v>
      </c>
      <c r="B1958" t="s">
        <v>997</v>
      </c>
      <c r="C1958">
        <v>2405</v>
      </c>
      <c r="D1958" t="s">
        <v>1008</v>
      </c>
      <c r="E1958" s="128" t="s">
        <v>999</v>
      </c>
      <c r="F1958">
        <v>12</v>
      </c>
      <c r="G1958" t="s">
        <v>996</v>
      </c>
    </row>
    <row r="1959" spans="1:7">
      <c r="A1959">
        <v>3036</v>
      </c>
      <c r="B1959" t="s">
        <v>993</v>
      </c>
      <c r="C1959">
        <v>2409</v>
      </c>
      <c r="D1959" t="s">
        <v>994</v>
      </c>
      <c r="E1959" s="128" t="s">
        <v>995</v>
      </c>
      <c r="F1959">
        <v>12</v>
      </c>
      <c r="G1959" t="s">
        <v>996</v>
      </c>
    </row>
    <row r="1960" spans="1:7">
      <c r="A1960">
        <v>3037</v>
      </c>
      <c r="B1960" t="s">
        <v>993</v>
      </c>
      <c r="C1960">
        <v>2409</v>
      </c>
      <c r="D1960" t="s">
        <v>994</v>
      </c>
      <c r="E1960" s="128" t="s">
        <v>995</v>
      </c>
      <c r="F1960">
        <v>12</v>
      </c>
      <c r="G1960" t="s">
        <v>996</v>
      </c>
    </row>
    <row r="1961" spans="1:7">
      <c r="A1961">
        <v>3038</v>
      </c>
      <c r="B1961" t="s">
        <v>993</v>
      </c>
      <c r="C1961">
        <v>2424</v>
      </c>
      <c r="D1961" t="s">
        <v>994</v>
      </c>
      <c r="E1961" s="128" t="s">
        <v>995</v>
      </c>
      <c r="F1961">
        <v>12</v>
      </c>
      <c r="G1961" t="s">
        <v>996</v>
      </c>
    </row>
    <row r="1962" spans="1:7">
      <c r="A1962">
        <v>3039</v>
      </c>
      <c r="B1962" t="s">
        <v>993</v>
      </c>
      <c r="C1962">
        <v>2424</v>
      </c>
      <c r="D1962" t="s">
        <v>994</v>
      </c>
      <c r="E1962" s="128" t="s">
        <v>995</v>
      </c>
      <c r="F1962">
        <v>12</v>
      </c>
      <c r="G1962" t="s">
        <v>996</v>
      </c>
    </row>
    <row r="1963" spans="1:7">
      <c r="A1963">
        <v>3040</v>
      </c>
      <c r="B1963" t="s">
        <v>993</v>
      </c>
      <c r="C1963">
        <v>2422</v>
      </c>
      <c r="D1963" t="s">
        <v>994</v>
      </c>
      <c r="E1963" s="128" t="s">
        <v>995</v>
      </c>
      <c r="F1963">
        <v>12</v>
      </c>
      <c r="G1963" t="s">
        <v>996</v>
      </c>
    </row>
    <row r="1964" spans="1:7">
      <c r="A1964">
        <v>3041</v>
      </c>
      <c r="B1964" t="s">
        <v>993</v>
      </c>
      <c r="C1964">
        <v>2423</v>
      </c>
      <c r="D1964" t="s">
        <v>1009</v>
      </c>
      <c r="E1964" s="128" t="s">
        <v>995</v>
      </c>
      <c r="F1964">
        <v>12</v>
      </c>
      <c r="G1964" t="s">
        <v>998</v>
      </c>
    </row>
    <row r="1965" spans="1:7">
      <c r="A1965">
        <v>3042</v>
      </c>
      <c r="B1965" t="s">
        <v>993</v>
      </c>
      <c r="C1965">
        <v>2421</v>
      </c>
      <c r="D1965" t="s">
        <v>1006</v>
      </c>
      <c r="E1965" s="128" t="s">
        <v>995</v>
      </c>
      <c r="F1965">
        <v>12</v>
      </c>
      <c r="G1965" t="s">
        <v>996</v>
      </c>
    </row>
    <row r="1966" spans="1:7">
      <c r="A1966">
        <v>3043</v>
      </c>
      <c r="B1966" t="s">
        <v>1002</v>
      </c>
      <c r="C1966">
        <v>2418</v>
      </c>
      <c r="D1966" t="s">
        <v>1008</v>
      </c>
      <c r="E1966" s="128" t="s">
        <v>995</v>
      </c>
      <c r="F1966">
        <v>12</v>
      </c>
      <c r="G1966" t="s">
        <v>996</v>
      </c>
    </row>
    <row r="1967" spans="1:7">
      <c r="A1967">
        <v>3044</v>
      </c>
      <c r="B1967" t="s">
        <v>997</v>
      </c>
      <c r="C1967">
        <v>2418</v>
      </c>
      <c r="D1967" t="s">
        <v>1008</v>
      </c>
      <c r="E1967" s="128" t="s">
        <v>995</v>
      </c>
      <c r="F1967">
        <v>12</v>
      </c>
      <c r="G1967" t="s">
        <v>996</v>
      </c>
    </row>
    <row r="1968" spans="1:7">
      <c r="A1968">
        <v>3045</v>
      </c>
      <c r="B1968" t="s">
        <v>993</v>
      </c>
      <c r="C1968">
        <v>2406</v>
      </c>
      <c r="D1968" t="s">
        <v>1009</v>
      </c>
      <c r="E1968" s="128" t="s">
        <v>995</v>
      </c>
      <c r="F1968">
        <v>12</v>
      </c>
      <c r="G1968" t="s">
        <v>998</v>
      </c>
    </row>
    <row r="1969" spans="1:7">
      <c r="A1969">
        <v>3046</v>
      </c>
      <c r="B1969" t="s">
        <v>993</v>
      </c>
      <c r="C1969">
        <v>2405</v>
      </c>
      <c r="D1969" t="s">
        <v>1008</v>
      </c>
      <c r="E1969" s="128" t="s">
        <v>999</v>
      </c>
      <c r="F1969">
        <v>12</v>
      </c>
      <c r="G1969" t="s">
        <v>998</v>
      </c>
    </row>
    <row r="1970" spans="1:7">
      <c r="A1970">
        <v>3047</v>
      </c>
      <c r="B1970" t="s">
        <v>993</v>
      </c>
      <c r="C1970">
        <v>2405</v>
      </c>
      <c r="D1970" t="s">
        <v>1008</v>
      </c>
      <c r="E1970" s="128" t="s">
        <v>999</v>
      </c>
      <c r="F1970">
        <v>12</v>
      </c>
      <c r="G1970" t="s">
        <v>998</v>
      </c>
    </row>
    <row r="1971" spans="1:7">
      <c r="A1971">
        <v>3048</v>
      </c>
      <c r="B1971" t="s">
        <v>997</v>
      </c>
      <c r="C1971">
        <v>2424</v>
      </c>
      <c r="D1971" t="s">
        <v>1006</v>
      </c>
      <c r="E1971" s="128" t="s">
        <v>999</v>
      </c>
      <c r="F1971">
        <v>12</v>
      </c>
      <c r="G1971" t="s">
        <v>996</v>
      </c>
    </row>
    <row r="1972" spans="1:7">
      <c r="A1972">
        <v>3049</v>
      </c>
      <c r="B1972" t="s">
        <v>997</v>
      </c>
      <c r="C1972">
        <v>2407</v>
      </c>
      <c r="D1972" t="s">
        <v>1006</v>
      </c>
      <c r="E1972" s="128" t="s">
        <v>995</v>
      </c>
      <c r="F1972">
        <v>11</v>
      </c>
      <c r="G1972" t="s">
        <v>996</v>
      </c>
    </row>
    <row r="1973" spans="1:7">
      <c r="A1973">
        <v>3050</v>
      </c>
      <c r="B1973" t="s">
        <v>993</v>
      </c>
      <c r="C1973">
        <v>2403</v>
      </c>
      <c r="D1973" t="s">
        <v>1006</v>
      </c>
      <c r="E1973" s="128" t="s">
        <v>995</v>
      </c>
      <c r="F1973">
        <v>11</v>
      </c>
      <c r="G1973" t="s">
        <v>998</v>
      </c>
    </row>
    <row r="1974" spans="1:7">
      <c r="A1974">
        <v>3051</v>
      </c>
      <c r="B1974" t="s">
        <v>1001</v>
      </c>
      <c r="C1974">
        <v>2407</v>
      </c>
      <c r="D1974" t="s">
        <v>1010</v>
      </c>
      <c r="E1974" s="128" t="s">
        <v>999</v>
      </c>
      <c r="F1974">
        <v>12</v>
      </c>
      <c r="G1974" t="s">
        <v>998</v>
      </c>
    </row>
    <row r="1975" spans="1:7">
      <c r="A1975">
        <v>3052</v>
      </c>
      <c r="B1975" t="s">
        <v>997</v>
      </c>
      <c r="C1975">
        <v>2424</v>
      </c>
      <c r="D1975" t="s">
        <v>1006</v>
      </c>
      <c r="E1975" s="128" t="s">
        <v>995</v>
      </c>
      <c r="F1975">
        <v>12</v>
      </c>
      <c r="G1975" t="s">
        <v>998</v>
      </c>
    </row>
    <row r="1976" spans="1:7">
      <c r="A1976">
        <v>3053</v>
      </c>
      <c r="B1976" t="s">
        <v>993</v>
      </c>
      <c r="C1976">
        <v>2422</v>
      </c>
      <c r="D1976" t="s">
        <v>994</v>
      </c>
      <c r="E1976" s="128" t="s">
        <v>995</v>
      </c>
      <c r="F1976">
        <v>12</v>
      </c>
      <c r="G1976" t="s">
        <v>996</v>
      </c>
    </row>
    <row r="1977" spans="1:7">
      <c r="A1977">
        <v>3054</v>
      </c>
      <c r="B1977" t="s">
        <v>997</v>
      </c>
      <c r="C1977">
        <v>2403</v>
      </c>
      <c r="D1977" t="s">
        <v>1008</v>
      </c>
      <c r="E1977" s="128" t="s">
        <v>995</v>
      </c>
      <c r="F1977">
        <v>12</v>
      </c>
      <c r="G1977" t="s">
        <v>998</v>
      </c>
    </row>
    <row r="1978" spans="1:7">
      <c r="A1978">
        <v>3055</v>
      </c>
      <c r="B1978" t="s">
        <v>1001</v>
      </c>
      <c r="C1978">
        <v>2415</v>
      </c>
      <c r="D1978" t="s">
        <v>1008</v>
      </c>
      <c r="E1978" s="128" t="s">
        <v>995</v>
      </c>
      <c r="F1978">
        <v>12</v>
      </c>
      <c r="G1978" t="s">
        <v>998</v>
      </c>
    </row>
    <row r="1979" spans="1:7">
      <c r="A1979">
        <v>3056</v>
      </c>
      <c r="B1979" t="s">
        <v>993</v>
      </c>
      <c r="C1979">
        <v>2421</v>
      </c>
      <c r="D1979" t="s">
        <v>1000</v>
      </c>
      <c r="E1979" s="128" t="s">
        <v>995</v>
      </c>
      <c r="F1979">
        <v>12</v>
      </c>
      <c r="G1979" t="s">
        <v>998</v>
      </c>
    </row>
    <row r="1980" spans="1:7">
      <c r="A1980">
        <v>3057</v>
      </c>
      <c r="B1980" t="s">
        <v>997</v>
      </c>
      <c r="C1980">
        <v>2421</v>
      </c>
      <c r="D1980" t="s">
        <v>1006</v>
      </c>
      <c r="E1980" s="128" t="s">
        <v>999</v>
      </c>
      <c r="F1980">
        <v>12</v>
      </c>
      <c r="G1980" t="s">
        <v>998</v>
      </c>
    </row>
    <row r="1981" spans="1:7">
      <c r="A1981">
        <v>3058</v>
      </c>
      <c r="B1981" t="s">
        <v>997</v>
      </c>
      <c r="C1981">
        <v>2413</v>
      </c>
      <c r="D1981" t="s">
        <v>1000</v>
      </c>
      <c r="E1981" s="128" t="s">
        <v>999</v>
      </c>
      <c r="F1981">
        <v>11</v>
      </c>
      <c r="G1981" t="s">
        <v>998</v>
      </c>
    </row>
    <row r="1982" spans="1:7">
      <c r="A1982">
        <v>3059</v>
      </c>
      <c r="B1982" t="s">
        <v>1007</v>
      </c>
      <c r="C1982">
        <v>2416</v>
      </c>
      <c r="D1982" t="s">
        <v>1000</v>
      </c>
      <c r="E1982" s="128" t="s">
        <v>999</v>
      </c>
      <c r="F1982">
        <v>12</v>
      </c>
      <c r="G1982" t="s">
        <v>996</v>
      </c>
    </row>
    <row r="1983" spans="1:7">
      <c r="A1983">
        <v>3061</v>
      </c>
      <c r="B1983" t="s">
        <v>993</v>
      </c>
      <c r="C1983">
        <v>2419</v>
      </c>
      <c r="D1983" t="s">
        <v>994</v>
      </c>
      <c r="E1983" s="128" t="s">
        <v>995</v>
      </c>
      <c r="F1983">
        <v>11</v>
      </c>
      <c r="G1983" t="s">
        <v>996</v>
      </c>
    </row>
    <row r="1984" spans="1:7">
      <c r="A1984">
        <v>3062</v>
      </c>
      <c r="B1984" t="s">
        <v>997</v>
      </c>
      <c r="C1984">
        <v>2416</v>
      </c>
      <c r="D1984" t="s">
        <v>1008</v>
      </c>
      <c r="E1984" s="128" t="s">
        <v>999</v>
      </c>
      <c r="F1984">
        <v>11</v>
      </c>
      <c r="G1984" t="s">
        <v>998</v>
      </c>
    </row>
    <row r="1985" spans="1:7">
      <c r="A1985">
        <v>3063</v>
      </c>
      <c r="B1985" t="s">
        <v>997</v>
      </c>
      <c r="C1985">
        <v>2424</v>
      </c>
      <c r="D1985" t="s">
        <v>1006</v>
      </c>
      <c r="E1985" s="128" t="s">
        <v>995</v>
      </c>
      <c r="F1985">
        <v>12</v>
      </c>
      <c r="G1985" t="s">
        <v>996</v>
      </c>
    </row>
    <row r="1986" spans="1:7">
      <c r="A1986">
        <v>3064</v>
      </c>
      <c r="B1986" t="s">
        <v>1001</v>
      </c>
      <c r="C1986">
        <v>2408</v>
      </c>
      <c r="D1986" t="s">
        <v>1006</v>
      </c>
      <c r="E1986" s="128" t="s">
        <v>995</v>
      </c>
      <c r="F1986">
        <v>12</v>
      </c>
      <c r="G1986" t="s">
        <v>996</v>
      </c>
    </row>
    <row r="1987" spans="1:7">
      <c r="A1987">
        <v>3065</v>
      </c>
      <c r="B1987" t="s">
        <v>993</v>
      </c>
      <c r="C1987">
        <v>2424</v>
      </c>
      <c r="D1987" t="s">
        <v>1006</v>
      </c>
      <c r="E1987" s="128" t="s">
        <v>1003</v>
      </c>
      <c r="F1987">
        <v>12</v>
      </c>
      <c r="G1987" t="s">
        <v>996</v>
      </c>
    </row>
    <row r="1988" spans="1:7">
      <c r="A1988">
        <v>3066</v>
      </c>
      <c r="B1988" t="s">
        <v>993</v>
      </c>
      <c r="C1988">
        <v>2419</v>
      </c>
      <c r="D1988" t="s">
        <v>1008</v>
      </c>
      <c r="E1988" s="128" t="s">
        <v>1003</v>
      </c>
      <c r="F1988">
        <v>11</v>
      </c>
      <c r="G1988" t="s">
        <v>996</v>
      </c>
    </row>
    <row r="1989" spans="1:7">
      <c r="A1989">
        <v>3067</v>
      </c>
      <c r="B1989" t="s">
        <v>997</v>
      </c>
      <c r="C1989">
        <v>2417</v>
      </c>
      <c r="D1989" t="s">
        <v>1010</v>
      </c>
      <c r="E1989" s="128" t="s">
        <v>995</v>
      </c>
      <c r="F1989">
        <v>7</v>
      </c>
      <c r="G1989" t="s">
        <v>996</v>
      </c>
    </row>
    <row r="1990" spans="1:7">
      <c r="A1990">
        <v>3068</v>
      </c>
      <c r="B1990" t="s">
        <v>997</v>
      </c>
      <c r="C1990">
        <v>2424</v>
      </c>
      <c r="D1990" t="s">
        <v>1000</v>
      </c>
      <c r="E1990" s="128" t="s">
        <v>995</v>
      </c>
      <c r="F1990">
        <v>12</v>
      </c>
      <c r="G1990" t="s">
        <v>996</v>
      </c>
    </row>
    <row r="1991" spans="1:7">
      <c r="A1991">
        <v>3069</v>
      </c>
      <c r="B1991" t="s">
        <v>997</v>
      </c>
      <c r="C1991">
        <v>2406</v>
      </c>
      <c r="D1991" t="s">
        <v>1008</v>
      </c>
      <c r="E1991" s="128" t="s">
        <v>999</v>
      </c>
      <c r="F1991">
        <v>12</v>
      </c>
      <c r="G1991" t="s">
        <v>998</v>
      </c>
    </row>
    <row r="1992" spans="1:7">
      <c r="A1992">
        <v>3070</v>
      </c>
      <c r="B1992" t="s">
        <v>997</v>
      </c>
      <c r="C1992">
        <v>2413</v>
      </c>
      <c r="D1992" t="s">
        <v>1008</v>
      </c>
      <c r="E1992" s="128" t="s">
        <v>995</v>
      </c>
      <c r="F1992">
        <v>9</v>
      </c>
      <c r="G1992" t="s">
        <v>996</v>
      </c>
    </row>
    <row r="1993" spans="1:7">
      <c r="A1993">
        <v>3071</v>
      </c>
      <c r="B1993" t="s">
        <v>997</v>
      </c>
      <c r="C1993">
        <v>2413</v>
      </c>
      <c r="D1993" t="s">
        <v>1009</v>
      </c>
      <c r="E1993" s="128" t="s">
        <v>999</v>
      </c>
      <c r="F1993">
        <v>9</v>
      </c>
      <c r="G1993" t="s">
        <v>996</v>
      </c>
    </row>
    <row r="1994" spans="1:7">
      <c r="A1994">
        <v>3072</v>
      </c>
      <c r="B1994" t="s">
        <v>997</v>
      </c>
      <c r="C1994">
        <v>2411</v>
      </c>
      <c r="D1994" t="s">
        <v>1006</v>
      </c>
      <c r="E1994" s="128" t="s">
        <v>999</v>
      </c>
      <c r="F1994">
        <v>11</v>
      </c>
      <c r="G1994" t="s">
        <v>998</v>
      </c>
    </row>
    <row r="1995" spans="1:7">
      <c r="A1995">
        <v>3073</v>
      </c>
      <c r="B1995" t="s">
        <v>997</v>
      </c>
      <c r="C1995">
        <v>2408</v>
      </c>
      <c r="D1995" t="s">
        <v>1009</v>
      </c>
      <c r="E1995" s="128" t="s">
        <v>999</v>
      </c>
      <c r="F1995">
        <v>6</v>
      </c>
      <c r="G1995" t="s">
        <v>998</v>
      </c>
    </row>
    <row r="1996" spans="1:7">
      <c r="A1996">
        <v>3074</v>
      </c>
      <c r="B1996" t="s">
        <v>993</v>
      </c>
      <c r="C1996">
        <v>2418</v>
      </c>
      <c r="D1996" t="s">
        <v>994</v>
      </c>
      <c r="E1996" s="128" t="s">
        <v>995</v>
      </c>
      <c r="F1996">
        <v>12</v>
      </c>
      <c r="G1996" t="s">
        <v>996</v>
      </c>
    </row>
    <row r="1997" spans="1:7">
      <c r="A1997">
        <v>3075</v>
      </c>
      <c r="B1997" t="s">
        <v>993</v>
      </c>
      <c r="C1997">
        <v>2423</v>
      </c>
      <c r="D1997" t="s">
        <v>1000</v>
      </c>
      <c r="E1997" s="128" t="s">
        <v>1004</v>
      </c>
      <c r="F1997">
        <v>12</v>
      </c>
      <c r="G1997" t="s">
        <v>996</v>
      </c>
    </row>
    <row r="1998" spans="1:7">
      <c r="A1998">
        <v>3076</v>
      </c>
      <c r="B1998" t="s">
        <v>997</v>
      </c>
      <c r="C1998">
        <v>2417</v>
      </c>
      <c r="D1998" t="s">
        <v>1006</v>
      </c>
      <c r="E1998" s="128" t="s">
        <v>995</v>
      </c>
      <c r="F1998">
        <v>11</v>
      </c>
      <c r="G1998" t="s">
        <v>1005</v>
      </c>
    </row>
    <row r="1999" spans="1:7">
      <c r="A1999">
        <v>3077</v>
      </c>
      <c r="B1999" t="s">
        <v>993</v>
      </c>
      <c r="C1999">
        <v>2414</v>
      </c>
      <c r="D1999" t="s">
        <v>994</v>
      </c>
      <c r="E1999" s="128" t="s">
        <v>995</v>
      </c>
      <c r="F1999">
        <v>12</v>
      </c>
      <c r="G1999" t="s">
        <v>996</v>
      </c>
    </row>
    <row r="2000" spans="1:7">
      <c r="A2000">
        <v>3078</v>
      </c>
      <c r="B2000" t="s">
        <v>997</v>
      </c>
      <c r="C2000">
        <v>2421</v>
      </c>
      <c r="D2000" t="s">
        <v>1008</v>
      </c>
      <c r="E2000" s="128" t="s">
        <v>995</v>
      </c>
      <c r="F2000">
        <v>12</v>
      </c>
      <c r="G2000" t="s">
        <v>998</v>
      </c>
    </row>
    <row r="2001" spans="1:7">
      <c r="A2001">
        <v>3079</v>
      </c>
      <c r="B2001" t="s">
        <v>993</v>
      </c>
      <c r="C2001">
        <v>2423</v>
      </c>
      <c r="D2001" t="s">
        <v>1006</v>
      </c>
      <c r="E2001" s="128" t="s">
        <v>1003</v>
      </c>
      <c r="F2001">
        <v>12</v>
      </c>
      <c r="G2001" t="s">
        <v>998</v>
      </c>
    </row>
    <row r="2002" spans="1:7">
      <c r="A2002">
        <v>3080</v>
      </c>
      <c r="B2002" t="s">
        <v>993</v>
      </c>
      <c r="C2002">
        <v>2420</v>
      </c>
      <c r="D2002" t="s">
        <v>1000</v>
      </c>
      <c r="E2002" s="128" t="s">
        <v>999</v>
      </c>
      <c r="F2002">
        <v>12</v>
      </c>
      <c r="G2002" t="s">
        <v>996</v>
      </c>
    </row>
    <row r="2003" spans="1:7">
      <c r="A2003">
        <v>3081</v>
      </c>
      <c r="B2003" t="s">
        <v>993</v>
      </c>
      <c r="C2003">
        <v>2416</v>
      </c>
      <c r="D2003" t="s">
        <v>994</v>
      </c>
      <c r="E2003" s="128" t="s">
        <v>995</v>
      </c>
      <c r="F2003">
        <v>12</v>
      </c>
      <c r="G2003" t="s">
        <v>996</v>
      </c>
    </row>
    <row r="2004" spans="1:7">
      <c r="A2004">
        <v>3082</v>
      </c>
      <c r="B2004" t="s">
        <v>993</v>
      </c>
      <c r="C2004">
        <v>2415</v>
      </c>
      <c r="D2004" t="s">
        <v>1008</v>
      </c>
      <c r="E2004" s="128" t="s">
        <v>995</v>
      </c>
      <c r="F2004">
        <v>2</v>
      </c>
      <c r="G2004" t="s">
        <v>998</v>
      </c>
    </row>
    <row r="2005" spans="1:7">
      <c r="A2005">
        <v>3083</v>
      </c>
      <c r="B2005" t="s">
        <v>993</v>
      </c>
      <c r="C2005">
        <v>2424</v>
      </c>
      <c r="D2005" t="s">
        <v>994</v>
      </c>
      <c r="E2005" s="128" t="s">
        <v>995</v>
      </c>
      <c r="F2005">
        <v>12</v>
      </c>
      <c r="G2005" t="s">
        <v>996</v>
      </c>
    </row>
    <row r="2006" spans="1:7">
      <c r="A2006">
        <v>3084</v>
      </c>
      <c r="B2006" t="s">
        <v>1002</v>
      </c>
      <c r="C2006">
        <v>2414</v>
      </c>
      <c r="D2006" t="s">
        <v>1006</v>
      </c>
      <c r="E2006" s="128" t="s">
        <v>995</v>
      </c>
      <c r="F2006">
        <v>11</v>
      </c>
      <c r="G2006" t="s">
        <v>998</v>
      </c>
    </row>
    <row r="2007" spans="1:7">
      <c r="A2007">
        <v>3085</v>
      </c>
      <c r="B2007" t="s">
        <v>993</v>
      </c>
      <c r="C2007">
        <v>2417</v>
      </c>
      <c r="D2007" t="s">
        <v>994</v>
      </c>
      <c r="E2007" s="128" t="s">
        <v>995</v>
      </c>
      <c r="F2007">
        <v>11</v>
      </c>
      <c r="G2007" t="s">
        <v>996</v>
      </c>
    </row>
    <row r="2008" spans="1:7">
      <c r="A2008">
        <v>3086</v>
      </c>
      <c r="B2008" t="s">
        <v>993</v>
      </c>
      <c r="C2008">
        <v>2423</v>
      </c>
      <c r="D2008" t="s">
        <v>1000</v>
      </c>
      <c r="E2008" s="128" t="s">
        <v>995</v>
      </c>
      <c r="F2008">
        <v>12</v>
      </c>
      <c r="G2008" t="s">
        <v>996</v>
      </c>
    </row>
    <row r="2009" spans="1:7">
      <c r="A2009">
        <v>3087</v>
      </c>
      <c r="B2009" t="s">
        <v>1001</v>
      </c>
      <c r="C2009">
        <v>2408</v>
      </c>
      <c r="D2009" t="s">
        <v>994</v>
      </c>
      <c r="E2009" s="128" t="s">
        <v>995</v>
      </c>
      <c r="F2009">
        <v>11</v>
      </c>
      <c r="G2009" t="s">
        <v>996</v>
      </c>
    </row>
    <row r="2010" spans="1:7">
      <c r="A2010">
        <v>3088</v>
      </c>
      <c r="B2010" t="s">
        <v>997</v>
      </c>
      <c r="C2010">
        <v>2403</v>
      </c>
      <c r="D2010" t="s">
        <v>1000</v>
      </c>
      <c r="E2010" s="128" t="s">
        <v>995</v>
      </c>
      <c r="F2010">
        <v>12</v>
      </c>
      <c r="G2010" t="s">
        <v>996</v>
      </c>
    </row>
    <row r="2011" spans="1:7">
      <c r="A2011">
        <v>3089</v>
      </c>
      <c r="B2011" t="s">
        <v>993</v>
      </c>
      <c r="C2011">
        <v>2414</v>
      </c>
      <c r="D2011" t="s">
        <v>1008</v>
      </c>
      <c r="E2011" s="128" t="s">
        <v>1004</v>
      </c>
      <c r="F2011">
        <v>12</v>
      </c>
      <c r="G2011" t="s">
        <v>996</v>
      </c>
    </row>
    <row r="2012" spans="1:7">
      <c r="A2012">
        <v>3090</v>
      </c>
      <c r="B2012" t="s">
        <v>997</v>
      </c>
      <c r="C2012">
        <v>2414</v>
      </c>
      <c r="D2012" t="s">
        <v>1008</v>
      </c>
      <c r="E2012" s="128" t="s">
        <v>1003</v>
      </c>
      <c r="F2012">
        <v>12</v>
      </c>
      <c r="G2012" t="s">
        <v>998</v>
      </c>
    </row>
    <row r="2013" spans="1:7">
      <c r="A2013">
        <v>3091</v>
      </c>
      <c r="B2013" t="s">
        <v>993</v>
      </c>
      <c r="C2013">
        <v>2406</v>
      </c>
      <c r="D2013" t="s">
        <v>1008</v>
      </c>
      <c r="E2013" s="128" t="s">
        <v>995</v>
      </c>
      <c r="F2013">
        <v>12</v>
      </c>
      <c r="G2013" t="s">
        <v>998</v>
      </c>
    </row>
    <row r="2014" spans="1:7">
      <c r="A2014">
        <v>3092</v>
      </c>
      <c r="B2014" t="s">
        <v>997</v>
      </c>
      <c r="C2014">
        <v>2407</v>
      </c>
      <c r="D2014" t="s">
        <v>1008</v>
      </c>
      <c r="E2014" s="128" t="s">
        <v>995</v>
      </c>
      <c r="F2014">
        <v>11</v>
      </c>
      <c r="G2014" t="s">
        <v>998</v>
      </c>
    </row>
    <row r="2015" spans="1:7">
      <c r="A2015">
        <v>3093</v>
      </c>
      <c r="B2015" t="s">
        <v>1001</v>
      </c>
      <c r="C2015">
        <v>2409</v>
      </c>
      <c r="D2015" t="s">
        <v>1008</v>
      </c>
      <c r="E2015" s="128" t="s">
        <v>995</v>
      </c>
      <c r="F2015">
        <v>11</v>
      </c>
      <c r="G2015" t="s">
        <v>996</v>
      </c>
    </row>
    <row r="2016" spans="1:7">
      <c r="A2016">
        <v>3094</v>
      </c>
      <c r="B2016" t="s">
        <v>993</v>
      </c>
      <c r="C2016">
        <v>2423</v>
      </c>
      <c r="D2016" t="s">
        <v>1000</v>
      </c>
      <c r="E2016" s="128" t="s">
        <v>995</v>
      </c>
      <c r="F2016">
        <v>12</v>
      </c>
      <c r="G2016" t="s">
        <v>998</v>
      </c>
    </row>
    <row r="2017" spans="1:7">
      <c r="A2017">
        <v>3095</v>
      </c>
      <c r="B2017" t="s">
        <v>997</v>
      </c>
      <c r="C2017">
        <v>2405</v>
      </c>
      <c r="D2017" t="s">
        <v>1008</v>
      </c>
      <c r="E2017" s="128" t="s">
        <v>999</v>
      </c>
      <c r="F2017">
        <v>11</v>
      </c>
      <c r="G2017" t="s">
        <v>998</v>
      </c>
    </row>
    <row r="2018" spans="1:7">
      <c r="A2018">
        <v>3096</v>
      </c>
      <c r="B2018" t="s">
        <v>993</v>
      </c>
      <c r="C2018">
        <v>2421</v>
      </c>
      <c r="D2018" t="s">
        <v>1000</v>
      </c>
      <c r="E2018" s="128" t="s">
        <v>1003</v>
      </c>
      <c r="F2018">
        <v>11</v>
      </c>
      <c r="G2018" t="s">
        <v>996</v>
      </c>
    </row>
    <row r="2019" spans="1:7">
      <c r="A2019">
        <v>3097</v>
      </c>
      <c r="B2019" t="s">
        <v>1001</v>
      </c>
      <c r="C2019">
        <v>2401</v>
      </c>
      <c r="D2019" t="s">
        <v>994</v>
      </c>
      <c r="E2019" s="128" t="s">
        <v>995</v>
      </c>
      <c r="F2019">
        <v>11</v>
      </c>
      <c r="G2019" t="s">
        <v>996</v>
      </c>
    </row>
    <row r="2020" spans="1:7">
      <c r="A2020">
        <v>3098</v>
      </c>
      <c r="B2020" t="s">
        <v>993</v>
      </c>
      <c r="C2020">
        <v>2409</v>
      </c>
      <c r="D2020" t="s">
        <v>1009</v>
      </c>
      <c r="E2020" s="128" t="s">
        <v>1003</v>
      </c>
      <c r="F2020">
        <v>11</v>
      </c>
      <c r="G2020" t="s">
        <v>998</v>
      </c>
    </row>
    <row r="2021" spans="1:7">
      <c r="A2021">
        <v>3099</v>
      </c>
      <c r="B2021" t="s">
        <v>997</v>
      </c>
      <c r="C2021">
        <v>2409</v>
      </c>
      <c r="D2021" t="s">
        <v>1008</v>
      </c>
      <c r="E2021" s="128" t="s">
        <v>999</v>
      </c>
      <c r="F2021">
        <v>12</v>
      </c>
      <c r="G2021" t="s">
        <v>998</v>
      </c>
    </row>
    <row r="2022" spans="1:7">
      <c r="A2022">
        <v>3100</v>
      </c>
      <c r="B2022" t="s">
        <v>1001</v>
      </c>
      <c r="C2022">
        <v>2414</v>
      </c>
      <c r="D2022" t="s">
        <v>1008</v>
      </c>
      <c r="E2022" s="128" t="s">
        <v>1003</v>
      </c>
      <c r="F2022">
        <v>11</v>
      </c>
      <c r="G2022" t="s">
        <v>998</v>
      </c>
    </row>
    <row r="2023" spans="1:7">
      <c r="A2023">
        <v>3101</v>
      </c>
      <c r="B2023" t="s">
        <v>993</v>
      </c>
      <c r="C2023">
        <v>2417</v>
      </c>
      <c r="D2023" t="s">
        <v>1008</v>
      </c>
      <c r="E2023" s="128" t="s">
        <v>995</v>
      </c>
      <c r="F2023">
        <v>11</v>
      </c>
      <c r="G2023" t="s">
        <v>996</v>
      </c>
    </row>
    <row r="2024" spans="1:7">
      <c r="A2024">
        <v>3102</v>
      </c>
      <c r="B2024" t="s">
        <v>993</v>
      </c>
      <c r="C2024">
        <v>2417</v>
      </c>
      <c r="D2024" t="s">
        <v>1006</v>
      </c>
      <c r="E2024" s="128" t="s">
        <v>995</v>
      </c>
      <c r="F2024">
        <v>11</v>
      </c>
      <c r="G2024" t="s">
        <v>996</v>
      </c>
    </row>
    <row r="2025" spans="1:7">
      <c r="A2025">
        <v>3103</v>
      </c>
      <c r="B2025" t="s">
        <v>1001</v>
      </c>
      <c r="C2025">
        <v>2419</v>
      </c>
      <c r="D2025" t="s">
        <v>1008</v>
      </c>
      <c r="E2025" s="128" t="s">
        <v>999</v>
      </c>
      <c r="F2025">
        <v>11</v>
      </c>
      <c r="G2025" t="s">
        <v>996</v>
      </c>
    </row>
    <row r="2026" spans="1:7">
      <c r="A2026">
        <v>3104</v>
      </c>
      <c r="B2026" t="s">
        <v>993</v>
      </c>
      <c r="C2026">
        <v>2419</v>
      </c>
      <c r="D2026" t="s">
        <v>1008</v>
      </c>
      <c r="E2026" s="128" t="s">
        <v>999</v>
      </c>
      <c r="F2026">
        <v>11</v>
      </c>
      <c r="G2026" t="s">
        <v>996</v>
      </c>
    </row>
    <row r="2027" spans="1:7">
      <c r="A2027">
        <v>3105</v>
      </c>
      <c r="B2027" t="s">
        <v>997</v>
      </c>
      <c r="C2027">
        <v>2401</v>
      </c>
      <c r="D2027" t="s">
        <v>1006</v>
      </c>
      <c r="E2027" s="128" t="s">
        <v>999</v>
      </c>
      <c r="F2027">
        <v>11</v>
      </c>
      <c r="G2027" t="s">
        <v>998</v>
      </c>
    </row>
    <row r="2028" spans="1:7">
      <c r="A2028">
        <v>3106</v>
      </c>
      <c r="B2028" t="s">
        <v>993</v>
      </c>
      <c r="C2028">
        <v>2415</v>
      </c>
      <c r="D2028" t="s">
        <v>1006</v>
      </c>
      <c r="E2028" s="128" t="s">
        <v>995</v>
      </c>
      <c r="F2028">
        <v>11</v>
      </c>
      <c r="G2028" t="s">
        <v>996</v>
      </c>
    </row>
    <row r="2029" spans="1:7">
      <c r="A2029">
        <v>3107</v>
      </c>
      <c r="B2029" t="s">
        <v>997</v>
      </c>
      <c r="C2029">
        <v>2401</v>
      </c>
      <c r="D2029" t="s">
        <v>1008</v>
      </c>
      <c r="E2029" s="128" t="s">
        <v>1003</v>
      </c>
      <c r="F2029">
        <v>12</v>
      </c>
      <c r="G2029" t="s">
        <v>996</v>
      </c>
    </row>
    <row r="2030" spans="1:7">
      <c r="A2030">
        <v>3109</v>
      </c>
      <c r="B2030" t="s">
        <v>997</v>
      </c>
      <c r="C2030">
        <v>2408</v>
      </c>
      <c r="D2030" t="s">
        <v>1000</v>
      </c>
      <c r="E2030" s="128" t="s">
        <v>995</v>
      </c>
      <c r="F2030">
        <v>11</v>
      </c>
      <c r="G2030" t="s">
        <v>998</v>
      </c>
    </row>
    <row r="2031" spans="1:7">
      <c r="A2031">
        <v>3110</v>
      </c>
      <c r="B2031" t="s">
        <v>997</v>
      </c>
      <c r="C2031">
        <v>2409</v>
      </c>
      <c r="D2031" t="s">
        <v>994</v>
      </c>
      <c r="E2031" s="128" t="s">
        <v>995</v>
      </c>
      <c r="F2031">
        <v>11</v>
      </c>
      <c r="G2031" t="s">
        <v>996</v>
      </c>
    </row>
    <row r="2032" spans="1:7">
      <c r="A2032">
        <v>3111</v>
      </c>
      <c r="B2032" t="s">
        <v>997</v>
      </c>
      <c r="C2032">
        <v>2409</v>
      </c>
      <c r="D2032" t="s">
        <v>1000</v>
      </c>
      <c r="E2032" s="128" t="s">
        <v>995</v>
      </c>
      <c r="F2032">
        <v>11</v>
      </c>
      <c r="G2032" t="s">
        <v>996</v>
      </c>
    </row>
    <row r="2033" spans="1:7">
      <c r="A2033">
        <v>3112</v>
      </c>
      <c r="B2033" t="s">
        <v>1001</v>
      </c>
      <c r="C2033">
        <v>2417</v>
      </c>
      <c r="D2033" t="s">
        <v>1006</v>
      </c>
      <c r="E2033" s="128" t="s">
        <v>1003</v>
      </c>
      <c r="F2033">
        <v>11</v>
      </c>
      <c r="G2033" t="s">
        <v>996</v>
      </c>
    </row>
    <row r="2034" spans="1:7">
      <c r="A2034">
        <v>3113</v>
      </c>
      <c r="B2034" t="s">
        <v>993</v>
      </c>
      <c r="C2034">
        <v>2408</v>
      </c>
      <c r="D2034" t="s">
        <v>1006</v>
      </c>
      <c r="E2034" s="128" t="s">
        <v>995</v>
      </c>
      <c r="F2034">
        <v>12</v>
      </c>
      <c r="G2034" t="s">
        <v>996</v>
      </c>
    </row>
    <row r="2035" spans="1:7">
      <c r="A2035">
        <v>3115</v>
      </c>
      <c r="B2035" t="s">
        <v>997</v>
      </c>
      <c r="C2035">
        <v>2424</v>
      </c>
      <c r="D2035" t="s">
        <v>994</v>
      </c>
      <c r="E2035" s="128" t="s">
        <v>995</v>
      </c>
      <c r="F2035">
        <v>11</v>
      </c>
      <c r="G2035" t="s">
        <v>996</v>
      </c>
    </row>
    <row r="2036" spans="1:7">
      <c r="A2036">
        <v>3116</v>
      </c>
      <c r="B2036" t="s">
        <v>993</v>
      </c>
      <c r="C2036">
        <v>2401</v>
      </c>
      <c r="D2036" t="s">
        <v>1008</v>
      </c>
      <c r="E2036" s="128" t="s">
        <v>995</v>
      </c>
      <c r="F2036">
        <v>11</v>
      </c>
      <c r="G2036" t="s">
        <v>996</v>
      </c>
    </row>
    <row r="2037" spans="1:7">
      <c r="A2037">
        <v>3117</v>
      </c>
      <c r="B2037" t="s">
        <v>997</v>
      </c>
      <c r="C2037">
        <v>2421</v>
      </c>
      <c r="D2037" t="s">
        <v>994</v>
      </c>
      <c r="E2037" s="128" t="s">
        <v>995</v>
      </c>
      <c r="F2037">
        <v>11</v>
      </c>
      <c r="G2037" t="s">
        <v>998</v>
      </c>
    </row>
    <row r="2038" spans="1:7">
      <c r="A2038">
        <v>3118</v>
      </c>
      <c r="B2038" t="s">
        <v>997</v>
      </c>
      <c r="C2038">
        <v>2421</v>
      </c>
      <c r="D2038" t="s">
        <v>994</v>
      </c>
      <c r="E2038" s="128" t="s">
        <v>995</v>
      </c>
      <c r="F2038">
        <v>11</v>
      </c>
      <c r="G2038" t="s">
        <v>998</v>
      </c>
    </row>
    <row r="2039" spans="1:7">
      <c r="A2039">
        <v>3119</v>
      </c>
      <c r="B2039" t="s">
        <v>993</v>
      </c>
      <c r="C2039">
        <v>2421</v>
      </c>
      <c r="D2039" t="s">
        <v>1010</v>
      </c>
      <c r="E2039" s="128" t="s">
        <v>995</v>
      </c>
      <c r="F2039">
        <v>11</v>
      </c>
      <c r="G2039" t="s">
        <v>996</v>
      </c>
    </row>
    <row r="2040" spans="1:7">
      <c r="A2040">
        <v>3120</v>
      </c>
      <c r="B2040" t="s">
        <v>1001</v>
      </c>
      <c r="C2040">
        <v>2413</v>
      </c>
      <c r="D2040" t="s">
        <v>1009</v>
      </c>
      <c r="E2040" s="128" t="s">
        <v>995</v>
      </c>
      <c r="F2040">
        <v>11</v>
      </c>
      <c r="G2040" t="s">
        <v>996</v>
      </c>
    </row>
    <row r="2041" spans="1:7">
      <c r="A2041">
        <v>3121</v>
      </c>
      <c r="B2041" t="s">
        <v>997</v>
      </c>
      <c r="C2041">
        <v>2418</v>
      </c>
      <c r="D2041" t="s">
        <v>1008</v>
      </c>
      <c r="E2041" s="128" t="s">
        <v>1003</v>
      </c>
      <c r="F2041">
        <v>11</v>
      </c>
      <c r="G2041" t="s">
        <v>996</v>
      </c>
    </row>
    <row r="2042" spans="1:7">
      <c r="A2042">
        <v>3122</v>
      </c>
      <c r="B2042" t="s">
        <v>993</v>
      </c>
      <c r="C2042">
        <v>2415</v>
      </c>
      <c r="D2042" t="s">
        <v>1010</v>
      </c>
      <c r="E2042" s="128" t="s">
        <v>1003</v>
      </c>
      <c r="F2042">
        <v>11</v>
      </c>
      <c r="G2042" t="s">
        <v>996</v>
      </c>
    </row>
    <row r="2043" spans="1:7">
      <c r="A2043">
        <v>3123</v>
      </c>
      <c r="B2043" t="s">
        <v>1001</v>
      </c>
      <c r="C2043">
        <v>2411</v>
      </c>
      <c r="D2043" t="s">
        <v>1008</v>
      </c>
      <c r="E2043" s="128" t="s">
        <v>1003</v>
      </c>
      <c r="F2043">
        <v>9</v>
      </c>
      <c r="G2043" t="s">
        <v>996</v>
      </c>
    </row>
    <row r="2044" spans="1:7">
      <c r="A2044">
        <v>3124</v>
      </c>
      <c r="B2044" t="s">
        <v>993</v>
      </c>
      <c r="C2044">
        <v>2408</v>
      </c>
      <c r="D2044" t="s">
        <v>994</v>
      </c>
      <c r="E2044" s="128" t="s">
        <v>995</v>
      </c>
      <c r="F2044">
        <v>11</v>
      </c>
      <c r="G2044" t="s">
        <v>996</v>
      </c>
    </row>
    <row r="2045" spans="1:7">
      <c r="A2045">
        <v>3125</v>
      </c>
      <c r="B2045" t="s">
        <v>997</v>
      </c>
      <c r="C2045">
        <v>2401</v>
      </c>
      <c r="D2045" t="s">
        <v>1006</v>
      </c>
      <c r="E2045" s="128" t="s">
        <v>999</v>
      </c>
      <c r="F2045">
        <v>11</v>
      </c>
      <c r="G2045" t="s">
        <v>996</v>
      </c>
    </row>
    <row r="2046" spans="1:7">
      <c r="A2046">
        <v>3126</v>
      </c>
      <c r="B2046" t="s">
        <v>997</v>
      </c>
      <c r="C2046">
        <v>2418</v>
      </c>
      <c r="D2046" t="s">
        <v>1008</v>
      </c>
      <c r="E2046" s="128" t="s">
        <v>995</v>
      </c>
      <c r="F2046">
        <v>11</v>
      </c>
      <c r="G2046" t="s">
        <v>996</v>
      </c>
    </row>
    <row r="2047" spans="1:7">
      <c r="A2047">
        <v>3127</v>
      </c>
      <c r="B2047" t="s">
        <v>997</v>
      </c>
      <c r="C2047">
        <v>2421</v>
      </c>
      <c r="D2047" t="s">
        <v>1006</v>
      </c>
      <c r="E2047" s="128" t="s">
        <v>999</v>
      </c>
      <c r="F2047">
        <v>9</v>
      </c>
      <c r="G2047" t="s">
        <v>996</v>
      </c>
    </row>
    <row r="2048" spans="1:7">
      <c r="A2048">
        <v>3128</v>
      </c>
      <c r="B2048" t="s">
        <v>997</v>
      </c>
      <c r="C2048">
        <v>2418</v>
      </c>
      <c r="D2048" t="s">
        <v>1008</v>
      </c>
      <c r="E2048" s="128" t="s">
        <v>995</v>
      </c>
      <c r="F2048">
        <v>11</v>
      </c>
      <c r="G2048" t="s">
        <v>998</v>
      </c>
    </row>
    <row r="2049" spans="1:7">
      <c r="A2049">
        <v>3129</v>
      </c>
      <c r="B2049" t="s">
        <v>1001</v>
      </c>
      <c r="C2049">
        <v>2418</v>
      </c>
      <c r="D2049" t="s">
        <v>1008</v>
      </c>
      <c r="E2049" s="128" t="s">
        <v>995</v>
      </c>
      <c r="F2049">
        <v>11</v>
      </c>
      <c r="G2049" t="s">
        <v>998</v>
      </c>
    </row>
    <row r="2050" spans="1:7">
      <c r="A2050">
        <v>3130</v>
      </c>
      <c r="B2050" t="s">
        <v>1001</v>
      </c>
      <c r="C2050">
        <v>2408</v>
      </c>
      <c r="D2050" t="s">
        <v>1008</v>
      </c>
      <c r="E2050" s="128" t="s">
        <v>1003</v>
      </c>
      <c r="F2050">
        <v>11</v>
      </c>
      <c r="G2050" t="s">
        <v>998</v>
      </c>
    </row>
    <row r="2051" spans="1:7">
      <c r="A2051">
        <v>3131</v>
      </c>
      <c r="B2051" t="s">
        <v>997</v>
      </c>
      <c r="C2051">
        <v>2424</v>
      </c>
      <c r="D2051" t="s">
        <v>994</v>
      </c>
      <c r="E2051" s="128" t="s">
        <v>999</v>
      </c>
      <c r="F2051">
        <v>11</v>
      </c>
      <c r="G2051" t="s">
        <v>998</v>
      </c>
    </row>
    <row r="2052" spans="1:7">
      <c r="A2052">
        <v>3132</v>
      </c>
      <c r="B2052" t="s">
        <v>993</v>
      </c>
      <c r="C2052">
        <v>2407</v>
      </c>
      <c r="D2052" t="s">
        <v>1008</v>
      </c>
      <c r="E2052" s="128" t="s">
        <v>995</v>
      </c>
      <c r="F2052">
        <v>11</v>
      </c>
      <c r="G2052" t="s">
        <v>998</v>
      </c>
    </row>
    <row r="2053" spans="1:7">
      <c r="A2053">
        <v>3133</v>
      </c>
      <c r="B2053" t="s">
        <v>993</v>
      </c>
      <c r="C2053">
        <v>2414</v>
      </c>
      <c r="D2053" t="s">
        <v>1009</v>
      </c>
      <c r="E2053" s="128" t="s">
        <v>999</v>
      </c>
      <c r="F2053">
        <v>11</v>
      </c>
      <c r="G2053" t="s">
        <v>996</v>
      </c>
    </row>
    <row r="2054" spans="1:7">
      <c r="A2054">
        <v>3134</v>
      </c>
      <c r="B2054" t="s">
        <v>993</v>
      </c>
      <c r="C2054">
        <v>2408</v>
      </c>
      <c r="D2054" t="s">
        <v>994</v>
      </c>
      <c r="E2054" s="128" t="s">
        <v>1004</v>
      </c>
      <c r="F2054">
        <v>11</v>
      </c>
      <c r="G2054" t="s">
        <v>996</v>
      </c>
    </row>
    <row r="2055" spans="1:7">
      <c r="A2055">
        <v>3135</v>
      </c>
      <c r="B2055" t="s">
        <v>997</v>
      </c>
      <c r="C2055">
        <v>2419</v>
      </c>
      <c r="D2055" t="s">
        <v>1006</v>
      </c>
      <c r="E2055" s="128" t="s">
        <v>999</v>
      </c>
      <c r="F2055">
        <v>11</v>
      </c>
      <c r="G2055" t="s">
        <v>996</v>
      </c>
    </row>
    <row r="2056" spans="1:7">
      <c r="A2056">
        <v>3136</v>
      </c>
      <c r="B2056" t="s">
        <v>997</v>
      </c>
      <c r="C2056">
        <v>2403</v>
      </c>
      <c r="D2056" t="s">
        <v>1000</v>
      </c>
      <c r="E2056" s="128" t="s">
        <v>999</v>
      </c>
      <c r="F2056">
        <v>11</v>
      </c>
      <c r="G2056" t="s">
        <v>998</v>
      </c>
    </row>
    <row r="2057" spans="1:7">
      <c r="A2057">
        <v>3137</v>
      </c>
      <c r="B2057" t="s">
        <v>993</v>
      </c>
      <c r="C2057">
        <v>2406</v>
      </c>
      <c r="D2057" t="s">
        <v>1009</v>
      </c>
      <c r="E2057" s="128" t="s">
        <v>1003</v>
      </c>
      <c r="F2057">
        <v>11</v>
      </c>
      <c r="G2057" t="s">
        <v>998</v>
      </c>
    </row>
    <row r="2058" spans="1:7">
      <c r="A2058">
        <v>3138</v>
      </c>
      <c r="B2058" t="s">
        <v>993</v>
      </c>
      <c r="C2058">
        <v>2406</v>
      </c>
      <c r="D2058" t="s">
        <v>1009</v>
      </c>
      <c r="E2058" s="128" t="s">
        <v>1003</v>
      </c>
      <c r="F2058">
        <v>11</v>
      </c>
      <c r="G2058" t="s">
        <v>998</v>
      </c>
    </row>
    <row r="2059" spans="1:7">
      <c r="A2059">
        <v>3139</v>
      </c>
      <c r="B2059" t="s">
        <v>997</v>
      </c>
      <c r="C2059">
        <v>2407</v>
      </c>
      <c r="D2059" t="s">
        <v>1008</v>
      </c>
      <c r="E2059" s="128" t="s">
        <v>995</v>
      </c>
      <c r="F2059">
        <v>11</v>
      </c>
      <c r="G2059" t="s">
        <v>996</v>
      </c>
    </row>
    <row r="2060" spans="1:7">
      <c r="A2060">
        <v>3140</v>
      </c>
      <c r="B2060" t="s">
        <v>993</v>
      </c>
      <c r="C2060">
        <v>2419</v>
      </c>
      <c r="D2060" t="s">
        <v>1009</v>
      </c>
      <c r="E2060" s="128" t="s">
        <v>999</v>
      </c>
      <c r="F2060">
        <v>11</v>
      </c>
      <c r="G2060" t="s">
        <v>998</v>
      </c>
    </row>
    <row r="2061" spans="1:7">
      <c r="A2061">
        <v>3141</v>
      </c>
      <c r="B2061" t="s">
        <v>997</v>
      </c>
      <c r="C2061">
        <v>2408</v>
      </c>
      <c r="D2061" t="s">
        <v>1006</v>
      </c>
      <c r="E2061" s="128" t="s">
        <v>995</v>
      </c>
      <c r="F2061">
        <v>11</v>
      </c>
      <c r="G2061" t="s">
        <v>996</v>
      </c>
    </row>
    <row r="2062" spans="1:7">
      <c r="A2062">
        <v>3142</v>
      </c>
      <c r="B2062" t="s">
        <v>997</v>
      </c>
      <c r="C2062">
        <v>2419</v>
      </c>
      <c r="D2062" t="s">
        <v>1008</v>
      </c>
      <c r="E2062" s="128" t="s">
        <v>999</v>
      </c>
      <c r="F2062">
        <v>11</v>
      </c>
      <c r="G2062" t="s">
        <v>996</v>
      </c>
    </row>
    <row r="2063" spans="1:7">
      <c r="A2063">
        <v>3143</v>
      </c>
      <c r="B2063" t="s">
        <v>997</v>
      </c>
      <c r="C2063">
        <v>2402</v>
      </c>
      <c r="D2063" t="s">
        <v>1000</v>
      </c>
      <c r="E2063" s="128" t="s">
        <v>995</v>
      </c>
      <c r="F2063">
        <v>11</v>
      </c>
      <c r="G2063" t="s">
        <v>996</v>
      </c>
    </row>
    <row r="2064" spans="1:7">
      <c r="A2064">
        <v>3144</v>
      </c>
      <c r="B2064" t="s">
        <v>993</v>
      </c>
      <c r="C2064">
        <v>2402</v>
      </c>
      <c r="D2064" t="s">
        <v>1006</v>
      </c>
      <c r="E2064" s="128" t="s">
        <v>1003</v>
      </c>
      <c r="F2064">
        <v>11</v>
      </c>
      <c r="G2064" t="s">
        <v>998</v>
      </c>
    </row>
    <row r="2065" spans="1:7">
      <c r="A2065">
        <v>3145</v>
      </c>
      <c r="B2065" t="s">
        <v>997</v>
      </c>
      <c r="C2065">
        <v>2402</v>
      </c>
      <c r="D2065" t="s">
        <v>1000</v>
      </c>
      <c r="E2065" s="128" t="s">
        <v>999</v>
      </c>
      <c r="F2065">
        <v>11</v>
      </c>
      <c r="G2065" t="s">
        <v>996</v>
      </c>
    </row>
    <row r="2066" spans="1:7">
      <c r="A2066">
        <v>3147</v>
      </c>
      <c r="B2066" t="s">
        <v>997</v>
      </c>
      <c r="C2066">
        <v>2415</v>
      </c>
      <c r="D2066" t="s">
        <v>994</v>
      </c>
      <c r="E2066" s="128" t="s">
        <v>1003</v>
      </c>
      <c r="F2066">
        <v>11</v>
      </c>
      <c r="G2066" t="s">
        <v>996</v>
      </c>
    </row>
    <row r="2067" spans="1:7">
      <c r="A2067">
        <v>3148</v>
      </c>
      <c r="B2067" t="s">
        <v>1007</v>
      </c>
      <c r="C2067">
        <v>2416</v>
      </c>
      <c r="D2067" t="s">
        <v>1008</v>
      </c>
      <c r="E2067" s="128" t="s">
        <v>999</v>
      </c>
      <c r="F2067">
        <v>11</v>
      </c>
      <c r="G2067" t="s">
        <v>998</v>
      </c>
    </row>
    <row r="2068" spans="1:7">
      <c r="A2068">
        <v>3149</v>
      </c>
      <c r="B2068" t="s">
        <v>993</v>
      </c>
      <c r="C2068">
        <v>2420</v>
      </c>
      <c r="D2068" t="s">
        <v>1008</v>
      </c>
      <c r="E2068" s="128" t="s">
        <v>1003</v>
      </c>
      <c r="F2068">
        <v>11</v>
      </c>
      <c r="G2068" t="s">
        <v>998</v>
      </c>
    </row>
    <row r="2069" spans="1:7">
      <c r="A2069">
        <v>3150</v>
      </c>
      <c r="B2069" t="s">
        <v>997</v>
      </c>
      <c r="C2069">
        <v>2401</v>
      </c>
      <c r="D2069" t="s">
        <v>1006</v>
      </c>
      <c r="E2069" s="128" t="s">
        <v>995</v>
      </c>
      <c r="F2069">
        <v>11</v>
      </c>
      <c r="G2069" t="s">
        <v>998</v>
      </c>
    </row>
    <row r="2070" spans="1:7">
      <c r="A2070">
        <v>3151</v>
      </c>
      <c r="B2070" t="s">
        <v>997</v>
      </c>
      <c r="C2070">
        <v>2403</v>
      </c>
      <c r="D2070" t="s">
        <v>1000</v>
      </c>
      <c r="E2070" s="128" t="s">
        <v>995</v>
      </c>
      <c r="F2070">
        <v>11</v>
      </c>
      <c r="G2070" t="s">
        <v>998</v>
      </c>
    </row>
    <row r="2071" spans="1:7">
      <c r="A2071">
        <v>3152</v>
      </c>
      <c r="B2071" t="s">
        <v>997</v>
      </c>
      <c r="C2071">
        <v>2421</v>
      </c>
      <c r="D2071" t="s">
        <v>994</v>
      </c>
      <c r="E2071" s="128" t="s">
        <v>999</v>
      </c>
      <c r="F2071">
        <v>11</v>
      </c>
      <c r="G2071" t="s">
        <v>996</v>
      </c>
    </row>
    <row r="2072" spans="1:7">
      <c r="A2072">
        <v>3153</v>
      </c>
      <c r="B2072" t="s">
        <v>997</v>
      </c>
      <c r="C2072">
        <v>2423</v>
      </c>
      <c r="D2072" t="s">
        <v>1008</v>
      </c>
      <c r="E2072" s="128" t="s">
        <v>999</v>
      </c>
      <c r="F2072">
        <v>11</v>
      </c>
      <c r="G2072" t="s">
        <v>996</v>
      </c>
    </row>
    <row r="2073" spans="1:7">
      <c r="A2073">
        <v>3154</v>
      </c>
      <c r="B2073" t="s">
        <v>1001</v>
      </c>
      <c r="C2073">
        <v>2402</v>
      </c>
      <c r="D2073" t="s">
        <v>1006</v>
      </c>
      <c r="E2073" s="128" t="s">
        <v>1003</v>
      </c>
      <c r="F2073">
        <v>11</v>
      </c>
      <c r="G2073" t="s">
        <v>996</v>
      </c>
    </row>
    <row r="2074" spans="1:7">
      <c r="A2074">
        <v>3155</v>
      </c>
      <c r="B2074" t="s">
        <v>997</v>
      </c>
      <c r="C2074">
        <v>2421</v>
      </c>
      <c r="D2074" t="s">
        <v>1008</v>
      </c>
      <c r="E2074" s="128" t="s">
        <v>999</v>
      </c>
      <c r="F2074">
        <v>11</v>
      </c>
      <c r="G2074" t="s">
        <v>996</v>
      </c>
    </row>
    <row r="2075" spans="1:7">
      <c r="A2075">
        <v>3156</v>
      </c>
      <c r="B2075" t="s">
        <v>997</v>
      </c>
      <c r="C2075">
        <v>2403</v>
      </c>
      <c r="D2075" t="s">
        <v>1008</v>
      </c>
      <c r="E2075" s="128" t="s">
        <v>999</v>
      </c>
      <c r="F2075">
        <v>11</v>
      </c>
      <c r="G2075" t="s">
        <v>998</v>
      </c>
    </row>
    <row r="2076" spans="1:7">
      <c r="A2076">
        <v>3157</v>
      </c>
      <c r="B2076" t="s">
        <v>997</v>
      </c>
      <c r="C2076">
        <v>2403</v>
      </c>
      <c r="D2076" t="s">
        <v>1006</v>
      </c>
      <c r="E2076" s="128" t="s">
        <v>999</v>
      </c>
      <c r="F2076">
        <v>11</v>
      </c>
      <c r="G2076" t="s">
        <v>996</v>
      </c>
    </row>
    <row r="2077" spans="1:7">
      <c r="A2077">
        <v>3158</v>
      </c>
      <c r="B2077" t="s">
        <v>997</v>
      </c>
      <c r="C2077">
        <v>2418</v>
      </c>
      <c r="D2077" t="s">
        <v>1006</v>
      </c>
      <c r="E2077" s="128" t="s">
        <v>995</v>
      </c>
      <c r="F2077">
        <v>11</v>
      </c>
      <c r="G2077" t="s">
        <v>996</v>
      </c>
    </row>
    <row r="2078" spans="1:7">
      <c r="A2078">
        <v>3159</v>
      </c>
      <c r="B2078" t="s">
        <v>993</v>
      </c>
      <c r="C2078">
        <v>2415</v>
      </c>
      <c r="D2078" t="s">
        <v>1009</v>
      </c>
      <c r="E2078" s="128" t="s">
        <v>995</v>
      </c>
      <c r="F2078">
        <v>11</v>
      </c>
      <c r="G2078" t="s">
        <v>996</v>
      </c>
    </row>
    <row r="2079" spans="1:7">
      <c r="A2079">
        <v>3160</v>
      </c>
      <c r="B2079" t="s">
        <v>997</v>
      </c>
      <c r="C2079">
        <v>2409</v>
      </c>
      <c r="D2079" t="s">
        <v>1008</v>
      </c>
      <c r="E2079" s="128" t="s">
        <v>1003</v>
      </c>
      <c r="F2079">
        <v>11</v>
      </c>
      <c r="G2079" t="s">
        <v>996</v>
      </c>
    </row>
    <row r="2080" spans="1:7">
      <c r="A2080">
        <v>3161</v>
      </c>
      <c r="B2080" t="s">
        <v>993</v>
      </c>
      <c r="C2080">
        <v>2406</v>
      </c>
      <c r="D2080" t="s">
        <v>1006</v>
      </c>
      <c r="E2080" s="128" t="s">
        <v>999</v>
      </c>
      <c r="F2080">
        <v>11</v>
      </c>
      <c r="G2080" t="s">
        <v>996</v>
      </c>
    </row>
    <row r="2081" spans="1:7">
      <c r="A2081">
        <v>3162</v>
      </c>
      <c r="B2081" t="s">
        <v>997</v>
      </c>
      <c r="C2081">
        <v>2401</v>
      </c>
      <c r="D2081" t="s">
        <v>1008</v>
      </c>
      <c r="E2081" s="128" t="s">
        <v>999</v>
      </c>
      <c r="F2081">
        <v>11</v>
      </c>
      <c r="G2081" t="s">
        <v>996</v>
      </c>
    </row>
    <row r="2082" spans="1:7">
      <c r="A2082">
        <v>3163</v>
      </c>
      <c r="B2082" t="s">
        <v>997</v>
      </c>
      <c r="C2082">
        <v>2401</v>
      </c>
      <c r="D2082" t="s">
        <v>1000</v>
      </c>
      <c r="E2082" s="128" t="s">
        <v>999</v>
      </c>
      <c r="F2082">
        <v>12</v>
      </c>
      <c r="G2082" t="s">
        <v>996</v>
      </c>
    </row>
    <row r="2083" spans="1:7">
      <c r="A2083">
        <v>3164</v>
      </c>
      <c r="B2083" t="s">
        <v>997</v>
      </c>
      <c r="C2083">
        <v>2405</v>
      </c>
      <c r="D2083" t="s">
        <v>1008</v>
      </c>
      <c r="E2083" s="128" t="s">
        <v>995</v>
      </c>
      <c r="F2083">
        <v>12</v>
      </c>
      <c r="G2083" t="s">
        <v>998</v>
      </c>
    </row>
    <row r="2084" spans="1:7">
      <c r="A2084">
        <v>3165</v>
      </c>
      <c r="B2084" t="s">
        <v>997</v>
      </c>
      <c r="C2084">
        <v>2409</v>
      </c>
      <c r="D2084" t="s">
        <v>1006</v>
      </c>
      <c r="E2084" s="128" t="s">
        <v>999</v>
      </c>
      <c r="F2084">
        <v>12</v>
      </c>
      <c r="G2084" t="s">
        <v>998</v>
      </c>
    </row>
    <row r="2085" spans="1:7">
      <c r="A2085">
        <v>3166</v>
      </c>
      <c r="B2085" t="s">
        <v>997</v>
      </c>
      <c r="C2085">
        <v>2411</v>
      </c>
      <c r="D2085" t="s">
        <v>1008</v>
      </c>
      <c r="E2085" s="128" t="s">
        <v>1003</v>
      </c>
      <c r="F2085">
        <v>11</v>
      </c>
      <c r="G2085" t="s">
        <v>998</v>
      </c>
    </row>
    <row r="2086" spans="1:7">
      <c r="A2086">
        <v>3167</v>
      </c>
      <c r="B2086" t="s">
        <v>997</v>
      </c>
      <c r="C2086">
        <v>2406</v>
      </c>
      <c r="D2086" t="s">
        <v>1008</v>
      </c>
      <c r="E2086" s="128" t="s">
        <v>999</v>
      </c>
      <c r="F2086">
        <v>12</v>
      </c>
      <c r="G2086" t="s">
        <v>998</v>
      </c>
    </row>
    <row r="2087" spans="1:7">
      <c r="A2087">
        <v>3168</v>
      </c>
      <c r="B2087" t="s">
        <v>997</v>
      </c>
      <c r="C2087">
        <v>2414</v>
      </c>
      <c r="D2087" t="s">
        <v>1008</v>
      </c>
      <c r="E2087" s="128" t="s">
        <v>995</v>
      </c>
      <c r="F2087">
        <v>12</v>
      </c>
      <c r="G2087" t="s">
        <v>996</v>
      </c>
    </row>
    <row r="2088" spans="1:7">
      <c r="A2088">
        <v>3169</v>
      </c>
      <c r="B2088" t="s">
        <v>997</v>
      </c>
      <c r="C2088">
        <v>2401</v>
      </c>
      <c r="D2088" t="s">
        <v>1006</v>
      </c>
      <c r="E2088" s="128" t="s">
        <v>1003</v>
      </c>
      <c r="F2088">
        <v>12</v>
      </c>
      <c r="G2088" t="s">
        <v>998</v>
      </c>
    </row>
    <row r="2089" spans="1:7">
      <c r="A2089">
        <v>3170</v>
      </c>
      <c r="B2089" t="s">
        <v>997</v>
      </c>
      <c r="C2089">
        <v>2418</v>
      </c>
      <c r="D2089" t="s">
        <v>1008</v>
      </c>
      <c r="E2089" s="128" t="s">
        <v>1003</v>
      </c>
      <c r="F2089">
        <v>11</v>
      </c>
      <c r="G2089" t="s">
        <v>996</v>
      </c>
    </row>
    <row r="2090" spans="1:7">
      <c r="A2090">
        <v>3171</v>
      </c>
      <c r="B2090" t="s">
        <v>997</v>
      </c>
      <c r="C2090">
        <v>2421</v>
      </c>
      <c r="D2090" t="s">
        <v>1006</v>
      </c>
      <c r="E2090" s="128" t="s">
        <v>1003</v>
      </c>
      <c r="F2090">
        <v>12</v>
      </c>
      <c r="G2090" t="s">
        <v>996</v>
      </c>
    </row>
    <row r="2091" spans="1:7">
      <c r="A2091">
        <v>3172</v>
      </c>
      <c r="B2091" t="s">
        <v>993</v>
      </c>
      <c r="C2091">
        <v>2413</v>
      </c>
      <c r="D2091" t="s">
        <v>994</v>
      </c>
      <c r="E2091" s="128" t="s">
        <v>995</v>
      </c>
      <c r="F2091">
        <v>12</v>
      </c>
      <c r="G2091" t="s">
        <v>996</v>
      </c>
    </row>
    <row r="2092" spans="1:7">
      <c r="A2092">
        <v>3173</v>
      </c>
      <c r="B2092" t="s">
        <v>997</v>
      </c>
      <c r="C2092">
        <v>2403</v>
      </c>
      <c r="D2092" t="s">
        <v>1008</v>
      </c>
      <c r="E2092" s="128" t="s">
        <v>995</v>
      </c>
      <c r="F2092">
        <v>3</v>
      </c>
      <c r="G2092" t="s">
        <v>996</v>
      </c>
    </row>
    <row r="2093" spans="1:7">
      <c r="A2093">
        <v>3174</v>
      </c>
      <c r="B2093" t="s">
        <v>997</v>
      </c>
      <c r="C2093">
        <v>2420</v>
      </c>
      <c r="D2093" t="s">
        <v>1000</v>
      </c>
      <c r="E2093" s="128" t="s">
        <v>995</v>
      </c>
      <c r="F2093">
        <v>12</v>
      </c>
      <c r="G2093" t="s">
        <v>998</v>
      </c>
    </row>
    <row r="2094" spans="1:7">
      <c r="A2094">
        <v>3175</v>
      </c>
      <c r="B2094" t="s">
        <v>997</v>
      </c>
      <c r="C2094">
        <v>2419</v>
      </c>
      <c r="D2094" t="s">
        <v>994</v>
      </c>
      <c r="E2094" s="128" t="s">
        <v>999</v>
      </c>
      <c r="F2094">
        <v>12</v>
      </c>
      <c r="G2094" t="s">
        <v>996</v>
      </c>
    </row>
    <row r="2095" spans="1:7">
      <c r="A2095">
        <v>3176</v>
      </c>
      <c r="B2095" t="s">
        <v>993</v>
      </c>
      <c r="C2095">
        <v>2402</v>
      </c>
      <c r="D2095" t="s">
        <v>1006</v>
      </c>
      <c r="E2095" s="128" t="s">
        <v>995</v>
      </c>
      <c r="F2095">
        <v>12</v>
      </c>
      <c r="G2095" t="s">
        <v>996</v>
      </c>
    </row>
    <row r="2096" spans="1:7">
      <c r="A2096">
        <v>3177</v>
      </c>
      <c r="B2096" t="s">
        <v>997</v>
      </c>
      <c r="C2096">
        <v>2411</v>
      </c>
      <c r="D2096" t="s">
        <v>1009</v>
      </c>
      <c r="E2096" s="128" t="s">
        <v>995</v>
      </c>
      <c r="F2096">
        <v>12</v>
      </c>
      <c r="G2096" t="s">
        <v>996</v>
      </c>
    </row>
    <row r="2097" spans="1:7">
      <c r="A2097">
        <v>3178</v>
      </c>
      <c r="B2097" t="s">
        <v>1007</v>
      </c>
      <c r="C2097">
        <v>2406</v>
      </c>
      <c r="D2097" t="s">
        <v>1009</v>
      </c>
      <c r="E2097" s="128" t="s">
        <v>1003</v>
      </c>
      <c r="F2097">
        <v>6</v>
      </c>
      <c r="G2097" t="s">
        <v>998</v>
      </c>
    </row>
    <row r="2098" spans="1:7">
      <c r="A2098">
        <v>3179</v>
      </c>
      <c r="B2098" t="s">
        <v>997</v>
      </c>
      <c r="C2098">
        <v>2409</v>
      </c>
      <c r="D2098" t="s">
        <v>1006</v>
      </c>
      <c r="E2098" s="128" t="s">
        <v>995</v>
      </c>
      <c r="F2098">
        <v>11</v>
      </c>
      <c r="G2098" t="s">
        <v>1005</v>
      </c>
    </row>
    <row r="2099" spans="1:7">
      <c r="A2099">
        <v>3180</v>
      </c>
      <c r="B2099" t="s">
        <v>997</v>
      </c>
      <c r="C2099">
        <v>2420</v>
      </c>
      <c r="D2099" t="s">
        <v>1008</v>
      </c>
      <c r="E2099" s="128" t="s">
        <v>995</v>
      </c>
      <c r="F2099">
        <v>11</v>
      </c>
      <c r="G2099" t="s">
        <v>998</v>
      </c>
    </row>
    <row r="2100" spans="1:7">
      <c r="A2100">
        <v>3181</v>
      </c>
      <c r="B2100" t="s">
        <v>997</v>
      </c>
      <c r="C2100">
        <v>2424</v>
      </c>
      <c r="D2100" t="s">
        <v>1009</v>
      </c>
      <c r="E2100" s="128" t="s">
        <v>995</v>
      </c>
      <c r="F2100">
        <v>11</v>
      </c>
      <c r="G2100" t="s">
        <v>996</v>
      </c>
    </row>
    <row r="2101" spans="1:7">
      <c r="A2101">
        <v>3182</v>
      </c>
      <c r="B2101" t="s">
        <v>1001</v>
      </c>
      <c r="C2101">
        <v>2402</v>
      </c>
      <c r="D2101" t="s">
        <v>1008</v>
      </c>
      <c r="E2101" s="128" t="s">
        <v>1003</v>
      </c>
      <c r="F2101">
        <v>11</v>
      </c>
      <c r="G2101" t="s">
        <v>998</v>
      </c>
    </row>
    <row r="2102" spans="1:7">
      <c r="A2102">
        <v>3183</v>
      </c>
      <c r="B2102" t="s">
        <v>997</v>
      </c>
      <c r="C2102">
        <v>2423</v>
      </c>
      <c r="D2102" t="s">
        <v>1006</v>
      </c>
      <c r="E2102" s="128" t="s">
        <v>999</v>
      </c>
      <c r="F2102">
        <v>11</v>
      </c>
      <c r="G2102" t="s">
        <v>996</v>
      </c>
    </row>
    <row r="2103" spans="1:7">
      <c r="A2103">
        <v>3184</v>
      </c>
      <c r="B2103" t="s">
        <v>1001</v>
      </c>
      <c r="C2103">
        <v>2423</v>
      </c>
      <c r="D2103" t="s">
        <v>1006</v>
      </c>
      <c r="E2103" s="128" t="s">
        <v>999</v>
      </c>
      <c r="F2103">
        <v>11</v>
      </c>
      <c r="G2103" t="s">
        <v>996</v>
      </c>
    </row>
    <row r="2104" spans="1:7">
      <c r="A2104">
        <v>3185</v>
      </c>
      <c r="B2104" t="s">
        <v>997</v>
      </c>
      <c r="C2104">
        <v>2413</v>
      </c>
      <c r="D2104" t="s">
        <v>1000</v>
      </c>
      <c r="E2104" s="128" t="s">
        <v>1003</v>
      </c>
      <c r="F2104">
        <v>11</v>
      </c>
      <c r="G2104" t="s">
        <v>996</v>
      </c>
    </row>
    <row r="2105" spans="1:7">
      <c r="A2105">
        <v>3186</v>
      </c>
      <c r="B2105" t="s">
        <v>997</v>
      </c>
      <c r="C2105">
        <v>2424</v>
      </c>
      <c r="D2105" t="s">
        <v>1009</v>
      </c>
      <c r="E2105" s="128" t="s">
        <v>1003</v>
      </c>
      <c r="F2105">
        <v>11</v>
      </c>
      <c r="G2105" t="s">
        <v>998</v>
      </c>
    </row>
    <row r="2106" spans="1:7">
      <c r="A2106">
        <v>3187</v>
      </c>
      <c r="B2106" t="s">
        <v>993</v>
      </c>
      <c r="C2106">
        <v>2407</v>
      </c>
      <c r="D2106" t="s">
        <v>994</v>
      </c>
      <c r="E2106" s="128" t="s">
        <v>995</v>
      </c>
      <c r="F2106">
        <v>11</v>
      </c>
      <c r="G2106" t="s">
        <v>998</v>
      </c>
    </row>
    <row r="2107" spans="1:7">
      <c r="A2107">
        <v>3188</v>
      </c>
      <c r="B2107" t="s">
        <v>997</v>
      </c>
      <c r="C2107">
        <v>2423</v>
      </c>
      <c r="D2107" t="s">
        <v>1000</v>
      </c>
      <c r="E2107" s="128" t="s">
        <v>999</v>
      </c>
      <c r="F2107">
        <v>11</v>
      </c>
      <c r="G2107" t="s">
        <v>996</v>
      </c>
    </row>
    <row r="2108" spans="1:7">
      <c r="A2108">
        <v>3189</v>
      </c>
      <c r="B2108" t="s">
        <v>993</v>
      </c>
      <c r="C2108">
        <v>2416</v>
      </c>
      <c r="D2108" t="s">
        <v>1009</v>
      </c>
      <c r="E2108" s="128" t="s">
        <v>995</v>
      </c>
      <c r="F2108">
        <v>11</v>
      </c>
      <c r="G2108" t="s">
        <v>996</v>
      </c>
    </row>
    <row r="2109" spans="1:7">
      <c r="A2109">
        <v>3191</v>
      </c>
      <c r="B2109" t="s">
        <v>997</v>
      </c>
      <c r="C2109">
        <v>2407</v>
      </c>
      <c r="D2109" t="s">
        <v>994</v>
      </c>
      <c r="E2109" s="128" t="s">
        <v>995</v>
      </c>
      <c r="F2109">
        <v>11</v>
      </c>
      <c r="G2109" t="s">
        <v>996</v>
      </c>
    </row>
    <row r="2110" spans="1:7">
      <c r="A2110">
        <v>3192</v>
      </c>
      <c r="B2110" t="s">
        <v>997</v>
      </c>
      <c r="C2110">
        <v>2419</v>
      </c>
      <c r="D2110" t="s">
        <v>1008</v>
      </c>
      <c r="E2110" s="128" t="s">
        <v>999</v>
      </c>
      <c r="F2110">
        <v>11</v>
      </c>
      <c r="G2110" t="s">
        <v>996</v>
      </c>
    </row>
    <row r="2111" spans="1:7">
      <c r="A2111">
        <v>3193</v>
      </c>
      <c r="B2111" t="s">
        <v>993</v>
      </c>
      <c r="C2111">
        <v>2419</v>
      </c>
      <c r="D2111" t="s">
        <v>1008</v>
      </c>
      <c r="E2111" s="128" t="s">
        <v>1003</v>
      </c>
      <c r="F2111">
        <v>11</v>
      </c>
      <c r="G2111" t="s">
        <v>996</v>
      </c>
    </row>
    <row r="2112" spans="1:7">
      <c r="A2112">
        <v>3194</v>
      </c>
      <c r="B2112" t="s">
        <v>1001</v>
      </c>
      <c r="C2112">
        <v>2414</v>
      </c>
      <c r="D2112" t="s">
        <v>1009</v>
      </c>
      <c r="E2112" s="128" t="s">
        <v>1003</v>
      </c>
      <c r="F2112">
        <v>6</v>
      </c>
      <c r="G2112" t="s">
        <v>998</v>
      </c>
    </row>
    <row r="2113" spans="1:7">
      <c r="A2113">
        <v>3195</v>
      </c>
      <c r="B2113" t="s">
        <v>997</v>
      </c>
      <c r="C2113">
        <v>2405</v>
      </c>
      <c r="D2113" t="s">
        <v>1008</v>
      </c>
      <c r="E2113" s="128" t="s">
        <v>1003</v>
      </c>
      <c r="F2113">
        <v>11</v>
      </c>
      <c r="G2113" t="s">
        <v>998</v>
      </c>
    </row>
    <row r="2114" spans="1:7">
      <c r="A2114">
        <v>3196</v>
      </c>
      <c r="B2114" t="s">
        <v>993</v>
      </c>
      <c r="C2114">
        <v>2417</v>
      </c>
      <c r="D2114" t="s">
        <v>1006</v>
      </c>
      <c r="E2114" s="128" t="s">
        <v>995</v>
      </c>
      <c r="F2114">
        <v>11</v>
      </c>
      <c r="G2114" t="s">
        <v>996</v>
      </c>
    </row>
    <row r="2115" spans="1:7">
      <c r="A2115">
        <v>3197</v>
      </c>
      <c r="B2115" t="s">
        <v>993</v>
      </c>
      <c r="C2115">
        <v>2417</v>
      </c>
      <c r="D2115" t="s">
        <v>994</v>
      </c>
      <c r="E2115" s="128" t="s">
        <v>995</v>
      </c>
      <c r="F2115">
        <v>11</v>
      </c>
      <c r="G2115" t="s">
        <v>996</v>
      </c>
    </row>
    <row r="2116" spans="1:7">
      <c r="A2116">
        <v>3198</v>
      </c>
      <c r="B2116" t="s">
        <v>993</v>
      </c>
      <c r="C2116">
        <v>2411</v>
      </c>
      <c r="D2116" t="s">
        <v>1006</v>
      </c>
      <c r="E2116" s="128" t="s">
        <v>999</v>
      </c>
      <c r="F2116">
        <v>11</v>
      </c>
      <c r="G2116" t="s">
        <v>996</v>
      </c>
    </row>
    <row r="2117" spans="1:7">
      <c r="A2117">
        <v>3199</v>
      </c>
      <c r="B2117" t="s">
        <v>997</v>
      </c>
      <c r="C2117">
        <v>2417</v>
      </c>
      <c r="D2117" t="s">
        <v>994</v>
      </c>
      <c r="E2117" s="128" t="s">
        <v>999</v>
      </c>
      <c r="F2117">
        <v>11</v>
      </c>
      <c r="G2117" t="s">
        <v>998</v>
      </c>
    </row>
    <row r="2118" spans="1:7">
      <c r="A2118">
        <v>3201</v>
      </c>
      <c r="B2118" t="s">
        <v>993</v>
      </c>
      <c r="C2118">
        <v>2408</v>
      </c>
      <c r="D2118" t="s">
        <v>1000</v>
      </c>
      <c r="E2118" s="128" t="s">
        <v>995</v>
      </c>
      <c r="F2118">
        <v>11</v>
      </c>
      <c r="G2118" t="s">
        <v>996</v>
      </c>
    </row>
    <row r="2119" spans="1:7">
      <c r="A2119">
        <v>3202</v>
      </c>
      <c r="B2119" t="s">
        <v>993</v>
      </c>
      <c r="C2119">
        <v>2409</v>
      </c>
      <c r="D2119" t="s">
        <v>1008</v>
      </c>
      <c r="E2119" s="128" t="s">
        <v>995</v>
      </c>
      <c r="F2119">
        <v>11</v>
      </c>
      <c r="G2119" t="s">
        <v>996</v>
      </c>
    </row>
    <row r="2120" spans="1:7">
      <c r="A2120">
        <v>3203</v>
      </c>
      <c r="B2120" t="s">
        <v>997</v>
      </c>
      <c r="C2120">
        <v>2413</v>
      </c>
      <c r="D2120" t="s">
        <v>1006</v>
      </c>
      <c r="E2120" s="128" t="s">
        <v>995</v>
      </c>
      <c r="F2120">
        <v>10</v>
      </c>
      <c r="G2120" t="s">
        <v>998</v>
      </c>
    </row>
    <row r="2121" spans="1:7">
      <c r="A2121">
        <v>3204</v>
      </c>
      <c r="B2121" t="s">
        <v>997</v>
      </c>
      <c r="C2121">
        <v>2421</v>
      </c>
      <c r="D2121" t="s">
        <v>1000</v>
      </c>
      <c r="E2121" s="128" t="s">
        <v>999</v>
      </c>
      <c r="F2121">
        <v>10</v>
      </c>
      <c r="G2121" t="s">
        <v>996</v>
      </c>
    </row>
    <row r="2122" spans="1:7">
      <c r="A2122">
        <v>3205</v>
      </c>
      <c r="B2122" t="s">
        <v>997</v>
      </c>
      <c r="C2122">
        <v>2421</v>
      </c>
      <c r="D2122" t="s">
        <v>1006</v>
      </c>
      <c r="E2122" s="128" t="s">
        <v>999</v>
      </c>
      <c r="F2122">
        <v>10</v>
      </c>
      <c r="G2122" t="s">
        <v>996</v>
      </c>
    </row>
    <row r="2123" spans="1:7">
      <c r="A2123">
        <v>3206</v>
      </c>
      <c r="B2123" t="s">
        <v>993</v>
      </c>
      <c r="C2123">
        <v>2409</v>
      </c>
      <c r="D2123" t="s">
        <v>1009</v>
      </c>
      <c r="E2123" s="128" t="s">
        <v>1003</v>
      </c>
      <c r="F2123">
        <v>11</v>
      </c>
      <c r="G2123" t="s">
        <v>998</v>
      </c>
    </row>
    <row r="2124" spans="1:7">
      <c r="A2124">
        <v>3207</v>
      </c>
      <c r="B2124" t="s">
        <v>997</v>
      </c>
      <c r="C2124">
        <v>2403</v>
      </c>
      <c r="D2124" t="s">
        <v>1000</v>
      </c>
      <c r="E2124" s="128" t="s">
        <v>995</v>
      </c>
      <c r="F2124">
        <v>11</v>
      </c>
      <c r="G2124" t="s">
        <v>998</v>
      </c>
    </row>
    <row r="2125" spans="1:7">
      <c r="A2125">
        <v>3208</v>
      </c>
      <c r="B2125" t="s">
        <v>993</v>
      </c>
      <c r="C2125">
        <v>2406</v>
      </c>
      <c r="D2125" t="s">
        <v>1000</v>
      </c>
      <c r="E2125" s="128" t="s">
        <v>999</v>
      </c>
      <c r="F2125">
        <v>9</v>
      </c>
      <c r="G2125" t="s">
        <v>996</v>
      </c>
    </row>
    <row r="2126" spans="1:7">
      <c r="A2126">
        <v>3210</v>
      </c>
      <c r="B2126" t="s">
        <v>997</v>
      </c>
      <c r="C2126">
        <v>2408</v>
      </c>
      <c r="D2126" t="s">
        <v>994</v>
      </c>
      <c r="E2126" s="128" t="s">
        <v>995</v>
      </c>
      <c r="F2126">
        <v>11</v>
      </c>
      <c r="G2126" t="s">
        <v>996</v>
      </c>
    </row>
    <row r="2127" spans="1:7">
      <c r="A2127">
        <v>3212</v>
      </c>
      <c r="B2127" t="s">
        <v>997</v>
      </c>
      <c r="C2127">
        <v>2424</v>
      </c>
      <c r="D2127" t="s">
        <v>1006</v>
      </c>
      <c r="E2127" s="128" t="s">
        <v>995</v>
      </c>
      <c r="F2127">
        <v>11</v>
      </c>
      <c r="G2127" t="s">
        <v>996</v>
      </c>
    </row>
    <row r="2128" spans="1:7">
      <c r="A2128">
        <v>3213</v>
      </c>
      <c r="B2128" t="s">
        <v>997</v>
      </c>
      <c r="C2128">
        <v>2408</v>
      </c>
      <c r="D2128" t="s">
        <v>1008</v>
      </c>
      <c r="E2128" s="128" t="s">
        <v>999</v>
      </c>
      <c r="F2128">
        <v>11</v>
      </c>
      <c r="G2128" t="s">
        <v>996</v>
      </c>
    </row>
    <row r="2129" spans="1:7">
      <c r="A2129">
        <v>3214</v>
      </c>
      <c r="B2129" t="s">
        <v>993</v>
      </c>
      <c r="C2129">
        <v>2405</v>
      </c>
      <c r="D2129" t="s">
        <v>1006</v>
      </c>
      <c r="E2129" s="128" t="s">
        <v>999</v>
      </c>
      <c r="F2129">
        <v>11</v>
      </c>
      <c r="G2129" t="s">
        <v>996</v>
      </c>
    </row>
    <row r="2130" spans="1:7">
      <c r="A2130">
        <v>3215</v>
      </c>
      <c r="B2130" t="s">
        <v>997</v>
      </c>
      <c r="C2130">
        <v>2423</v>
      </c>
      <c r="D2130" t="s">
        <v>1006</v>
      </c>
      <c r="E2130" s="128" t="s">
        <v>995</v>
      </c>
      <c r="F2130">
        <v>11</v>
      </c>
      <c r="G2130" t="s">
        <v>996</v>
      </c>
    </row>
    <row r="2131" spans="1:7">
      <c r="A2131">
        <v>3216</v>
      </c>
      <c r="B2131" t="s">
        <v>997</v>
      </c>
      <c r="C2131">
        <v>2420</v>
      </c>
      <c r="D2131" t="s">
        <v>994</v>
      </c>
      <c r="E2131" s="128" t="s">
        <v>995</v>
      </c>
      <c r="F2131">
        <v>11</v>
      </c>
      <c r="G2131" t="s">
        <v>1005</v>
      </c>
    </row>
    <row r="2132" spans="1:7">
      <c r="A2132">
        <v>3217</v>
      </c>
      <c r="B2132" t="s">
        <v>997</v>
      </c>
      <c r="C2132">
        <v>2403</v>
      </c>
      <c r="D2132" t="s">
        <v>1008</v>
      </c>
      <c r="E2132" s="128" t="s">
        <v>995</v>
      </c>
      <c r="F2132">
        <v>10</v>
      </c>
      <c r="G2132" t="s">
        <v>996</v>
      </c>
    </row>
    <row r="2133" spans="1:7">
      <c r="A2133">
        <v>3218</v>
      </c>
      <c r="B2133" t="s">
        <v>993</v>
      </c>
      <c r="C2133">
        <v>2418</v>
      </c>
      <c r="D2133" t="s">
        <v>1008</v>
      </c>
      <c r="E2133" s="128" t="s">
        <v>999</v>
      </c>
      <c r="F2133">
        <v>11</v>
      </c>
      <c r="G2133" t="s">
        <v>996</v>
      </c>
    </row>
    <row r="2134" spans="1:7">
      <c r="A2134">
        <v>3219</v>
      </c>
      <c r="B2134" t="s">
        <v>1002</v>
      </c>
      <c r="C2134">
        <v>2421</v>
      </c>
      <c r="D2134" t="s">
        <v>1010</v>
      </c>
      <c r="E2134" s="128" t="s">
        <v>995</v>
      </c>
      <c r="F2134">
        <v>11</v>
      </c>
      <c r="G2134" t="s">
        <v>996</v>
      </c>
    </row>
    <row r="2135" spans="1:7">
      <c r="A2135">
        <v>3220</v>
      </c>
      <c r="B2135" t="s">
        <v>1001</v>
      </c>
      <c r="C2135">
        <v>2423</v>
      </c>
      <c r="D2135" t="s">
        <v>1006</v>
      </c>
      <c r="E2135" s="128" t="s">
        <v>995</v>
      </c>
      <c r="F2135">
        <v>11</v>
      </c>
      <c r="G2135" t="s">
        <v>998</v>
      </c>
    </row>
    <row r="2136" spans="1:7">
      <c r="A2136">
        <v>3221</v>
      </c>
      <c r="B2136" t="s">
        <v>997</v>
      </c>
      <c r="C2136">
        <v>2404</v>
      </c>
      <c r="D2136" t="s">
        <v>1006</v>
      </c>
      <c r="E2136" s="128" t="s">
        <v>995</v>
      </c>
      <c r="F2136">
        <v>11</v>
      </c>
      <c r="G2136" t="s">
        <v>996</v>
      </c>
    </row>
    <row r="2137" spans="1:7">
      <c r="A2137">
        <v>3222</v>
      </c>
      <c r="B2137" t="s">
        <v>993</v>
      </c>
      <c r="C2137">
        <v>2413</v>
      </c>
      <c r="D2137" t="s">
        <v>1010</v>
      </c>
      <c r="E2137" s="128" t="s">
        <v>995</v>
      </c>
      <c r="F2137">
        <v>10</v>
      </c>
      <c r="G2137" t="s">
        <v>998</v>
      </c>
    </row>
    <row r="2138" spans="1:7">
      <c r="A2138">
        <v>3223</v>
      </c>
      <c r="B2138" t="s">
        <v>993</v>
      </c>
      <c r="C2138">
        <v>2413</v>
      </c>
      <c r="D2138" t="s">
        <v>994</v>
      </c>
      <c r="E2138" s="128" t="s">
        <v>995</v>
      </c>
      <c r="F2138">
        <v>10</v>
      </c>
      <c r="G2138" t="s">
        <v>998</v>
      </c>
    </row>
    <row r="2139" spans="1:7">
      <c r="A2139">
        <v>3224</v>
      </c>
      <c r="B2139" t="s">
        <v>1001</v>
      </c>
      <c r="C2139">
        <v>2405</v>
      </c>
      <c r="D2139" t="s">
        <v>1006</v>
      </c>
      <c r="E2139" s="128" t="s">
        <v>1003</v>
      </c>
      <c r="F2139">
        <v>11</v>
      </c>
      <c r="G2139" t="s">
        <v>996</v>
      </c>
    </row>
    <row r="2140" spans="1:7">
      <c r="A2140">
        <v>3225</v>
      </c>
      <c r="B2140" t="s">
        <v>1002</v>
      </c>
      <c r="C2140">
        <v>2418</v>
      </c>
      <c r="D2140" t="s">
        <v>1009</v>
      </c>
      <c r="E2140" s="128" t="s">
        <v>1003</v>
      </c>
      <c r="F2140">
        <v>10</v>
      </c>
      <c r="G2140" t="s">
        <v>998</v>
      </c>
    </row>
    <row r="2141" spans="1:7">
      <c r="A2141">
        <v>3226</v>
      </c>
      <c r="B2141" t="s">
        <v>993</v>
      </c>
      <c r="C2141">
        <v>2418</v>
      </c>
      <c r="D2141" t="s">
        <v>1008</v>
      </c>
      <c r="E2141" s="128" t="s">
        <v>1003</v>
      </c>
      <c r="F2141">
        <v>10</v>
      </c>
      <c r="G2141" t="s">
        <v>998</v>
      </c>
    </row>
    <row r="2142" spans="1:7">
      <c r="A2142">
        <v>3227</v>
      </c>
      <c r="B2142" t="s">
        <v>997</v>
      </c>
      <c r="C2142">
        <v>2423</v>
      </c>
      <c r="D2142" t="s">
        <v>1008</v>
      </c>
      <c r="E2142" s="128" t="s">
        <v>1003</v>
      </c>
      <c r="F2142">
        <v>10</v>
      </c>
      <c r="G2142" t="s">
        <v>996</v>
      </c>
    </row>
    <row r="2143" spans="1:7">
      <c r="A2143">
        <v>3228</v>
      </c>
      <c r="B2143" t="s">
        <v>997</v>
      </c>
      <c r="C2143">
        <v>2423</v>
      </c>
      <c r="D2143" t="s">
        <v>1008</v>
      </c>
      <c r="E2143" s="128" t="s">
        <v>995</v>
      </c>
      <c r="F2143">
        <v>11</v>
      </c>
      <c r="G2143" t="s">
        <v>998</v>
      </c>
    </row>
    <row r="2144" spans="1:7">
      <c r="A2144">
        <v>3229</v>
      </c>
      <c r="B2144" t="s">
        <v>1001</v>
      </c>
      <c r="C2144">
        <v>2406</v>
      </c>
      <c r="D2144" t="s">
        <v>1009</v>
      </c>
      <c r="E2144" s="128" t="s">
        <v>1003</v>
      </c>
      <c r="F2144">
        <v>11</v>
      </c>
      <c r="G2144" t="s">
        <v>998</v>
      </c>
    </row>
    <row r="2145" spans="1:7">
      <c r="A2145">
        <v>3230</v>
      </c>
      <c r="B2145" t="s">
        <v>993</v>
      </c>
      <c r="C2145">
        <v>2413</v>
      </c>
      <c r="D2145" t="s">
        <v>994</v>
      </c>
      <c r="E2145" s="128" t="s">
        <v>999</v>
      </c>
      <c r="F2145">
        <v>11</v>
      </c>
      <c r="G2145" t="s">
        <v>998</v>
      </c>
    </row>
    <row r="2146" spans="1:7">
      <c r="A2146">
        <v>3231</v>
      </c>
      <c r="B2146" t="s">
        <v>1001</v>
      </c>
      <c r="C2146">
        <v>2413</v>
      </c>
      <c r="D2146" t="s">
        <v>1008</v>
      </c>
      <c r="E2146" s="128" t="s">
        <v>1003</v>
      </c>
      <c r="F2146">
        <v>11</v>
      </c>
      <c r="G2146" t="s">
        <v>998</v>
      </c>
    </row>
    <row r="2147" spans="1:7">
      <c r="A2147">
        <v>3232</v>
      </c>
      <c r="B2147" t="s">
        <v>997</v>
      </c>
      <c r="C2147">
        <v>2418</v>
      </c>
      <c r="D2147" t="s">
        <v>1006</v>
      </c>
      <c r="E2147" s="128" t="s">
        <v>995</v>
      </c>
      <c r="F2147">
        <v>11</v>
      </c>
      <c r="G2147" t="s">
        <v>998</v>
      </c>
    </row>
    <row r="2148" spans="1:7">
      <c r="A2148">
        <v>3233</v>
      </c>
      <c r="B2148" t="s">
        <v>997</v>
      </c>
      <c r="C2148">
        <v>2417</v>
      </c>
      <c r="D2148" t="s">
        <v>1006</v>
      </c>
      <c r="E2148" s="128" t="s">
        <v>995</v>
      </c>
      <c r="F2148">
        <v>10</v>
      </c>
      <c r="G2148" t="s">
        <v>996</v>
      </c>
    </row>
    <row r="2149" spans="1:7">
      <c r="A2149">
        <v>3234</v>
      </c>
      <c r="B2149" t="s">
        <v>997</v>
      </c>
      <c r="C2149">
        <v>2405</v>
      </c>
      <c r="D2149" t="s">
        <v>1009</v>
      </c>
      <c r="E2149" s="128" t="s">
        <v>999</v>
      </c>
      <c r="F2149">
        <v>11</v>
      </c>
      <c r="G2149" t="s">
        <v>996</v>
      </c>
    </row>
    <row r="2150" spans="1:7">
      <c r="A2150">
        <v>3235</v>
      </c>
      <c r="B2150" t="s">
        <v>993</v>
      </c>
      <c r="C2150">
        <v>2406</v>
      </c>
      <c r="D2150" t="s">
        <v>1008</v>
      </c>
      <c r="E2150" s="128" t="s">
        <v>995</v>
      </c>
      <c r="F2150">
        <v>11</v>
      </c>
      <c r="G2150" t="s">
        <v>998</v>
      </c>
    </row>
    <row r="2151" spans="1:7">
      <c r="A2151">
        <v>3236</v>
      </c>
      <c r="B2151" t="s">
        <v>997</v>
      </c>
      <c r="C2151">
        <v>2412</v>
      </c>
      <c r="D2151" t="s">
        <v>1008</v>
      </c>
      <c r="E2151" s="128" t="s">
        <v>995</v>
      </c>
      <c r="F2151">
        <v>11</v>
      </c>
      <c r="G2151" t="s">
        <v>998</v>
      </c>
    </row>
    <row r="2152" spans="1:7">
      <c r="A2152">
        <v>3237</v>
      </c>
      <c r="B2152" t="s">
        <v>997</v>
      </c>
      <c r="C2152">
        <v>2406</v>
      </c>
      <c r="D2152" t="s">
        <v>994</v>
      </c>
      <c r="E2152" s="128" t="s">
        <v>995</v>
      </c>
      <c r="F2152">
        <v>10</v>
      </c>
      <c r="G2152" t="s">
        <v>996</v>
      </c>
    </row>
    <row r="2153" spans="1:7">
      <c r="A2153">
        <v>3238</v>
      </c>
      <c r="B2153" t="s">
        <v>993</v>
      </c>
      <c r="C2153">
        <v>2419</v>
      </c>
      <c r="D2153" t="s">
        <v>1000</v>
      </c>
      <c r="E2153" s="128" t="s">
        <v>995</v>
      </c>
      <c r="F2153">
        <v>10</v>
      </c>
      <c r="G2153" t="s">
        <v>996</v>
      </c>
    </row>
    <row r="2154" spans="1:7">
      <c r="A2154">
        <v>3239</v>
      </c>
      <c r="B2154" t="s">
        <v>997</v>
      </c>
      <c r="C2154">
        <v>2415</v>
      </c>
      <c r="D2154" t="s">
        <v>994</v>
      </c>
      <c r="E2154" s="128" t="s">
        <v>995</v>
      </c>
      <c r="F2154">
        <v>11</v>
      </c>
      <c r="G2154" t="s">
        <v>996</v>
      </c>
    </row>
    <row r="2155" spans="1:7">
      <c r="A2155">
        <v>3240</v>
      </c>
      <c r="B2155" t="s">
        <v>1001</v>
      </c>
      <c r="C2155">
        <v>2405</v>
      </c>
      <c r="D2155" t="s">
        <v>1009</v>
      </c>
      <c r="E2155" s="128" t="s">
        <v>1003</v>
      </c>
      <c r="F2155">
        <v>11</v>
      </c>
      <c r="G2155" t="s">
        <v>998</v>
      </c>
    </row>
    <row r="2156" spans="1:7">
      <c r="A2156">
        <v>3241</v>
      </c>
      <c r="B2156" t="s">
        <v>993</v>
      </c>
      <c r="C2156">
        <v>2402</v>
      </c>
      <c r="D2156" t="s">
        <v>1000</v>
      </c>
      <c r="E2156" s="128" t="s">
        <v>995</v>
      </c>
      <c r="F2156">
        <v>11</v>
      </c>
      <c r="G2156" t="s">
        <v>996</v>
      </c>
    </row>
    <row r="2157" spans="1:7">
      <c r="A2157">
        <v>3242</v>
      </c>
      <c r="B2157" t="s">
        <v>1001</v>
      </c>
      <c r="C2157">
        <v>2403</v>
      </c>
      <c r="D2157" t="s">
        <v>1008</v>
      </c>
      <c r="E2157" s="128" t="s">
        <v>1003</v>
      </c>
      <c r="F2157">
        <v>11</v>
      </c>
      <c r="G2157" t="s">
        <v>996</v>
      </c>
    </row>
    <row r="2158" spans="1:7">
      <c r="A2158">
        <v>3243</v>
      </c>
      <c r="B2158" t="s">
        <v>993</v>
      </c>
      <c r="C2158">
        <v>2419</v>
      </c>
      <c r="D2158" t="s">
        <v>994</v>
      </c>
      <c r="E2158" s="128" t="s">
        <v>995</v>
      </c>
      <c r="F2158">
        <v>11</v>
      </c>
      <c r="G2158" t="s">
        <v>996</v>
      </c>
    </row>
    <row r="2159" spans="1:7">
      <c r="A2159">
        <v>3244</v>
      </c>
      <c r="B2159" t="s">
        <v>993</v>
      </c>
      <c r="C2159">
        <v>2422</v>
      </c>
      <c r="D2159" t="s">
        <v>1006</v>
      </c>
      <c r="E2159" s="128" t="s">
        <v>999</v>
      </c>
      <c r="F2159">
        <v>11</v>
      </c>
      <c r="G2159" t="s">
        <v>996</v>
      </c>
    </row>
    <row r="2160" spans="1:7">
      <c r="A2160">
        <v>3245</v>
      </c>
      <c r="B2160" t="s">
        <v>997</v>
      </c>
      <c r="C2160">
        <v>2423</v>
      </c>
      <c r="D2160" t="s">
        <v>1006</v>
      </c>
      <c r="E2160" s="128" t="s">
        <v>999</v>
      </c>
      <c r="F2160">
        <v>11</v>
      </c>
      <c r="G2160" t="s">
        <v>998</v>
      </c>
    </row>
    <row r="2161" spans="1:7">
      <c r="A2161">
        <v>3246</v>
      </c>
      <c r="B2161" t="s">
        <v>997</v>
      </c>
      <c r="C2161">
        <v>2411</v>
      </c>
      <c r="D2161" t="s">
        <v>1008</v>
      </c>
      <c r="E2161" s="128" t="s">
        <v>999</v>
      </c>
      <c r="F2161">
        <v>11</v>
      </c>
      <c r="G2161" t="s">
        <v>998</v>
      </c>
    </row>
    <row r="2162" spans="1:7">
      <c r="A2162">
        <v>3247</v>
      </c>
      <c r="B2162" t="s">
        <v>997</v>
      </c>
      <c r="C2162">
        <v>2415</v>
      </c>
      <c r="D2162" t="s">
        <v>1006</v>
      </c>
      <c r="E2162" s="128" t="s">
        <v>995</v>
      </c>
      <c r="F2162">
        <v>11</v>
      </c>
      <c r="G2162" t="s">
        <v>998</v>
      </c>
    </row>
    <row r="2163" spans="1:7">
      <c r="A2163">
        <v>3248</v>
      </c>
      <c r="B2163" t="s">
        <v>993</v>
      </c>
      <c r="C2163">
        <v>2404</v>
      </c>
      <c r="D2163" t="s">
        <v>1008</v>
      </c>
      <c r="E2163" s="128" t="s">
        <v>1003</v>
      </c>
      <c r="F2163">
        <v>11</v>
      </c>
      <c r="G2163" t="s">
        <v>996</v>
      </c>
    </row>
    <row r="2164" spans="1:7">
      <c r="A2164">
        <v>3249</v>
      </c>
      <c r="B2164" t="s">
        <v>993</v>
      </c>
      <c r="C2164">
        <v>2404</v>
      </c>
      <c r="D2164" t="s">
        <v>1008</v>
      </c>
      <c r="E2164" s="128" t="s">
        <v>995</v>
      </c>
      <c r="F2164">
        <v>11</v>
      </c>
      <c r="G2164" t="s">
        <v>996</v>
      </c>
    </row>
    <row r="2165" spans="1:7">
      <c r="A2165">
        <v>3250</v>
      </c>
      <c r="B2165" t="s">
        <v>993</v>
      </c>
      <c r="C2165">
        <v>2408</v>
      </c>
      <c r="D2165" t="s">
        <v>994</v>
      </c>
      <c r="E2165" s="128" t="s">
        <v>995</v>
      </c>
      <c r="F2165">
        <v>11</v>
      </c>
      <c r="G2165" t="s">
        <v>996</v>
      </c>
    </row>
    <row r="2166" spans="1:7">
      <c r="A2166">
        <v>3251</v>
      </c>
      <c r="B2166" t="s">
        <v>1001</v>
      </c>
      <c r="C2166">
        <v>2415</v>
      </c>
      <c r="D2166" t="s">
        <v>1008</v>
      </c>
      <c r="E2166" s="128" t="s">
        <v>995</v>
      </c>
      <c r="F2166">
        <v>10</v>
      </c>
      <c r="G2166" t="s">
        <v>996</v>
      </c>
    </row>
    <row r="2167" spans="1:7">
      <c r="A2167">
        <v>3252</v>
      </c>
      <c r="B2167" t="s">
        <v>997</v>
      </c>
      <c r="C2167">
        <v>2423</v>
      </c>
      <c r="D2167" t="s">
        <v>1008</v>
      </c>
      <c r="E2167" s="128" t="s">
        <v>999</v>
      </c>
      <c r="F2167">
        <v>9</v>
      </c>
      <c r="G2167" t="s">
        <v>996</v>
      </c>
    </row>
    <row r="2168" spans="1:7">
      <c r="A2168">
        <v>3253</v>
      </c>
      <c r="B2168" t="s">
        <v>997</v>
      </c>
      <c r="C2168">
        <v>2417</v>
      </c>
      <c r="D2168" t="s">
        <v>994</v>
      </c>
      <c r="E2168" s="128" t="s">
        <v>995</v>
      </c>
      <c r="F2168">
        <v>11</v>
      </c>
      <c r="G2168" t="s">
        <v>996</v>
      </c>
    </row>
    <row r="2169" spans="1:7">
      <c r="A2169">
        <v>3254</v>
      </c>
      <c r="B2169" t="s">
        <v>997</v>
      </c>
      <c r="C2169">
        <v>2404</v>
      </c>
      <c r="D2169" t="s">
        <v>994</v>
      </c>
      <c r="E2169" s="128" t="s">
        <v>999</v>
      </c>
      <c r="F2169">
        <v>11</v>
      </c>
      <c r="G2169" t="s">
        <v>996</v>
      </c>
    </row>
    <row r="2170" spans="1:7">
      <c r="A2170">
        <v>3255</v>
      </c>
      <c r="B2170" t="s">
        <v>993</v>
      </c>
      <c r="C2170">
        <v>2404</v>
      </c>
      <c r="D2170" t="s">
        <v>994</v>
      </c>
      <c r="E2170" s="128" t="s">
        <v>995</v>
      </c>
      <c r="F2170">
        <v>11</v>
      </c>
      <c r="G2170" t="s">
        <v>996</v>
      </c>
    </row>
    <row r="2171" spans="1:7">
      <c r="A2171">
        <v>3256</v>
      </c>
      <c r="B2171" t="s">
        <v>993</v>
      </c>
      <c r="C2171">
        <v>2414</v>
      </c>
      <c r="D2171" t="s">
        <v>1009</v>
      </c>
      <c r="E2171" s="128" t="s">
        <v>995</v>
      </c>
      <c r="F2171">
        <v>11</v>
      </c>
      <c r="G2171" t="s">
        <v>996</v>
      </c>
    </row>
    <row r="2172" spans="1:7">
      <c r="A2172">
        <v>3257</v>
      </c>
      <c r="B2172" t="s">
        <v>993</v>
      </c>
      <c r="C2172">
        <v>2414</v>
      </c>
      <c r="D2172" t="s">
        <v>1009</v>
      </c>
      <c r="E2172" s="128" t="s">
        <v>995</v>
      </c>
      <c r="F2172">
        <v>11</v>
      </c>
      <c r="G2172" t="s">
        <v>996</v>
      </c>
    </row>
    <row r="2173" spans="1:7">
      <c r="A2173">
        <v>3258</v>
      </c>
      <c r="B2173" t="s">
        <v>1002</v>
      </c>
      <c r="C2173">
        <v>2423</v>
      </c>
      <c r="D2173" t="s">
        <v>1008</v>
      </c>
      <c r="E2173" s="128" t="s">
        <v>995</v>
      </c>
      <c r="F2173">
        <v>11</v>
      </c>
      <c r="G2173" t="s">
        <v>996</v>
      </c>
    </row>
    <row r="2174" spans="1:7">
      <c r="A2174">
        <v>3259</v>
      </c>
      <c r="B2174" t="s">
        <v>1002</v>
      </c>
      <c r="C2174">
        <v>2423</v>
      </c>
      <c r="D2174" t="s">
        <v>1008</v>
      </c>
      <c r="E2174" s="128" t="s">
        <v>995</v>
      </c>
      <c r="F2174">
        <v>11</v>
      </c>
      <c r="G2174" t="s">
        <v>996</v>
      </c>
    </row>
    <row r="2175" spans="1:7">
      <c r="A2175">
        <v>3260</v>
      </c>
      <c r="B2175" t="s">
        <v>993</v>
      </c>
      <c r="C2175">
        <v>2408</v>
      </c>
      <c r="D2175" t="s">
        <v>994</v>
      </c>
      <c r="E2175" s="128" t="s">
        <v>999</v>
      </c>
      <c r="F2175">
        <v>10</v>
      </c>
      <c r="G2175" t="s">
        <v>996</v>
      </c>
    </row>
    <row r="2176" spans="1:7">
      <c r="A2176">
        <v>3261</v>
      </c>
      <c r="B2176" t="s">
        <v>1001</v>
      </c>
      <c r="C2176">
        <v>2423</v>
      </c>
      <c r="D2176" t="s">
        <v>1000</v>
      </c>
      <c r="E2176" s="128" t="s">
        <v>995</v>
      </c>
      <c r="F2176">
        <v>11</v>
      </c>
      <c r="G2176" t="s">
        <v>998</v>
      </c>
    </row>
    <row r="2177" spans="1:7">
      <c r="A2177">
        <v>3263</v>
      </c>
      <c r="B2177" t="s">
        <v>993</v>
      </c>
      <c r="C2177">
        <v>2415</v>
      </c>
      <c r="D2177" t="s">
        <v>1000</v>
      </c>
      <c r="E2177" s="128" t="s">
        <v>995</v>
      </c>
      <c r="F2177">
        <v>11</v>
      </c>
      <c r="G2177" t="s">
        <v>996</v>
      </c>
    </row>
    <row r="2178" spans="1:7">
      <c r="A2178">
        <v>3264</v>
      </c>
      <c r="B2178" t="s">
        <v>997</v>
      </c>
      <c r="C2178">
        <v>2406</v>
      </c>
      <c r="D2178" t="s">
        <v>1008</v>
      </c>
      <c r="E2178" s="128" t="s">
        <v>999</v>
      </c>
      <c r="F2178">
        <v>11</v>
      </c>
      <c r="G2178" t="s">
        <v>998</v>
      </c>
    </row>
    <row r="2179" spans="1:7">
      <c r="A2179">
        <v>3265</v>
      </c>
      <c r="B2179" t="s">
        <v>997</v>
      </c>
      <c r="C2179">
        <v>2404</v>
      </c>
      <c r="D2179" t="s">
        <v>994</v>
      </c>
      <c r="E2179" s="128" t="s">
        <v>995</v>
      </c>
      <c r="F2179">
        <v>11</v>
      </c>
      <c r="G2179" t="s">
        <v>998</v>
      </c>
    </row>
    <row r="2180" spans="1:7">
      <c r="A2180">
        <v>3266</v>
      </c>
      <c r="B2180" t="s">
        <v>1001</v>
      </c>
      <c r="C2180">
        <v>2419</v>
      </c>
      <c r="D2180" t="s">
        <v>1008</v>
      </c>
      <c r="E2180" s="128" t="s">
        <v>1003</v>
      </c>
      <c r="F2180">
        <v>11</v>
      </c>
      <c r="G2180" t="s">
        <v>998</v>
      </c>
    </row>
    <row r="2181" spans="1:7">
      <c r="A2181">
        <v>3267</v>
      </c>
      <c r="B2181" t="s">
        <v>997</v>
      </c>
      <c r="C2181">
        <v>2404</v>
      </c>
      <c r="D2181" t="s">
        <v>1006</v>
      </c>
      <c r="E2181" s="128" t="s">
        <v>1003</v>
      </c>
      <c r="F2181">
        <v>11</v>
      </c>
      <c r="G2181" t="s">
        <v>998</v>
      </c>
    </row>
    <row r="2182" spans="1:7">
      <c r="A2182">
        <v>3268</v>
      </c>
      <c r="B2182" t="s">
        <v>997</v>
      </c>
      <c r="C2182">
        <v>2404</v>
      </c>
      <c r="D2182" t="s">
        <v>1006</v>
      </c>
      <c r="E2182" s="128" t="s">
        <v>999</v>
      </c>
      <c r="F2182">
        <v>11</v>
      </c>
      <c r="G2182" t="s">
        <v>998</v>
      </c>
    </row>
    <row r="2183" spans="1:7">
      <c r="A2183">
        <v>3269</v>
      </c>
      <c r="B2183" t="s">
        <v>993</v>
      </c>
      <c r="C2183">
        <v>2414</v>
      </c>
      <c r="D2183" t="s">
        <v>1006</v>
      </c>
      <c r="E2183" s="128" t="s">
        <v>995</v>
      </c>
      <c r="F2183">
        <v>11</v>
      </c>
      <c r="G2183" t="s">
        <v>996</v>
      </c>
    </row>
    <row r="2184" spans="1:7">
      <c r="A2184">
        <v>3270</v>
      </c>
      <c r="B2184" t="s">
        <v>997</v>
      </c>
      <c r="C2184">
        <v>2416</v>
      </c>
      <c r="D2184" t="s">
        <v>1008</v>
      </c>
      <c r="E2184" s="128" t="s">
        <v>999</v>
      </c>
      <c r="F2184">
        <v>11</v>
      </c>
      <c r="G2184" t="s">
        <v>998</v>
      </c>
    </row>
    <row r="2185" spans="1:7">
      <c r="A2185">
        <v>3271</v>
      </c>
      <c r="B2185" t="s">
        <v>997</v>
      </c>
      <c r="C2185">
        <v>2418</v>
      </c>
      <c r="D2185" t="s">
        <v>1006</v>
      </c>
      <c r="E2185" s="128" t="s">
        <v>1004</v>
      </c>
      <c r="F2185">
        <v>11</v>
      </c>
      <c r="G2185" t="s">
        <v>998</v>
      </c>
    </row>
    <row r="2186" spans="1:7">
      <c r="A2186">
        <v>3272</v>
      </c>
      <c r="B2186" t="s">
        <v>997</v>
      </c>
      <c r="C2186">
        <v>2418</v>
      </c>
      <c r="D2186" t="s">
        <v>1006</v>
      </c>
      <c r="E2186" s="128" t="s">
        <v>999</v>
      </c>
      <c r="F2186">
        <v>11</v>
      </c>
      <c r="G2186" t="s">
        <v>996</v>
      </c>
    </row>
    <row r="2187" spans="1:7">
      <c r="A2187">
        <v>3273</v>
      </c>
      <c r="B2187" t="s">
        <v>993</v>
      </c>
      <c r="C2187">
        <v>2409</v>
      </c>
      <c r="D2187" t="s">
        <v>1006</v>
      </c>
      <c r="E2187" s="128" t="s">
        <v>995</v>
      </c>
      <c r="F2187">
        <v>11</v>
      </c>
      <c r="G2187" t="s">
        <v>996</v>
      </c>
    </row>
    <row r="2188" spans="1:7">
      <c r="A2188">
        <v>3274</v>
      </c>
      <c r="B2188" t="s">
        <v>993</v>
      </c>
      <c r="C2188">
        <v>2409</v>
      </c>
      <c r="D2188" t="s">
        <v>1006</v>
      </c>
      <c r="E2188" s="128" t="s">
        <v>995</v>
      </c>
      <c r="F2188">
        <v>11</v>
      </c>
      <c r="G2188" t="s">
        <v>996</v>
      </c>
    </row>
    <row r="2189" spans="1:7">
      <c r="A2189">
        <v>3275</v>
      </c>
      <c r="B2189" t="s">
        <v>993</v>
      </c>
      <c r="C2189">
        <v>2424</v>
      </c>
      <c r="D2189" t="s">
        <v>994</v>
      </c>
      <c r="E2189" s="128" t="s">
        <v>999</v>
      </c>
      <c r="F2189">
        <v>11</v>
      </c>
      <c r="G2189" t="s">
        <v>998</v>
      </c>
    </row>
    <row r="2190" spans="1:7">
      <c r="A2190">
        <v>3276</v>
      </c>
      <c r="B2190" t="s">
        <v>993</v>
      </c>
      <c r="C2190">
        <v>2416</v>
      </c>
      <c r="D2190" t="s">
        <v>1008</v>
      </c>
      <c r="E2190" s="128" t="s">
        <v>999</v>
      </c>
      <c r="F2190">
        <v>11</v>
      </c>
      <c r="G2190" t="s">
        <v>998</v>
      </c>
    </row>
    <row r="2191" spans="1:7">
      <c r="A2191">
        <v>3277</v>
      </c>
      <c r="B2191" t="s">
        <v>1001</v>
      </c>
      <c r="C2191">
        <v>2415</v>
      </c>
      <c r="D2191" t="s">
        <v>1008</v>
      </c>
      <c r="E2191" s="128" t="s">
        <v>1003</v>
      </c>
      <c r="F2191">
        <v>11</v>
      </c>
      <c r="G2191" t="s">
        <v>998</v>
      </c>
    </row>
    <row r="2192" spans="1:7">
      <c r="A2192">
        <v>3278</v>
      </c>
      <c r="B2192" t="s">
        <v>993</v>
      </c>
      <c r="C2192">
        <v>2416</v>
      </c>
      <c r="D2192" t="s">
        <v>1008</v>
      </c>
      <c r="E2192" s="128" t="s">
        <v>999</v>
      </c>
      <c r="F2192">
        <v>11</v>
      </c>
      <c r="G2192" t="s">
        <v>998</v>
      </c>
    </row>
    <row r="2193" spans="1:7">
      <c r="A2193">
        <v>3279</v>
      </c>
      <c r="B2193" t="s">
        <v>993</v>
      </c>
      <c r="C2193">
        <v>2402</v>
      </c>
      <c r="D2193" t="s">
        <v>1006</v>
      </c>
      <c r="E2193" s="128" t="s">
        <v>995</v>
      </c>
      <c r="F2193">
        <v>11</v>
      </c>
      <c r="G2193" t="s">
        <v>998</v>
      </c>
    </row>
    <row r="2194" spans="1:7">
      <c r="A2194">
        <v>3280</v>
      </c>
      <c r="B2194" t="s">
        <v>1001</v>
      </c>
      <c r="C2194">
        <v>2409</v>
      </c>
      <c r="D2194" t="s">
        <v>1009</v>
      </c>
      <c r="E2194" s="128" t="s">
        <v>1003</v>
      </c>
      <c r="F2194">
        <v>11</v>
      </c>
      <c r="G2194" t="s">
        <v>996</v>
      </c>
    </row>
    <row r="2195" spans="1:7">
      <c r="A2195">
        <v>3281</v>
      </c>
      <c r="B2195" t="s">
        <v>997</v>
      </c>
      <c r="C2195">
        <v>2409</v>
      </c>
      <c r="D2195" t="s">
        <v>1009</v>
      </c>
      <c r="E2195" s="128" t="s">
        <v>1003</v>
      </c>
      <c r="F2195">
        <v>11</v>
      </c>
      <c r="G2195" t="s">
        <v>996</v>
      </c>
    </row>
    <row r="2196" spans="1:7">
      <c r="A2196">
        <v>3282</v>
      </c>
      <c r="B2196" t="s">
        <v>997</v>
      </c>
      <c r="C2196">
        <v>2409</v>
      </c>
      <c r="D2196" t="s">
        <v>1008</v>
      </c>
      <c r="E2196" s="128" t="s">
        <v>999</v>
      </c>
      <c r="F2196">
        <v>11</v>
      </c>
      <c r="G2196" t="s">
        <v>996</v>
      </c>
    </row>
    <row r="2197" spans="1:7">
      <c r="A2197">
        <v>3283</v>
      </c>
      <c r="B2197" t="s">
        <v>997</v>
      </c>
      <c r="C2197">
        <v>2409</v>
      </c>
      <c r="D2197" t="s">
        <v>1006</v>
      </c>
      <c r="E2197" s="128" t="s">
        <v>1003</v>
      </c>
      <c r="F2197">
        <v>11</v>
      </c>
      <c r="G2197" t="s">
        <v>998</v>
      </c>
    </row>
    <row r="2198" spans="1:7">
      <c r="A2198">
        <v>3284</v>
      </c>
      <c r="B2198" t="s">
        <v>1001</v>
      </c>
      <c r="C2198">
        <v>2413</v>
      </c>
      <c r="D2198" t="s">
        <v>1008</v>
      </c>
      <c r="E2198" s="128" t="s">
        <v>1003</v>
      </c>
      <c r="F2198">
        <v>11</v>
      </c>
      <c r="G2198" t="s">
        <v>996</v>
      </c>
    </row>
    <row r="2199" spans="1:7">
      <c r="A2199">
        <v>3285</v>
      </c>
      <c r="B2199" t="s">
        <v>1001</v>
      </c>
      <c r="C2199">
        <v>2413</v>
      </c>
      <c r="D2199" t="s">
        <v>1006</v>
      </c>
      <c r="E2199" s="128" t="s">
        <v>1003</v>
      </c>
      <c r="F2199">
        <v>11</v>
      </c>
      <c r="G2199" t="s">
        <v>998</v>
      </c>
    </row>
    <row r="2200" spans="1:7">
      <c r="A2200">
        <v>3286</v>
      </c>
      <c r="B2200" t="s">
        <v>997</v>
      </c>
      <c r="C2200">
        <v>2421</v>
      </c>
      <c r="D2200" t="s">
        <v>1008</v>
      </c>
      <c r="E2200" s="128" t="s">
        <v>999</v>
      </c>
      <c r="F2200">
        <v>11</v>
      </c>
      <c r="G2200" t="s">
        <v>996</v>
      </c>
    </row>
    <row r="2201" spans="1:7">
      <c r="A2201">
        <v>3287</v>
      </c>
      <c r="B2201" t="s">
        <v>993</v>
      </c>
      <c r="C2201">
        <v>2402</v>
      </c>
      <c r="D2201" t="s">
        <v>1006</v>
      </c>
      <c r="E2201" s="128" t="s">
        <v>999</v>
      </c>
      <c r="F2201">
        <v>11</v>
      </c>
      <c r="G2201" t="s">
        <v>996</v>
      </c>
    </row>
    <row r="2202" spans="1:7">
      <c r="A2202">
        <v>3288</v>
      </c>
      <c r="B2202" t="s">
        <v>1007</v>
      </c>
      <c r="C2202">
        <v>2419</v>
      </c>
      <c r="D2202" t="s">
        <v>1009</v>
      </c>
      <c r="E2202" s="128" t="s">
        <v>1003</v>
      </c>
      <c r="F2202">
        <v>11</v>
      </c>
      <c r="G2202" t="s">
        <v>998</v>
      </c>
    </row>
    <row r="2203" spans="1:7">
      <c r="A2203">
        <v>3289</v>
      </c>
      <c r="B2203" t="s">
        <v>997</v>
      </c>
      <c r="C2203">
        <v>2415</v>
      </c>
      <c r="D2203" t="s">
        <v>1009</v>
      </c>
      <c r="E2203" s="128" t="s">
        <v>999</v>
      </c>
      <c r="F2203">
        <v>9</v>
      </c>
      <c r="G2203" t="s">
        <v>998</v>
      </c>
    </row>
    <row r="2204" spans="1:7">
      <c r="A2204">
        <v>3290</v>
      </c>
      <c r="B2204" t="s">
        <v>1001</v>
      </c>
      <c r="C2204">
        <v>2408</v>
      </c>
      <c r="D2204" t="s">
        <v>1009</v>
      </c>
      <c r="E2204" s="128" t="s">
        <v>1003</v>
      </c>
      <c r="F2204">
        <v>9</v>
      </c>
      <c r="G2204" t="s">
        <v>998</v>
      </c>
    </row>
    <row r="2205" spans="1:7">
      <c r="A2205">
        <v>3291</v>
      </c>
      <c r="B2205" t="s">
        <v>993</v>
      </c>
      <c r="C2205">
        <v>2416</v>
      </c>
      <c r="D2205" t="s">
        <v>1009</v>
      </c>
      <c r="E2205" s="128" t="s">
        <v>1004</v>
      </c>
      <c r="F2205">
        <v>11</v>
      </c>
      <c r="G2205" t="s">
        <v>998</v>
      </c>
    </row>
    <row r="2206" spans="1:7">
      <c r="A2206">
        <v>3292</v>
      </c>
      <c r="B2206" t="s">
        <v>993</v>
      </c>
      <c r="C2206">
        <v>2416</v>
      </c>
      <c r="D2206" t="s">
        <v>1009</v>
      </c>
      <c r="E2206" s="128" t="s">
        <v>1003</v>
      </c>
      <c r="F2206">
        <v>11</v>
      </c>
      <c r="G2206" t="s">
        <v>996</v>
      </c>
    </row>
    <row r="2207" spans="1:7">
      <c r="A2207">
        <v>3293</v>
      </c>
      <c r="B2207" t="s">
        <v>997</v>
      </c>
      <c r="C2207">
        <v>2422</v>
      </c>
      <c r="D2207" t="s">
        <v>1006</v>
      </c>
      <c r="E2207" s="128" t="s">
        <v>995</v>
      </c>
      <c r="F2207">
        <v>10</v>
      </c>
      <c r="G2207" t="s">
        <v>996</v>
      </c>
    </row>
    <row r="2208" spans="1:7">
      <c r="A2208">
        <v>3294</v>
      </c>
      <c r="B2208" t="s">
        <v>993</v>
      </c>
      <c r="C2208">
        <v>2418</v>
      </c>
      <c r="D2208" t="s">
        <v>1008</v>
      </c>
      <c r="E2208" s="128" t="s">
        <v>995</v>
      </c>
      <c r="F2208">
        <v>10</v>
      </c>
      <c r="G2208" t="s">
        <v>996</v>
      </c>
    </row>
    <row r="2209" spans="1:7">
      <c r="A2209">
        <v>3295</v>
      </c>
      <c r="B2209" t="s">
        <v>1001</v>
      </c>
      <c r="C2209">
        <v>2418</v>
      </c>
      <c r="D2209" t="s">
        <v>1006</v>
      </c>
      <c r="E2209" s="128" t="s">
        <v>995</v>
      </c>
      <c r="F2209">
        <v>10</v>
      </c>
      <c r="G2209" t="s">
        <v>996</v>
      </c>
    </row>
    <row r="2210" spans="1:7">
      <c r="A2210">
        <v>3296</v>
      </c>
      <c r="B2210" t="s">
        <v>997</v>
      </c>
      <c r="C2210">
        <v>2423</v>
      </c>
      <c r="D2210" t="s">
        <v>1000</v>
      </c>
      <c r="E2210" s="128" t="s">
        <v>995</v>
      </c>
      <c r="F2210">
        <v>11</v>
      </c>
      <c r="G2210" t="s">
        <v>996</v>
      </c>
    </row>
    <row r="2211" spans="1:7">
      <c r="A2211">
        <v>3297</v>
      </c>
      <c r="B2211" t="s">
        <v>997</v>
      </c>
      <c r="C2211">
        <v>2423</v>
      </c>
      <c r="D2211" t="s">
        <v>1000</v>
      </c>
      <c r="E2211" s="128" t="s">
        <v>995</v>
      </c>
      <c r="F2211">
        <v>11</v>
      </c>
      <c r="G2211" t="s">
        <v>996</v>
      </c>
    </row>
    <row r="2212" spans="1:7">
      <c r="A2212">
        <v>3298</v>
      </c>
      <c r="B2212" t="s">
        <v>997</v>
      </c>
      <c r="C2212">
        <v>2413</v>
      </c>
      <c r="D2212" t="s">
        <v>1000</v>
      </c>
      <c r="E2212" s="128" t="s">
        <v>995</v>
      </c>
      <c r="F2212">
        <v>11</v>
      </c>
      <c r="G2212" t="s">
        <v>998</v>
      </c>
    </row>
    <row r="2213" spans="1:7">
      <c r="A2213">
        <v>3299</v>
      </c>
      <c r="B2213" t="s">
        <v>993</v>
      </c>
      <c r="C2213">
        <v>2407</v>
      </c>
      <c r="D2213" t="s">
        <v>1010</v>
      </c>
      <c r="E2213" s="128" t="s">
        <v>999</v>
      </c>
      <c r="F2213">
        <v>11</v>
      </c>
      <c r="G2213" t="s">
        <v>998</v>
      </c>
    </row>
    <row r="2214" spans="1:7">
      <c r="A2214">
        <v>3300</v>
      </c>
      <c r="B2214" t="s">
        <v>993</v>
      </c>
      <c r="C2214">
        <v>2412</v>
      </c>
      <c r="D2214" t="s">
        <v>1000</v>
      </c>
      <c r="E2214" s="128" t="s">
        <v>995</v>
      </c>
      <c r="F2214">
        <v>10</v>
      </c>
      <c r="G2214" t="s">
        <v>998</v>
      </c>
    </row>
    <row r="2215" spans="1:7">
      <c r="A2215">
        <v>3301</v>
      </c>
      <c r="B2215" t="s">
        <v>993</v>
      </c>
      <c r="C2215">
        <v>2424</v>
      </c>
      <c r="D2215" t="s">
        <v>994</v>
      </c>
      <c r="E2215" s="128" t="s">
        <v>995</v>
      </c>
      <c r="F2215">
        <v>11</v>
      </c>
      <c r="G2215" t="s">
        <v>996</v>
      </c>
    </row>
    <row r="2216" spans="1:7">
      <c r="A2216">
        <v>3302</v>
      </c>
      <c r="B2216" t="s">
        <v>1001</v>
      </c>
      <c r="C2216">
        <v>2405</v>
      </c>
      <c r="D2216" t="s">
        <v>1010</v>
      </c>
      <c r="E2216" s="128" t="s">
        <v>995</v>
      </c>
      <c r="F2216">
        <v>3</v>
      </c>
      <c r="G2216" t="s">
        <v>996</v>
      </c>
    </row>
    <row r="2217" spans="1:7">
      <c r="A2217">
        <v>3303</v>
      </c>
      <c r="B2217" t="s">
        <v>997</v>
      </c>
      <c r="C2217">
        <v>2420</v>
      </c>
      <c r="D2217" t="s">
        <v>994</v>
      </c>
      <c r="E2217" s="128" t="s">
        <v>995</v>
      </c>
      <c r="F2217">
        <v>11</v>
      </c>
      <c r="G2217" t="s">
        <v>996</v>
      </c>
    </row>
    <row r="2218" spans="1:7">
      <c r="A2218">
        <v>3304</v>
      </c>
      <c r="B2218" t="s">
        <v>997</v>
      </c>
      <c r="C2218">
        <v>2414</v>
      </c>
      <c r="D2218" t="s">
        <v>1008</v>
      </c>
      <c r="E2218" s="128" t="s">
        <v>999</v>
      </c>
      <c r="F2218">
        <v>11</v>
      </c>
      <c r="G2218" t="s">
        <v>998</v>
      </c>
    </row>
    <row r="2219" spans="1:7">
      <c r="A2219">
        <v>3305</v>
      </c>
      <c r="B2219" t="s">
        <v>993</v>
      </c>
      <c r="C2219">
        <v>2416</v>
      </c>
      <c r="D2219" t="s">
        <v>1009</v>
      </c>
      <c r="E2219" s="128" t="s">
        <v>1003</v>
      </c>
      <c r="F2219">
        <v>11</v>
      </c>
      <c r="G2219" t="s">
        <v>996</v>
      </c>
    </row>
    <row r="2220" spans="1:7">
      <c r="A2220">
        <v>3306</v>
      </c>
      <c r="B2220" t="s">
        <v>997</v>
      </c>
      <c r="C2220">
        <v>2415</v>
      </c>
      <c r="D2220" t="s">
        <v>1000</v>
      </c>
      <c r="E2220" s="128" t="s">
        <v>995</v>
      </c>
      <c r="F2220">
        <v>11</v>
      </c>
      <c r="G2220" t="s">
        <v>996</v>
      </c>
    </row>
    <row r="2221" spans="1:7">
      <c r="A2221">
        <v>3307</v>
      </c>
      <c r="B2221" t="s">
        <v>997</v>
      </c>
      <c r="C2221">
        <v>2414</v>
      </c>
      <c r="D2221" t="s">
        <v>1000</v>
      </c>
      <c r="E2221" s="128" t="s">
        <v>999</v>
      </c>
      <c r="F2221">
        <v>11</v>
      </c>
      <c r="G2221" t="s">
        <v>996</v>
      </c>
    </row>
    <row r="2222" spans="1:7">
      <c r="A2222">
        <v>3308</v>
      </c>
      <c r="B2222" t="s">
        <v>997</v>
      </c>
      <c r="C2222">
        <v>2405</v>
      </c>
      <c r="D2222" t="s">
        <v>1008</v>
      </c>
      <c r="E2222" s="128" t="s">
        <v>995</v>
      </c>
      <c r="F2222">
        <v>11</v>
      </c>
      <c r="G2222" t="s">
        <v>998</v>
      </c>
    </row>
    <row r="2223" spans="1:7">
      <c r="A2223">
        <v>3309</v>
      </c>
      <c r="B2223" t="s">
        <v>997</v>
      </c>
      <c r="C2223">
        <v>2418</v>
      </c>
      <c r="D2223" t="s">
        <v>1010</v>
      </c>
      <c r="E2223" s="128" t="s">
        <v>999</v>
      </c>
      <c r="F2223">
        <v>11</v>
      </c>
      <c r="G2223" t="s">
        <v>996</v>
      </c>
    </row>
    <row r="2224" spans="1:7">
      <c r="A2224">
        <v>3310</v>
      </c>
      <c r="B2224" t="s">
        <v>997</v>
      </c>
      <c r="C2224">
        <v>2404</v>
      </c>
      <c r="D2224" t="s">
        <v>1008</v>
      </c>
      <c r="E2224" s="128" t="s">
        <v>999</v>
      </c>
      <c r="F2224">
        <v>11</v>
      </c>
      <c r="G2224" t="s">
        <v>998</v>
      </c>
    </row>
    <row r="2225" spans="1:7">
      <c r="A2225">
        <v>3311</v>
      </c>
      <c r="B2225" t="s">
        <v>993</v>
      </c>
      <c r="C2225">
        <v>2415</v>
      </c>
      <c r="D2225" t="s">
        <v>994</v>
      </c>
      <c r="E2225" s="128" t="s">
        <v>995</v>
      </c>
      <c r="F2225">
        <v>11</v>
      </c>
      <c r="G2225" t="s">
        <v>996</v>
      </c>
    </row>
    <row r="2226" spans="1:7">
      <c r="A2226">
        <v>3312</v>
      </c>
      <c r="B2226" t="s">
        <v>997</v>
      </c>
      <c r="C2226">
        <v>2411</v>
      </c>
      <c r="D2226" t="s">
        <v>1008</v>
      </c>
      <c r="E2226" s="128" t="s">
        <v>1003</v>
      </c>
      <c r="F2226">
        <v>11</v>
      </c>
      <c r="G2226" t="s">
        <v>998</v>
      </c>
    </row>
    <row r="2227" spans="1:7">
      <c r="A2227">
        <v>3313</v>
      </c>
      <c r="B2227" t="s">
        <v>997</v>
      </c>
      <c r="C2227">
        <v>2424</v>
      </c>
      <c r="D2227" t="s">
        <v>1006</v>
      </c>
      <c r="E2227" s="128" t="s">
        <v>999</v>
      </c>
      <c r="F2227">
        <v>11</v>
      </c>
      <c r="G2227" t="s">
        <v>996</v>
      </c>
    </row>
    <row r="2228" spans="1:7">
      <c r="A2228">
        <v>3314</v>
      </c>
      <c r="B2228" t="s">
        <v>1001</v>
      </c>
      <c r="C2228">
        <v>2404</v>
      </c>
      <c r="D2228" t="s">
        <v>1009</v>
      </c>
      <c r="E2228" s="128" t="s">
        <v>1003</v>
      </c>
      <c r="F2228">
        <v>11</v>
      </c>
      <c r="G2228" t="s">
        <v>996</v>
      </c>
    </row>
    <row r="2229" spans="1:7">
      <c r="A2229">
        <v>3315</v>
      </c>
      <c r="B2229" t="s">
        <v>1001</v>
      </c>
      <c r="C2229">
        <v>2404</v>
      </c>
      <c r="D2229" t="s">
        <v>1008</v>
      </c>
      <c r="E2229" s="128" t="s">
        <v>995</v>
      </c>
      <c r="F2229">
        <v>11</v>
      </c>
      <c r="G2229" t="s">
        <v>996</v>
      </c>
    </row>
    <row r="2230" spans="1:7">
      <c r="A2230">
        <v>3316</v>
      </c>
      <c r="B2230" t="s">
        <v>1001</v>
      </c>
      <c r="C2230">
        <v>2404</v>
      </c>
      <c r="D2230" t="s">
        <v>1008</v>
      </c>
      <c r="E2230" s="128" t="s">
        <v>995</v>
      </c>
      <c r="F2230">
        <v>11</v>
      </c>
      <c r="G2230" t="s">
        <v>996</v>
      </c>
    </row>
    <row r="2231" spans="1:7">
      <c r="A2231">
        <v>3317</v>
      </c>
      <c r="B2231" t="s">
        <v>997</v>
      </c>
      <c r="C2231">
        <v>2416</v>
      </c>
      <c r="D2231" t="s">
        <v>1010</v>
      </c>
      <c r="E2231" s="128" t="s">
        <v>1003</v>
      </c>
      <c r="F2231">
        <v>11</v>
      </c>
      <c r="G2231" t="s">
        <v>998</v>
      </c>
    </row>
    <row r="2232" spans="1:7">
      <c r="A2232">
        <v>3318</v>
      </c>
      <c r="B2232" t="s">
        <v>1001</v>
      </c>
      <c r="C2232">
        <v>2424</v>
      </c>
      <c r="D2232" t="s">
        <v>994</v>
      </c>
      <c r="E2232" s="128" t="s">
        <v>995</v>
      </c>
      <c r="F2232">
        <v>11</v>
      </c>
      <c r="G2232" t="s">
        <v>996</v>
      </c>
    </row>
    <row r="2233" spans="1:7">
      <c r="A2233">
        <v>3319</v>
      </c>
      <c r="B2233" t="s">
        <v>1001</v>
      </c>
      <c r="C2233">
        <v>2409</v>
      </c>
      <c r="D2233" t="s">
        <v>1008</v>
      </c>
      <c r="E2233" s="128" t="s">
        <v>1003</v>
      </c>
      <c r="F2233">
        <v>11</v>
      </c>
      <c r="G2233" t="s">
        <v>998</v>
      </c>
    </row>
    <row r="2234" spans="1:7">
      <c r="A2234">
        <v>3320</v>
      </c>
      <c r="B2234" t="s">
        <v>1007</v>
      </c>
      <c r="C2234">
        <v>2414</v>
      </c>
      <c r="D2234" t="s">
        <v>1008</v>
      </c>
      <c r="E2234" s="128" t="s">
        <v>995</v>
      </c>
      <c r="F2234">
        <v>10</v>
      </c>
      <c r="G2234" t="s">
        <v>998</v>
      </c>
    </row>
    <row r="2235" spans="1:7">
      <c r="A2235">
        <v>3321</v>
      </c>
      <c r="B2235" t="s">
        <v>993</v>
      </c>
      <c r="C2235">
        <v>2408</v>
      </c>
      <c r="D2235" t="s">
        <v>1008</v>
      </c>
      <c r="E2235" s="128" t="s">
        <v>1003</v>
      </c>
      <c r="F2235">
        <v>11</v>
      </c>
      <c r="G2235" t="s">
        <v>998</v>
      </c>
    </row>
    <row r="2236" spans="1:7">
      <c r="A2236">
        <v>3322</v>
      </c>
      <c r="B2236" t="s">
        <v>993</v>
      </c>
      <c r="C2236">
        <v>2408</v>
      </c>
      <c r="D2236" t="s">
        <v>1008</v>
      </c>
      <c r="E2236" s="128" t="s">
        <v>1003</v>
      </c>
      <c r="F2236">
        <v>10</v>
      </c>
      <c r="G2236" t="s">
        <v>998</v>
      </c>
    </row>
    <row r="2237" spans="1:7">
      <c r="A2237">
        <v>3323</v>
      </c>
      <c r="B2237" t="s">
        <v>997</v>
      </c>
      <c r="C2237">
        <v>2417</v>
      </c>
      <c r="D2237" t="s">
        <v>1008</v>
      </c>
      <c r="E2237" s="128" t="s">
        <v>1003</v>
      </c>
      <c r="F2237">
        <v>10</v>
      </c>
      <c r="G2237" t="s">
        <v>998</v>
      </c>
    </row>
    <row r="2238" spans="1:7">
      <c r="A2238">
        <v>3324</v>
      </c>
      <c r="B2238" t="s">
        <v>1002</v>
      </c>
      <c r="C2238">
        <v>2407</v>
      </c>
      <c r="D2238" t="s">
        <v>1009</v>
      </c>
      <c r="E2238" s="128" t="s">
        <v>995</v>
      </c>
      <c r="F2238">
        <v>11</v>
      </c>
      <c r="G2238" t="s">
        <v>996</v>
      </c>
    </row>
    <row r="2239" spans="1:7">
      <c r="A2239">
        <v>3325</v>
      </c>
      <c r="B2239" t="s">
        <v>1001</v>
      </c>
      <c r="C2239">
        <v>2416</v>
      </c>
      <c r="D2239" t="s">
        <v>1008</v>
      </c>
      <c r="E2239" s="128" t="s">
        <v>1003</v>
      </c>
      <c r="F2239">
        <v>11</v>
      </c>
      <c r="G2239" t="s">
        <v>998</v>
      </c>
    </row>
    <row r="2240" spans="1:7">
      <c r="A2240">
        <v>3326</v>
      </c>
      <c r="B2240" t="s">
        <v>997</v>
      </c>
      <c r="C2240">
        <v>2402</v>
      </c>
      <c r="D2240" t="s">
        <v>1000</v>
      </c>
      <c r="E2240" s="128" t="s">
        <v>995</v>
      </c>
      <c r="F2240">
        <v>11</v>
      </c>
      <c r="G2240" t="s">
        <v>996</v>
      </c>
    </row>
    <row r="2241" spans="1:7">
      <c r="A2241">
        <v>3327</v>
      </c>
      <c r="B2241" t="s">
        <v>997</v>
      </c>
      <c r="C2241">
        <v>2415</v>
      </c>
      <c r="D2241" t="s">
        <v>1008</v>
      </c>
      <c r="E2241" s="128" t="s">
        <v>995</v>
      </c>
      <c r="F2241">
        <v>11</v>
      </c>
      <c r="G2241" t="s">
        <v>998</v>
      </c>
    </row>
    <row r="2242" spans="1:7">
      <c r="A2242">
        <v>3328</v>
      </c>
      <c r="B2242" t="s">
        <v>997</v>
      </c>
      <c r="C2242">
        <v>2402</v>
      </c>
      <c r="D2242" t="s">
        <v>1006</v>
      </c>
      <c r="E2242" s="128" t="s">
        <v>995</v>
      </c>
      <c r="F2242">
        <v>11</v>
      </c>
      <c r="G2242" t="s">
        <v>996</v>
      </c>
    </row>
    <row r="2243" spans="1:7">
      <c r="A2243">
        <v>3329</v>
      </c>
      <c r="B2243" t="s">
        <v>1001</v>
      </c>
      <c r="C2243">
        <v>2419</v>
      </c>
      <c r="D2243" t="s">
        <v>1008</v>
      </c>
      <c r="E2243" s="128" t="s">
        <v>995</v>
      </c>
      <c r="F2243">
        <v>9</v>
      </c>
      <c r="G2243" t="s">
        <v>996</v>
      </c>
    </row>
    <row r="2244" spans="1:7">
      <c r="A2244">
        <v>3330</v>
      </c>
      <c r="B2244" t="s">
        <v>993</v>
      </c>
      <c r="C2244">
        <v>2418</v>
      </c>
      <c r="D2244" t="s">
        <v>1009</v>
      </c>
      <c r="E2244" s="128" t="s">
        <v>1003</v>
      </c>
      <c r="F2244">
        <v>10</v>
      </c>
      <c r="G2244" t="s">
        <v>998</v>
      </c>
    </row>
    <row r="2245" spans="1:7">
      <c r="A2245">
        <v>3331</v>
      </c>
      <c r="B2245" t="s">
        <v>997</v>
      </c>
      <c r="C2245">
        <v>2405</v>
      </c>
      <c r="D2245" t="s">
        <v>1008</v>
      </c>
      <c r="E2245" s="128" t="s">
        <v>999</v>
      </c>
      <c r="F2245">
        <v>10</v>
      </c>
      <c r="G2245" t="s">
        <v>998</v>
      </c>
    </row>
    <row r="2246" spans="1:7">
      <c r="A2246">
        <v>3332</v>
      </c>
      <c r="B2246" t="s">
        <v>997</v>
      </c>
      <c r="C2246">
        <v>2405</v>
      </c>
      <c r="D2246" t="s">
        <v>1006</v>
      </c>
      <c r="E2246" s="128" t="s">
        <v>1003</v>
      </c>
      <c r="F2246">
        <v>10</v>
      </c>
      <c r="G2246" t="s">
        <v>998</v>
      </c>
    </row>
    <row r="2247" spans="1:7">
      <c r="A2247">
        <v>3333</v>
      </c>
      <c r="B2247" t="s">
        <v>997</v>
      </c>
      <c r="C2247">
        <v>2415</v>
      </c>
      <c r="D2247" t="s">
        <v>1008</v>
      </c>
      <c r="E2247" s="128" t="s">
        <v>995</v>
      </c>
      <c r="F2247">
        <v>10</v>
      </c>
      <c r="G2247" t="s">
        <v>996</v>
      </c>
    </row>
    <row r="2248" spans="1:7">
      <c r="A2248">
        <v>3334</v>
      </c>
      <c r="B2248" t="s">
        <v>997</v>
      </c>
      <c r="C2248">
        <v>2409</v>
      </c>
      <c r="D2248" t="s">
        <v>1006</v>
      </c>
      <c r="E2248" s="128" t="s">
        <v>999</v>
      </c>
      <c r="F2248">
        <v>10</v>
      </c>
      <c r="G2248" t="s">
        <v>998</v>
      </c>
    </row>
    <row r="2249" spans="1:7">
      <c r="A2249">
        <v>3335</v>
      </c>
      <c r="B2249" t="s">
        <v>1001</v>
      </c>
      <c r="C2249">
        <v>2411</v>
      </c>
      <c r="D2249" t="s">
        <v>994</v>
      </c>
      <c r="E2249" s="128" t="s">
        <v>995</v>
      </c>
      <c r="F2249">
        <v>10</v>
      </c>
      <c r="G2249" t="s">
        <v>996</v>
      </c>
    </row>
    <row r="2250" spans="1:7">
      <c r="A2250">
        <v>3336</v>
      </c>
      <c r="B2250" t="s">
        <v>997</v>
      </c>
      <c r="C2250">
        <v>2411</v>
      </c>
      <c r="D2250" t="s">
        <v>994</v>
      </c>
      <c r="E2250" s="128" t="s">
        <v>995</v>
      </c>
      <c r="F2250">
        <v>10</v>
      </c>
      <c r="G2250" t="s">
        <v>996</v>
      </c>
    </row>
    <row r="2251" spans="1:7">
      <c r="A2251">
        <v>3337</v>
      </c>
      <c r="B2251" t="s">
        <v>1001</v>
      </c>
      <c r="C2251">
        <v>2411</v>
      </c>
      <c r="D2251" t="s">
        <v>1000</v>
      </c>
      <c r="E2251" s="128" t="s">
        <v>999</v>
      </c>
      <c r="F2251">
        <v>10</v>
      </c>
      <c r="G2251" t="s">
        <v>996</v>
      </c>
    </row>
    <row r="2252" spans="1:7">
      <c r="A2252">
        <v>3338</v>
      </c>
      <c r="B2252" t="s">
        <v>997</v>
      </c>
      <c r="C2252">
        <v>2404</v>
      </c>
      <c r="D2252" t="s">
        <v>1006</v>
      </c>
      <c r="E2252" s="128" t="s">
        <v>995</v>
      </c>
      <c r="F2252">
        <v>10</v>
      </c>
      <c r="G2252" t="s">
        <v>998</v>
      </c>
    </row>
    <row r="2253" spans="1:7">
      <c r="A2253">
        <v>3339</v>
      </c>
      <c r="B2253" t="s">
        <v>993</v>
      </c>
      <c r="C2253">
        <v>2409</v>
      </c>
      <c r="D2253" t="s">
        <v>1006</v>
      </c>
      <c r="E2253" s="128" t="s">
        <v>1003</v>
      </c>
      <c r="F2253">
        <v>10</v>
      </c>
      <c r="G2253" t="s">
        <v>998</v>
      </c>
    </row>
    <row r="2254" spans="1:7">
      <c r="A2254">
        <v>3340</v>
      </c>
      <c r="B2254" t="s">
        <v>997</v>
      </c>
      <c r="C2254">
        <v>2401</v>
      </c>
      <c r="D2254" t="s">
        <v>1006</v>
      </c>
      <c r="E2254" s="128" t="s">
        <v>1003</v>
      </c>
      <c r="F2254">
        <v>10</v>
      </c>
      <c r="G2254" t="s">
        <v>996</v>
      </c>
    </row>
    <row r="2255" spans="1:7">
      <c r="A2255">
        <v>3342</v>
      </c>
      <c r="B2255" t="s">
        <v>997</v>
      </c>
      <c r="C2255">
        <v>2406</v>
      </c>
      <c r="D2255" t="s">
        <v>1006</v>
      </c>
      <c r="E2255" s="128" t="s">
        <v>995</v>
      </c>
      <c r="F2255">
        <v>9</v>
      </c>
      <c r="G2255" t="s">
        <v>1005</v>
      </c>
    </row>
    <row r="2256" spans="1:7">
      <c r="A2256">
        <v>3343</v>
      </c>
      <c r="B2256" t="s">
        <v>997</v>
      </c>
      <c r="C2256">
        <v>2415</v>
      </c>
      <c r="D2256" t="s">
        <v>1008</v>
      </c>
      <c r="E2256" s="128" t="s">
        <v>1003</v>
      </c>
      <c r="F2256">
        <v>11</v>
      </c>
      <c r="G2256" t="s">
        <v>998</v>
      </c>
    </row>
    <row r="2257" spans="1:7">
      <c r="A2257">
        <v>3344</v>
      </c>
      <c r="B2257" t="s">
        <v>997</v>
      </c>
      <c r="C2257">
        <v>2408</v>
      </c>
      <c r="D2257" t="s">
        <v>1009</v>
      </c>
      <c r="E2257" s="128" t="s">
        <v>995</v>
      </c>
      <c r="F2257">
        <v>11</v>
      </c>
      <c r="G2257" t="s">
        <v>996</v>
      </c>
    </row>
    <row r="2258" spans="1:7">
      <c r="A2258">
        <v>3345</v>
      </c>
      <c r="B2258" t="s">
        <v>997</v>
      </c>
      <c r="C2258">
        <v>2419</v>
      </c>
      <c r="D2258" t="s">
        <v>1000</v>
      </c>
      <c r="E2258" s="128" t="s">
        <v>995</v>
      </c>
      <c r="F2258">
        <v>10</v>
      </c>
      <c r="G2258" t="s">
        <v>996</v>
      </c>
    </row>
    <row r="2259" spans="1:7">
      <c r="A2259">
        <v>3346</v>
      </c>
      <c r="B2259" t="s">
        <v>997</v>
      </c>
      <c r="C2259">
        <v>2408</v>
      </c>
      <c r="D2259" t="s">
        <v>1006</v>
      </c>
      <c r="E2259" s="128" t="s">
        <v>995</v>
      </c>
      <c r="F2259">
        <v>10</v>
      </c>
      <c r="G2259" t="s">
        <v>996</v>
      </c>
    </row>
    <row r="2260" spans="1:7">
      <c r="A2260">
        <v>3347</v>
      </c>
      <c r="B2260" t="s">
        <v>1001</v>
      </c>
      <c r="C2260">
        <v>2405</v>
      </c>
      <c r="D2260" t="s">
        <v>1009</v>
      </c>
      <c r="E2260" s="128" t="s">
        <v>1003</v>
      </c>
      <c r="F2260">
        <v>10</v>
      </c>
      <c r="G2260" t="s">
        <v>998</v>
      </c>
    </row>
    <row r="2261" spans="1:7">
      <c r="A2261">
        <v>3348</v>
      </c>
      <c r="B2261" t="s">
        <v>993</v>
      </c>
      <c r="C2261">
        <v>2422</v>
      </c>
      <c r="D2261" t="s">
        <v>1006</v>
      </c>
      <c r="E2261" s="128" t="s">
        <v>1003</v>
      </c>
      <c r="F2261">
        <v>11</v>
      </c>
      <c r="G2261" t="s">
        <v>998</v>
      </c>
    </row>
    <row r="2262" spans="1:7">
      <c r="A2262">
        <v>3349</v>
      </c>
      <c r="B2262" t="s">
        <v>993</v>
      </c>
      <c r="C2262">
        <v>2405</v>
      </c>
      <c r="D2262" t="s">
        <v>1000</v>
      </c>
      <c r="E2262" s="128" t="s">
        <v>1003</v>
      </c>
      <c r="F2262">
        <v>10</v>
      </c>
      <c r="G2262" t="s">
        <v>998</v>
      </c>
    </row>
    <row r="2263" spans="1:7">
      <c r="A2263">
        <v>3350</v>
      </c>
      <c r="B2263" t="s">
        <v>993</v>
      </c>
      <c r="C2263">
        <v>2405</v>
      </c>
      <c r="D2263" t="s">
        <v>1000</v>
      </c>
      <c r="E2263" s="128" t="s">
        <v>1003</v>
      </c>
      <c r="F2263">
        <v>10</v>
      </c>
      <c r="G2263" t="s">
        <v>998</v>
      </c>
    </row>
    <row r="2264" spans="1:7">
      <c r="A2264">
        <v>3351</v>
      </c>
      <c r="B2264" t="s">
        <v>997</v>
      </c>
      <c r="C2264">
        <v>2420</v>
      </c>
      <c r="D2264" t="s">
        <v>1010</v>
      </c>
      <c r="E2264" s="128" t="s">
        <v>1003</v>
      </c>
      <c r="F2264">
        <v>4</v>
      </c>
      <c r="G2264" t="s">
        <v>998</v>
      </c>
    </row>
    <row r="2265" spans="1:7">
      <c r="A2265">
        <v>3352</v>
      </c>
      <c r="B2265" t="s">
        <v>997</v>
      </c>
      <c r="C2265">
        <v>2414</v>
      </c>
      <c r="D2265" t="s">
        <v>1006</v>
      </c>
      <c r="E2265" s="128" t="s">
        <v>1004</v>
      </c>
      <c r="F2265">
        <v>10</v>
      </c>
      <c r="G2265" t="s">
        <v>998</v>
      </c>
    </row>
    <row r="2266" spans="1:7">
      <c r="A2266">
        <v>3353</v>
      </c>
      <c r="B2266" t="s">
        <v>993</v>
      </c>
      <c r="C2266">
        <v>2423</v>
      </c>
      <c r="D2266" t="s">
        <v>1000</v>
      </c>
      <c r="E2266" s="128" t="s">
        <v>999</v>
      </c>
      <c r="F2266">
        <v>10</v>
      </c>
      <c r="G2266" t="s">
        <v>998</v>
      </c>
    </row>
    <row r="2267" spans="1:7">
      <c r="A2267">
        <v>3354</v>
      </c>
      <c r="B2267" t="s">
        <v>993</v>
      </c>
      <c r="C2267">
        <v>2414</v>
      </c>
      <c r="D2267" t="s">
        <v>1006</v>
      </c>
      <c r="E2267" s="128" t="s">
        <v>995</v>
      </c>
      <c r="F2267">
        <v>10</v>
      </c>
      <c r="G2267" t="s">
        <v>998</v>
      </c>
    </row>
    <row r="2268" spans="1:7">
      <c r="A2268">
        <v>3355</v>
      </c>
      <c r="B2268" t="s">
        <v>993</v>
      </c>
      <c r="C2268">
        <v>2423</v>
      </c>
      <c r="D2268" t="s">
        <v>1008</v>
      </c>
      <c r="E2268" s="128" t="s">
        <v>999</v>
      </c>
      <c r="F2268">
        <v>10</v>
      </c>
      <c r="G2268" t="s">
        <v>996</v>
      </c>
    </row>
    <row r="2269" spans="1:7">
      <c r="A2269">
        <v>3356</v>
      </c>
      <c r="B2269" t="s">
        <v>997</v>
      </c>
      <c r="C2269">
        <v>2413</v>
      </c>
      <c r="D2269" t="s">
        <v>1006</v>
      </c>
      <c r="E2269" s="128" t="s">
        <v>995</v>
      </c>
      <c r="F2269">
        <v>10</v>
      </c>
      <c r="G2269" t="s">
        <v>996</v>
      </c>
    </row>
    <row r="2270" spans="1:7">
      <c r="A2270">
        <v>3357</v>
      </c>
      <c r="B2270" t="s">
        <v>997</v>
      </c>
      <c r="C2270">
        <v>2413</v>
      </c>
      <c r="D2270" t="s">
        <v>1006</v>
      </c>
      <c r="E2270" s="128" t="s">
        <v>995</v>
      </c>
      <c r="F2270">
        <v>10</v>
      </c>
      <c r="G2270" t="s">
        <v>996</v>
      </c>
    </row>
    <row r="2271" spans="1:7">
      <c r="A2271">
        <v>3358</v>
      </c>
      <c r="B2271" t="s">
        <v>997</v>
      </c>
      <c r="C2271">
        <v>2411</v>
      </c>
      <c r="D2271" t="s">
        <v>1000</v>
      </c>
      <c r="E2271" s="128" t="s">
        <v>995</v>
      </c>
      <c r="F2271">
        <v>10</v>
      </c>
      <c r="G2271" t="s">
        <v>996</v>
      </c>
    </row>
    <row r="2272" spans="1:7">
      <c r="A2272">
        <v>3359</v>
      </c>
      <c r="B2272" t="s">
        <v>997</v>
      </c>
      <c r="C2272">
        <v>2402</v>
      </c>
      <c r="D2272" t="s">
        <v>994</v>
      </c>
      <c r="E2272" s="128" t="s">
        <v>995</v>
      </c>
      <c r="F2272">
        <v>10</v>
      </c>
      <c r="G2272" t="s">
        <v>996</v>
      </c>
    </row>
    <row r="2273" spans="1:7">
      <c r="A2273">
        <v>3360</v>
      </c>
      <c r="B2273" t="s">
        <v>993</v>
      </c>
      <c r="C2273">
        <v>2419</v>
      </c>
      <c r="D2273" t="s">
        <v>994</v>
      </c>
      <c r="E2273" s="128" t="s">
        <v>995</v>
      </c>
      <c r="F2273">
        <v>10</v>
      </c>
      <c r="G2273" t="s">
        <v>996</v>
      </c>
    </row>
    <row r="2274" spans="1:7">
      <c r="A2274">
        <v>3361</v>
      </c>
      <c r="B2274" t="s">
        <v>993</v>
      </c>
      <c r="C2274">
        <v>2419</v>
      </c>
      <c r="D2274" t="s">
        <v>994</v>
      </c>
      <c r="E2274" s="128" t="s">
        <v>995</v>
      </c>
      <c r="F2274">
        <v>10</v>
      </c>
      <c r="G2274" t="s">
        <v>998</v>
      </c>
    </row>
    <row r="2275" spans="1:7">
      <c r="A2275">
        <v>3362</v>
      </c>
      <c r="B2275" t="s">
        <v>997</v>
      </c>
      <c r="C2275">
        <v>2419</v>
      </c>
      <c r="D2275" t="s">
        <v>1000</v>
      </c>
      <c r="E2275" s="128" t="s">
        <v>995</v>
      </c>
      <c r="F2275">
        <v>10</v>
      </c>
      <c r="G2275" t="s">
        <v>998</v>
      </c>
    </row>
    <row r="2276" spans="1:7">
      <c r="A2276">
        <v>3363</v>
      </c>
      <c r="B2276" t="s">
        <v>997</v>
      </c>
      <c r="C2276">
        <v>2414</v>
      </c>
      <c r="D2276" t="s">
        <v>1000</v>
      </c>
      <c r="E2276" s="128" t="s">
        <v>999</v>
      </c>
      <c r="F2276">
        <v>10</v>
      </c>
      <c r="G2276" t="s">
        <v>996</v>
      </c>
    </row>
    <row r="2277" spans="1:7">
      <c r="A2277">
        <v>3364</v>
      </c>
      <c r="B2277" t="s">
        <v>997</v>
      </c>
      <c r="C2277">
        <v>2404</v>
      </c>
      <c r="D2277" t="s">
        <v>1006</v>
      </c>
      <c r="E2277" s="128" t="s">
        <v>995</v>
      </c>
      <c r="F2277">
        <v>10</v>
      </c>
      <c r="G2277" t="s">
        <v>996</v>
      </c>
    </row>
    <row r="2278" spans="1:7">
      <c r="A2278">
        <v>3365</v>
      </c>
      <c r="B2278" t="s">
        <v>997</v>
      </c>
      <c r="C2278">
        <v>2404</v>
      </c>
      <c r="D2278" t="s">
        <v>1006</v>
      </c>
      <c r="E2278" s="128" t="s">
        <v>995</v>
      </c>
      <c r="F2278">
        <v>10</v>
      </c>
      <c r="G2278" t="s">
        <v>996</v>
      </c>
    </row>
    <row r="2279" spans="1:7">
      <c r="A2279">
        <v>3366</v>
      </c>
      <c r="B2279" t="s">
        <v>997</v>
      </c>
      <c r="C2279">
        <v>2408</v>
      </c>
      <c r="D2279" t="s">
        <v>1000</v>
      </c>
      <c r="E2279" s="128" t="s">
        <v>995</v>
      </c>
      <c r="F2279">
        <v>10</v>
      </c>
      <c r="G2279" t="s">
        <v>996</v>
      </c>
    </row>
    <row r="2280" spans="1:7">
      <c r="A2280">
        <v>3367</v>
      </c>
      <c r="B2280" t="s">
        <v>993</v>
      </c>
      <c r="C2280">
        <v>2405</v>
      </c>
      <c r="D2280" t="s">
        <v>1008</v>
      </c>
      <c r="E2280" s="128" t="s">
        <v>995</v>
      </c>
      <c r="F2280">
        <v>9</v>
      </c>
      <c r="G2280" t="s">
        <v>996</v>
      </c>
    </row>
    <row r="2281" spans="1:7">
      <c r="A2281">
        <v>3368</v>
      </c>
      <c r="B2281" t="s">
        <v>997</v>
      </c>
      <c r="C2281">
        <v>2412</v>
      </c>
      <c r="D2281" t="s">
        <v>1008</v>
      </c>
      <c r="E2281" s="128" t="s">
        <v>995</v>
      </c>
      <c r="F2281">
        <v>10</v>
      </c>
      <c r="G2281" t="s">
        <v>998</v>
      </c>
    </row>
    <row r="2282" spans="1:7">
      <c r="A2282">
        <v>3369</v>
      </c>
      <c r="B2282" t="s">
        <v>1001</v>
      </c>
      <c r="C2282">
        <v>2411</v>
      </c>
      <c r="D2282" t="s">
        <v>1009</v>
      </c>
      <c r="E2282" s="128" t="s">
        <v>1003</v>
      </c>
      <c r="F2282">
        <v>10</v>
      </c>
      <c r="G2282" t="s">
        <v>998</v>
      </c>
    </row>
    <row r="2283" spans="1:7">
      <c r="A2283">
        <v>3371</v>
      </c>
      <c r="B2283" t="s">
        <v>1001</v>
      </c>
      <c r="C2283">
        <v>2406</v>
      </c>
      <c r="D2283" t="s">
        <v>1006</v>
      </c>
      <c r="E2283" s="128" t="s">
        <v>995</v>
      </c>
      <c r="F2283">
        <v>9</v>
      </c>
      <c r="G2283" t="s">
        <v>996</v>
      </c>
    </row>
    <row r="2284" spans="1:7">
      <c r="A2284">
        <v>3372</v>
      </c>
      <c r="B2284" t="s">
        <v>1007</v>
      </c>
      <c r="C2284">
        <v>2404</v>
      </c>
      <c r="D2284" t="s">
        <v>1008</v>
      </c>
      <c r="E2284" s="128" t="s">
        <v>999</v>
      </c>
      <c r="F2284">
        <v>10</v>
      </c>
      <c r="G2284" t="s">
        <v>998</v>
      </c>
    </row>
    <row r="2285" spans="1:7">
      <c r="A2285">
        <v>3374</v>
      </c>
      <c r="B2285" t="s">
        <v>993</v>
      </c>
      <c r="C2285">
        <v>2424</v>
      </c>
      <c r="D2285" t="s">
        <v>1000</v>
      </c>
      <c r="E2285" s="128" t="s">
        <v>999</v>
      </c>
      <c r="F2285">
        <v>9</v>
      </c>
      <c r="G2285" t="s">
        <v>996</v>
      </c>
    </row>
    <row r="2286" spans="1:7">
      <c r="A2286">
        <v>3375</v>
      </c>
      <c r="B2286" t="s">
        <v>997</v>
      </c>
      <c r="C2286">
        <v>2404</v>
      </c>
      <c r="D2286" t="s">
        <v>1009</v>
      </c>
      <c r="E2286" s="128" t="s">
        <v>995</v>
      </c>
      <c r="F2286">
        <v>4</v>
      </c>
      <c r="G2286" t="s">
        <v>996</v>
      </c>
    </row>
    <row r="2287" spans="1:7">
      <c r="A2287">
        <v>3376</v>
      </c>
      <c r="B2287" t="s">
        <v>1002</v>
      </c>
      <c r="C2287">
        <v>2404</v>
      </c>
      <c r="D2287" t="s">
        <v>994</v>
      </c>
      <c r="E2287" s="128" t="s">
        <v>1003</v>
      </c>
      <c r="F2287">
        <v>10</v>
      </c>
      <c r="G2287" t="s">
        <v>998</v>
      </c>
    </row>
    <row r="2288" spans="1:7">
      <c r="A2288">
        <v>3379</v>
      </c>
      <c r="B2288" t="s">
        <v>997</v>
      </c>
      <c r="C2288">
        <v>2406</v>
      </c>
      <c r="D2288" t="s">
        <v>1006</v>
      </c>
      <c r="E2288" s="128" t="s">
        <v>999</v>
      </c>
      <c r="F2288">
        <v>10</v>
      </c>
      <c r="G2288" t="s">
        <v>998</v>
      </c>
    </row>
    <row r="2289" spans="1:7">
      <c r="A2289">
        <v>3380</v>
      </c>
      <c r="B2289" t="s">
        <v>993</v>
      </c>
      <c r="C2289">
        <v>2409</v>
      </c>
      <c r="D2289" t="s">
        <v>1008</v>
      </c>
      <c r="E2289" s="128" t="s">
        <v>1003</v>
      </c>
      <c r="F2289">
        <v>10</v>
      </c>
      <c r="G2289" t="s">
        <v>998</v>
      </c>
    </row>
    <row r="2290" spans="1:7">
      <c r="A2290">
        <v>3381</v>
      </c>
      <c r="B2290" t="s">
        <v>997</v>
      </c>
      <c r="C2290">
        <v>2407</v>
      </c>
      <c r="D2290" t="s">
        <v>994</v>
      </c>
      <c r="E2290" s="128" t="s">
        <v>995</v>
      </c>
      <c r="F2290">
        <v>8</v>
      </c>
      <c r="G2290" t="s">
        <v>996</v>
      </c>
    </row>
    <row r="2291" spans="1:7">
      <c r="A2291">
        <v>3382</v>
      </c>
      <c r="B2291" t="s">
        <v>993</v>
      </c>
      <c r="C2291">
        <v>2407</v>
      </c>
      <c r="D2291" t="s">
        <v>1000</v>
      </c>
      <c r="E2291" s="128" t="s">
        <v>995</v>
      </c>
      <c r="F2291">
        <v>10</v>
      </c>
      <c r="G2291" t="s">
        <v>998</v>
      </c>
    </row>
    <row r="2292" spans="1:7">
      <c r="A2292">
        <v>3383</v>
      </c>
      <c r="B2292" t="s">
        <v>993</v>
      </c>
      <c r="C2292">
        <v>2401</v>
      </c>
      <c r="D2292" t="s">
        <v>1008</v>
      </c>
      <c r="E2292" s="128" t="s">
        <v>1003</v>
      </c>
      <c r="F2292">
        <v>9</v>
      </c>
      <c r="G2292" t="s">
        <v>998</v>
      </c>
    </row>
    <row r="2293" spans="1:7">
      <c r="A2293">
        <v>3384</v>
      </c>
      <c r="B2293" t="s">
        <v>1001</v>
      </c>
      <c r="C2293">
        <v>2401</v>
      </c>
      <c r="D2293" t="s">
        <v>1000</v>
      </c>
      <c r="E2293" s="128" t="s">
        <v>999</v>
      </c>
      <c r="F2293">
        <v>10</v>
      </c>
      <c r="G2293" t="s">
        <v>998</v>
      </c>
    </row>
    <row r="2294" spans="1:7">
      <c r="A2294">
        <v>3385</v>
      </c>
      <c r="B2294" t="s">
        <v>1002</v>
      </c>
      <c r="C2294">
        <v>2419</v>
      </c>
      <c r="D2294" t="s">
        <v>1008</v>
      </c>
      <c r="E2294" s="128" t="s">
        <v>999</v>
      </c>
      <c r="F2294">
        <v>10</v>
      </c>
      <c r="G2294" t="s">
        <v>996</v>
      </c>
    </row>
    <row r="2295" spans="1:7">
      <c r="A2295">
        <v>3386</v>
      </c>
      <c r="B2295" t="s">
        <v>997</v>
      </c>
      <c r="C2295">
        <v>2419</v>
      </c>
      <c r="D2295" t="s">
        <v>1008</v>
      </c>
      <c r="E2295" s="128" t="s">
        <v>995</v>
      </c>
      <c r="F2295">
        <v>9</v>
      </c>
      <c r="G2295" t="s">
        <v>998</v>
      </c>
    </row>
    <row r="2296" spans="1:7">
      <c r="A2296">
        <v>3388</v>
      </c>
      <c r="B2296" t="s">
        <v>997</v>
      </c>
      <c r="C2296">
        <v>2412</v>
      </c>
      <c r="D2296" t="s">
        <v>1006</v>
      </c>
      <c r="E2296" s="128" t="s">
        <v>1003</v>
      </c>
      <c r="F2296">
        <v>10</v>
      </c>
      <c r="G2296" t="s">
        <v>998</v>
      </c>
    </row>
    <row r="2297" spans="1:7">
      <c r="A2297">
        <v>3390</v>
      </c>
      <c r="B2297" t="s">
        <v>993</v>
      </c>
      <c r="C2297">
        <v>2403</v>
      </c>
      <c r="D2297" t="s">
        <v>1000</v>
      </c>
      <c r="E2297" s="128" t="s">
        <v>1003</v>
      </c>
      <c r="F2297">
        <v>11</v>
      </c>
      <c r="G2297" t="s">
        <v>998</v>
      </c>
    </row>
    <row r="2298" spans="1:7">
      <c r="A2298">
        <v>3391</v>
      </c>
      <c r="B2298" t="s">
        <v>997</v>
      </c>
      <c r="C2298">
        <v>2406</v>
      </c>
      <c r="D2298" t="s">
        <v>1006</v>
      </c>
      <c r="E2298" s="128" t="s">
        <v>995</v>
      </c>
      <c r="F2298">
        <v>11</v>
      </c>
      <c r="G2298" t="s">
        <v>996</v>
      </c>
    </row>
    <row r="2299" spans="1:7">
      <c r="A2299">
        <v>3392</v>
      </c>
      <c r="B2299" t="s">
        <v>993</v>
      </c>
      <c r="C2299">
        <v>2423</v>
      </c>
      <c r="D2299" t="s">
        <v>1008</v>
      </c>
      <c r="E2299" s="128" t="s">
        <v>999</v>
      </c>
      <c r="F2299">
        <v>11</v>
      </c>
      <c r="G2299" t="s">
        <v>998</v>
      </c>
    </row>
    <row r="2300" spans="1:7">
      <c r="A2300">
        <v>3393</v>
      </c>
      <c r="B2300" t="s">
        <v>997</v>
      </c>
      <c r="C2300">
        <v>2418</v>
      </c>
      <c r="D2300" t="s">
        <v>1009</v>
      </c>
      <c r="E2300" s="128" t="s">
        <v>995</v>
      </c>
      <c r="F2300">
        <v>10</v>
      </c>
      <c r="G2300" t="s">
        <v>996</v>
      </c>
    </row>
    <row r="2301" spans="1:7">
      <c r="A2301">
        <v>3394</v>
      </c>
      <c r="B2301" t="s">
        <v>997</v>
      </c>
      <c r="C2301">
        <v>2424</v>
      </c>
      <c r="D2301" t="s">
        <v>1006</v>
      </c>
      <c r="E2301" s="128" t="s">
        <v>999</v>
      </c>
      <c r="F2301">
        <v>9</v>
      </c>
      <c r="G2301" t="s">
        <v>998</v>
      </c>
    </row>
    <row r="2302" spans="1:7">
      <c r="A2302">
        <v>3396</v>
      </c>
      <c r="B2302" t="s">
        <v>997</v>
      </c>
      <c r="C2302">
        <v>2424</v>
      </c>
      <c r="D2302" t="s">
        <v>1010</v>
      </c>
      <c r="E2302" s="128" t="s">
        <v>999</v>
      </c>
      <c r="F2302">
        <v>10</v>
      </c>
      <c r="G2302" t="s">
        <v>998</v>
      </c>
    </row>
    <row r="2303" spans="1:7">
      <c r="A2303">
        <v>3397</v>
      </c>
      <c r="B2303" t="s">
        <v>997</v>
      </c>
      <c r="C2303">
        <v>2413</v>
      </c>
      <c r="D2303" t="s">
        <v>1006</v>
      </c>
      <c r="E2303" s="128" t="s">
        <v>1003</v>
      </c>
      <c r="F2303">
        <v>10</v>
      </c>
      <c r="G2303" t="s">
        <v>998</v>
      </c>
    </row>
    <row r="2304" spans="1:7">
      <c r="A2304">
        <v>3398</v>
      </c>
      <c r="B2304" t="s">
        <v>993</v>
      </c>
      <c r="C2304">
        <v>2419</v>
      </c>
      <c r="D2304" t="s">
        <v>1009</v>
      </c>
      <c r="E2304" s="128" t="s">
        <v>995</v>
      </c>
      <c r="F2304">
        <v>11</v>
      </c>
      <c r="G2304" t="s">
        <v>998</v>
      </c>
    </row>
    <row r="2305" spans="1:7">
      <c r="A2305">
        <v>3399</v>
      </c>
      <c r="B2305" t="s">
        <v>993</v>
      </c>
      <c r="C2305">
        <v>2411</v>
      </c>
      <c r="D2305" t="s">
        <v>1000</v>
      </c>
      <c r="E2305" s="128" t="s">
        <v>995</v>
      </c>
      <c r="F2305">
        <v>11</v>
      </c>
      <c r="G2305" t="s">
        <v>996</v>
      </c>
    </row>
    <row r="2306" spans="1:7">
      <c r="A2306">
        <v>3402</v>
      </c>
      <c r="B2306" t="s">
        <v>1001</v>
      </c>
      <c r="C2306">
        <v>2419</v>
      </c>
      <c r="D2306" t="s">
        <v>1008</v>
      </c>
      <c r="E2306" s="128" t="s">
        <v>995</v>
      </c>
      <c r="F2306">
        <v>11</v>
      </c>
      <c r="G2306" t="s">
        <v>998</v>
      </c>
    </row>
    <row r="2307" spans="1:7">
      <c r="A2307">
        <v>3403</v>
      </c>
      <c r="B2307" t="s">
        <v>993</v>
      </c>
      <c r="C2307">
        <v>2423</v>
      </c>
      <c r="D2307" t="s">
        <v>1010</v>
      </c>
      <c r="E2307" s="128" t="s">
        <v>995</v>
      </c>
      <c r="F2307">
        <v>9</v>
      </c>
      <c r="G2307" t="s">
        <v>996</v>
      </c>
    </row>
    <row r="2308" spans="1:7">
      <c r="A2308">
        <v>3405</v>
      </c>
      <c r="B2308" t="s">
        <v>993</v>
      </c>
      <c r="C2308">
        <v>2413</v>
      </c>
      <c r="D2308" t="s">
        <v>1008</v>
      </c>
      <c r="E2308" s="128" t="s">
        <v>995</v>
      </c>
      <c r="F2308">
        <v>9</v>
      </c>
      <c r="G2308" t="s">
        <v>996</v>
      </c>
    </row>
    <row r="2309" spans="1:7">
      <c r="A2309">
        <v>3406</v>
      </c>
      <c r="B2309" t="s">
        <v>997</v>
      </c>
      <c r="C2309">
        <v>2415</v>
      </c>
      <c r="D2309" t="s">
        <v>1009</v>
      </c>
      <c r="E2309" s="128" t="s">
        <v>995</v>
      </c>
      <c r="F2309">
        <v>7</v>
      </c>
      <c r="G2309" t="s">
        <v>998</v>
      </c>
    </row>
    <row r="2310" spans="1:7">
      <c r="A2310">
        <v>3407</v>
      </c>
      <c r="B2310" t="s">
        <v>997</v>
      </c>
      <c r="C2310">
        <v>2406</v>
      </c>
      <c r="D2310" t="s">
        <v>1006</v>
      </c>
      <c r="E2310" s="128" t="s">
        <v>999</v>
      </c>
      <c r="F2310">
        <v>10</v>
      </c>
      <c r="G2310" t="s">
        <v>996</v>
      </c>
    </row>
    <row r="2311" spans="1:7">
      <c r="A2311">
        <v>3408</v>
      </c>
      <c r="B2311" t="s">
        <v>993</v>
      </c>
      <c r="C2311">
        <v>2413</v>
      </c>
      <c r="D2311" t="s">
        <v>1009</v>
      </c>
      <c r="E2311" s="128" t="s">
        <v>1003</v>
      </c>
      <c r="F2311">
        <v>10</v>
      </c>
      <c r="G2311" t="s">
        <v>998</v>
      </c>
    </row>
    <row r="2312" spans="1:7">
      <c r="A2312">
        <v>3409</v>
      </c>
      <c r="B2312" t="s">
        <v>1002</v>
      </c>
      <c r="C2312">
        <v>2413</v>
      </c>
      <c r="D2312" t="s">
        <v>1008</v>
      </c>
      <c r="E2312" s="128" t="s">
        <v>1003</v>
      </c>
      <c r="F2312">
        <v>4</v>
      </c>
      <c r="G2312" t="s">
        <v>996</v>
      </c>
    </row>
    <row r="2313" spans="1:7">
      <c r="A2313">
        <v>3410</v>
      </c>
      <c r="B2313" t="s">
        <v>1002</v>
      </c>
      <c r="C2313">
        <v>2413</v>
      </c>
      <c r="D2313" t="s">
        <v>1009</v>
      </c>
      <c r="E2313" s="128" t="s">
        <v>995</v>
      </c>
      <c r="F2313">
        <v>10</v>
      </c>
      <c r="G2313" t="s">
        <v>996</v>
      </c>
    </row>
    <row r="2314" spans="1:7">
      <c r="A2314">
        <v>3411</v>
      </c>
      <c r="B2314" t="s">
        <v>1001</v>
      </c>
      <c r="C2314">
        <v>2416</v>
      </c>
      <c r="D2314" t="s">
        <v>1006</v>
      </c>
      <c r="E2314" s="128" t="s">
        <v>1003</v>
      </c>
      <c r="F2314">
        <v>10</v>
      </c>
      <c r="G2314" t="s">
        <v>996</v>
      </c>
    </row>
    <row r="2315" spans="1:7">
      <c r="A2315">
        <v>3412</v>
      </c>
      <c r="B2315" t="s">
        <v>997</v>
      </c>
      <c r="C2315">
        <v>2420</v>
      </c>
      <c r="D2315" t="s">
        <v>1000</v>
      </c>
      <c r="E2315" s="128" t="s">
        <v>995</v>
      </c>
      <c r="F2315">
        <v>10</v>
      </c>
      <c r="G2315" t="s">
        <v>996</v>
      </c>
    </row>
    <row r="2316" spans="1:7">
      <c r="A2316">
        <v>3413</v>
      </c>
      <c r="B2316" t="s">
        <v>1002</v>
      </c>
      <c r="C2316">
        <v>2406</v>
      </c>
      <c r="D2316" t="s">
        <v>1008</v>
      </c>
      <c r="E2316" s="128" t="s">
        <v>1003</v>
      </c>
      <c r="F2316">
        <v>9</v>
      </c>
      <c r="G2316" t="s">
        <v>998</v>
      </c>
    </row>
    <row r="2317" spans="1:7">
      <c r="A2317">
        <v>3414</v>
      </c>
      <c r="B2317" t="s">
        <v>993</v>
      </c>
      <c r="C2317">
        <v>2411</v>
      </c>
      <c r="D2317" t="s">
        <v>1006</v>
      </c>
      <c r="E2317" s="128" t="s">
        <v>995</v>
      </c>
      <c r="F2317">
        <v>11</v>
      </c>
      <c r="G2317" t="s">
        <v>996</v>
      </c>
    </row>
    <row r="2318" spans="1:7">
      <c r="A2318">
        <v>3416</v>
      </c>
      <c r="B2318" t="s">
        <v>997</v>
      </c>
      <c r="C2318">
        <v>2402</v>
      </c>
      <c r="D2318" t="s">
        <v>994</v>
      </c>
      <c r="E2318" s="128" t="s">
        <v>999</v>
      </c>
      <c r="F2318">
        <v>11</v>
      </c>
      <c r="G2318" t="s">
        <v>996</v>
      </c>
    </row>
    <row r="2319" spans="1:7">
      <c r="A2319">
        <v>3417</v>
      </c>
      <c r="B2319" t="s">
        <v>997</v>
      </c>
      <c r="C2319">
        <v>2402</v>
      </c>
      <c r="D2319" t="s">
        <v>1006</v>
      </c>
      <c r="E2319" s="128" t="s">
        <v>1003</v>
      </c>
      <c r="F2319">
        <v>10</v>
      </c>
      <c r="G2319" t="s">
        <v>998</v>
      </c>
    </row>
    <row r="2320" spans="1:7">
      <c r="A2320">
        <v>3419</v>
      </c>
      <c r="B2320" t="s">
        <v>997</v>
      </c>
      <c r="C2320">
        <v>2406</v>
      </c>
      <c r="D2320" t="s">
        <v>1006</v>
      </c>
      <c r="E2320" s="128" t="s">
        <v>999</v>
      </c>
      <c r="F2320">
        <v>11</v>
      </c>
      <c r="G2320" t="s">
        <v>998</v>
      </c>
    </row>
    <row r="2321" spans="1:7">
      <c r="A2321">
        <v>3420</v>
      </c>
      <c r="B2321" t="s">
        <v>1001</v>
      </c>
      <c r="C2321">
        <v>2418</v>
      </c>
      <c r="D2321" t="s">
        <v>1008</v>
      </c>
      <c r="E2321" s="128" t="s">
        <v>995</v>
      </c>
      <c r="F2321">
        <v>11</v>
      </c>
      <c r="G2321" t="s">
        <v>996</v>
      </c>
    </row>
    <row r="2322" spans="1:7">
      <c r="A2322">
        <v>3421</v>
      </c>
      <c r="B2322" t="s">
        <v>1001</v>
      </c>
      <c r="C2322">
        <v>2411</v>
      </c>
      <c r="D2322" t="s">
        <v>994</v>
      </c>
      <c r="E2322" s="128" t="s">
        <v>995</v>
      </c>
      <c r="F2322">
        <v>11</v>
      </c>
      <c r="G2322" t="s">
        <v>996</v>
      </c>
    </row>
    <row r="2323" spans="1:7">
      <c r="A2323">
        <v>3423</v>
      </c>
      <c r="B2323" t="s">
        <v>993</v>
      </c>
      <c r="C2323">
        <v>2406</v>
      </c>
      <c r="D2323" t="s">
        <v>1008</v>
      </c>
      <c r="E2323" s="128" t="s">
        <v>995</v>
      </c>
      <c r="F2323">
        <v>10</v>
      </c>
      <c r="G2323" t="s">
        <v>998</v>
      </c>
    </row>
    <row r="2324" spans="1:7">
      <c r="A2324">
        <v>3424</v>
      </c>
      <c r="B2324" t="s">
        <v>997</v>
      </c>
      <c r="C2324">
        <v>2404</v>
      </c>
      <c r="D2324" t="s">
        <v>1009</v>
      </c>
      <c r="E2324" s="128" t="s">
        <v>995</v>
      </c>
      <c r="F2324">
        <v>10</v>
      </c>
      <c r="G2324" t="s">
        <v>996</v>
      </c>
    </row>
    <row r="2325" spans="1:7">
      <c r="A2325">
        <v>3425</v>
      </c>
      <c r="B2325" t="s">
        <v>993</v>
      </c>
      <c r="C2325">
        <v>2424</v>
      </c>
      <c r="D2325" t="s">
        <v>994</v>
      </c>
      <c r="E2325" s="128" t="s">
        <v>999</v>
      </c>
      <c r="F2325">
        <v>10</v>
      </c>
      <c r="G2325" t="s">
        <v>996</v>
      </c>
    </row>
    <row r="2326" spans="1:7">
      <c r="A2326">
        <v>3426</v>
      </c>
      <c r="B2326" t="s">
        <v>997</v>
      </c>
      <c r="C2326">
        <v>2411</v>
      </c>
      <c r="D2326" t="s">
        <v>1009</v>
      </c>
      <c r="E2326" s="128" t="s">
        <v>995</v>
      </c>
      <c r="F2326">
        <v>10</v>
      </c>
      <c r="G2326" t="s">
        <v>998</v>
      </c>
    </row>
    <row r="2327" spans="1:7">
      <c r="A2327">
        <v>3427</v>
      </c>
      <c r="B2327" t="s">
        <v>997</v>
      </c>
      <c r="C2327">
        <v>2415</v>
      </c>
      <c r="D2327" t="s">
        <v>1006</v>
      </c>
      <c r="E2327" s="128" t="s">
        <v>999</v>
      </c>
      <c r="F2327">
        <v>9</v>
      </c>
      <c r="G2327" t="s">
        <v>998</v>
      </c>
    </row>
    <row r="2328" spans="1:7">
      <c r="A2328">
        <v>3428</v>
      </c>
      <c r="B2328" t="s">
        <v>997</v>
      </c>
      <c r="C2328">
        <v>2417</v>
      </c>
      <c r="D2328" t="s">
        <v>1006</v>
      </c>
      <c r="E2328" s="128" t="s">
        <v>995</v>
      </c>
      <c r="F2328">
        <v>11</v>
      </c>
      <c r="G2328" t="s">
        <v>998</v>
      </c>
    </row>
    <row r="2329" spans="1:7">
      <c r="A2329">
        <v>3430</v>
      </c>
      <c r="B2329" t="s">
        <v>997</v>
      </c>
      <c r="C2329">
        <v>2417</v>
      </c>
      <c r="D2329" t="s">
        <v>1010</v>
      </c>
      <c r="E2329" s="128" t="s">
        <v>1003</v>
      </c>
      <c r="F2329">
        <v>9</v>
      </c>
      <c r="G2329" t="s">
        <v>996</v>
      </c>
    </row>
    <row r="2330" spans="1:7">
      <c r="A2330">
        <v>3431</v>
      </c>
      <c r="B2330" t="s">
        <v>1001</v>
      </c>
      <c r="C2330">
        <v>2419</v>
      </c>
      <c r="D2330" t="s">
        <v>1006</v>
      </c>
      <c r="E2330" s="128" t="s">
        <v>1003</v>
      </c>
      <c r="F2330">
        <v>10</v>
      </c>
      <c r="G2330" t="s">
        <v>998</v>
      </c>
    </row>
    <row r="2331" spans="1:7">
      <c r="A2331">
        <v>3432</v>
      </c>
      <c r="B2331" t="s">
        <v>1001</v>
      </c>
      <c r="C2331">
        <v>2404</v>
      </c>
      <c r="D2331" t="s">
        <v>1006</v>
      </c>
      <c r="E2331" s="128" t="s">
        <v>1004</v>
      </c>
      <c r="F2331">
        <v>10</v>
      </c>
      <c r="G2331" t="s">
        <v>998</v>
      </c>
    </row>
    <row r="2332" spans="1:7">
      <c r="A2332">
        <v>3433</v>
      </c>
      <c r="B2332" t="s">
        <v>997</v>
      </c>
      <c r="C2332">
        <v>2408</v>
      </c>
      <c r="D2332" t="s">
        <v>1000</v>
      </c>
      <c r="E2332" s="128" t="s">
        <v>995</v>
      </c>
      <c r="F2332">
        <v>10</v>
      </c>
      <c r="G2332" t="s">
        <v>998</v>
      </c>
    </row>
    <row r="2333" spans="1:7">
      <c r="A2333">
        <v>3435</v>
      </c>
      <c r="B2333" t="s">
        <v>1001</v>
      </c>
      <c r="C2333">
        <v>2405</v>
      </c>
      <c r="D2333" t="s">
        <v>1009</v>
      </c>
      <c r="E2333" s="128" t="s">
        <v>1004</v>
      </c>
      <c r="F2333">
        <v>9</v>
      </c>
      <c r="G2333" t="s">
        <v>996</v>
      </c>
    </row>
    <row r="2334" spans="1:7">
      <c r="A2334">
        <v>3436</v>
      </c>
      <c r="B2334" t="s">
        <v>1002</v>
      </c>
      <c r="C2334">
        <v>2420</v>
      </c>
      <c r="D2334" t="s">
        <v>1010</v>
      </c>
      <c r="E2334" s="128" t="s">
        <v>999</v>
      </c>
      <c r="F2334">
        <v>9</v>
      </c>
      <c r="G2334" t="s">
        <v>998</v>
      </c>
    </row>
    <row r="2335" spans="1:7">
      <c r="A2335">
        <v>3437</v>
      </c>
      <c r="B2335" t="s">
        <v>1001</v>
      </c>
      <c r="C2335">
        <v>2412</v>
      </c>
      <c r="D2335" t="s">
        <v>1000</v>
      </c>
      <c r="E2335" s="128" t="s">
        <v>995</v>
      </c>
      <c r="F2335">
        <v>9</v>
      </c>
      <c r="G2335" t="s">
        <v>996</v>
      </c>
    </row>
    <row r="2336" spans="1:7">
      <c r="A2336">
        <v>3438</v>
      </c>
      <c r="B2336" t="s">
        <v>997</v>
      </c>
      <c r="C2336">
        <v>2415</v>
      </c>
      <c r="D2336" t="s">
        <v>1006</v>
      </c>
      <c r="E2336" s="128" t="s">
        <v>999</v>
      </c>
      <c r="F2336">
        <v>9</v>
      </c>
      <c r="G2336" t="s">
        <v>996</v>
      </c>
    </row>
    <row r="2337" spans="1:7">
      <c r="A2337">
        <v>3439</v>
      </c>
      <c r="B2337" t="s">
        <v>997</v>
      </c>
      <c r="C2337">
        <v>2420</v>
      </c>
      <c r="D2337" t="s">
        <v>994</v>
      </c>
      <c r="E2337" s="128" t="s">
        <v>995</v>
      </c>
      <c r="F2337">
        <v>9</v>
      </c>
      <c r="G2337" t="s">
        <v>996</v>
      </c>
    </row>
    <row r="2338" spans="1:7">
      <c r="A2338">
        <v>3440</v>
      </c>
      <c r="B2338" t="s">
        <v>997</v>
      </c>
      <c r="C2338">
        <v>2405</v>
      </c>
      <c r="D2338" t="s">
        <v>1006</v>
      </c>
      <c r="E2338" s="128" t="s">
        <v>999</v>
      </c>
      <c r="F2338">
        <v>9</v>
      </c>
      <c r="G2338" t="s">
        <v>996</v>
      </c>
    </row>
    <row r="2339" spans="1:7">
      <c r="A2339">
        <v>3441</v>
      </c>
      <c r="B2339" t="s">
        <v>997</v>
      </c>
      <c r="C2339">
        <v>2414</v>
      </c>
      <c r="D2339" t="s">
        <v>1009</v>
      </c>
      <c r="E2339" s="128" t="s">
        <v>999</v>
      </c>
      <c r="F2339">
        <v>5</v>
      </c>
      <c r="G2339" t="s">
        <v>998</v>
      </c>
    </row>
    <row r="2340" spans="1:7">
      <c r="A2340">
        <v>3444</v>
      </c>
      <c r="B2340" t="s">
        <v>997</v>
      </c>
      <c r="C2340">
        <v>2401</v>
      </c>
      <c r="D2340" t="s">
        <v>1006</v>
      </c>
      <c r="E2340" s="128" t="s">
        <v>1003</v>
      </c>
      <c r="F2340">
        <v>9</v>
      </c>
      <c r="G2340" t="s">
        <v>998</v>
      </c>
    </row>
    <row r="2341" spans="1:7">
      <c r="A2341">
        <v>3445</v>
      </c>
      <c r="B2341" t="s">
        <v>997</v>
      </c>
      <c r="C2341">
        <v>2420</v>
      </c>
      <c r="D2341" t="s">
        <v>994</v>
      </c>
      <c r="E2341" s="128" t="s">
        <v>1004</v>
      </c>
      <c r="F2341">
        <v>9</v>
      </c>
      <c r="G2341" t="s">
        <v>996</v>
      </c>
    </row>
    <row r="2342" spans="1:7">
      <c r="A2342">
        <v>3446</v>
      </c>
      <c r="B2342" t="s">
        <v>997</v>
      </c>
      <c r="C2342">
        <v>2417</v>
      </c>
      <c r="D2342" t="s">
        <v>1006</v>
      </c>
      <c r="E2342" s="128" t="s">
        <v>1004</v>
      </c>
      <c r="F2342">
        <v>9</v>
      </c>
      <c r="G2342" t="s">
        <v>996</v>
      </c>
    </row>
    <row r="2343" spans="1:7">
      <c r="A2343">
        <v>3447</v>
      </c>
      <c r="B2343" t="s">
        <v>997</v>
      </c>
      <c r="C2343">
        <v>2417</v>
      </c>
      <c r="D2343" t="s">
        <v>1006</v>
      </c>
      <c r="E2343" s="128" t="s">
        <v>1003</v>
      </c>
      <c r="F2343">
        <v>9</v>
      </c>
      <c r="G2343" t="s">
        <v>998</v>
      </c>
    </row>
    <row r="2344" spans="1:7">
      <c r="A2344">
        <v>3449</v>
      </c>
      <c r="B2344" t="s">
        <v>997</v>
      </c>
      <c r="C2344">
        <v>2406</v>
      </c>
      <c r="D2344" t="s">
        <v>1010</v>
      </c>
      <c r="E2344" s="128" t="s">
        <v>999</v>
      </c>
      <c r="F2344">
        <v>9</v>
      </c>
      <c r="G2344" t="s">
        <v>998</v>
      </c>
    </row>
    <row r="2345" spans="1:7">
      <c r="A2345">
        <v>3450</v>
      </c>
      <c r="B2345" t="s">
        <v>993</v>
      </c>
      <c r="C2345">
        <v>2416</v>
      </c>
      <c r="D2345" t="s">
        <v>1008</v>
      </c>
      <c r="E2345" s="128" t="s">
        <v>1003</v>
      </c>
      <c r="F2345">
        <v>9</v>
      </c>
      <c r="G2345" t="s">
        <v>996</v>
      </c>
    </row>
    <row r="2346" spans="1:7">
      <c r="A2346">
        <v>3451</v>
      </c>
      <c r="B2346" t="s">
        <v>993</v>
      </c>
      <c r="C2346">
        <v>2421</v>
      </c>
      <c r="D2346" t="s">
        <v>1010</v>
      </c>
      <c r="E2346" s="128" t="s">
        <v>995</v>
      </c>
      <c r="F2346">
        <v>9</v>
      </c>
      <c r="G2346" t="s">
        <v>996</v>
      </c>
    </row>
    <row r="2347" spans="1:7">
      <c r="A2347">
        <v>3452</v>
      </c>
      <c r="B2347" t="s">
        <v>997</v>
      </c>
      <c r="C2347">
        <v>2417</v>
      </c>
      <c r="D2347" t="s">
        <v>1000</v>
      </c>
      <c r="E2347" s="128" t="s">
        <v>995</v>
      </c>
      <c r="F2347">
        <v>9</v>
      </c>
      <c r="G2347" t="s">
        <v>996</v>
      </c>
    </row>
    <row r="2348" spans="1:7">
      <c r="A2348">
        <v>3453</v>
      </c>
      <c r="B2348" t="s">
        <v>993</v>
      </c>
      <c r="C2348">
        <v>2417</v>
      </c>
      <c r="D2348" t="s">
        <v>1008</v>
      </c>
      <c r="E2348" s="128" t="s">
        <v>1003</v>
      </c>
      <c r="F2348">
        <v>8</v>
      </c>
      <c r="G2348" t="s">
        <v>998</v>
      </c>
    </row>
    <row r="2349" spans="1:7">
      <c r="A2349">
        <v>3454</v>
      </c>
      <c r="B2349" t="s">
        <v>1001</v>
      </c>
      <c r="C2349">
        <v>2408</v>
      </c>
      <c r="D2349" t="s">
        <v>1000</v>
      </c>
      <c r="E2349" s="128" t="s">
        <v>999</v>
      </c>
      <c r="F2349">
        <v>8</v>
      </c>
      <c r="G2349" t="s">
        <v>996</v>
      </c>
    </row>
    <row r="2350" spans="1:7">
      <c r="A2350">
        <v>3455</v>
      </c>
      <c r="B2350" t="s">
        <v>997</v>
      </c>
      <c r="C2350">
        <v>2420</v>
      </c>
      <c r="D2350" t="s">
        <v>994</v>
      </c>
      <c r="E2350" s="128" t="s">
        <v>995</v>
      </c>
      <c r="F2350">
        <v>8</v>
      </c>
      <c r="G2350" t="s">
        <v>998</v>
      </c>
    </row>
    <row r="2351" spans="1:7">
      <c r="A2351">
        <v>3456</v>
      </c>
      <c r="B2351" t="s">
        <v>993</v>
      </c>
      <c r="C2351">
        <v>2421</v>
      </c>
      <c r="D2351" t="s">
        <v>994</v>
      </c>
      <c r="E2351" s="128" t="s">
        <v>995</v>
      </c>
      <c r="F2351">
        <v>8</v>
      </c>
      <c r="G2351" t="s">
        <v>996</v>
      </c>
    </row>
    <row r="2352" spans="1:7">
      <c r="A2352">
        <v>3457</v>
      </c>
      <c r="B2352" t="s">
        <v>993</v>
      </c>
      <c r="C2352">
        <v>2423</v>
      </c>
      <c r="D2352" t="s">
        <v>1008</v>
      </c>
      <c r="E2352" s="128" t="s">
        <v>995</v>
      </c>
      <c r="F2352">
        <v>8</v>
      </c>
      <c r="G2352" t="s">
        <v>998</v>
      </c>
    </row>
    <row r="2353" spans="1:7">
      <c r="A2353">
        <v>3458</v>
      </c>
      <c r="B2353" t="s">
        <v>997</v>
      </c>
      <c r="C2353">
        <v>2413</v>
      </c>
      <c r="D2353" t="s">
        <v>1010</v>
      </c>
      <c r="E2353" s="128" t="s">
        <v>995</v>
      </c>
      <c r="F2353">
        <v>8</v>
      </c>
      <c r="G2353" t="s">
        <v>998</v>
      </c>
    </row>
    <row r="2354" spans="1:7">
      <c r="A2354">
        <v>3461</v>
      </c>
      <c r="B2354" t="s">
        <v>993</v>
      </c>
      <c r="C2354">
        <v>2423</v>
      </c>
      <c r="D2354" t="s">
        <v>994</v>
      </c>
      <c r="E2354" s="128" t="s">
        <v>995</v>
      </c>
      <c r="F2354">
        <v>4</v>
      </c>
      <c r="G2354" t="s">
        <v>996</v>
      </c>
    </row>
    <row r="2355" spans="1:7">
      <c r="A2355">
        <v>3462</v>
      </c>
      <c r="B2355" t="s">
        <v>997</v>
      </c>
      <c r="C2355">
        <v>2420</v>
      </c>
      <c r="D2355" t="s">
        <v>994</v>
      </c>
      <c r="E2355" s="128" t="s">
        <v>995</v>
      </c>
      <c r="F2355">
        <v>8</v>
      </c>
      <c r="G2355" t="s">
        <v>996</v>
      </c>
    </row>
    <row r="2356" spans="1:7">
      <c r="A2356">
        <v>3464</v>
      </c>
      <c r="B2356" t="s">
        <v>993</v>
      </c>
      <c r="C2356">
        <v>2418</v>
      </c>
      <c r="D2356" t="s">
        <v>1010</v>
      </c>
      <c r="E2356" s="128" t="s">
        <v>999</v>
      </c>
      <c r="F2356">
        <v>8</v>
      </c>
      <c r="G2356" t="s">
        <v>996</v>
      </c>
    </row>
    <row r="2357" spans="1:7">
      <c r="A2357">
        <v>3465</v>
      </c>
      <c r="B2357" t="s">
        <v>997</v>
      </c>
      <c r="C2357">
        <v>2409</v>
      </c>
      <c r="D2357" t="s">
        <v>1010</v>
      </c>
      <c r="E2357" s="128" t="s">
        <v>999</v>
      </c>
      <c r="F2357">
        <v>3</v>
      </c>
      <c r="G2357" t="s">
        <v>998</v>
      </c>
    </row>
    <row r="2358" spans="1:7">
      <c r="A2358">
        <v>3466</v>
      </c>
      <c r="B2358" t="s">
        <v>1001</v>
      </c>
      <c r="C2358">
        <v>2405</v>
      </c>
      <c r="D2358" t="s">
        <v>1006</v>
      </c>
      <c r="E2358" s="128" t="s">
        <v>1003</v>
      </c>
      <c r="F2358">
        <v>8</v>
      </c>
      <c r="G2358" t="s">
        <v>998</v>
      </c>
    </row>
    <row r="2359" spans="1:7">
      <c r="A2359">
        <v>3467</v>
      </c>
      <c r="B2359" t="s">
        <v>1001</v>
      </c>
      <c r="C2359">
        <v>2415</v>
      </c>
      <c r="D2359" t="s">
        <v>1008</v>
      </c>
      <c r="E2359" s="128" t="s">
        <v>999</v>
      </c>
      <c r="F2359">
        <v>8</v>
      </c>
      <c r="G2359" t="s">
        <v>998</v>
      </c>
    </row>
    <row r="2360" spans="1:7">
      <c r="A2360">
        <v>3468</v>
      </c>
      <c r="B2360" t="s">
        <v>997</v>
      </c>
      <c r="C2360">
        <v>2419</v>
      </c>
      <c r="D2360" t="s">
        <v>1010</v>
      </c>
      <c r="E2360" s="128" t="s">
        <v>1003</v>
      </c>
      <c r="F2360">
        <v>3</v>
      </c>
      <c r="G2360" t="s">
        <v>996</v>
      </c>
    </row>
    <row r="2361" spans="1:7">
      <c r="A2361">
        <v>3469</v>
      </c>
      <c r="B2361" t="s">
        <v>1001</v>
      </c>
      <c r="C2361">
        <v>2416</v>
      </c>
      <c r="D2361" t="s">
        <v>994</v>
      </c>
      <c r="E2361" s="128" t="s">
        <v>999</v>
      </c>
      <c r="F2361">
        <v>8</v>
      </c>
      <c r="G2361" t="s">
        <v>996</v>
      </c>
    </row>
    <row r="2362" spans="1:7">
      <c r="A2362">
        <v>3470</v>
      </c>
      <c r="B2362" t="s">
        <v>997</v>
      </c>
      <c r="C2362">
        <v>2411</v>
      </c>
      <c r="D2362" t="s">
        <v>1008</v>
      </c>
      <c r="E2362" s="128" t="s">
        <v>999</v>
      </c>
      <c r="F2362">
        <v>8</v>
      </c>
      <c r="G2362" t="s">
        <v>998</v>
      </c>
    </row>
    <row r="2363" spans="1:7">
      <c r="A2363">
        <v>3471</v>
      </c>
      <c r="B2363" t="s">
        <v>993</v>
      </c>
      <c r="C2363">
        <v>2418</v>
      </c>
      <c r="D2363" t="s">
        <v>1009</v>
      </c>
      <c r="E2363" s="128" t="s">
        <v>995</v>
      </c>
      <c r="F2363">
        <v>8</v>
      </c>
      <c r="G2363" t="s">
        <v>998</v>
      </c>
    </row>
    <row r="2364" spans="1:7">
      <c r="A2364">
        <v>3472</v>
      </c>
      <c r="B2364" t="s">
        <v>997</v>
      </c>
      <c r="C2364">
        <v>2413</v>
      </c>
      <c r="D2364" t="s">
        <v>1006</v>
      </c>
      <c r="E2364" s="128" t="s">
        <v>1003</v>
      </c>
      <c r="F2364">
        <v>8</v>
      </c>
      <c r="G2364" t="s">
        <v>998</v>
      </c>
    </row>
    <row r="2365" spans="1:7">
      <c r="A2365">
        <v>3473</v>
      </c>
      <c r="B2365" t="s">
        <v>993</v>
      </c>
      <c r="C2365">
        <v>2413</v>
      </c>
      <c r="D2365" t="s">
        <v>1008</v>
      </c>
      <c r="E2365" s="128" t="s">
        <v>999</v>
      </c>
      <c r="F2365">
        <v>8</v>
      </c>
      <c r="G2365" t="s">
        <v>998</v>
      </c>
    </row>
    <row r="2366" spans="1:7">
      <c r="A2366">
        <v>3474</v>
      </c>
      <c r="B2366" t="s">
        <v>1001</v>
      </c>
      <c r="C2366">
        <v>2411</v>
      </c>
      <c r="D2366" t="s">
        <v>1009</v>
      </c>
      <c r="E2366" s="128" t="s">
        <v>995</v>
      </c>
      <c r="F2366">
        <v>8</v>
      </c>
      <c r="G2366" t="s">
        <v>998</v>
      </c>
    </row>
    <row r="2367" spans="1:7">
      <c r="A2367">
        <v>3475</v>
      </c>
      <c r="B2367" t="s">
        <v>997</v>
      </c>
      <c r="C2367">
        <v>2419</v>
      </c>
      <c r="D2367" t="s">
        <v>1009</v>
      </c>
      <c r="E2367" s="128" t="s">
        <v>995</v>
      </c>
      <c r="F2367">
        <v>8</v>
      </c>
      <c r="G2367" t="s">
        <v>996</v>
      </c>
    </row>
    <row r="2368" spans="1:7">
      <c r="A2368">
        <v>3476</v>
      </c>
      <c r="B2368" t="s">
        <v>993</v>
      </c>
      <c r="C2368">
        <v>2401</v>
      </c>
      <c r="D2368" t="s">
        <v>1009</v>
      </c>
      <c r="E2368" s="128" t="s">
        <v>1004</v>
      </c>
      <c r="F2368">
        <v>8</v>
      </c>
      <c r="G2368" t="s">
        <v>998</v>
      </c>
    </row>
    <row r="2369" spans="1:7">
      <c r="A2369">
        <v>3477</v>
      </c>
      <c r="B2369" t="s">
        <v>993</v>
      </c>
      <c r="C2369">
        <v>2424</v>
      </c>
      <c r="D2369" t="s">
        <v>1009</v>
      </c>
      <c r="E2369" s="128" t="s">
        <v>1004</v>
      </c>
      <c r="F2369">
        <v>8</v>
      </c>
      <c r="G2369" t="s">
        <v>996</v>
      </c>
    </row>
    <row r="2370" spans="1:7">
      <c r="A2370">
        <v>3478</v>
      </c>
      <c r="B2370" t="s">
        <v>997</v>
      </c>
      <c r="C2370">
        <v>2418</v>
      </c>
      <c r="D2370" t="s">
        <v>1008</v>
      </c>
      <c r="E2370" s="128" t="s">
        <v>995</v>
      </c>
      <c r="F2370">
        <v>8</v>
      </c>
      <c r="G2370" t="s">
        <v>996</v>
      </c>
    </row>
    <row r="2371" spans="1:7">
      <c r="A2371">
        <v>3479</v>
      </c>
      <c r="B2371" t="s">
        <v>997</v>
      </c>
      <c r="C2371">
        <v>2409</v>
      </c>
      <c r="D2371" t="s">
        <v>1000</v>
      </c>
      <c r="E2371" s="128" t="s">
        <v>999</v>
      </c>
      <c r="F2371">
        <v>8</v>
      </c>
      <c r="G2371" t="s">
        <v>998</v>
      </c>
    </row>
    <row r="2372" spans="1:7">
      <c r="A2372">
        <v>3480</v>
      </c>
      <c r="B2372" t="s">
        <v>1001</v>
      </c>
      <c r="C2372">
        <v>2408</v>
      </c>
      <c r="D2372" t="s">
        <v>1009</v>
      </c>
      <c r="E2372" s="128" t="s">
        <v>995</v>
      </c>
      <c r="F2372">
        <v>8</v>
      </c>
      <c r="G2372" t="s">
        <v>996</v>
      </c>
    </row>
    <row r="2373" spans="1:7">
      <c r="A2373">
        <v>3481</v>
      </c>
      <c r="B2373" t="s">
        <v>997</v>
      </c>
      <c r="C2373">
        <v>2411</v>
      </c>
      <c r="D2373" t="s">
        <v>1008</v>
      </c>
      <c r="E2373" s="128" t="s">
        <v>995</v>
      </c>
      <c r="F2373">
        <v>8</v>
      </c>
      <c r="G2373" t="s">
        <v>996</v>
      </c>
    </row>
    <row r="2374" spans="1:7">
      <c r="A2374">
        <v>3482</v>
      </c>
      <c r="B2374" t="s">
        <v>993</v>
      </c>
      <c r="C2374">
        <v>2420</v>
      </c>
      <c r="D2374" t="s">
        <v>1000</v>
      </c>
      <c r="E2374" s="128" t="s">
        <v>1004</v>
      </c>
      <c r="F2374">
        <v>4</v>
      </c>
      <c r="G2374" t="s">
        <v>996</v>
      </c>
    </row>
    <row r="2375" spans="1:7">
      <c r="A2375">
        <v>3483</v>
      </c>
      <c r="B2375" t="s">
        <v>1001</v>
      </c>
      <c r="C2375">
        <v>2418</v>
      </c>
      <c r="D2375" t="s">
        <v>1008</v>
      </c>
      <c r="E2375" s="128" t="s">
        <v>1003</v>
      </c>
      <c r="F2375">
        <v>8</v>
      </c>
      <c r="G2375" t="s">
        <v>998</v>
      </c>
    </row>
    <row r="2376" spans="1:7">
      <c r="A2376">
        <v>3484</v>
      </c>
      <c r="B2376" t="s">
        <v>997</v>
      </c>
      <c r="C2376">
        <v>2412</v>
      </c>
      <c r="D2376" t="s">
        <v>1000</v>
      </c>
      <c r="E2376" s="128" t="s">
        <v>1003</v>
      </c>
      <c r="F2376">
        <v>8</v>
      </c>
      <c r="G2376" t="s">
        <v>996</v>
      </c>
    </row>
    <row r="2377" spans="1:7">
      <c r="A2377">
        <v>3485</v>
      </c>
      <c r="B2377" t="s">
        <v>997</v>
      </c>
      <c r="C2377">
        <v>2413</v>
      </c>
      <c r="D2377" t="s">
        <v>1010</v>
      </c>
      <c r="E2377" s="128" t="s">
        <v>999</v>
      </c>
      <c r="F2377">
        <v>8</v>
      </c>
      <c r="G2377" t="s">
        <v>998</v>
      </c>
    </row>
    <row r="2378" spans="1:7">
      <c r="A2378">
        <v>3486</v>
      </c>
      <c r="B2378" t="s">
        <v>1001</v>
      </c>
      <c r="C2378">
        <v>2403</v>
      </c>
      <c r="D2378" t="s">
        <v>1010</v>
      </c>
      <c r="E2378" s="128" t="s">
        <v>995</v>
      </c>
      <c r="F2378">
        <v>8</v>
      </c>
      <c r="G2378" t="s">
        <v>998</v>
      </c>
    </row>
    <row r="2379" spans="1:7">
      <c r="A2379">
        <v>3487</v>
      </c>
      <c r="B2379" t="s">
        <v>1007</v>
      </c>
      <c r="C2379">
        <v>2406</v>
      </c>
      <c r="D2379" t="s">
        <v>1009</v>
      </c>
      <c r="E2379" s="128" t="s">
        <v>1003</v>
      </c>
      <c r="F2379">
        <v>8</v>
      </c>
      <c r="G2379" t="s">
        <v>998</v>
      </c>
    </row>
    <row r="2380" spans="1:7">
      <c r="A2380">
        <v>3488</v>
      </c>
      <c r="B2380" t="s">
        <v>1001</v>
      </c>
      <c r="C2380">
        <v>2419</v>
      </c>
      <c r="D2380" t="s">
        <v>1009</v>
      </c>
      <c r="E2380" s="128" t="s">
        <v>995</v>
      </c>
      <c r="F2380">
        <v>8</v>
      </c>
      <c r="G2380" t="s">
        <v>996</v>
      </c>
    </row>
    <row r="2381" spans="1:7">
      <c r="A2381">
        <v>3489</v>
      </c>
      <c r="B2381" t="s">
        <v>993</v>
      </c>
      <c r="C2381">
        <v>2419</v>
      </c>
      <c r="D2381" t="s">
        <v>1009</v>
      </c>
      <c r="E2381" s="128" t="s">
        <v>995</v>
      </c>
      <c r="F2381">
        <v>8</v>
      </c>
      <c r="G2381" t="s">
        <v>996</v>
      </c>
    </row>
    <row r="2382" spans="1:7">
      <c r="A2382">
        <v>3490</v>
      </c>
      <c r="B2382" t="s">
        <v>997</v>
      </c>
      <c r="C2382">
        <v>2423</v>
      </c>
      <c r="D2382" t="s">
        <v>1009</v>
      </c>
      <c r="E2382" s="128" t="s">
        <v>995</v>
      </c>
      <c r="F2382">
        <v>8</v>
      </c>
      <c r="G2382" t="s">
        <v>996</v>
      </c>
    </row>
    <row r="2383" spans="1:7">
      <c r="A2383">
        <v>3491</v>
      </c>
      <c r="B2383" t="s">
        <v>997</v>
      </c>
      <c r="C2383">
        <v>2402</v>
      </c>
      <c r="D2383" t="s">
        <v>1000</v>
      </c>
      <c r="E2383" s="128" t="s">
        <v>995</v>
      </c>
      <c r="F2383">
        <v>8</v>
      </c>
      <c r="G2383" t="s">
        <v>998</v>
      </c>
    </row>
    <row r="2384" spans="1:7">
      <c r="A2384">
        <v>3492</v>
      </c>
      <c r="B2384" t="s">
        <v>997</v>
      </c>
      <c r="C2384">
        <v>2406</v>
      </c>
      <c r="D2384" t="s">
        <v>1010</v>
      </c>
      <c r="E2384" s="128" t="s">
        <v>995</v>
      </c>
      <c r="F2384">
        <v>6</v>
      </c>
      <c r="G2384" t="s">
        <v>998</v>
      </c>
    </row>
    <row r="2385" spans="1:7">
      <c r="A2385">
        <v>3493</v>
      </c>
      <c r="B2385" t="s">
        <v>997</v>
      </c>
      <c r="C2385">
        <v>2413</v>
      </c>
      <c r="D2385" t="s">
        <v>1008</v>
      </c>
      <c r="E2385" s="128" t="s">
        <v>999</v>
      </c>
      <c r="F2385">
        <v>8</v>
      </c>
      <c r="G2385" t="s">
        <v>998</v>
      </c>
    </row>
    <row r="2386" spans="1:7">
      <c r="A2386">
        <v>3494</v>
      </c>
      <c r="B2386" t="s">
        <v>993</v>
      </c>
      <c r="C2386">
        <v>2409</v>
      </c>
      <c r="D2386" t="s">
        <v>1008</v>
      </c>
      <c r="E2386" s="128" t="s">
        <v>999</v>
      </c>
      <c r="F2386">
        <v>8</v>
      </c>
      <c r="G2386" t="s">
        <v>996</v>
      </c>
    </row>
    <row r="2387" spans="1:7">
      <c r="A2387">
        <v>3495</v>
      </c>
      <c r="B2387" t="s">
        <v>997</v>
      </c>
      <c r="C2387">
        <v>2418</v>
      </c>
      <c r="D2387" t="s">
        <v>1010</v>
      </c>
      <c r="E2387" s="128" t="s">
        <v>1003</v>
      </c>
      <c r="F2387">
        <v>8</v>
      </c>
      <c r="G2387" t="s">
        <v>998</v>
      </c>
    </row>
    <row r="2388" spans="1:7">
      <c r="A2388">
        <v>3496</v>
      </c>
      <c r="B2388" t="s">
        <v>997</v>
      </c>
      <c r="C2388">
        <v>2416</v>
      </c>
      <c r="D2388" t="s">
        <v>1008</v>
      </c>
      <c r="E2388" s="128" t="s">
        <v>995</v>
      </c>
      <c r="F2388">
        <v>8</v>
      </c>
      <c r="G2388" t="s">
        <v>998</v>
      </c>
    </row>
    <row r="2389" spans="1:7">
      <c r="A2389">
        <v>3497</v>
      </c>
      <c r="B2389" t="s">
        <v>997</v>
      </c>
      <c r="C2389">
        <v>2416</v>
      </c>
      <c r="D2389" t="s">
        <v>1008</v>
      </c>
      <c r="E2389" s="128" t="s">
        <v>999</v>
      </c>
      <c r="F2389">
        <v>8</v>
      </c>
      <c r="G2389" t="s">
        <v>998</v>
      </c>
    </row>
    <row r="2390" spans="1:7">
      <c r="A2390">
        <v>3498</v>
      </c>
      <c r="B2390" t="s">
        <v>997</v>
      </c>
      <c r="C2390">
        <v>2407</v>
      </c>
      <c r="D2390" t="s">
        <v>1010</v>
      </c>
      <c r="E2390" s="128" t="s">
        <v>995</v>
      </c>
      <c r="F2390">
        <v>8</v>
      </c>
      <c r="G2390" t="s">
        <v>998</v>
      </c>
    </row>
    <row r="2391" spans="1:7">
      <c r="A2391">
        <v>3499</v>
      </c>
      <c r="B2391" t="s">
        <v>1001</v>
      </c>
      <c r="C2391">
        <v>2405</v>
      </c>
      <c r="D2391" t="s">
        <v>1008</v>
      </c>
      <c r="E2391" s="128" t="s">
        <v>999</v>
      </c>
      <c r="F2391">
        <v>8</v>
      </c>
      <c r="G2391" t="s">
        <v>998</v>
      </c>
    </row>
    <row r="2392" spans="1:7">
      <c r="A2392">
        <v>3500</v>
      </c>
      <c r="B2392" t="s">
        <v>997</v>
      </c>
      <c r="C2392">
        <v>2418</v>
      </c>
      <c r="D2392" t="s">
        <v>1008</v>
      </c>
      <c r="E2392" s="128" t="s">
        <v>999</v>
      </c>
      <c r="F2392">
        <v>8</v>
      </c>
      <c r="G2392" t="s">
        <v>998</v>
      </c>
    </row>
    <row r="2393" spans="1:7">
      <c r="A2393">
        <v>3501</v>
      </c>
      <c r="B2393" t="s">
        <v>997</v>
      </c>
      <c r="C2393">
        <v>2402</v>
      </c>
      <c r="D2393" t="s">
        <v>1010</v>
      </c>
      <c r="E2393" s="128" t="s">
        <v>995</v>
      </c>
      <c r="F2393">
        <v>8</v>
      </c>
      <c r="G2393" t="s">
        <v>996</v>
      </c>
    </row>
    <row r="2394" spans="1:7">
      <c r="A2394">
        <v>3502</v>
      </c>
      <c r="B2394" t="s">
        <v>997</v>
      </c>
      <c r="C2394">
        <v>2423</v>
      </c>
      <c r="D2394" t="s">
        <v>1000</v>
      </c>
      <c r="E2394" s="128" t="s">
        <v>995</v>
      </c>
      <c r="F2394">
        <v>8</v>
      </c>
      <c r="G2394" t="s">
        <v>996</v>
      </c>
    </row>
    <row r="2395" spans="1:7">
      <c r="A2395">
        <v>3503</v>
      </c>
      <c r="B2395" t="s">
        <v>993</v>
      </c>
      <c r="C2395">
        <v>2423</v>
      </c>
      <c r="D2395" t="s">
        <v>1006</v>
      </c>
      <c r="E2395" s="128" t="s">
        <v>995</v>
      </c>
      <c r="F2395">
        <v>8</v>
      </c>
      <c r="G2395" t="s">
        <v>998</v>
      </c>
    </row>
    <row r="2396" spans="1:7">
      <c r="A2396">
        <v>3504</v>
      </c>
      <c r="B2396" t="s">
        <v>993</v>
      </c>
      <c r="C2396">
        <v>2419</v>
      </c>
      <c r="D2396" t="s">
        <v>1008</v>
      </c>
      <c r="E2396" s="128" t="s">
        <v>995</v>
      </c>
      <c r="F2396">
        <v>8</v>
      </c>
      <c r="G2396" t="s">
        <v>998</v>
      </c>
    </row>
    <row r="2397" spans="1:7">
      <c r="A2397">
        <v>3505</v>
      </c>
      <c r="B2397" t="s">
        <v>997</v>
      </c>
      <c r="C2397">
        <v>2404</v>
      </c>
      <c r="D2397" t="s">
        <v>1008</v>
      </c>
      <c r="E2397" s="128" t="s">
        <v>995</v>
      </c>
      <c r="F2397">
        <v>8</v>
      </c>
      <c r="G2397" t="s">
        <v>996</v>
      </c>
    </row>
    <row r="2398" spans="1:7">
      <c r="A2398">
        <v>3506</v>
      </c>
      <c r="B2398" t="s">
        <v>997</v>
      </c>
      <c r="C2398">
        <v>2421</v>
      </c>
      <c r="D2398" t="s">
        <v>1000</v>
      </c>
      <c r="E2398" s="128" t="s">
        <v>995</v>
      </c>
      <c r="F2398">
        <v>8</v>
      </c>
      <c r="G2398" t="s">
        <v>996</v>
      </c>
    </row>
    <row r="2399" spans="1:7">
      <c r="A2399">
        <v>3507</v>
      </c>
      <c r="B2399" t="s">
        <v>993</v>
      </c>
      <c r="C2399">
        <v>2418</v>
      </c>
      <c r="D2399" t="s">
        <v>1009</v>
      </c>
      <c r="E2399" s="128" t="s">
        <v>995</v>
      </c>
      <c r="F2399">
        <v>8</v>
      </c>
      <c r="G2399" t="s">
        <v>996</v>
      </c>
    </row>
    <row r="2400" spans="1:7">
      <c r="A2400">
        <v>3508</v>
      </c>
      <c r="B2400" t="s">
        <v>993</v>
      </c>
      <c r="C2400">
        <v>2418</v>
      </c>
      <c r="D2400" t="s">
        <v>1009</v>
      </c>
      <c r="E2400" s="128" t="s">
        <v>995</v>
      </c>
      <c r="F2400">
        <v>8</v>
      </c>
      <c r="G2400" t="s">
        <v>996</v>
      </c>
    </row>
    <row r="2401" spans="1:7">
      <c r="A2401">
        <v>3509</v>
      </c>
      <c r="B2401" t="s">
        <v>997</v>
      </c>
      <c r="C2401">
        <v>2404</v>
      </c>
      <c r="D2401" t="s">
        <v>1009</v>
      </c>
      <c r="E2401" s="128" t="s">
        <v>995</v>
      </c>
      <c r="F2401">
        <v>8</v>
      </c>
      <c r="G2401" t="s">
        <v>998</v>
      </c>
    </row>
    <row r="2402" spans="1:7">
      <c r="A2402">
        <v>3510</v>
      </c>
      <c r="B2402" t="s">
        <v>997</v>
      </c>
      <c r="C2402">
        <v>2419</v>
      </c>
      <c r="D2402" t="s">
        <v>1009</v>
      </c>
      <c r="E2402" s="128" t="s">
        <v>1003</v>
      </c>
      <c r="F2402">
        <v>8</v>
      </c>
      <c r="G2402" t="s">
        <v>998</v>
      </c>
    </row>
    <row r="2403" spans="1:7">
      <c r="A2403">
        <v>3511</v>
      </c>
      <c r="B2403" t="s">
        <v>997</v>
      </c>
      <c r="C2403">
        <v>2401</v>
      </c>
      <c r="D2403" t="s">
        <v>1009</v>
      </c>
      <c r="E2403" s="128" t="s">
        <v>1003</v>
      </c>
      <c r="F2403">
        <v>8</v>
      </c>
      <c r="G2403" t="s">
        <v>998</v>
      </c>
    </row>
    <row r="2404" spans="1:7">
      <c r="A2404">
        <v>3512</v>
      </c>
      <c r="B2404" t="s">
        <v>993</v>
      </c>
      <c r="C2404">
        <v>2411</v>
      </c>
      <c r="D2404" t="s">
        <v>994</v>
      </c>
      <c r="E2404" s="128" t="s">
        <v>995</v>
      </c>
      <c r="F2404">
        <v>8</v>
      </c>
      <c r="G2404" t="s">
        <v>996</v>
      </c>
    </row>
    <row r="2405" spans="1:7">
      <c r="A2405">
        <v>3513</v>
      </c>
      <c r="B2405" t="s">
        <v>993</v>
      </c>
      <c r="C2405">
        <v>2419</v>
      </c>
      <c r="D2405" t="s">
        <v>1008</v>
      </c>
      <c r="E2405" s="128" t="s">
        <v>1003</v>
      </c>
      <c r="F2405">
        <v>8</v>
      </c>
      <c r="G2405" t="s">
        <v>998</v>
      </c>
    </row>
    <row r="2406" spans="1:7">
      <c r="A2406">
        <v>3514</v>
      </c>
      <c r="B2406" t="s">
        <v>1001</v>
      </c>
      <c r="C2406">
        <v>2416</v>
      </c>
      <c r="D2406" t="s">
        <v>1000</v>
      </c>
      <c r="E2406" s="128" t="s">
        <v>999</v>
      </c>
      <c r="F2406">
        <v>8</v>
      </c>
      <c r="G2406" t="s">
        <v>998</v>
      </c>
    </row>
    <row r="2407" spans="1:7">
      <c r="A2407">
        <v>3515</v>
      </c>
      <c r="B2407" t="s">
        <v>993</v>
      </c>
      <c r="C2407">
        <v>2412</v>
      </c>
      <c r="D2407" t="s">
        <v>1008</v>
      </c>
      <c r="E2407" s="128" t="s">
        <v>1003</v>
      </c>
      <c r="F2407">
        <v>8</v>
      </c>
      <c r="G2407" t="s">
        <v>998</v>
      </c>
    </row>
    <row r="2408" spans="1:7">
      <c r="A2408">
        <v>3516</v>
      </c>
      <c r="B2408" t="s">
        <v>993</v>
      </c>
      <c r="C2408">
        <v>2411</v>
      </c>
      <c r="D2408" t="s">
        <v>1008</v>
      </c>
      <c r="E2408" s="128" t="s">
        <v>999</v>
      </c>
      <c r="F2408">
        <v>8</v>
      </c>
      <c r="G2408" t="s">
        <v>998</v>
      </c>
    </row>
    <row r="2409" spans="1:7">
      <c r="A2409">
        <v>3517</v>
      </c>
      <c r="B2409" t="s">
        <v>997</v>
      </c>
      <c r="C2409">
        <v>2407</v>
      </c>
      <c r="D2409" t="s">
        <v>1009</v>
      </c>
      <c r="E2409" s="128" t="s">
        <v>999</v>
      </c>
      <c r="F2409">
        <v>8</v>
      </c>
      <c r="G2409" t="s">
        <v>996</v>
      </c>
    </row>
    <row r="2410" spans="1:7">
      <c r="A2410">
        <v>3519</v>
      </c>
      <c r="B2410" t="s">
        <v>997</v>
      </c>
      <c r="C2410">
        <v>2419</v>
      </c>
      <c r="D2410" t="s">
        <v>1008</v>
      </c>
      <c r="E2410" s="128" t="s">
        <v>1003</v>
      </c>
      <c r="F2410">
        <v>8</v>
      </c>
      <c r="G2410" t="s">
        <v>998</v>
      </c>
    </row>
    <row r="2411" spans="1:7">
      <c r="A2411">
        <v>3520</v>
      </c>
      <c r="B2411" t="s">
        <v>997</v>
      </c>
      <c r="C2411">
        <v>2402</v>
      </c>
      <c r="D2411" t="s">
        <v>994</v>
      </c>
      <c r="E2411" s="128" t="s">
        <v>995</v>
      </c>
      <c r="F2411">
        <v>8</v>
      </c>
      <c r="G2411" t="s">
        <v>996</v>
      </c>
    </row>
    <row r="2412" spans="1:7">
      <c r="A2412">
        <v>3521</v>
      </c>
      <c r="B2412" t="s">
        <v>1001</v>
      </c>
      <c r="C2412">
        <v>2412</v>
      </c>
      <c r="D2412" t="s">
        <v>1006</v>
      </c>
      <c r="E2412" s="128" t="s">
        <v>995</v>
      </c>
      <c r="F2412">
        <v>8</v>
      </c>
      <c r="G2412" t="s">
        <v>1005</v>
      </c>
    </row>
    <row r="2413" spans="1:7">
      <c r="A2413">
        <v>3522</v>
      </c>
      <c r="B2413" t="s">
        <v>997</v>
      </c>
      <c r="C2413">
        <v>2411</v>
      </c>
      <c r="D2413" t="s">
        <v>1009</v>
      </c>
      <c r="E2413" s="128" t="s">
        <v>1004</v>
      </c>
      <c r="F2413">
        <v>8</v>
      </c>
      <c r="G2413" t="s">
        <v>998</v>
      </c>
    </row>
    <row r="2414" spans="1:7">
      <c r="A2414">
        <v>3523</v>
      </c>
      <c r="B2414" t="s">
        <v>993</v>
      </c>
      <c r="C2414">
        <v>2423</v>
      </c>
      <c r="D2414" t="s">
        <v>1008</v>
      </c>
      <c r="E2414" s="128" t="s">
        <v>999</v>
      </c>
      <c r="F2414">
        <v>8</v>
      </c>
      <c r="G2414" t="s">
        <v>998</v>
      </c>
    </row>
    <row r="2415" spans="1:7">
      <c r="A2415">
        <v>3524</v>
      </c>
      <c r="B2415" t="s">
        <v>997</v>
      </c>
      <c r="C2415">
        <v>2416</v>
      </c>
      <c r="D2415" t="s">
        <v>1008</v>
      </c>
      <c r="E2415" s="128" t="s">
        <v>1003</v>
      </c>
      <c r="F2415">
        <v>8</v>
      </c>
      <c r="G2415" t="s">
        <v>998</v>
      </c>
    </row>
    <row r="2416" spans="1:7">
      <c r="A2416">
        <v>3525</v>
      </c>
      <c r="B2416" t="s">
        <v>993</v>
      </c>
      <c r="C2416">
        <v>2423</v>
      </c>
      <c r="D2416" t="s">
        <v>1008</v>
      </c>
      <c r="E2416" s="128" t="s">
        <v>999</v>
      </c>
      <c r="F2416">
        <v>8</v>
      </c>
      <c r="G2416" t="s">
        <v>996</v>
      </c>
    </row>
    <row r="2417" spans="1:7">
      <c r="A2417">
        <v>3526</v>
      </c>
      <c r="B2417" t="s">
        <v>1001</v>
      </c>
      <c r="C2417">
        <v>2404</v>
      </c>
      <c r="D2417" t="s">
        <v>1006</v>
      </c>
      <c r="E2417" s="128" t="s">
        <v>999</v>
      </c>
      <c r="F2417">
        <v>8</v>
      </c>
      <c r="G2417" t="s">
        <v>998</v>
      </c>
    </row>
    <row r="2418" spans="1:7">
      <c r="A2418">
        <v>3527</v>
      </c>
      <c r="B2418" t="s">
        <v>997</v>
      </c>
      <c r="C2418">
        <v>2423</v>
      </c>
      <c r="D2418" t="s">
        <v>1008</v>
      </c>
      <c r="E2418" s="128" t="s">
        <v>995</v>
      </c>
      <c r="F2418">
        <v>8</v>
      </c>
      <c r="G2418" t="s">
        <v>996</v>
      </c>
    </row>
    <row r="2419" spans="1:7">
      <c r="A2419">
        <v>3528</v>
      </c>
      <c r="B2419" t="s">
        <v>993</v>
      </c>
      <c r="C2419">
        <v>2401</v>
      </c>
      <c r="D2419" t="s">
        <v>1000</v>
      </c>
      <c r="E2419" s="128" t="s">
        <v>1003</v>
      </c>
      <c r="F2419">
        <v>8</v>
      </c>
      <c r="G2419" t="s">
        <v>996</v>
      </c>
    </row>
    <row r="2420" spans="1:7">
      <c r="A2420">
        <v>3529</v>
      </c>
      <c r="B2420" t="s">
        <v>993</v>
      </c>
      <c r="C2420">
        <v>2415</v>
      </c>
      <c r="D2420" t="s">
        <v>1010</v>
      </c>
      <c r="E2420" s="128" t="s">
        <v>1003</v>
      </c>
      <c r="F2420">
        <v>8</v>
      </c>
      <c r="G2420" t="s">
        <v>998</v>
      </c>
    </row>
    <row r="2421" spans="1:7">
      <c r="A2421">
        <v>3530</v>
      </c>
      <c r="B2421" t="s">
        <v>997</v>
      </c>
      <c r="C2421">
        <v>2407</v>
      </c>
      <c r="D2421" t="s">
        <v>994</v>
      </c>
      <c r="E2421" s="128" t="s">
        <v>995</v>
      </c>
      <c r="F2421">
        <v>8</v>
      </c>
      <c r="G2421" t="s">
        <v>996</v>
      </c>
    </row>
    <row r="2422" spans="1:7">
      <c r="A2422">
        <v>3532</v>
      </c>
      <c r="B2422" t="s">
        <v>997</v>
      </c>
      <c r="C2422">
        <v>2413</v>
      </c>
      <c r="D2422" t="s">
        <v>1006</v>
      </c>
      <c r="E2422" s="128" t="s">
        <v>995</v>
      </c>
      <c r="F2422">
        <v>8</v>
      </c>
      <c r="G2422" t="s">
        <v>996</v>
      </c>
    </row>
    <row r="2423" spans="1:7">
      <c r="A2423">
        <v>3533</v>
      </c>
      <c r="B2423" t="s">
        <v>997</v>
      </c>
      <c r="C2423">
        <v>2423</v>
      </c>
      <c r="D2423" t="s">
        <v>1008</v>
      </c>
      <c r="E2423" s="128" t="s">
        <v>995</v>
      </c>
      <c r="F2423">
        <v>8</v>
      </c>
      <c r="G2423" t="s">
        <v>996</v>
      </c>
    </row>
    <row r="2424" spans="1:7">
      <c r="A2424">
        <v>3534</v>
      </c>
      <c r="B2424" t="s">
        <v>997</v>
      </c>
      <c r="C2424">
        <v>2414</v>
      </c>
      <c r="D2424" t="s">
        <v>1010</v>
      </c>
      <c r="E2424" s="128" t="s">
        <v>1003</v>
      </c>
      <c r="F2424">
        <v>8</v>
      </c>
      <c r="G2424" t="s">
        <v>998</v>
      </c>
    </row>
    <row r="2425" spans="1:7">
      <c r="A2425">
        <v>3536</v>
      </c>
      <c r="B2425" t="s">
        <v>1001</v>
      </c>
      <c r="C2425">
        <v>2414</v>
      </c>
      <c r="D2425" t="s">
        <v>1008</v>
      </c>
      <c r="E2425" s="128" t="s">
        <v>995</v>
      </c>
      <c r="F2425">
        <v>8</v>
      </c>
      <c r="G2425" t="s">
        <v>996</v>
      </c>
    </row>
    <row r="2426" spans="1:7">
      <c r="A2426">
        <v>3537</v>
      </c>
      <c r="B2426" t="s">
        <v>993</v>
      </c>
      <c r="C2426">
        <v>2415</v>
      </c>
      <c r="D2426" t="s">
        <v>1010</v>
      </c>
      <c r="E2426" s="128" t="s">
        <v>999</v>
      </c>
      <c r="F2426">
        <v>8</v>
      </c>
      <c r="G2426" t="s">
        <v>998</v>
      </c>
    </row>
    <row r="2427" spans="1:7">
      <c r="A2427">
        <v>3538</v>
      </c>
      <c r="B2427" t="s">
        <v>997</v>
      </c>
      <c r="C2427">
        <v>2411</v>
      </c>
      <c r="D2427" t="s">
        <v>994</v>
      </c>
      <c r="E2427" s="128" t="s">
        <v>1003</v>
      </c>
      <c r="F2427">
        <v>8</v>
      </c>
      <c r="G2427" t="s">
        <v>996</v>
      </c>
    </row>
    <row r="2428" spans="1:7">
      <c r="A2428">
        <v>3539</v>
      </c>
      <c r="B2428" t="s">
        <v>1001</v>
      </c>
      <c r="C2428">
        <v>2415</v>
      </c>
      <c r="D2428" t="s">
        <v>1010</v>
      </c>
      <c r="E2428" s="128" t="s">
        <v>1004</v>
      </c>
      <c r="F2428">
        <v>8</v>
      </c>
      <c r="G2428" t="s">
        <v>998</v>
      </c>
    </row>
    <row r="2429" spans="1:7">
      <c r="A2429">
        <v>3540</v>
      </c>
      <c r="B2429" t="s">
        <v>993</v>
      </c>
      <c r="C2429">
        <v>2422</v>
      </c>
      <c r="D2429" t="s">
        <v>1010</v>
      </c>
      <c r="E2429" s="128" t="s">
        <v>995</v>
      </c>
      <c r="F2429">
        <v>8</v>
      </c>
      <c r="G2429" t="s">
        <v>998</v>
      </c>
    </row>
    <row r="2430" spans="1:7">
      <c r="A2430">
        <v>3541</v>
      </c>
      <c r="B2430" t="s">
        <v>997</v>
      </c>
      <c r="C2430">
        <v>2416</v>
      </c>
      <c r="D2430" t="s">
        <v>1010</v>
      </c>
      <c r="E2430" s="128" t="s">
        <v>995</v>
      </c>
      <c r="F2430">
        <v>8</v>
      </c>
      <c r="G2430" t="s">
        <v>998</v>
      </c>
    </row>
    <row r="2431" spans="1:7">
      <c r="A2431">
        <v>3542</v>
      </c>
      <c r="B2431" t="s">
        <v>997</v>
      </c>
      <c r="C2431">
        <v>2424</v>
      </c>
      <c r="D2431" t="s">
        <v>1008</v>
      </c>
      <c r="E2431" s="128" t="s">
        <v>1003</v>
      </c>
      <c r="F2431">
        <v>8</v>
      </c>
      <c r="G2431" t="s">
        <v>998</v>
      </c>
    </row>
    <row r="2432" spans="1:7">
      <c r="A2432">
        <v>3543</v>
      </c>
      <c r="B2432" t="s">
        <v>993</v>
      </c>
      <c r="C2432">
        <v>2408</v>
      </c>
      <c r="D2432" t="s">
        <v>1006</v>
      </c>
      <c r="E2432" s="128" t="s">
        <v>999</v>
      </c>
      <c r="F2432">
        <v>8</v>
      </c>
      <c r="G2432" t="s">
        <v>996</v>
      </c>
    </row>
    <row r="2433" spans="1:7">
      <c r="A2433">
        <v>3544</v>
      </c>
      <c r="B2433" t="s">
        <v>997</v>
      </c>
      <c r="C2433">
        <v>2402</v>
      </c>
      <c r="D2433" t="s">
        <v>1010</v>
      </c>
      <c r="E2433" s="128" t="s">
        <v>1004</v>
      </c>
      <c r="F2433">
        <v>3</v>
      </c>
      <c r="G2433" t="s">
        <v>998</v>
      </c>
    </row>
    <row r="2434" spans="1:7">
      <c r="A2434">
        <v>3545</v>
      </c>
      <c r="B2434" t="s">
        <v>997</v>
      </c>
      <c r="C2434">
        <v>2415</v>
      </c>
      <c r="D2434" t="s">
        <v>1006</v>
      </c>
      <c r="E2434" s="128" t="s">
        <v>999</v>
      </c>
      <c r="F2434">
        <v>8</v>
      </c>
      <c r="G2434" t="s">
        <v>998</v>
      </c>
    </row>
    <row r="2435" spans="1:7">
      <c r="A2435">
        <v>3546</v>
      </c>
      <c r="B2435" t="s">
        <v>997</v>
      </c>
      <c r="C2435">
        <v>2420</v>
      </c>
      <c r="D2435" t="s">
        <v>994</v>
      </c>
      <c r="E2435" s="128" t="s">
        <v>995</v>
      </c>
      <c r="F2435">
        <v>8</v>
      </c>
      <c r="G2435" t="s">
        <v>996</v>
      </c>
    </row>
    <row r="2436" spans="1:7">
      <c r="A2436">
        <v>3547</v>
      </c>
      <c r="B2436" t="s">
        <v>993</v>
      </c>
      <c r="C2436">
        <v>2401</v>
      </c>
      <c r="D2436" t="s">
        <v>1010</v>
      </c>
      <c r="E2436" s="128" t="s">
        <v>995</v>
      </c>
      <c r="F2436">
        <v>8</v>
      </c>
      <c r="G2436" t="s">
        <v>998</v>
      </c>
    </row>
    <row r="2437" spans="1:7">
      <c r="A2437">
        <v>3548</v>
      </c>
      <c r="B2437" t="s">
        <v>1001</v>
      </c>
      <c r="C2437">
        <v>2404</v>
      </c>
      <c r="D2437" t="s">
        <v>1006</v>
      </c>
      <c r="E2437" s="128" t="s">
        <v>995</v>
      </c>
      <c r="F2437">
        <v>8</v>
      </c>
      <c r="G2437" t="s">
        <v>996</v>
      </c>
    </row>
    <row r="2438" spans="1:7">
      <c r="A2438">
        <v>3549</v>
      </c>
      <c r="B2438" t="s">
        <v>993</v>
      </c>
      <c r="C2438">
        <v>2404</v>
      </c>
      <c r="D2438" t="s">
        <v>1008</v>
      </c>
      <c r="E2438" s="128" t="s">
        <v>999</v>
      </c>
      <c r="F2438">
        <v>8</v>
      </c>
      <c r="G2438" t="s">
        <v>1005</v>
      </c>
    </row>
    <row r="2439" spans="1:7">
      <c r="A2439">
        <v>3550</v>
      </c>
      <c r="B2439" t="s">
        <v>993</v>
      </c>
      <c r="C2439">
        <v>2415</v>
      </c>
      <c r="D2439" t="s">
        <v>1008</v>
      </c>
      <c r="E2439" s="128" t="s">
        <v>1003</v>
      </c>
      <c r="F2439">
        <v>8</v>
      </c>
      <c r="G2439" t="s">
        <v>996</v>
      </c>
    </row>
    <row r="2440" spans="1:7">
      <c r="A2440">
        <v>3552</v>
      </c>
      <c r="B2440" t="s">
        <v>993</v>
      </c>
      <c r="C2440">
        <v>2421</v>
      </c>
      <c r="D2440" t="s">
        <v>1000</v>
      </c>
      <c r="E2440" s="128" t="s">
        <v>995</v>
      </c>
      <c r="F2440">
        <v>8</v>
      </c>
      <c r="G2440" t="s">
        <v>998</v>
      </c>
    </row>
    <row r="2441" spans="1:7">
      <c r="A2441">
        <v>3553</v>
      </c>
      <c r="B2441" t="s">
        <v>1001</v>
      </c>
      <c r="C2441">
        <v>2403</v>
      </c>
      <c r="D2441" t="s">
        <v>1008</v>
      </c>
      <c r="E2441" s="128" t="s">
        <v>995</v>
      </c>
      <c r="F2441">
        <v>8</v>
      </c>
      <c r="G2441" t="s">
        <v>996</v>
      </c>
    </row>
    <row r="2442" spans="1:7">
      <c r="A2442">
        <v>3554</v>
      </c>
      <c r="B2442" t="s">
        <v>1001</v>
      </c>
      <c r="C2442">
        <v>2406</v>
      </c>
      <c r="D2442" t="s">
        <v>1006</v>
      </c>
      <c r="E2442" s="128" t="s">
        <v>995</v>
      </c>
      <c r="F2442">
        <v>8</v>
      </c>
      <c r="G2442" t="s">
        <v>998</v>
      </c>
    </row>
    <row r="2443" spans="1:7">
      <c r="A2443">
        <v>3555</v>
      </c>
      <c r="B2443" t="s">
        <v>1001</v>
      </c>
      <c r="C2443">
        <v>2415</v>
      </c>
      <c r="D2443" t="s">
        <v>1008</v>
      </c>
      <c r="E2443" s="128" t="s">
        <v>1003</v>
      </c>
      <c r="F2443">
        <v>8</v>
      </c>
      <c r="G2443" t="s">
        <v>998</v>
      </c>
    </row>
    <row r="2444" spans="1:7">
      <c r="A2444">
        <v>3556</v>
      </c>
      <c r="B2444" t="s">
        <v>997</v>
      </c>
      <c r="C2444">
        <v>2424</v>
      </c>
      <c r="D2444" t="s">
        <v>1006</v>
      </c>
      <c r="E2444" s="128" t="s">
        <v>999</v>
      </c>
      <c r="F2444">
        <v>8</v>
      </c>
      <c r="G2444" t="s">
        <v>998</v>
      </c>
    </row>
    <row r="2445" spans="1:7">
      <c r="A2445">
        <v>3558</v>
      </c>
      <c r="B2445" t="s">
        <v>997</v>
      </c>
      <c r="C2445">
        <v>2411</v>
      </c>
      <c r="D2445" t="s">
        <v>1008</v>
      </c>
      <c r="E2445" s="128" t="s">
        <v>999</v>
      </c>
      <c r="F2445">
        <v>8</v>
      </c>
      <c r="G2445" t="s">
        <v>996</v>
      </c>
    </row>
    <row r="2446" spans="1:7">
      <c r="A2446">
        <v>3559</v>
      </c>
      <c r="B2446" t="s">
        <v>997</v>
      </c>
      <c r="C2446">
        <v>2411</v>
      </c>
      <c r="D2446" t="s">
        <v>1006</v>
      </c>
      <c r="E2446" s="128" t="s">
        <v>995</v>
      </c>
      <c r="F2446">
        <v>8</v>
      </c>
      <c r="G2446" t="s">
        <v>996</v>
      </c>
    </row>
    <row r="2447" spans="1:7">
      <c r="A2447">
        <v>3560</v>
      </c>
      <c r="B2447" t="s">
        <v>1007</v>
      </c>
      <c r="C2447">
        <v>2407</v>
      </c>
      <c r="D2447" t="s">
        <v>1009</v>
      </c>
      <c r="E2447" s="128" t="s">
        <v>995</v>
      </c>
      <c r="F2447">
        <v>8</v>
      </c>
      <c r="G2447" t="s">
        <v>998</v>
      </c>
    </row>
    <row r="2448" spans="1:7">
      <c r="A2448">
        <v>3561</v>
      </c>
      <c r="B2448" t="s">
        <v>993</v>
      </c>
      <c r="C2448">
        <v>2411</v>
      </c>
      <c r="D2448" t="s">
        <v>994</v>
      </c>
      <c r="E2448" s="128" t="s">
        <v>995</v>
      </c>
      <c r="F2448">
        <v>8</v>
      </c>
      <c r="G2448" t="s">
        <v>998</v>
      </c>
    </row>
    <row r="2449" spans="1:7">
      <c r="A2449">
        <v>3562</v>
      </c>
      <c r="B2449" t="s">
        <v>993</v>
      </c>
      <c r="C2449">
        <v>2405</v>
      </c>
      <c r="D2449" t="s">
        <v>1010</v>
      </c>
      <c r="E2449" s="128" t="s">
        <v>999</v>
      </c>
      <c r="F2449">
        <v>8</v>
      </c>
      <c r="G2449" t="s">
        <v>998</v>
      </c>
    </row>
    <row r="2450" spans="1:7">
      <c r="A2450">
        <v>3563</v>
      </c>
      <c r="B2450" t="s">
        <v>1001</v>
      </c>
      <c r="C2450">
        <v>2418</v>
      </c>
      <c r="D2450" t="s">
        <v>1008</v>
      </c>
      <c r="E2450" s="128" t="s">
        <v>1003</v>
      </c>
      <c r="F2450">
        <v>8</v>
      </c>
      <c r="G2450" t="s">
        <v>998</v>
      </c>
    </row>
    <row r="2451" spans="1:7">
      <c r="A2451">
        <v>3564</v>
      </c>
      <c r="B2451" t="s">
        <v>997</v>
      </c>
      <c r="C2451">
        <v>2418</v>
      </c>
      <c r="D2451" t="s">
        <v>1010</v>
      </c>
      <c r="E2451" s="128" t="s">
        <v>995</v>
      </c>
      <c r="F2451">
        <v>8</v>
      </c>
      <c r="G2451" t="s">
        <v>996</v>
      </c>
    </row>
    <row r="2452" spans="1:7">
      <c r="A2452">
        <v>3565</v>
      </c>
      <c r="B2452" t="s">
        <v>1001</v>
      </c>
      <c r="C2452">
        <v>2418</v>
      </c>
      <c r="D2452" t="s">
        <v>1008</v>
      </c>
      <c r="E2452" s="128" t="s">
        <v>1003</v>
      </c>
      <c r="F2452">
        <v>8</v>
      </c>
      <c r="G2452" t="s">
        <v>998</v>
      </c>
    </row>
    <row r="2453" spans="1:7">
      <c r="A2453">
        <v>3566</v>
      </c>
      <c r="B2453" t="s">
        <v>1001</v>
      </c>
      <c r="C2453">
        <v>2402</v>
      </c>
      <c r="D2453" t="s">
        <v>1006</v>
      </c>
      <c r="E2453" s="128" t="s">
        <v>1003</v>
      </c>
      <c r="F2453">
        <v>8</v>
      </c>
      <c r="G2453" t="s">
        <v>998</v>
      </c>
    </row>
    <row r="2454" spans="1:7">
      <c r="A2454">
        <v>3567</v>
      </c>
      <c r="B2454" t="s">
        <v>997</v>
      </c>
      <c r="C2454">
        <v>2422</v>
      </c>
      <c r="D2454" t="s">
        <v>994</v>
      </c>
      <c r="E2454" s="128" t="s">
        <v>999</v>
      </c>
      <c r="F2454">
        <v>8</v>
      </c>
      <c r="G2454" t="s">
        <v>998</v>
      </c>
    </row>
    <row r="2455" spans="1:7">
      <c r="A2455">
        <v>3568</v>
      </c>
      <c r="B2455" t="s">
        <v>993</v>
      </c>
      <c r="C2455">
        <v>2411</v>
      </c>
      <c r="D2455" t="s">
        <v>1008</v>
      </c>
      <c r="E2455" s="128" t="s">
        <v>995</v>
      </c>
      <c r="F2455">
        <v>8</v>
      </c>
      <c r="G2455" t="s">
        <v>998</v>
      </c>
    </row>
    <row r="2456" spans="1:7">
      <c r="A2456">
        <v>3569</v>
      </c>
      <c r="B2456" t="s">
        <v>993</v>
      </c>
      <c r="C2456">
        <v>2413</v>
      </c>
      <c r="D2456" t="s">
        <v>1008</v>
      </c>
      <c r="E2456" s="128" t="s">
        <v>995</v>
      </c>
      <c r="F2456">
        <v>8</v>
      </c>
      <c r="G2456" t="s">
        <v>996</v>
      </c>
    </row>
    <row r="2457" spans="1:7">
      <c r="A2457">
        <v>3570</v>
      </c>
      <c r="B2457" t="s">
        <v>993</v>
      </c>
      <c r="C2457">
        <v>2414</v>
      </c>
      <c r="D2457" t="s">
        <v>1008</v>
      </c>
      <c r="E2457" s="128" t="s">
        <v>995</v>
      </c>
      <c r="F2457">
        <v>8</v>
      </c>
      <c r="G2457" t="s">
        <v>996</v>
      </c>
    </row>
    <row r="2458" spans="1:7">
      <c r="A2458">
        <v>3571</v>
      </c>
      <c r="B2458" t="s">
        <v>997</v>
      </c>
      <c r="C2458">
        <v>2414</v>
      </c>
      <c r="D2458" t="s">
        <v>1008</v>
      </c>
      <c r="E2458" s="128" t="s">
        <v>1003</v>
      </c>
      <c r="F2458">
        <v>8</v>
      </c>
      <c r="G2458" t="s">
        <v>998</v>
      </c>
    </row>
    <row r="2459" spans="1:7">
      <c r="A2459">
        <v>3572</v>
      </c>
      <c r="B2459" t="s">
        <v>997</v>
      </c>
      <c r="C2459">
        <v>2417</v>
      </c>
      <c r="D2459" t="s">
        <v>1010</v>
      </c>
      <c r="E2459" s="128" t="s">
        <v>1003</v>
      </c>
      <c r="F2459">
        <v>8</v>
      </c>
      <c r="G2459" t="s">
        <v>996</v>
      </c>
    </row>
    <row r="2460" spans="1:7">
      <c r="A2460">
        <v>3573</v>
      </c>
      <c r="B2460" t="s">
        <v>993</v>
      </c>
      <c r="C2460">
        <v>2403</v>
      </c>
      <c r="D2460" t="s">
        <v>1009</v>
      </c>
      <c r="E2460" s="128" t="s">
        <v>1003</v>
      </c>
      <c r="F2460">
        <v>8</v>
      </c>
      <c r="G2460" t="s">
        <v>996</v>
      </c>
    </row>
    <row r="2461" spans="1:7">
      <c r="A2461">
        <v>3574</v>
      </c>
      <c r="B2461" t="s">
        <v>993</v>
      </c>
      <c r="C2461">
        <v>2403</v>
      </c>
      <c r="D2461" t="s">
        <v>1009</v>
      </c>
      <c r="E2461" s="128" t="s">
        <v>1003</v>
      </c>
      <c r="F2461">
        <v>8</v>
      </c>
      <c r="G2461" t="s">
        <v>996</v>
      </c>
    </row>
    <row r="2462" spans="1:7">
      <c r="A2462">
        <v>3575</v>
      </c>
      <c r="B2462" t="s">
        <v>997</v>
      </c>
      <c r="C2462">
        <v>2401</v>
      </c>
      <c r="D2462" t="s">
        <v>1008</v>
      </c>
      <c r="E2462" s="128" t="s">
        <v>999</v>
      </c>
      <c r="F2462">
        <v>8</v>
      </c>
      <c r="G2462" t="s">
        <v>998</v>
      </c>
    </row>
    <row r="2463" spans="1:7">
      <c r="A2463">
        <v>3576</v>
      </c>
      <c r="B2463" t="s">
        <v>997</v>
      </c>
      <c r="C2463">
        <v>2411</v>
      </c>
      <c r="D2463" t="s">
        <v>1008</v>
      </c>
      <c r="E2463" s="128" t="s">
        <v>999</v>
      </c>
      <c r="F2463">
        <v>3</v>
      </c>
      <c r="G2463" t="s">
        <v>996</v>
      </c>
    </row>
    <row r="2464" spans="1:7">
      <c r="A2464">
        <v>3578</v>
      </c>
      <c r="B2464" t="s">
        <v>997</v>
      </c>
      <c r="C2464">
        <v>2417</v>
      </c>
      <c r="D2464" t="s">
        <v>994</v>
      </c>
      <c r="E2464" s="128" t="s">
        <v>995</v>
      </c>
      <c r="F2464">
        <v>8</v>
      </c>
      <c r="G2464" t="s">
        <v>996</v>
      </c>
    </row>
    <row r="2465" spans="1:7">
      <c r="A2465">
        <v>3579</v>
      </c>
      <c r="B2465" t="s">
        <v>997</v>
      </c>
      <c r="C2465">
        <v>2409</v>
      </c>
      <c r="D2465" t="s">
        <v>1008</v>
      </c>
      <c r="E2465" s="128" t="s">
        <v>999</v>
      </c>
      <c r="F2465">
        <v>8</v>
      </c>
      <c r="G2465" t="s">
        <v>996</v>
      </c>
    </row>
    <row r="2466" spans="1:7">
      <c r="A2466">
        <v>3580</v>
      </c>
      <c r="B2466" t="s">
        <v>993</v>
      </c>
      <c r="C2466">
        <v>2418</v>
      </c>
      <c r="D2466" t="s">
        <v>1009</v>
      </c>
      <c r="E2466" s="128" t="s">
        <v>995</v>
      </c>
      <c r="F2466">
        <v>8</v>
      </c>
      <c r="G2466" t="s">
        <v>996</v>
      </c>
    </row>
    <row r="2467" spans="1:7">
      <c r="A2467">
        <v>3581</v>
      </c>
      <c r="B2467" t="s">
        <v>997</v>
      </c>
      <c r="C2467">
        <v>2418</v>
      </c>
      <c r="D2467" t="s">
        <v>1008</v>
      </c>
      <c r="E2467" s="128" t="s">
        <v>999</v>
      </c>
      <c r="F2467">
        <v>8</v>
      </c>
      <c r="G2467" t="s">
        <v>996</v>
      </c>
    </row>
    <row r="2468" spans="1:7">
      <c r="A2468">
        <v>3582</v>
      </c>
      <c r="B2468" t="s">
        <v>1001</v>
      </c>
      <c r="C2468">
        <v>2418</v>
      </c>
      <c r="D2468" t="s">
        <v>1008</v>
      </c>
      <c r="E2468" s="128" t="s">
        <v>999</v>
      </c>
      <c r="F2468">
        <v>8</v>
      </c>
      <c r="G2468" t="s">
        <v>996</v>
      </c>
    </row>
    <row r="2469" spans="1:7">
      <c r="A2469">
        <v>3583</v>
      </c>
      <c r="B2469" t="s">
        <v>997</v>
      </c>
      <c r="C2469">
        <v>2405</v>
      </c>
      <c r="D2469" t="s">
        <v>1006</v>
      </c>
      <c r="E2469" s="128" t="s">
        <v>1003</v>
      </c>
      <c r="F2469">
        <v>8</v>
      </c>
      <c r="G2469" t="s">
        <v>998</v>
      </c>
    </row>
    <row r="2470" spans="1:7">
      <c r="A2470">
        <v>3584</v>
      </c>
      <c r="B2470" t="s">
        <v>997</v>
      </c>
      <c r="C2470">
        <v>2415</v>
      </c>
      <c r="D2470" t="s">
        <v>994</v>
      </c>
      <c r="E2470" s="128" t="s">
        <v>1003</v>
      </c>
      <c r="F2470">
        <v>8</v>
      </c>
      <c r="G2470" t="s">
        <v>998</v>
      </c>
    </row>
    <row r="2471" spans="1:7">
      <c r="A2471">
        <v>3585</v>
      </c>
      <c r="B2471" t="s">
        <v>997</v>
      </c>
      <c r="C2471">
        <v>2424</v>
      </c>
      <c r="D2471" t="s">
        <v>1010</v>
      </c>
      <c r="E2471" s="128" t="s">
        <v>1003</v>
      </c>
      <c r="F2471">
        <v>8</v>
      </c>
      <c r="G2471" t="s">
        <v>996</v>
      </c>
    </row>
    <row r="2472" spans="1:7">
      <c r="A2472">
        <v>3586</v>
      </c>
      <c r="B2472" t="s">
        <v>997</v>
      </c>
      <c r="C2472">
        <v>2416</v>
      </c>
      <c r="D2472" t="s">
        <v>1006</v>
      </c>
      <c r="E2472" s="128" t="s">
        <v>995</v>
      </c>
      <c r="F2472">
        <v>8</v>
      </c>
      <c r="G2472" t="s">
        <v>996</v>
      </c>
    </row>
    <row r="2473" spans="1:7">
      <c r="A2473">
        <v>3587</v>
      </c>
      <c r="B2473" t="s">
        <v>993</v>
      </c>
      <c r="C2473">
        <v>2418</v>
      </c>
      <c r="D2473" t="s">
        <v>1009</v>
      </c>
      <c r="E2473" s="128" t="s">
        <v>999</v>
      </c>
      <c r="F2473">
        <v>8</v>
      </c>
      <c r="G2473" t="s">
        <v>996</v>
      </c>
    </row>
    <row r="2474" spans="1:7">
      <c r="A2474">
        <v>3588</v>
      </c>
      <c r="B2474" t="s">
        <v>993</v>
      </c>
      <c r="C2474">
        <v>2417</v>
      </c>
      <c r="D2474" t="s">
        <v>1010</v>
      </c>
      <c r="E2474" s="128" t="s">
        <v>999</v>
      </c>
      <c r="F2474">
        <v>5</v>
      </c>
      <c r="G2474" t="s">
        <v>998</v>
      </c>
    </row>
    <row r="2475" spans="1:7">
      <c r="A2475">
        <v>3589</v>
      </c>
      <c r="B2475" t="s">
        <v>997</v>
      </c>
      <c r="C2475">
        <v>2409</v>
      </c>
      <c r="D2475" t="s">
        <v>1006</v>
      </c>
      <c r="E2475" s="128" t="s">
        <v>995</v>
      </c>
      <c r="F2475">
        <v>10</v>
      </c>
      <c r="G2475" t="s">
        <v>998</v>
      </c>
    </row>
    <row r="2476" spans="1:7">
      <c r="A2476">
        <v>3590</v>
      </c>
      <c r="B2476" t="s">
        <v>993</v>
      </c>
      <c r="C2476">
        <v>2424</v>
      </c>
      <c r="D2476" t="s">
        <v>994</v>
      </c>
      <c r="E2476" s="128" t="s">
        <v>999</v>
      </c>
      <c r="F2476">
        <v>10</v>
      </c>
      <c r="G2476" t="s">
        <v>996</v>
      </c>
    </row>
    <row r="2477" spans="1:7">
      <c r="A2477">
        <v>3591</v>
      </c>
      <c r="B2477" t="s">
        <v>997</v>
      </c>
      <c r="C2477">
        <v>2401</v>
      </c>
      <c r="D2477" t="s">
        <v>1006</v>
      </c>
      <c r="E2477" s="128" t="s">
        <v>995</v>
      </c>
      <c r="F2477">
        <v>10</v>
      </c>
      <c r="G2477" t="s">
        <v>996</v>
      </c>
    </row>
    <row r="2478" spans="1:7">
      <c r="A2478">
        <v>3592</v>
      </c>
      <c r="B2478" t="s">
        <v>997</v>
      </c>
      <c r="C2478">
        <v>2419</v>
      </c>
      <c r="D2478" t="s">
        <v>994</v>
      </c>
      <c r="E2478" s="128" t="s">
        <v>999</v>
      </c>
      <c r="F2478">
        <v>10</v>
      </c>
      <c r="G2478" t="s">
        <v>996</v>
      </c>
    </row>
    <row r="2479" spans="1:7">
      <c r="A2479">
        <v>3593</v>
      </c>
      <c r="B2479" t="s">
        <v>993</v>
      </c>
      <c r="C2479">
        <v>2406</v>
      </c>
      <c r="D2479" t="s">
        <v>1008</v>
      </c>
      <c r="E2479" s="128" t="s">
        <v>995</v>
      </c>
      <c r="F2479">
        <v>10</v>
      </c>
      <c r="G2479" t="s">
        <v>996</v>
      </c>
    </row>
    <row r="2480" spans="1:7">
      <c r="A2480">
        <v>3596</v>
      </c>
      <c r="B2480" t="s">
        <v>997</v>
      </c>
      <c r="C2480">
        <v>2418</v>
      </c>
      <c r="D2480" t="s">
        <v>1008</v>
      </c>
      <c r="E2480" s="128" t="s">
        <v>1004</v>
      </c>
      <c r="F2480">
        <v>10</v>
      </c>
      <c r="G2480" t="s">
        <v>998</v>
      </c>
    </row>
    <row r="2481" spans="1:7">
      <c r="A2481">
        <v>3597</v>
      </c>
      <c r="B2481" t="s">
        <v>993</v>
      </c>
      <c r="C2481">
        <v>2420</v>
      </c>
      <c r="D2481" t="s">
        <v>1010</v>
      </c>
      <c r="E2481" s="128" t="s">
        <v>995</v>
      </c>
      <c r="F2481">
        <v>10</v>
      </c>
      <c r="G2481" t="s">
        <v>998</v>
      </c>
    </row>
    <row r="2482" spans="1:7">
      <c r="A2482">
        <v>3599</v>
      </c>
      <c r="B2482" t="s">
        <v>997</v>
      </c>
      <c r="C2482">
        <v>2408</v>
      </c>
      <c r="D2482" t="s">
        <v>1000</v>
      </c>
      <c r="E2482" s="128" t="s">
        <v>995</v>
      </c>
      <c r="F2482">
        <v>9</v>
      </c>
      <c r="G2482" t="s">
        <v>996</v>
      </c>
    </row>
    <row r="2483" spans="1:7">
      <c r="A2483">
        <v>3600</v>
      </c>
      <c r="B2483" t="s">
        <v>997</v>
      </c>
      <c r="C2483">
        <v>2423</v>
      </c>
      <c r="D2483" t="s">
        <v>1006</v>
      </c>
      <c r="E2483" s="128" t="s">
        <v>995</v>
      </c>
      <c r="F2483">
        <v>10</v>
      </c>
      <c r="G2483" t="s">
        <v>998</v>
      </c>
    </row>
    <row r="2484" spans="1:7">
      <c r="A2484">
        <v>3601</v>
      </c>
      <c r="B2484" t="s">
        <v>997</v>
      </c>
      <c r="C2484">
        <v>2423</v>
      </c>
      <c r="D2484" t="s">
        <v>1000</v>
      </c>
      <c r="E2484" s="128" t="s">
        <v>995</v>
      </c>
      <c r="F2484">
        <v>10</v>
      </c>
      <c r="G2484" t="s">
        <v>998</v>
      </c>
    </row>
    <row r="2485" spans="1:7">
      <c r="A2485">
        <v>3602</v>
      </c>
      <c r="B2485" t="s">
        <v>997</v>
      </c>
      <c r="C2485">
        <v>2413</v>
      </c>
      <c r="D2485" t="s">
        <v>994</v>
      </c>
      <c r="E2485" s="128" t="s">
        <v>999</v>
      </c>
      <c r="F2485">
        <v>10</v>
      </c>
      <c r="G2485" t="s">
        <v>996</v>
      </c>
    </row>
    <row r="2486" spans="1:7">
      <c r="A2486">
        <v>3603</v>
      </c>
      <c r="B2486" t="s">
        <v>1001</v>
      </c>
      <c r="C2486">
        <v>2422</v>
      </c>
      <c r="D2486" t="s">
        <v>1009</v>
      </c>
      <c r="E2486" s="128" t="s">
        <v>999</v>
      </c>
      <c r="F2486">
        <v>10</v>
      </c>
      <c r="G2486" t="s">
        <v>996</v>
      </c>
    </row>
    <row r="2487" spans="1:7">
      <c r="A2487">
        <v>3604</v>
      </c>
      <c r="B2487" t="s">
        <v>997</v>
      </c>
      <c r="C2487">
        <v>2422</v>
      </c>
      <c r="D2487" t="s">
        <v>994</v>
      </c>
      <c r="E2487" s="128" t="s">
        <v>995</v>
      </c>
      <c r="F2487">
        <v>10</v>
      </c>
      <c r="G2487" t="s">
        <v>996</v>
      </c>
    </row>
    <row r="2488" spans="1:7">
      <c r="A2488">
        <v>3605</v>
      </c>
      <c r="B2488" t="s">
        <v>997</v>
      </c>
      <c r="C2488">
        <v>2412</v>
      </c>
      <c r="D2488" t="s">
        <v>1000</v>
      </c>
      <c r="E2488" s="128" t="s">
        <v>995</v>
      </c>
      <c r="F2488">
        <v>10</v>
      </c>
      <c r="G2488" t="s">
        <v>998</v>
      </c>
    </row>
    <row r="2489" spans="1:7">
      <c r="A2489">
        <v>3606</v>
      </c>
      <c r="B2489" t="s">
        <v>997</v>
      </c>
      <c r="C2489">
        <v>2402</v>
      </c>
      <c r="D2489" t="s">
        <v>1000</v>
      </c>
      <c r="E2489" s="128" t="s">
        <v>1003</v>
      </c>
      <c r="F2489">
        <v>10</v>
      </c>
      <c r="G2489" t="s">
        <v>996</v>
      </c>
    </row>
    <row r="2490" spans="1:7">
      <c r="A2490">
        <v>3607</v>
      </c>
      <c r="B2490" t="s">
        <v>997</v>
      </c>
      <c r="C2490">
        <v>2416</v>
      </c>
      <c r="D2490" t="s">
        <v>1000</v>
      </c>
      <c r="E2490" s="128" t="s">
        <v>999</v>
      </c>
      <c r="F2490">
        <v>9</v>
      </c>
      <c r="G2490" t="s">
        <v>998</v>
      </c>
    </row>
    <row r="2491" spans="1:7">
      <c r="A2491">
        <v>3608</v>
      </c>
      <c r="B2491" t="s">
        <v>993</v>
      </c>
      <c r="C2491">
        <v>2408</v>
      </c>
      <c r="D2491" t="s">
        <v>1006</v>
      </c>
      <c r="E2491" s="128" t="s">
        <v>999</v>
      </c>
      <c r="F2491">
        <v>9</v>
      </c>
      <c r="G2491" t="s">
        <v>996</v>
      </c>
    </row>
    <row r="2492" spans="1:7">
      <c r="A2492">
        <v>3609</v>
      </c>
      <c r="B2492" t="s">
        <v>997</v>
      </c>
      <c r="C2492">
        <v>2416</v>
      </c>
      <c r="D2492" t="s">
        <v>1006</v>
      </c>
      <c r="E2492" s="128" t="s">
        <v>995</v>
      </c>
      <c r="F2492">
        <v>10</v>
      </c>
      <c r="G2492" t="s">
        <v>998</v>
      </c>
    </row>
    <row r="2493" spans="1:7">
      <c r="A2493">
        <v>3610</v>
      </c>
      <c r="B2493" t="s">
        <v>1001</v>
      </c>
      <c r="C2493">
        <v>2414</v>
      </c>
      <c r="D2493" t="s">
        <v>1006</v>
      </c>
      <c r="E2493" s="128" t="s">
        <v>1003</v>
      </c>
      <c r="F2493">
        <v>9</v>
      </c>
      <c r="G2493" t="s">
        <v>996</v>
      </c>
    </row>
    <row r="2494" spans="1:7">
      <c r="A2494">
        <v>3611</v>
      </c>
      <c r="B2494" t="s">
        <v>997</v>
      </c>
      <c r="C2494">
        <v>2408</v>
      </c>
      <c r="D2494" t="s">
        <v>1006</v>
      </c>
      <c r="E2494" s="128" t="s">
        <v>999</v>
      </c>
      <c r="F2494">
        <v>10</v>
      </c>
      <c r="G2494" t="s">
        <v>998</v>
      </c>
    </row>
    <row r="2495" spans="1:7">
      <c r="A2495">
        <v>3612</v>
      </c>
      <c r="B2495" t="s">
        <v>997</v>
      </c>
      <c r="C2495">
        <v>2424</v>
      </c>
      <c r="D2495" t="s">
        <v>1000</v>
      </c>
      <c r="E2495" s="128" t="s">
        <v>999</v>
      </c>
      <c r="F2495">
        <v>10</v>
      </c>
      <c r="G2495" t="s">
        <v>996</v>
      </c>
    </row>
    <row r="2496" spans="1:7">
      <c r="A2496">
        <v>3613</v>
      </c>
      <c r="B2496" t="s">
        <v>997</v>
      </c>
      <c r="C2496">
        <v>2412</v>
      </c>
      <c r="D2496" t="s">
        <v>1000</v>
      </c>
      <c r="E2496" s="128" t="s">
        <v>995</v>
      </c>
      <c r="F2496">
        <v>10</v>
      </c>
      <c r="G2496" t="s">
        <v>998</v>
      </c>
    </row>
    <row r="2497" spans="1:7">
      <c r="A2497">
        <v>3614</v>
      </c>
      <c r="B2497" t="s">
        <v>997</v>
      </c>
      <c r="C2497">
        <v>2418</v>
      </c>
      <c r="D2497" t="s">
        <v>1006</v>
      </c>
      <c r="E2497" s="128" t="s">
        <v>999</v>
      </c>
      <c r="F2497">
        <v>10</v>
      </c>
      <c r="G2497" t="s">
        <v>998</v>
      </c>
    </row>
    <row r="2498" spans="1:7">
      <c r="A2498">
        <v>3615</v>
      </c>
      <c r="B2498" t="s">
        <v>1001</v>
      </c>
      <c r="C2498">
        <v>2423</v>
      </c>
      <c r="D2498" t="s">
        <v>1009</v>
      </c>
      <c r="E2498" s="128" t="s">
        <v>995</v>
      </c>
      <c r="F2498">
        <v>10</v>
      </c>
      <c r="G2498" t="s">
        <v>996</v>
      </c>
    </row>
    <row r="2499" spans="1:7">
      <c r="A2499">
        <v>3616</v>
      </c>
      <c r="B2499" t="s">
        <v>1001</v>
      </c>
      <c r="C2499">
        <v>2423</v>
      </c>
      <c r="D2499" t="s">
        <v>1010</v>
      </c>
      <c r="E2499" s="128" t="s">
        <v>1003</v>
      </c>
      <c r="F2499">
        <v>9</v>
      </c>
      <c r="G2499" t="s">
        <v>998</v>
      </c>
    </row>
    <row r="2500" spans="1:7">
      <c r="A2500">
        <v>3617</v>
      </c>
      <c r="B2500" t="s">
        <v>997</v>
      </c>
      <c r="C2500">
        <v>2417</v>
      </c>
      <c r="D2500" t="s">
        <v>1009</v>
      </c>
      <c r="E2500" s="128" t="s">
        <v>999</v>
      </c>
      <c r="F2500">
        <v>10</v>
      </c>
      <c r="G2500" t="s">
        <v>998</v>
      </c>
    </row>
    <row r="2501" spans="1:7">
      <c r="A2501">
        <v>3618</v>
      </c>
      <c r="B2501" t="s">
        <v>997</v>
      </c>
      <c r="C2501">
        <v>2406</v>
      </c>
      <c r="D2501" t="s">
        <v>1009</v>
      </c>
      <c r="E2501" s="128" t="s">
        <v>999</v>
      </c>
      <c r="F2501">
        <v>10</v>
      </c>
      <c r="G2501" t="s">
        <v>996</v>
      </c>
    </row>
    <row r="2502" spans="1:7">
      <c r="A2502">
        <v>3619</v>
      </c>
      <c r="B2502" t="s">
        <v>1002</v>
      </c>
      <c r="C2502">
        <v>2406</v>
      </c>
      <c r="D2502" t="s">
        <v>1009</v>
      </c>
      <c r="E2502" s="128" t="s">
        <v>999</v>
      </c>
      <c r="F2502">
        <v>10</v>
      </c>
      <c r="G2502" t="s">
        <v>996</v>
      </c>
    </row>
    <row r="2503" spans="1:7">
      <c r="A2503">
        <v>3620</v>
      </c>
      <c r="B2503" t="s">
        <v>997</v>
      </c>
      <c r="C2503">
        <v>2424</v>
      </c>
      <c r="D2503" t="s">
        <v>1000</v>
      </c>
      <c r="E2503" s="128" t="s">
        <v>995</v>
      </c>
      <c r="F2503">
        <v>10</v>
      </c>
      <c r="G2503" t="s">
        <v>996</v>
      </c>
    </row>
    <row r="2504" spans="1:7">
      <c r="A2504">
        <v>3621</v>
      </c>
      <c r="B2504" t="s">
        <v>1001</v>
      </c>
      <c r="C2504">
        <v>2424</v>
      </c>
      <c r="D2504" t="s">
        <v>994</v>
      </c>
      <c r="E2504" s="128" t="s">
        <v>1003</v>
      </c>
      <c r="F2504">
        <v>9</v>
      </c>
      <c r="G2504" t="s">
        <v>998</v>
      </c>
    </row>
    <row r="2505" spans="1:7">
      <c r="A2505">
        <v>3622</v>
      </c>
      <c r="B2505" t="s">
        <v>997</v>
      </c>
      <c r="C2505">
        <v>2407</v>
      </c>
      <c r="D2505" t="s">
        <v>1006</v>
      </c>
      <c r="E2505" s="128" t="s">
        <v>995</v>
      </c>
      <c r="F2505">
        <v>10</v>
      </c>
      <c r="G2505" t="s">
        <v>998</v>
      </c>
    </row>
    <row r="2506" spans="1:7">
      <c r="A2506">
        <v>3623</v>
      </c>
      <c r="B2506" t="s">
        <v>997</v>
      </c>
      <c r="C2506">
        <v>2401</v>
      </c>
      <c r="D2506" t="s">
        <v>1008</v>
      </c>
      <c r="E2506" s="128" t="s">
        <v>1003</v>
      </c>
      <c r="F2506">
        <v>10</v>
      </c>
      <c r="G2506" t="s">
        <v>998</v>
      </c>
    </row>
    <row r="2507" spans="1:7">
      <c r="A2507">
        <v>3624</v>
      </c>
      <c r="B2507" t="s">
        <v>997</v>
      </c>
      <c r="C2507">
        <v>2401</v>
      </c>
      <c r="D2507" t="s">
        <v>1008</v>
      </c>
      <c r="E2507" s="128" t="s">
        <v>1003</v>
      </c>
      <c r="F2507">
        <v>10</v>
      </c>
      <c r="G2507" t="s">
        <v>998</v>
      </c>
    </row>
    <row r="2508" spans="1:7">
      <c r="A2508">
        <v>3625</v>
      </c>
      <c r="B2508" t="s">
        <v>997</v>
      </c>
      <c r="C2508">
        <v>2411</v>
      </c>
      <c r="D2508" t="s">
        <v>1006</v>
      </c>
      <c r="E2508" s="128" t="s">
        <v>999</v>
      </c>
      <c r="F2508">
        <v>10</v>
      </c>
      <c r="G2508" t="s">
        <v>998</v>
      </c>
    </row>
    <row r="2509" spans="1:7">
      <c r="A2509">
        <v>3626</v>
      </c>
      <c r="B2509" t="s">
        <v>993</v>
      </c>
      <c r="C2509">
        <v>2423</v>
      </c>
      <c r="D2509" t="s">
        <v>1008</v>
      </c>
      <c r="E2509" s="128" t="s">
        <v>999</v>
      </c>
      <c r="F2509">
        <v>9</v>
      </c>
      <c r="G2509" t="s">
        <v>998</v>
      </c>
    </row>
    <row r="2510" spans="1:7">
      <c r="A2510">
        <v>3627</v>
      </c>
      <c r="B2510" t="s">
        <v>997</v>
      </c>
      <c r="C2510">
        <v>2411</v>
      </c>
      <c r="D2510" t="s">
        <v>1008</v>
      </c>
      <c r="E2510" s="128" t="s">
        <v>1003</v>
      </c>
      <c r="F2510">
        <v>9</v>
      </c>
      <c r="G2510" t="s">
        <v>998</v>
      </c>
    </row>
    <row r="2511" spans="1:7">
      <c r="A2511">
        <v>3628</v>
      </c>
      <c r="B2511" t="s">
        <v>993</v>
      </c>
      <c r="C2511">
        <v>2413</v>
      </c>
      <c r="D2511" t="s">
        <v>1008</v>
      </c>
      <c r="E2511" s="128" t="s">
        <v>1003</v>
      </c>
      <c r="F2511">
        <v>9</v>
      </c>
      <c r="G2511" t="s">
        <v>998</v>
      </c>
    </row>
    <row r="2512" spans="1:7">
      <c r="A2512">
        <v>3629</v>
      </c>
      <c r="B2512" t="s">
        <v>993</v>
      </c>
      <c r="C2512">
        <v>2424</v>
      </c>
      <c r="D2512" t="s">
        <v>1006</v>
      </c>
      <c r="E2512" s="128" t="s">
        <v>999</v>
      </c>
      <c r="F2512">
        <v>9</v>
      </c>
      <c r="G2512" t="s">
        <v>996</v>
      </c>
    </row>
    <row r="2513" spans="1:7">
      <c r="A2513">
        <v>3630</v>
      </c>
      <c r="B2513" t="s">
        <v>997</v>
      </c>
      <c r="C2513">
        <v>2417</v>
      </c>
      <c r="D2513" t="s">
        <v>1008</v>
      </c>
      <c r="E2513" s="128" t="s">
        <v>999</v>
      </c>
      <c r="F2513">
        <v>9</v>
      </c>
      <c r="G2513" t="s">
        <v>998</v>
      </c>
    </row>
    <row r="2514" spans="1:7">
      <c r="A2514">
        <v>3631</v>
      </c>
      <c r="B2514" t="s">
        <v>993</v>
      </c>
      <c r="C2514">
        <v>2414</v>
      </c>
      <c r="D2514" t="s">
        <v>1010</v>
      </c>
      <c r="E2514" s="128" t="s">
        <v>1003</v>
      </c>
      <c r="F2514">
        <v>9</v>
      </c>
      <c r="G2514" t="s">
        <v>998</v>
      </c>
    </row>
    <row r="2515" spans="1:7">
      <c r="A2515">
        <v>3632</v>
      </c>
      <c r="B2515" t="s">
        <v>993</v>
      </c>
      <c r="C2515">
        <v>2411</v>
      </c>
      <c r="D2515" t="s">
        <v>994</v>
      </c>
      <c r="E2515" s="128" t="s">
        <v>1003</v>
      </c>
      <c r="F2515">
        <v>10</v>
      </c>
      <c r="G2515" t="s">
        <v>996</v>
      </c>
    </row>
    <row r="2516" spans="1:7">
      <c r="A2516">
        <v>3633</v>
      </c>
      <c r="B2516" t="s">
        <v>993</v>
      </c>
      <c r="C2516">
        <v>2424</v>
      </c>
      <c r="D2516" t="s">
        <v>994</v>
      </c>
      <c r="E2516" s="128" t="s">
        <v>995</v>
      </c>
      <c r="F2516">
        <v>5</v>
      </c>
      <c r="G2516" t="s">
        <v>996</v>
      </c>
    </row>
    <row r="2517" spans="1:7">
      <c r="A2517">
        <v>3634</v>
      </c>
      <c r="B2517" t="s">
        <v>997</v>
      </c>
      <c r="C2517">
        <v>2419</v>
      </c>
      <c r="D2517" t="s">
        <v>1008</v>
      </c>
      <c r="E2517" s="128" t="s">
        <v>995</v>
      </c>
      <c r="F2517">
        <v>10</v>
      </c>
      <c r="G2517" t="s">
        <v>998</v>
      </c>
    </row>
    <row r="2518" spans="1:7">
      <c r="A2518">
        <v>3635</v>
      </c>
      <c r="B2518" t="s">
        <v>997</v>
      </c>
      <c r="C2518">
        <v>2419</v>
      </c>
      <c r="D2518" t="s">
        <v>1008</v>
      </c>
      <c r="E2518" s="128" t="s">
        <v>995</v>
      </c>
      <c r="F2518">
        <v>10</v>
      </c>
      <c r="G2518" t="s">
        <v>998</v>
      </c>
    </row>
    <row r="2519" spans="1:7">
      <c r="A2519">
        <v>3636</v>
      </c>
      <c r="B2519" t="s">
        <v>993</v>
      </c>
      <c r="C2519">
        <v>2419</v>
      </c>
      <c r="D2519" t="s">
        <v>1006</v>
      </c>
      <c r="E2519" s="128" t="s">
        <v>995</v>
      </c>
      <c r="F2519">
        <v>10</v>
      </c>
      <c r="G2519" t="s">
        <v>998</v>
      </c>
    </row>
    <row r="2520" spans="1:7">
      <c r="A2520">
        <v>3637</v>
      </c>
      <c r="B2520" t="s">
        <v>997</v>
      </c>
      <c r="C2520">
        <v>2416</v>
      </c>
      <c r="D2520" t="s">
        <v>1009</v>
      </c>
      <c r="E2520" s="128" t="s">
        <v>999</v>
      </c>
      <c r="F2520">
        <v>10</v>
      </c>
      <c r="G2520" t="s">
        <v>998</v>
      </c>
    </row>
    <row r="2521" spans="1:7">
      <c r="A2521">
        <v>3638</v>
      </c>
      <c r="B2521" t="s">
        <v>993</v>
      </c>
      <c r="C2521">
        <v>2417</v>
      </c>
      <c r="D2521" t="s">
        <v>1010</v>
      </c>
      <c r="E2521" s="128" t="s">
        <v>999</v>
      </c>
      <c r="F2521">
        <v>10</v>
      </c>
      <c r="G2521" t="s">
        <v>996</v>
      </c>
    </row>
    <row r="2522" spans="1:7">
      <c r="A2522">
        <v>3639</v>
      </c>
      <c r="B2522" t="s">
        <v>997</v>
      </c>
      <c r="C2522">
        <v>2420</v>
      </c>
      <c r="D2522" t="s">
        <v>994</v>
      </c>
      <c r="E2522" s="128" t="s">
        <v>995</v>
      </c>
      <c r="F2522">
        <v>10</v>
      </c>
      <c r="G2522" t="s">
        <v>996</v>
      </c>
    </row>
    <row r="2523" spans="1:7">
      <c r="A2523">
        <v>3640</v>
      </c>
      <c r="B2523" t="s">
        <v>997</v>
      </c>
      <c r="C2523">
        <v>2418</v>
      </c>
      <c r="D2523" t="s">
        <v>1009</v>
      </c>
      <c r="E2523" s="128" t="s">
        <v>999</v>
      </c>
      <c r="F2523">
        <v>10</v>
      </c>
      <c r="G2523" t="s">
        <v>998</v>
      </c>
    </row>
    <row r="2524" spans="1:7">
      <c r="A2524">
        <v>3641</v>
      </c>
      <c r="B2524" t="s">
        <v>997</v>
      </c>
      <c r="C2524">
        <v>2415</v>
      </c>
      <c r="D2524" t="s">
        <v>1008</v>
      </c>
      <c r="E2524" s="128" t="s">
        <v>999</v>
      </c>
      <c r="F2524">
        <v>10</v>
      </c>
      <c r="G2524" t="s">
        <v>996</v>
      </c>
    </row>
    <row r="2525" spans="1:7">
      <c r="A2525">
        <v>3642</v>
      </c>
      <c r="B2525" t="s">
        <v>997</v>
      </c>
      <c r="C2525">
        <v>2416</v>
      </c>
      <c r="D2525" t="s">
        <v>1008</v>
      </c>
      <c r="E2525" s="128" t="s">
        <v>999</v>
      </c>
      <c r="F2525">
        <v>10</v>
      </c>
      <c r="G2525" t="s">
        <v>996</v>
      </c>
    </row>
    <row r="2526" spans="1:7">
      <c r="A2526">
        <v>3643</v>
      </c>
      <c r="B2526" t="s">
        <v>1001</v>
      </c>
      <c r="C2526">
        <v>2418</v>
      </c>
      <c r="D2526" t="s">
        <v>1008</v>
      </c>
      <c r="E2526" s="128" t="s">
        <v>1003</v>
      </c>
      <c r="F2526">
        <v>9</v>
      </c>
      <c r="G2526" t="s">
        <v>998</v>
      </c>
    </row>
    <row r="2527" spans="1:7">
      <c r="A2527">
        <v>3644</v>
      </c>
      <c r="B2527" t="s">
        <v>993</v>
      </c>
      <c r="C2527">
        <v>2417</v>
      </c>
      <c r="D2527" t="s">
        <v>1006</v>
      </c>
      <c r="E2527" s="128" t="s">
        <v>1003</v>
      </c>
      <c r="F2527">
        <v>9</v>
      </c>
      <c r="G2527" t="s">
        <v>996</v>
      </c>
    </row>
    <row r="2528" spans="1:7">
      <c r="A2528">
        <v>3645</v>
      </c>
      <c r="B2528" t="s">
        <v>993</v>
      </c>
      <c r="C2528">
        <v>2415</v>
      </c>
      <c r="D2528" t="s">
        <v>1006</v>
      </c>
      <c r="E2528" s="128" t="s">
        <v>995</v>
      </c>
      <c r="F2528">
        <v>9</v>
      </c>
      <c r="G2528" t="s">
        <v>998</v>
      </c>
    </row>
    <row r="2529" spans="1:7">
      <c r="A2529">
        <v>3646</v>
      </c>
      <c r="B2529" t="s">
        <v>997</v>
      </c>
      <c r="C2529">
        <v>2405</v>
      </c>
      <c r="D2529" t="s">
        <v>1008</v>
      </c>
      <c r="E2529" s="128" t="s">
        <v>995</v>
      </c>
      <c r="F2529">
        <v>9</v>
      </c>
      <c r="G2529" t="s">
        <v>996</v>
      </c>
    </row>
    <row r="2530" spans="1:7">
      <c r="A2530">
        <v>3647</v>
      </c>
      <c r="B2530" t="s">
        <v>997</v>
      </c>
      <c r="C2530">
        <v>2405</v>
      </c>
      <c r="D2530" t="s">
        <v>1008</v>
      </c>
      <c r="E2530" s="128" t="s">
        <v>995</v>
      </c>
      <c r="F2530">
        <v>9</v>
      </c>
      <c r="G2530" t="s">
        <v>996</v>
      </c>
    </row>
    <row r="2531" spans="1:7">
      <c r="A2531">
        <v>3648</v>
      </c>
      <c r="B2531" t="s">
        <v>997</v>
      </c>
      <c r="C2531">
        <v>2417</v>
      </c>
      <c r="D2531" t="s">
        <v>1008</v>
      </c>
      <c r="E2531" s="128" t="s">
        <v>995</v>
      </c>
      <c r="F2531">
        <v>10</v>
      </c>
      <c r="G2531" t="s">
        <v>996</v>
      </c>
    </row>
    <row r="2532" spans="1:7">
      <c r="A2532">
        <v>3649</v>
      </c>
      <c r="B2532" t="s">
        <v>1002</v>
      </c>
      <c r="C2532">
        <v>2415</v>
      </c>
      <c r="D2532" t="s">
        <v>1008</v>
      </c>
      <c r="E2532" s="128" t="s">
        <v>1003</v>
      </c>
      <c r="F2532">
        <v>10</v>
      </c>
      <c r="G2532" t="s">
        <v>998</v>
      </c>
    </row>
    <row r="2533" spans="1:7">
      <c r="A2533">
        <v>3650</v>
      </c>
      <c r="B2533" t="s">
        <v>997</v>
      </c>
      <c r="C2533">
        <v>2401</v>
      </c>
      <c r="D2533" t="s">
        <v>1008</v>
      </c>
      <c r="E2533" s="128" t="s">
        <v>995</v>
      </c>
      <c r="F2533">
        <v>10</v>
      </c>
      <c r="G2533" t="s">
        <v>998</v>
      </c>
    </row>
    <row r="2534" spans="1:7">
      <c r="A2534">
        <v>3651</v>
      </c>
      <c r="B2534" t="s">
        <v>997</v>
      </c>
      <c r="C2534">
        <v>2424</v>
      </c>
      <c r="D2534" t="s">
        <v>1000</v>
      </c>
      <c r="E2534" s="128" t="s">
        <v>995</v>
      </c>
      <c r="F2534">
        <v>10</v>
      </c>
      <c r="G2534" t="s">
        <v>996</v>
      </c>
    </row>
    <row r="2535" spans="1:7">
      <c r="A2535">
        <v>3652</v>
      </c>
      <c r="B2535" t="s">
        <v>993</v>
      </c>
      <c r="C2535">
        <v>2413</v>
      </c>
      <c r="D2535" t="s">
        <v>1009</v>
      </c>
      <c r="E2535" s="128" t="s">
        <v>999</v>
      </c>
      <c r="F2535">
        <v>9</v>
      </c>
      <c r="G2535" t="s">
        <v>998</v>
      </c>
    </row>
    <row r="2536" spans="1:7">
      <c r="A2536">
        <v>3653</v>
      </c>
      <c r="B2536" t="s">
        <v>993</v>
      </c>
      <c r="C2536">
        <v>2403</v>
      </c>
      <c r="D2536" t="s">
        <v>1008</v>
      </c>
      <c r="E2536" s="128" t="s">
        <v>995</v>
      </c>
      <c r="F2536">
        <v>10</v>
      </c>
      <c r="G2536" t="s">
        <v>998</v>
      </c>
    </row>
    <row r="2537" spans="1:7">
      <c r="A2537">
        <v>3654</v>
      </c>
      <c r="B2537" t="s">
        <v>997</v>
      </c>
      <c r="C2537">
        <v>2417</v>
      </c>
      <c r="D2537" t="s">
        <v>994</v>
      </c>
      <c r="E2537" s="128" t="s">
        <v>995</v>
      </c>
      <c r="F2537">
        <v>10</v>
      </c>
      <c r="G2537" t="s">
        <v>998</v>
      </c>
    </row>
    <row r="2538" spans="1:7">
      <c r="A2538">
        <v>3655</v>
      </c>
      <c r="B2538" t="s">
        <v>997</v>
      </c>
      <c r="C2538">
        <v>2414</v>
      </c>
      <c r="D2538" t="s">
        <v>1008</v>
      </c>
      <c r="E2538" s="128" t="s">
        <v>995</v>
      </c>
      <c r="F2538">
        <v>10</v>
      </c>
      <c r="G2538" t="s">
        <v>996</v>
      </c>
    </row>
    <row r="2539" spans="1:7">
      <c r="A2539">
        <v>3656</v>
      </c>
      <c r="B2539" t="s">
        <v>997</v>
      </c>
      <c r="C2539">
        <v>2414</v>
      </c>
      <c r="D2539" t="s">
        <v>1006</v>
      </c>
      <c r="E2539" s="128" t="s">
        <v>999</v>
      </c>
      <c r="F2539">
        <v>2</v>
      </c>
      <c r="G2539" t="s">
        <v>998</v>
      </c>
    </row>
    <row r="2540" spans="1:7">
      <c r="A2540">
        <v>3657</v>
      </c>
      <c r="B2540" t="s">
        <v>997</v>
      </c>
      <c r="C2540">
        <v>2420</v>
      </c>
      <c r="D2540" t="s">
        <v>1000</v>
      </c>
      <c r="E2540" s="128" t="s">
        <v>995</v>
      </c>
      <c r="F2540">
        <v>10</v>
      </c>
      <c r="G2540" t="s">
        <v>996</v>
      </c>
    </row>
    <row r="2541" spans="1:7">
      <c r="A2541">
        <v>3658</v>
      </c>
      <c r="B2541" t="s">
        <v>997</v>
      </c>
      <c r="C2541">
        <v>2403</v>
      </c>
      <c r="D2541" t="s">
        <v>1008</v>
      </c>
      <c r="E2541" s="128" t="s">
        <v>999</v>
      </c>
      <c r="F2541">
        <v>10</v>
      </c>
      <c r="G2541" t="s">
        <v>996</v>
      </c>
    </row>
    <row r="2542" spans="1:7">
      <c r="A2542">
        <v>3659</v>
      </c>
      <c r="B2542" t="s">
        <v>997</v>
      </c>
      <c r="C2542">
        <v>2409</v>
      </c>
      <c r="D2542" t="s">
        <v>994</v>
      </c>
      <c r="E2542" s="128" t="s">
        <v>995</v>
      </c>
      <c r="F2542">
        <v>10</v>
      </c>
      <c r="G2542" t="s">
        <v>996</v>
      </c>
    </row>
    <row r="2543" spans="1:7">
      <c r="A2543">
        <v>3660</v>
      </c>
      <c r="B2543" t="s">
        <v>993</v>
      </c>
      <c r="C2543">
        <v>2405</v>
      </c>
      <c r="D2543" t="s">
        <v>1006</v>
      </c>
      <c r="E2543" s="128" t="s">
        <v>995</v>
      </c>
      <c r="F2543">
        <v>10</v>
      </c>
      <c r="G2543" t="s">
        <v>996</v>
      </c>
    </row>
    <row r="2544" spans="1:7">
      <c r="A2544">
        <v>3661</v>
      </c>
      <c r="B2544" t="s">
        <v>993</v>
      </c>
      <c r="C2544">
        <v>2401</v>
      </c>
      <c r="D2544" t="s">
        <v>1008</v>
      </c>
      <c r="E2544" s="128" t="s">
        <v>999</v>
      </c>
      <c r="F2544">
        <v>30</v>
      </c>
      <c r="G2544" t="s">
        <v>998</v>
      </c>
    </row>
    <row r="2545" spans="1:7">
      <c r="A2545">
        <v>3662</v>
      </c>
      <c r="B2545" t="s">
        <v>997</v>
      </c>
      <c r="C2545">
        <v>2409</v>
      </c>
      <c r="D2545" t="s">
        <v>1008</v>
      </c>
      <c r="E2545" s="128" t="s">
        <v>1003</v>
      </c>
      <c r="F2545">
        <v>10</v>
      </c>
      <c r="G2545" t="s">
        <v>998</v>
      </c>
    </row>
    <row r="2546" spans="1:7">
      <c r="A2546">
        <v>3663</v>
      </c>
      <c r="B2546" t="s">
        <v>997</v>
      </c>
      <c r="C2546">
        <v>2409</v>
      </c>
      <c r="D2546" t="s">
        <v>1008</v>
      </c>
      <c r="E2546" s="128" t="s">
        <v>1003</v>
      </c>
      <c r="F2546">
        <v>10</v>
      </c>
      <c r="G2546" t="s">
        <v>996</v>
      </c>
    </row>
    <row r="2547" spans="1:7">
      <c r="A2547">
        <v>3664</v>
      </c>
      <c r="B2547" t="s">
        <v>997</v>
      </c>
      <c r="C2547">
        <v>2417</v>
      </c>
      <c r="D2547" t="s">
        <v>994</v>
      </c>
      <c r="E2547" s="128" t="s">
        <v>999</v>
      </c>
      <c r="F2547">
        <v>10</v>
      </c>
      <c r="G2547" t="s">
        <v>996</v>
      </c>
    </row>
    <row r="2548" spans="1:7">
      <c r="A2548">
        <v>3665</v>
      </c>
      <c r="B2548" t="s">
        <v>997</v>
      </c>
      <c r="C2548">
        <v>2407</v>
      </c>
      <c r="D2548" t="s">
        <v>994</v>
      </c>
      <c r="E2548" s="128" t="s">
        <v>1004</v>
      </c>
      <c r="F2548">
        <v>10</v>
      </c>
      <c r="G2548" t="s">
        <v>998</v>
      </c>
    </row>
    <row r="2549" spans="1:7">
      <c r="A2549">
        <v>3666</v>
      </c>
      <c r="B2549" t="s">
        <v>993</v>
      </c>
      <c r="C2549">
        <v>2409</v>
      </c>
      <c r="D2549" t="s">
        <v>1000</v>
      </c>
      <c r="E2549" s="128" t="s">
        <v>995</v>
      </c>
      <c r="F2549">
        <v>9</v>
      </c>
      <c r="G2549" t="s">
        <v>996</v>
      </c>
    </row>
    <row r="2550" spans="1:7">
      <c r="A2550">
        <v>3667</v>
      </c>
      <c r="B2550" t="s">
        <v>993</v>
      </c>
      <c r="C2550">
        <v>2409</v>
      </c>
      <c r="D2550" t="s">
        <v>1000</v>
      </c>
      <c r="E2550" s="128" t="s">
        <v>995</v>
      </c>
      <c r="F2550">
        <v>9</v>
      </c>
      <c r="G2550" t="s">
        <v>996</v>
      </c>
    </row>
    <row r="2551" spans="1:7">
      <c r="A2551">
        <v>3668</v>
      </c>
      <c r="B2551" t="s">
        <v>997</v>
      </c>
      <c r="C2551">
        <v>2402</v>
      </c>
      <c r="D2551" t="s">
        <v>1008</v>
      </c>
      <c r="E2551" s="128" t="s">
        <v>1003</v>
      </c>
      <c r="F2551">
        <v>10</v>
      </c>
      <c r="G2551" t="s">
        <v>996</v>
      </c>
    </row>
    <row r="2552" spans="1:7">
      <c r="A2552">
        <v>3669</v>
      </c>
      <c r="B2552" t="s">
        <v>997</v>
      </c>
      <c r="C2552">
        <v>2402</v>
      </c>
      <c r="D2552" t="s">
        <v>1008</v>
      </c>
      <c r="E2552" s="128" t="s">
        <v>995</v>
      </c>
      <c r="F2552">
        <v>10</v>
      </c>
      <c r="G2552" t="s">
        <v>996</v>
      </c>
    </row>
    <row r="2553" spans="1:7">
      <c r="A2553">
        <v>3670</v>
      </c>
      <c r="B2553" t="s">
        <v>997</v>
      </c>
      <c r="C2553">
        <v>2413</v>
      </c>
      <c r="D2553" t="s">
        <v>1006</v>
      </c>
      <c r="E2553" s="128" t="s">
        <v>999</v>
      </c>
      <c r="F2553">
        <v>10</v>
      </c>
      <c r="G2553" t="s">
        <v>998</v>
      </c>
    </row>
    <row r="2554" spans="1:7">
      <c r="A2554">
        <v>3671</v>
      </c>
      <c r="B2554" t="s">
        <v>993</v>
      </c>
      <c r="C2554">
        <v>2405</v>
      </c>
      <c r="D2554" t="s">
        <v>1009</v>
      </c>
      <c r="E2554" s="128" t="s">
        <v>1003</v>
      </c>
      <c r="F2554">
        <v>3</v>
      </c>
      <c r="G2554" t="s">
        <v>998</v>
      </c>
    </row>
    <row r="2555" spans="1:7">
      <c r="A2555">
        <v>3672</v>
      </c>
      <c r="B2555" t="s">
        <v>997</v>
      </c>
      <c r="C2555">
        <v>2424</v>
      </c>
      <c r="D2555" t="s">
        <v>1008</v>
      </c>
      <c r="E2555" s="128" t="s">
        <v>995</v>
      </c>
      <c r="F2555">
        <v>9</v>
      </c>
      <c r="G2555" t="s">
        <v>998</v>
      </c>
    </row>
    <row r="2556" spans="1:7">
      <c r="A2556">
        <v>3673</v>
      </c>
      <c r="B2556" t="s">
        <v>993</v>
      </c>
      <c r="C2556">
        <v>2416</v>
      </c>
      <c r="D2556" t="s">
        <v>1008</v>
      </c>
      <c r="E2556" s="128" t="s">
        <v>999</v>
      </c>
      <c r="F2556">
        <v>10</v>
      </c>
      <c r="G2556" t="s">
        <v>998</v>
      </c>
    </row>
    <row r="2557" spans="1:7">
      <c r="A2557">
        <v>3674</v>
      </c>
      <c r="B2557" t="s">
        <v>997</v>
      </c>
      <c r="C2557">
        <v>2408</v>
      </c>
      <c r="D2557" t="s">
        <v>1006</v>
      </c>
      <c r="E2557" s="128" t="s">
        <v>995</v>
      </c>
      <c r="F2557">
        <v>10</v>
      </c>
      <c r="G2557" t="s">
        <v>996</v>
      </c>
    </row>
    <row r="2558" spans="1:7">
      <c r="A2558">
        <v>3675</v>
      </c>
      <c r="B2558" t="s">
        <v>1001</v>
      </c>
      <c r="C2558">
        <v>2409</v>
      </c>
      <c r="D2558" t="s">
        <v>1008</v>
      </c>
      <c r="E2558" s="128" t="s">
        <v>999</v>
      </c>
      <c r="F2558">
        <v>10</v>
      </c>
      <c r="G2558" t="s">
        <v>996</v>
      </c>
    </row>
    <row r="2559" spans="1:7">
      <c r="A2559">
        <v>3676</v>
      </c>
      <c r="B2559" t="s">
        <v>997</v>
      </c>
      <c r="C2559">
        <v>2404</v>
      </c>
      <c r="D2559" t="s">
        <v>1008</v>
      </c>
      <c r="E2559" s="128" t="s">
        <v>1004</v>
      </c>
      <c r="F2559">
        <v>9</v>
      </c>
      <c r="G2559" t="s">
        <v>998</v>
      </c>
    </row>
    <row r="2560" spans="1:7">
      <c r="A2560">
        <v>3677</v>
      </c>
      <c r="B2560" t="s">
        <v>993</v>
      </c>
      <c r="C2560">
        <v>2408</v>
      </c>
      <c r="D2560" t="s">
        <v>1006</v>
      </c>
      <c r="E2560" s="128" t="s">
        <v>995</v>
      </c>
      <c r="F2560">
        <v>10</v>
      </c>
      <c r="G2560" t="s">
        <v>998</v>
      </c>
    </row>
    <row r="2561" spans="1:7">
      <c r="A2561">
        <v>3678</v>
      </c>
      <c r="B2561" t="s">
        <v>997</v>
      </c>
      <c r="C2561">
        <v>2417</v>
      </c>
      <c r="D2561" t="s">
        <v>994</v>
      </c>
      <c r="E2561" s="128" t="s">
        <v>995</v>
      </c>
      <c r="F2561">
        <v>10</v>
      </c>
      <c r="G2561" t="s">
        <v>996</v>
      </c>
    </row>
    <row r="2562" spans="1:7">
      <c r="A2562">
        <v>3679</v>
      </c>
      <c r="B2562" t="s">
        <v>1001</v>
      </c>
      <c r="C2562">
        <v>2401</v>
      </c>
      <c r="D2562" t="s">
        <v>1009</v>
      </c>
      <c r="E2562" s="128" t="s">
        <v>999</v>
      </c>
      <c r="F2562">
        <v>9</v>
      </c>
      <c r="G2562" t="s">
        <v>996</v>
      </c>
    </row>
    <row r="2563" spans="1:7">
      <c r="A2563">
        <v>3680</v>
      </c>
      <c r="B2563" t="s">
        <v>993</v>
      </c>
      <c r="C2563">
        <v>2416</v>
      </c>
      <c r="D2563" t="s">
        <v>1010</v>
      </c>
      <c r="E2563" s="128" t="s">
        <v>1003</v>
      </c>
      <c r="F2563">
        <v>9</v>
      </c>
      <c r="G2563" t="s">
        <v>996</v>
      </c>
    </row>
    <row r="2564" spans="1:7">
      <c r="A2564">
        <v>3681</v>
      </c>
      <c r="B2564" t="s">
        <v>997</v>
      </c>
      <c r="C2564">
        <v>2417</v>
      </c>
      <c r="D2564" t="s">
        <v>1006</v>
      </c>
      <c r="E2564" s="128" t="s">
        <v>999</v>
      </c>
      <c r="F2564">
        <v>9</v>
      </c>
      <c r="G2564" t="s">
        <v>998</v>
      </c>
    </row>
    <row r="2565" spans="1:7">
      <c r="A2565">
        <v>3682</v>
      </c>
      <c r="B2565" t="s">
        <v>993</v>
      </c>
      <c r="C2565">
        <v>2409</v>
      </c>
      <c r="D2565" t="s">
        <v>1008</v>
      </c>
      <c r="E2565" s="128" t="s">
        <v>995</v>
      </c>
      <c r="F2565">
        <v>10</v>
      </c>
      <c r="G2565" t="s">
        <v>998</v>
      </c>
    </row>
    <row r="2566" spans="1:7">
      <c r="A2566">
        <v>3683</v>
      </c>
      <c r="B2566" t="s">
        <v>997</v>
      </c>
      <c r="C2566">
        <v>2406</v>
      </c>
      <c r="D2566" t="s">
        <v>1009</v>
      </c>
      <c r="E2566" s="128" t="s">
        <v>995</v>
      </c>
      <c r="F2566">
        <v>10</v>
      </c>
      <c r="G2566" t="s">
        <v>996</v>
      </c>
    </row>
    <row r="2567" spans="1:7">
      <c r="A2567">
        <v>3684</v>
      </c>
      <c r="B2567" t="s">
        <v>993</v>
      </c>
      <c r="C2567">
        <v>2406</v>
      </c>
      <c r="D2567" t="s">
        <v>1009</v>
      </c>
      <c r="E2567" s="128" t="s">
        <v>995</v>
      </c>
      <c r="F2567">
        <v>10</v>
      </c>
      <c r="G2567" t="s">
        <v>996</v>
      </c>
    </row>
    <row r="2568" spans="1:7">
      <c r="A2568">
        <v>3685</v>
      </c>
      <c r="B2568" t="s">
        <v>993</v>
      </c>
      <c r="C2568">
        <v>2423</v>
      </c>
      <c r="D2568" t="s">
        <v>1008</v>
      </c>
      <c r="E2568" s="128" t="s">
        <v>995</v>
      </c>
      <c r="F2568">
        <v>10</v>
      </c>
      <c r="G2568" t="s">
        <v>996</v>
      </c>
    </row>
    <row r="2569" spans="1:7">
      <c r="A2569">
        <v>3686</v>
      </c>
      <c r="B2569" t="s">
        <v>993</v>
      </c>
      <c r="C2569">
        <v>2405</v>
      </c>
      <c r="D2569" t="s">
        <v>1008</v>
      </c>
      <c r="E2569" s="128" t="s">
        <v>999</v>
      </c>
      <c r="F2569">
        <v>10</v>
      </c>
      <c r="G2569" t="s">
        <v>996</v>
      </c>
    </row>
    <row r="2570" spans="1:7">
      <c r="A2570">
        <v>3687</v>
      </c>
      <c r="B2570" t="s">
        <v>1001</v>
      </c>
      <c r="C2570">
        <v>2411</v>
      </c>
      <c r="D2570" t="s">
        <v>1008</v>
      </c>
      <c r="E2570" s="128" t="s">
        <v>1003</v>
      </c>
      <c r="F2570">
        <v>10</v>
      </c>
      <c r="G2570" t="s">
        <v>996</v>
      </c>
    </row>
    <row r="2571" spans="1:7">
      <c r="A2571">
        <v>3688</v>
      </c>
      <c r="B2571" t="s">
        <v>997</v>
      </c>
      <c r="C2571">
        <v>2409</v>
      </c>
      <c r="D2571" t="s">
        <v>1008</v>
      </c>
      <c r="E2571" s="128" t="s">
        <v>1003</v>
      </c>
      <c r="F2571">
        <v>10</v>
      </c>
      <c r="G2571" t="s">
        <v>996</v>
      </c>
    </row>
    <row r="2572" spans="1:7">
      <c r="A2572">
        <v>3689</v>
      </c>
      <c r="B2572" t="s">
        <v>997</v>
      </c>
      <c r="C2572">
        <v>2419</v>
      </c>
      <c r="D2572" t="s">
        <v>1000</v>
      </c>
      <c r="E2572" s="128" t="s">
        <v>999</v>
      </c>
      <c r="F2572">
        <v>10</v>
      </c>
      <c r="G2572" t="s">
        <v>996</v>
      </c>
    </row>
    <row r="2573" spans="1:7">
      <c r="A2573">
        <v>3690</v>
      </c>
      <c r="B2573" t="s">
        <v>1001</v>
      </c>
      <c r="C2573">
        <v>2401</v>
      </c>
      <c r="D2573" t="s">
        <v>1006</v>
      </c>
      <c r="E2573" s="128" t="s">
        <v>995</v>
      </c>
      <c r="F2573">
        <v>10</v>
      </c>
      <c r="G2573" t="s">
        <v>996</v>
      </c>
    </row>
    <row r="2574" spans="1:7">
      <c r="A2574">
        <v>3691</v>
      </c>
      <c r="B2574" t="s">
        <v>1001</v>
      </c>
      <c r="C2574">
        <v>2412</v>
      </c>
      <c r="D2574" t="s">
        <v>1008</v>
      </c>
      <c r="E2574" s="128" t="s">
        <v>1003</v>
      </c>
      <c r="F2574">
        <v>10</v>
      </c>
      <c r="G2574" t="s">
        <v>998</v>
      </c>
    </row>
    <row r="2575" spans="1:7">
      <c r="A2575">
        <v>3692</v>
      </c>
      <c r="B2575" t="s">
        <v>997</v>
      </c>
      <c r="C2575">
        <v>2422</v>
      </c>
      <c r="D2575" t="s">
        <v>994</v>
      </c>
      <c r="E2575" s="128" t="s">
        <v>1003</v>
      </c>
      <c r="F2575">
        <v>10</v>
      </c>
      <c r="G2575" t="s">
        <v>998</v>
      </c>
    </row>
    <row r="2576" spans="1:7">
      <c r="A2576">
        <v>3693</v>
      </c>
      <c r="B2576" t="s">
        <v>997</v>
      </c>
      <c r="C2576">
        <v>2405</v>
      </c>
      <c r="D2576" t="s">
        <v>1006</v>
      </c>
      <c r="E2576" s="128" t="s">
        <v>1003</v>
      </c>
      <c r="F2576">
        <v>10</v>
      </c>
      <c r="G2576" t="s">
        <v>998</v>
      </c>
    </row>
    <row r="2577" spans="1:7">
      <c r="A2577">
        <v>3694</v>
      </c>
      <c r="B2577" t="s">
        <v>993</v>
      </c>
      <c r="C2577">
        <v>2416</v>
      </c>
      <c r="D2577" t="s">
        <v>1008</v>
      </c>
      <c r="E2577" s="128" t="s">
        <v>999</v>
      </c>
      <c r="F2577">
        <v>10</v>
      </c>
      <c r="G2577" t="s">
        <v>998</v>
      </c>
    </row>
    <row r="2578" spans="1:7">
      <c r="A2578">
        <v>3695</v>
      </c>
      <c r="B2578" t="s">
        <v>997</v>
      </c>
      <c r="C2578">
        <v>2407</v>
      </c>
      <c r="D2578" t="s">
        <v>1008</v>
      </c>
      <c r="E2578" s="128" t="s">
        <v>999</v>
      </c>
      <c r="F2578">
        <v>9</v>
      </c>
      <c r="G2578" t="s">
        <v>998</v>
      </c>
    </row>
    <row r="2579" spans="1:7">
      <c r="A2579">
        <v>3696</v>
      </c>
      <c r="B2579" t="s">
        <v>997</v>
      </c>
      <c r="C2579">
        <v>2407</v>
      </c>
      <c r="D2579" t="s">
        <v>1009</v>
      </c>
      <c r="E2579" s="128" t="s">
        <v>999</v>
      </c>
      <c r="F2579">
        <v>9</v>
      </c>
      <c r="G2579" t="s">
        <v>998</v>
      </c>
    </row>
    <row r="2580" spans="1:7">
      <c r="A2580">
        <v>3697</v>
      </c>
      <c r="B2580" t="s">
        <v>997</v>
      </c>
      <c r="C2580">
        <v>2414</v>
      </c>
      <c r="D2580" t="s">
        <v>1000</v>
      </c>
      <c r="E2580" s="128" t="s">
        <v>995</v>
      </c>
      <c r="F2580">
        <v>10</v>
      </c>
      <c r="G2580" t="s">
        <v>998</v>
      </c>
    </row>
    <row r="2581" spans="1:7">
      <c r="A2581">
        <v>3699</v>
      </c>
      <c r="B2581" t="s">
        <v>997</v>
      </c>
      <c r="C2581">
        <v>2420</v>
      </c>
      <c r="D2581" t="s">
        <v>994</v>
      </c>
      <c r="E2581" s="128" t="s">
        <v>995</v>
      </c>
      <c r="F2581">
        <v>10</v>
      </c>
      <c r="G2581" t="s">
        <v>998</v>
      </c>
    </row>
    <row r="2582" spans="1:7">
      <c r="A2582">
        <v>3700</v>
      </c>
      <c r="B2582" t="s">
        <v>997</v>
      </c>
      <c r="C2582">
        <v>2420</v>
      </c>
      <c r="D2582" t="s">
        <v>994</v>
      </c>
      <c r="E2582" s="128" t="s">
        <v>995</v>
      </c>
      <c r="F2582">
        <v>10</v>
      </c>
      <c r="G2582" t="s">
        <v>998</v>
      </c>
    </row>
    <row r="2583" spans="1:7">
      <c r="A2583">
        <v>3701</v>
      </c>
      <c r="B2583" t="s">
        <v>997</v>
      </c>
      <c r="C2583">
        <v>2403</v>
      </c>
      <c r="D2583" t="s">
        <v>1006</v>
      </c>
      <c r="E2583" s="128" t="s">
        <v>1003</v>
      </c>
      <c r="F2583">
        <v>10</v>
      </c>
      <c r="G2583" t="s">
        <v>998</v>
      </c>
    </row>
    <row r="2584" spans="1:7">
      <c r="A2584">
        <v>3703</v>
      </c>
      <c r="B2584" t="s">
        <v>993</v>
      </c>
      <c r="C2584">
        <v>2418</v>
      </c>
      <c r="D2584" t="s">
        <v>1008</v>
      </c>
      <c r="E2584" s="128" t="s">
        <v>999</v>
      </c>
      <c r="F2584">
        <v>10</v>
      </c>
      <c r="G2584" t="s">
        <v>996</v>
      </c>
    </row>
    <row r="2585" spans="1:7">
      <c r="A2585">
        <v>3704</v>
      </c>
      <c r="B2585" t="s">
        <v>997</v>
      </c>
      <c r="C2585">
        <v>2406</v>
      </c>
      <c r="D2585" t="s">
        <v>1008</v>
      </c>
      <c r="E2585" s="128" t="s">
        <v>1003</v>
      </c>
      <c r="F2585">
        <v>10</v>
      </c>
      <c r="G2585" t="s">
        <v>998</v>
      </c>
    </row>
    <row r="2586" spans="1:7">
      <c r="A2586">
        <v>3705</v>
      </c>
      <c r="B2586" t="s">
        <v>997</v>
      </c>
      <c r="C2586">
        <v>2406</v>
      </c>
      <c r="D2586" t="s">
        <v>1008</v>
      </c>
      <c r="E2586" s="128" t="s">
        <v>999</v>
      </c>
      <c r="F2586">
        <v>10</v>
      </c>
      <c r="G2586" t="s">
        <v>998</v>
      </c>
    </row>
    <row r="2587" spans="1:7">
      <c r="A2587">
        <v>3706</v>
      </c>
      <c r="B2587" t="s">
        <v>997</v>
      </c>
      <c r="C2587">
        <v>2402</v>
      </c>
      <c r="D2587" t="s">
        <v>1010</v>
      </c>
      <c r="E2587" s="128" t="s">
        <v>1004</v>
      </c>
      <c r="F2587">
        <v>10</v>
      </c>
      <c r="G2587" t="s">
        <v>996</v>
      </c>
    </row>
    <row r="2588" spans="1:7">
      <c r="A2588">
        <v>3707</v>
      </c>
      <c r="B2588" t="s">
        <v>993</v>
      </c>
      <c r="C2588">
        <v>2416</v>
      </c>
      <c r="D2588" t="s">
        <v>1010</v>
      </c>
      <c r="E2588" s="128" t="s">
        <v>995</v>
      </c>
      <c r="F2588">
        <v>10</v>
      </c>
      <c r="G2588" t="s">
        <v>996</v>
      </c>
    </row>
    <row r="2589" spans="1:7">
      <c r="A2589">
        <v>3709</v>
      </c>
      <c r="B2589" t="s">
        <v>993</v>
      </c>
      <c r="C2589">
        <v>2419</v>
      </c>
      <c r="D2589" t="s">
        <v>994</v>
      </c>
      <c r="E2589" s="128" t="s">
        <v>995</v>
      </c>
      <c r="F2589">
        <v>10</v>
      </c>
      <c r="G2589" t="s">
        <v>996</v>
      </c>
    </row>
    <row r="2590" spans="1:7">
      <c r="A2590">
        <v>3710</v>
      </c>
      <c r="B2590" t="s">
        <v>997</v>
      </c>
      <c r="C2590">
        <v>2416</v>
      </c>
      <c r="D2590" t="s">
        <v>1008</v>
      </c>
      <c r="E2590" s="128" t="s">
        <v>995</v>
      </c>
      <c r="F2590">
        <v>9</v>
      </c>
      <c r="G2590" t="s">
        <v>998</v>
      </c>
    </row>
    <row r="2591" spans="1:7">
      <c r="A2591">
        <v>3711</v>
      </c>
      <c r="B2591" t="s">
        <v>997</v>
      </c>
      <c r="C2591">
        <v>2418</v>
      </c>
      <c r="D2591" t="s">
        <v>1008</v>
      </c>
      <c r="E2591" s="128" t="s">
        <v>995</v>
      </c>
      <c r="F2591">
        <v>10</v>
      </c>
      <c r="G2591" t="s">
        <v>996</v>
      </c>
    </row>
    <row r="2592" spans="1:7">
      <c r="A2592">
        <v>3712</v>
      </c>
      <c r="B2592" t="s">
        <v>997</v>
      </c>
      <c r="C2592">
        <v>2416</v>
      </c>
      <c r="D2592" t="s">
        <v>1009</v>
      </c>
      <c r="E2592" s="128" t="s">
        <v>999</v>
      </c>
      <c r="F2592">
        <v>8</v>
      </c>
      <c r="G2592" t="s">
        <v>996</v>
      </c>
    </row>
    <row r="2593" spans="1:7">
      <c r="A2593">
        <v>3713</v>
      </c>
      <c r="B2593" t="s">
        <v>993</v>
      </c>
      <c r="C2593">
        <v>2424</v>
      </c>
      <c r="D2593" t="s">
        <v>1006</v>
      </c>
      <c r="E2593" s="128" t="s">
        <v>1003</v>
      </c>
      <c r="F2593">
        <v>10</v>
      </c>
      <c r="G2593" t="s">
        <v>998</v>
      </c>
    </row>
    <row r="2594" spans="1:7">
      <c r="A2594">
        <v>3714</v>
      </c>
      <c r="B2594" t="s">
        <v>997</v>
      </c>
      <c r="C2594">
        <v>2418</v>
      </c>
      <c r="D2594" t="s">
        <v>1008</v>
      </c>
      <c r="E2594" s="128" t="s">
        <v>999</v>
      </c>
      <c r="F2594">
        <v>10</v>
      </c>
      <c r="G2594" t="s">
        <v>996</v>
      </c>
    </row>
    <row r="2595" spans="1:7">
      <c r="A2595">
        <v>3715</v>
      </c>
      <c r="B2595" t="s">
        <v>993</v>
      </c>
      <c r="C2595">
        <v>2406</v>
      </c>
      <c r="D2595" t="s">
        <v>1008</v>
      </c>
      <c r="E2595" s="128" t="s">
        <v>999</v>
      </c>
      <c r="F2595">
        <v>10</v>
      </c>
      <c r="G2595" t="s">
        <v>996</v>
      </c>
    </row>
    <row r="2596" spans="1:7">
      <c r="A2596">
        <v>3716</v>
      </c>
      <c r="B2596" t="s">
        <v>1001</v>
      </c>
      <c r="C2596">
        <v>2419</v>
      </c>
      <c r="D2596" t="s">
        <v>1008</v>
      </c>
      <c r="E2596" s="128" t="s">
        <v>1003</v>
      </c>
      <c r="F2596">
        <v>10</v>
      </c>
      <c r="G2596" t="s">
        <v>998</v>
      </c>
    </row>
    <row r="2597" spans="1:7">
      <c r="A2597">
        <v>3717</v>
      </c>
      <c r="B2597" t="s">
        <v>997</v>
      </c>
      <c r="C2597">
        <v>2421</v>
      </c>
      <c r="D2597" t="s">
        <v>1010</v>
      </c>
      <c r="E2597" s="128" t="s">
        <v>995</v>
      </c>
      <c r="F2597">
        <v>9</v>
      </c>
      <c r="G2597" t="s">
        <v>996</v>
      </c>
    </row>
    <row r="2598" spans="1:7">
      <c r="A2598">
        <v>3718</v>
      </c>
      <c r="B2598" t="s">
        <v>997</v>
      </c>
      <c r="C2598">
        <v>2418</v>
      </c>
      <c r="D2598" t="s">
        <v>1010</v>
      </c>
      <c r="E2598" s="128" t="s">
        <v>995</v>
      </c>
      <c r="F2598">
        <v>9</v>
      </c>
      <c r="G2598" t="s">
        <v>996</v>
      </c>
    </row>
    <row r="2599" spans="1:7">
      <c r="A2599">
        <v>3719</v>
      </c>
      <c r="B2599" t="s">
        <v>997</v>
      </c>
      <c r="C2599">
        <v>2405</v>
      </c>
      <c r="D2599" t="s">
        <v>1008</v>
      </c>
      <c r="E2599" s="128" t="s">
        <v>1003</v>
      </c>
      <c r="F2599">
        <v>9</v>
      </c>
      <c r="G2599" t="s">
        <v>998</v>
      </c>
    </row>
    <row r="2600" spans="1:7">
      <c r="A2600">
        <v>3720</v>
      </c>
      <c r="B2600" t="s">
        <v>997</v>
      </c>
      <c r="C2600">
        <v>2402</v>
      </c>
      <c r="D2600" t="s">
        <v>1008</v>
      </c>
      <c r="E2600" s="128" t="s">
        <v>1003</v>
      </c>
      <c r="F2600">
        <v>9</v>
      </c>
      <c r="G2600" t="s">
        <v>998</v>
      </c>
    </row>
    <row r="2601" spans="1:7">
      <c r="A2601">
        <v>3721</v>
      </c>
      <c r="B2601" t="s">
        <v>993</v>
      </c>
      <c r="C2601">
        <v>2423</v>
      </c>
      <c r="D2601" t="s">
        <v>1009</v>
      </c>
      <c r="E2601" s="128" t="s">
        <v>1003</v>
      </c>
      <c r="F2601">
        <v>9</v>
      </c>
      <c r="G2601" t="s">
        <v>998</v>
      </c>
    </row>
    <row r="2602" spans="1:7">
      <c r="A2602">
        <v>3722</v>
      </c>
      <c r="B2602" t="s">
        <v>997</v>
      </c>
      <c r="C2602">
        <v>2420</v>
      </c>
      <c r="D2602" t="s">
        <v>1008</v>
      </c>
      <c r="E2602" s="128" t="s">
        <v>995</v>
      </c>
      <c r="F2602">
        <v>9</v>
      </c>
      <c r="G2602" t="s">
        <v>996</v>
      </c>
    </row>
    <row r="2603" spans="1:7">
      <c r="A2603">
        <v>3723</v>
      </c>
      <c r="B2603" t="s">
        <v>993</v>
      </c>
      <c r="C2603">
        <v>2404</v>
      </c>
      <c r="D2603" t="s">
        <v>1009</v>
      </c>
      <c r="E2603" s="128" t="s">
        <v>1004</v>
      </c>
      <c r="F2603">
        <v>10</v>
      </c>
      <c r="G2603" t="s">
        <v>996</v>
      </c>
    </row>
    <row r="2604" spans="1:7">
      <c r="A2604">
        <v>3724</v>
      </c>
      <c r="B2604" t="s">
        <v>997</v>
      </c>
      <c r="C2604">
        <v>2421</v>
      </c>
      <c r="D2604" t="s">
        <v>1008</v>
      </c>
      <c r="E2604" s="128" t="s">
        <v>995</v>
      </c>
      <c r="F2604">
        <v>10</v>
      </c>
      <c r="G2604" t="s">
        <v>998</v>
      </c>
    </row>
    <row r="2605" spans="1:7">
      <c r="A2605">
        <v>3725</v>
      </c>
      <c r="B2605" t="s">
        <v>997</v>
      </c>
      <c r="C2605">
        <v>2401</v>
      </c>
      <c r="D2605" t="s">
        <v>1008</v>
      </c>
      <c r="E2605" s="128" t="s">
        <v>1003</v>
      </c>
      <c r="F2605">
        <v>10</v>
      </c>
      <c r="G2605" t="s">
        <v>998</v>
      </c>
    </row>
    <row r="2606" spans="1:7">
      <c r="A2606">
        <v>3726</v>
      </c>
      <c r="B2606" t="s">
        <v>1001</v>
      </c>
      <c r="C2606">
        <v>2402</v>
      </c>
      <c r="D2606" t="s">
        <v>1008</v>
      </c>
      <c r="E2606" s="128" t="s">
        <v>999</v>
      </c>
      <c r="F2606">
        <v>10</v>
      </c>
      <c r="G2606" t="s">
        <v>998</v>
      </c>
    </row>
    <row r="2607" spans="1:7">
      <c r="A2607">
        <v>3727</v>
      </c>
      <c r="B2607" t="s">
        <v>997</v>
      </c>
      <c r="C2607">
        <v>2419</v>
      </c>
      <c r="D2607" t="s">
        <v>1008</v>
      </c>
      <c r="E2607" s="128" t="s">
        <v>999</v>
      </c>
      <c r="F2607">
        <v>10</v>
      </c>
      <c r="G2607" t="s">
        <v>998</v>
      </c>
    </row>
    <row r="2608" spans="1:7">
      <c r="A2608">
        <v>3728</v>
      </c>
      <c r="B2608" t="s">
        <v>997</v>
      </c>
      <c r="C2608">
        <v>2418</v>
      </c>
      <c r="D2608" t="s">
        <v>1006</v>
      </c>
      <c r="E2608" s="128" t="s">
        <v>999</v>
      </c>
      <c r="F2608">
        <v>10</v>
      </c>
      <c r="G2608" t="s">
        <v>998</v>
      </c>
    </row>
    <row r="2609" spans="1:7">
      <c r="A2609">
        <v>3729</v>
      </c>
      <c r="B2609" t="s">
        <v>997</v>
      </c>
      <c r="C2609">
        <v>2418</v>
      </c>
      <c r="D2609" t="s">
        <v>1006</v>
      </c>
      <c r="E2609" s="128" t="s">
        <v>999</v>
      </c>
      <c r="F2609">
        <v>10</v>
      </c>
      <c r="G2609" t="s">
        <v>998</v>
      </c>
    </row>
    <row r="2610" spans="1:7">
      <c r="A2610">
        <v>3730</v>
      </c>
      <c r="B2610" t="s">
        <v>997</v>
      </c>
      <c r="C2610">
        <v>2417</v>
      </c>
      <c r="D2610" t="s">
        <v>1006</v>
      </c>
      <c r="E2610" s="128" t="s">
        <v>995</v>
      </c>
      <c r="F2610">
        <v>10</v>
      </c>
      <c r="G2610" t="s">
        <v>996</v>
      </c>
    </row>
    <row r="2611" spans="1:7">
      <c r="A2611">
        <v>3731</v>
      </c>
      <c r="B2611" t="s">
        <v>997</v>
      </c>
      <c r="C2611">
        <v>2418</v>
      </c>
      <c r="D2611" t="s">
        <v>1009</v>
      </c>
      <c r="E2611" s="128" t="s">
        <v>995</v>
      </c>
      <c r="F2611">
        <v>10</v>
      </c>
      <c r="G2611" t="s">
        <v>998</v>
      </c>
    </row>
    <row r="2612" spans="1:7">
      <c r="A2612">
        <v>3732</v>
      </c>
      <c r="B2612" t="s">
        <v>993</v>
      </c>
      <c r="C2612">
        <v>2418</v>
      </c>
      <c r="D2612" t="s">
        <v>1008</v>
      </c>
      <c r="E2612" s="128" t="s">
        <v>995</v>
      </c>
      <c r="F2612">
        <v>10</v>
      </c>
      <c r="G2612" t="s">
        <v>998</v>
      </c>
    </row>
    <row r="2613" spans="1:7">
      <c r="A2613">
        <v>3733</v>
      </c>
      <c r="B2613" t="s">
        <v>993</v>
      </c>
      <c r="C2613">
        <v>2413</v>
      </c>
      <c r="D2613" t="s">
        <v>1009</v>
      </c>
      <c r="E2613" s="128" t="s">
        <v>995</v>
      </c>
      <c r="F2613">
        <v>10</v>
      </c>
      <c r="G2613" t="s">
        <v>996</v>
      </c>
    </row>
    <row r="2614" spans="1:7">
      <c r="A2614">
        <v>3734</v>
      </c>
      <c r="B2614" t="s">
        <v>993</v>
      </c>
      <c r="C2614">
        <v>2405</v>
      </c>
      <c r="D2614" t="s">
        <v>1008</v>
      </c>
      <c r="E2614" s="128" t="s">
        <v>999</v>
      </c>
      <c r="F2614">
        <v>10</v>
      </c>
      <c r="G2614" t="s">
        <v>998</v>
      </c>
    </row>
    <row r="2615" spans="1:7">
      <c r="A2615">
        <v>3735</v>
      </c>
      <c r="B2615" t="s">
        <v>997</v>
      </c>
      <c r="C2615">
        <v>2417</v>
      </c>
      <c r="D2615" t="s">
        <v>1008</v>
      </c>
      <c r="E2615" s="128" t="s">
        <v>1003</v>
      </c>
      <c r="F2615">
        <v>10</v>
      </c>
      <c r="G2615" t="s">
        <v>998</v>
      </c>
    </row>
    <row r="2616" spans="1:7">
      <c r="A2616">
        <v>3736</v>
      </c>
      <c r="B2616" t="s">
        <v>997</v>
      </c>
      <c r="C2616">
        <v>2404</v>
      </c>
      <c r="D2616" t="s">
        <v>1008</v>
      </c>
      <c r="E2616" s="128" t="s">
        <v>1003</v>
      </c>
      <c r="F2616">
        <v>9</v>
      </c>
      <c r="G2616" t="s">
        <v>998</v>
      </c>
    </row>
    <row r="2617" spans="1:7">
      <c r="A2617">
        <v>3737</v>
      </c>
      <c r="B2617" t="s">
        <v>1001</v>
      </c>
      <c r="C2617">
        <v>2413</v>
      </c>
      <c r="D2617" t="s">
        <v>1008</v>
      </c>
      <c r="E2617" s="128" t="s">
        <v>995</v>
      </c>
      <c r="F2617">
        <v>10</v>
      </c>
      <c r="G2617" t="s">
        <v>996</v>
      </c>
    </row>
    <row r="2618" spans="1:7">
      <c r="A2618">
        <v>3738</v>
      </c>
      <c r="B2618" t="s">
        <v>1001</v>
      </c>
      <c r="C2618">
        <v>2413</v>
      </c>
      <c r="D2618" t="s">
        <v>1008</v>
      </c>
      <c r="E2618" s="128" t="s">
        <v>995</v>
      </c>
      <c r="F2618">
        <v>10</v>
      </c>
      <c r="G2618" t="s">
        <v>996</v>
      </c>
    </row>
    <row r="2619" spans="1:7">
      <c r="A2619">
        <v>3739</v>
      </c>
      <c r="B2619" t="s">
        <v>993</v>
      </c>
      <c r="C2619">
        <v>2405</v>
      </c>
      <c r="D2619" t="s">
        <v>1006</v>
      </c>
      <c r="E2619" s="128" t="s">
        <v>995</v>
      </c>
      <c r="F2619">
        <v>10</v>
      </c>
      <c r="G2619" t="s">
        <v>996</v>
      </c>
    </row>
    <row r="2620" spans="1:7">
      <c r="A2620">
        <v>3740</v>
      </c>
      <c r="B2620" t="s">
        <v>997</v>
      </c>
      <c r="C2620">
        <v>2423</v>
      </c>
      <c r="D2620" t="s">
        <v>1008</v>
      </c>
      <c r="E2620" s="128" t="s">
        <v>995</v>
      </c>
      <c r="F2620">
        <v>10</v>
      </c>
      <c r="G2620" t="s">
        <v>998</v>
      </c>
    </row>
    <row r="2621" spans="1:7">
      <c r="A2621">
        <v>3741</v>
      </c>
      <c r="B2621" t="s">
        <v>997</v>
      </c>
      <c r="C2621">
        <v>2417</v>
      </c>
      <c r="D2621" t="s">
        <v>1008</v>
      </c>
      <c r="E2621" s="128" t="s">
        <v>995</v>
      </c>
      <c r="F2621">
        <v>10</v>
      </c>
      <c r="G2621" t="s">
        <v>998</v>
      </c>
    </row>
    <row r="2622" spans="1:7">
      <c r="A2622">
        <v>3742</v>
      </c>
      <c r="B2622" t="s">
        <v>997</v>
      </c>
      <c r="C2622">
        <v>2417</v>
      </c>
      <c r="D2622" t="s">
        <v>1008</v>
      </c>
      <c r="E2622" s="128" t="s">
        <v>995</v>
      </c>
      <c r="F2622">
        <v>10</v>
      </c>
      <c r="G2622" t="s">
        <v>998</v>
      </c>
    </row>
    <row r="2623" spans="1:7">
      <c r="A2623">
        <v>3743</v>
      </c>
      <c r="B2623" t="s">
        <v>997</v>
      </c>
      <c r="C2623">
        <v>2422</v>
      </c>
      <c r="D2623" t="s">
        <v>994</v>
      </c>
      <c r="E2623" s="128" t="s">
        <v>995</v>
      </c>
      <c r="F2623">
        <v>10</v>
      </c>
      <c r="G2623" t="s">
        <v>996</v>
      </c>
    </row>
    <row r="2624" spans="1:7">
      <c r="A2624">
        <v>3744</v>
      </c>
      <c r="B2624" t="s">
        <v>1001</v>
      </c>
      <c r="C2624">
        <v>2417</v>
      </c>
      <c r="D2624" t="s">
        <v>1008</v>
      </c>
      <c r="E2624" s="128" t="s">
        <v>999</v>
      </c>
      <c r="F2624">
        <v>10</v>
      </c>
      <c r="G2624" t="s">
        <v>998</v>
      </c>
    </row>
    <row r="2625" spans="1:7">
      <c r="A2625">
        <v>3745</v>
      </c>
      <c r="B2625" t="s">
        <v>993</v>
      </c>
      <c r="C2625">
        <v>2419</v>
      </c>
      <c r="D2625" t="s">
        <v>1008</v>
      </c>
      <c r="E2625" s="128" t="s">
        <v>995</v>
      </c>
      <c r="F2625">
        <v>9</v>
      </c>
      <c r="G2625" t="s">
        <v>998</v>
      </c>
    </row>
    <row r="2626" spans="1:7">
      <c r="A2626">
        <v>3746</v>
      </c>
      <c r="B2626" t="s">
        <v>997</v>
      </c>
      <c r="C2626">
        <v>2402</v>
      </c>
      <c r="D2626" t="s">
        <v>1008</v>
      </c>
      <c r="E2626" s="128" t="s">
        <v>999</v>
      </c>
      <c r="F2626">
        <v>10</v>
      </c>
      <c r="G2626" t="s">
        <v>996</v>
      </c>
    </row>
    <row r="2627" spans="1:7">
      <c r="A2627">
        <v>3747</v>
      </c>
      <c r="B2627" t="s">
        <v>993</v>
      </c>
      <c r="C2627">
        <v>2419</v>
      </c>
      <c r="D2627" t="s">
        <v>1008</v>
      </c>
      <c r="E2627" s="128" t="s">
        <v>995</v>
      </c>
      <c r="F2627">
        <v>10</v>
      </c>
      <c r="G2627" t="s">
        <v>998</v>
      </c>
    </row>
    <row r="2628" spans="1:7">
      <c r="A2628">
        <v>3748</v>
      </c>
      <c r="B2628" t="s">
        <v>997</v>
      </c>
      <c r="C2628">
        <v>2422</v>
      </c>
      <c r="D2628" t="s">
        <v>1000</v>
      </c>
      <c r="E2628" s="128" t="s">
        <v>995</v>
      </c>
      <c r="F2628">
        <v>10</v>
      </c>
      <c r="G2628" t="s">
        <v>996</v>
      </c>
    </row>
    <row r="2629" spans="1:7">
      <c r="A2629">
        <v>3749</v>
      </c>
      <c r="B2629" t="s">
        <v>1001</v>
      </c>
      <c r="C2629">
        <v>2422</v>
      </c>
      <c r="D2629" t="s">
        <v>1009</v>
      </c>
      <c r="E2629" s="128" t="s">
        <v>999</v>
      </c>
      <c r="F2629">
        <v>10</v>
      </c>
      <c r="G2629" t="s">
        <v>996</v>
      </c>
    </row>
    <row r="2630" spans="1:7">
      <c r="A2630">
        <v>3750</v>
      </c>
      <c r="B2630" t="s">
        <v>997</v>
      </c>
      <c r="C2630">
        <v>2423</v>
      </c>
      <c r="D2630" t="s">
        <v>1009</v>
      </c>
      <c r="E2630" s="128" t="s">
        <v>1003</v>
      </c>
      <c r="F2630">
        <v>4</v>
      </c>
      <c r="G2630" t="s">
        <v>998</v>
      </c>
    </row>
    <row r="2631" spans="1:7">
      <c r="A2631">
        <v>3751</v>
      </c>
      <c r="B2631" t="s">
        <v>993</v>
      </c>
      <c r="C2631">
        <v>2423</v>
      </c>
      <c r="D2631" t="s">
        <v>1009</v>
      </c>
      <c r="E2631" s="128" t="s">
        <v>995</v>
      </c>
      <c r="F2631">
        <v>10</v>
      </c>
      <c r="G2631" t="s">
        <v>998</v>
      </c>
    </row>
    <row r="2632" spans="1:7">
      <c r="A2632">
        <v>3752</v>
      </c>
      <c r="B2632" t="s">
        <v>993</v>
      </c>
      <c r="C2632">
        <v>2406</v>
      </c>
      <c r="D2632" t="s">
        <v>1006</v>
      </c>
      <c r="E2632" s="128" t="s">
        <v>999</v>
      </c>
      <c r="F2632">
        <v>10</v>
      </c>
      <c r="G2632" t="s">
        <v>996</v>
      </c>
    </row>
    <row r="2633" spans="1:7">
      <c r="A2633">
        <v>3753</v>
      </c>
      <c r="B2633" t="s">
        <v>997</v>
      </c>
      <c r="C2633">
        <v>2417</v>
      </c>
      <c r="D2633" t="s">
        <v>1008</v>
      </c>
      <c r="E2633" s="128" t="s">
        <v>999</v>
      </c>
      <c r="F2633">
        <v>10</v>
      </c>
      <c r="G2633" t="s">
        <v>996</v>
      </c>
    </row>
    <row r="2634" spans="1:7">
      <c r="A2634">
        <v>3754</v>
      </c>
      <c r="B2634" t="s">
        <v>997</v>
      </c>
      <c r="C2634">
        <v>2413</v>
      </c>
      <c r="D2634" t="s">
        <v>1006</v>
      </c>
      <c r="E2634" s="128" t="s">
        <v>995</v>
      </c>
      <c r="F2634">
        <v>10</v>
      </c>
      <c r="G2634" t="s">
        <v>996</v>
      </c>
    </row>
    <row r="2635" spans="1:7">
      <c r="A2635">
        <v>3755</v>
      </c>
      <c r="B2635" t="s">
        <v>997</v>
      </c>
      <c r="C2635">
        <v>2401</v>
      </c>
      <c r="D2635" t="s">
        <v>1009</v>
      </c>
      <c r="E2635" s="128" t="s">
        <v>999</v>
      </c>
      <c r="F2635">
        <v>10</v>
      </c>
      <c r="G2635" t="s">
        <v>996</v>
      </c>
    </row>
    <row r="2636" spans="1:7">
      <c r="A2636">
        <v>3756</v>
      </c>
      <c r="B2636" t="s">
        <v>993</v>
      </c>
      <c r="C2636">
        <v>2409</v>
      </c>
      <c r="D2636" t="s">
        <v>1008</v>
      </c>
      <c r="E2636" s="128" t="s">
        <v>995</v>
      </c>
      <c r="F2636">
        <v>10</v>
      </c>
      <c r="G2636" t="s">
        <v>996</v>
      </c>
    </row>
    <row r="2637" spans="1:7">
      <c r="A2637">
        <v>3757</v>
      </c>
      <c r="B2637" t="s">
        <v>1001</v>
      </c>
      <c r="C2637">
        <v>2413</v>
      </c>
      <c r="D2637" t="s">
        <v>1000</v>
      </c>
      <c r="E2637" s="128" t="s">
        <v>995</v>
      </c>
      <c r="F2637">
        <v>10</v>
      </c>
      <c r="G2637" t="s">
        <v>996</v>
      </c>
    </row>
    <row r="2638" spans="1:7">
      <c r="A2638">
        <v>3758</v>
      </c>
      <c r="B2638" t="s">
        <v>993</v>
      </c>
      <c r="C2638">
        <v>2402</v>
      </c>
      <c r="D2638" t="s">
        <v>994</v>
      </c>
      <c r="E2638" s="128" t="s">
        <v>995</v>
      </c>
      <c r="F2638">
        <v>9</v>
      </c>
      <c r="G2638" t="s">
        <v>996</v>
      </c>
    </row>
    <row r="2639" spans="1:7">
      <c r="A2639">
        <v>3759</v>
      </c>
      <c r="B2639" t="s">
        <v>993</v>
      </c>
      <c r="C2639">
        <v>2402</v>
      </c>
      <c r="D2639" t="s">
        <v>1008</v>
      </c>
      <c r="E2639" s="128" t="s">
        <v>995</v>
      </c>
      <c r="F2639">
        <v>10</v>
      </c>
      <c r="G2639" t="s">
        <v>998</v>
      </c>
    </row>
    <row r="2640" spans="1:7">
      <c r="A2640">
        <v>3760</v>
      </c>
      <c r="B2640" t="s">
        <v>993</v>
      </c>
      <c r="C2640">
        <v>2416</v>
      </c>
      <c r="D2640" t="s">
        <v>1009</v>
      </c>
      <c r="E2640" s="128" t="s">
        <v>995</v>
      </c>
      <c r="F2640">
        <v>10</v>
      </c>
      <c r="G2640" t="s">
        <v>996</v>
      </c>
    </row>
    <row r="2641" spans="1:7">
      <c r="A2641">
        <v>3761</v>
      </c>
      <c r="B2641" t="s">
        <v>997</v>
      </c>
      <c r="C2641">
        <v>2421</v>
      </c>
      <c r="D2641" t="s">
        <v>994</v>
      </c>
      <c r="E2641" s="128" t="s">
        <v>995</v>
      </c>
      <c r="F2641">
        <v>10</v>
      </c>
      <c r="G2641" t="s">
        <v>996</v>
      </c>
    </row>
    <row r="2642" spans="1:7">
      <c r="A2642">
        <v>3762</v>
      </c>
      <c r="B2642" t="s">
        <v>997</v>
      </c>
      <c r="C2642">
        <v>2402</v>
      </c>
      <c r="D2642" t="s">
        <v>1000</v>
      </c>
      <c r="E2642" s="128" t="s">
        <v>995</v>
      </c>
      <c r="F2642">
        <v>10</v>
      </c>
      <c r="G2642" t="s">
        <v>996</v>
      </c>
    </row>
    <row r="2643" spans="1:7">
      <c r="A2643">
        <v>3763</v>
      </c>
      <c r="B2643" t="s">
        <v>993</v>
      </c>
      <c r="C2643">
        <v>2417</v>
      </c>
      <c r="D2643" t="s">
        <v>1008</v>
      </c>
      <c r="E2643" s="128" t="s">
        <v>995</v>
      </c>
      <c r="F2643">
        <v>10</v>
      </c>
      <c r="G2643" t="s">
        <v>1005</v>
      </c>
    </row>
    <row r="2644" spans="1:7">
      <c r="A2644">
        <v>3764</v>
      </c>
      <c r="B2644" t="s">
        <v>993</v>
      </c>
      <c r="C2644">
        <v>2414</v>
      </c>
      <c r="D2644" t="s">
        <v>1008</v>
      </c>
      <c r="E2644" s="128" t="s">
        <v>1003</v>
      </c>
      <c r="F2644">
        <v>10</v>
      </c>
      <c r="G2644" t="s">
        <v>998</v>
      </c>
    </row>
    <row r="2645" spans="1:7">
      <c r="A2645">
        <v>3765</v>
      </c>
      <c r="B2645" t="s">
        <v>993</v>
      </c>
      <c r="C2645">
        <v>2421</v>
      </c>
      <c r="D2645" t="s">
        <v>994</v>
      </c>
      <c r="E2645" s="128" t="s">
        <v>995</v>
      </c>
      <c r="F2645">
        <v>10</v>
      </c>
      <c r="G2645" t="s">
        <v>996</v>
      </c>
    </row>
    <row r="2646" spans="1:7">
      <c r="A2646">
        <v>3766</v>
      </c>
      <c r="B2646" t="s">
        <v>993</v>
      </c>
      <c r="C2646">
        <v>2414</v>
      </c>
      <c r="D2646" t="s">
        <v>1008</v>
      </c>
      <c r="E2646" s="128" t="s">
        <v>995</v>
      </c>
      <c r="F2646">
        <v>10</v>
      </c>
      <c r="G2646" t="s">
        <v>996</v>
      </c>
    </row>
    <row r="2647" spans="1:7">
      <c r="A2647">
        <v>3767</v>
      </c>
      <c r="B2647" t="s">
        <v>1001</v>
      </c>
      <c r="C2647">
        <v>2413</v>
      </c>
      <c r="D2647" t="s">
        <v>1006</v>
      </c>
      <c r="E2647" s="128" t="s">
        <v>1003</v>
      </c>
      <c r="F2647">
        <v>10</v>
      </c>
      <c r="G2647" t="s">
        <v>996</v>
      </c>
    </row>
    <row r="2648" spans="1:7">
      <c r="A2648">
        <v>3768</v>
      </c>
      <c r="B2648" t="s">
        <v>997</v>
      </c>
      <c r="C2648">
        <v>2418</v>
      </c>
      <c r="D2648" t="s">
        <v>1006</v>
      </c>
      <c r="E2648" s="128" t="s">
        <v>1003</v>
      </c>
      <c r="F2648">
        <v>10</v>
      </c>
      <c r="G2648" t="s">
        <v>998</v>
      </c>
    </row>
    <row r="2649" spans="1:7">
      <c r="A2649">
        <v>3769</v>
      </c>
      <c r="B2649" t="s">
        <v>997</v>
      </c>
      <c r="C2649">
        <v>2418</v>
      </c>
      <c r="D2649" t="s">
        <v>1000</v>
      </c>
      <c r="E2649" s="128" t="s">
        <v>999</v>
      </c>
      <c r="F2649">
        <v>10</v>
      </c>
      <c r="G2649" t="s">
        <v>998</v>
      </c>
    </row>
    <row r="2650" spans="1:7">
      <c r="A2650">
        <v>3770</v>
      </c>
      <c r="B2650" t="s">
        <v>993</v>
      </c>
      <c r="C2650">
        <v>2415</v>
      </c>
      <c r="D2650" t="s">
        <v>1008</v>
      </c>
      <c r="E2650" s="128" t="s">
        <v>999</v>
      </c>
      <c r="F2650">
        <v>10</v>
      </c>
      <c r="G2650" t="s">
        <v>998</v>
      </c>
    </row>
    <row r="2651" spans="1:7">
      <c r="A2651">
        <v>3771</v>
      </c>
      <c r="B2651" t="s">
        <v>993</v>
      </c>
      <c r="C2651">
        <v>2416</v>
      </c>
      <c r="D2651" t="s">
        <v>1008</v>
      </c>
      <c r="E2651" s="128" t="s">
        <v>1003</v>
      </c>
      <c r="F2651">
        <v>10</v>
      </c>
      <c r="G2651" t="s">
        <v>998</v>
      </c>
    </row>
    <row r="2652" spans="1:7">
      <c r="A2652">
        <v>3772</v>
      </c>
      <c r="B2652" t="s">
        <v>993</v>
      </c>
      <c r="C2652">
        <v>2411</v>
      </c>
      <c r="D2652" t="s">
        <v>1006</v>
      </c>
      <c r="E2652" s="128" t="s">
        <v>999</v>
      </c>
      <c r="F2652">
        <v>10</v>
      </c>
      <c r="G2652" t="s">
        <v>998</v>
      </c>
    </row>
    <row r="2653" spans="1:7">
      <c r="A2653">
        <v>3773</v>
      </c>
      <c r="B2653" t="s">
        <v>997</v>
      </c>
      <c r="C2653">
        <v>2401</v>
      </c>
      <c r="D2653" t="s">
        <v>1000</v>
      </c>
      <c r="E2653" s="128" t="s">
        <v>999</v>
      </c>
      <c r="F2653">
        <v>10</v>
      </c>
      <c r="G2653" t="s">
        <v>996</v>
      </c>
    </row>
    <row r="2654" spans="1:7">
      <c r="A2654">
        <v>3774</v>
      </c>
      <c r="B2654" t="s">
        <v>993</v>
      </c>
      <c r="C2654">
        <v>2401</v>
      </c>
      <c r="D2654" t="s">
        <v>1006</v>
      </c>
      <c r="E2654" s="128" t="s">
        <v>1003</v>
      </c>
      <c r="F2654">
        <v>10</v>
      </c>
      <c r="G2654" t="s">
        <v>998</v>
      </c>
    </row>
    <row r="2655" spans="1:7">
      <c r="A2655">
        <v>3775</v>
      </c>
      <c r="B2655" t="s">
        <v>1001</v>
      </c>
      <c r="C2655">
        <v>2402</v>
      </c>
      <c r="D2655" t="s">
        <v>994</v>
      </c>
      <c r="E2655" s="128" t="s">
        <v>1003</v>
      </c>
      <c r="F2655">
        <v>10</v>
      </c>
      <c r="G2655" t="s">
        <v>998</v>
      </c>
    </row>
    <row r="2656" spans="1:7">
      <c r="A2656">
        <v>3776</v>
      </c>
      <c r="B2656" t="s">
        <v>997</v>
      </c>
      <c r="C2656">
        <v>2416</v>
      </c>
      <c r="D2656" t="s">
        <v>1006</v>
      </c>
      <c r="E2656" s="128" t="s">
        <v>995</v>
      </c>
      <c r="F2656">
        <v>10</v>
      </c>
      <c r="G2656" t="s">
        <v>996</v>
      </c>
    </row>
    <row r="2657" spans="1:7">
      <c r="A2657">
        <v>3777</v>
      </c>
      <c r="B2657" t="s">
        <v>997</v>
      </c>
      <c r="C2657">
        <v>2404</v>
      </c>
      <c r="D2657" t="s">
        <v>994</v>
      </c>
      <c r="E2657" s="128" t="s">
        <v>995</v>
      </c>
      <c r="F2657">
        <v>9</v>
      </c>
      <c r="G2657" t="s">
        <v>998</v>
      </c>
    </row>
    <row r="2658" spans="1:7">
      <c r="A2658">
        <v>3778</v>
      </c>
      <c r="B2658" t="s">
        <v>997</v>
      </c>
      <c r="C2658">
        <v>2406</v>
      </c>
      <c r="D2658" t="s">
        <v>1006</v>
      </c>
      <c r="E2658" s="128" t="s">
        <v>1003</v>
      </c>
      <c r="F2658">
        <v>10</v>
      </c>
      <c r="G2658" t="s">
        <v>998</v>
      </c>
    </row>
    <row r="2659" spans="1:7">
      <c r="A2659">
        <v>3779</v>
      </c>
      <c r="B2659" t="s">
        <v>993</v>
      </c>
      <c r="C2659">
        <v>2401</v>
      </c>
      <c r="D2659" t="s">
        <v>1006</v>
      </c>
      <c r="E2659" s="128" t="s">
        <v>999</v>
      </c>
      <c r="F2659">
        <v>10</v>
      </c>
      <c r="G2659" t="s">
        <v>996</v>
      </c>
    </row>
    <row r="2660" spans="1:7">
      <c r="A2660">
        <v>3780</v>
      </c>
      <c r="B2660" t="s">
        <v>997</v>
      </c>
      <c r="C2660">
        <v>2411</v>
      </c>
      <c r="D2660" t="s">
        <v>1000</v>
      </c>
      <c r="E2660" s="128" t="s">
        <v>995</v>
      </c>
      <c r="F2660">
        <v>10</v>
      </c>
      <c r="G2660" t="s">
        <v>998</v>
      </c>
    </row>
    <row r="2661" spans="1:7">
      <c r="A2661">
        <v>3781</v>
      </c>
      <c r="B2661" t="s">
        <v>993</v>
      </c>
      <c r="C2661">
        <v>2407</v>
      </c>
      <c r="D2661" t="s">
        <v>994</v>
      </c>
      <c r="E2661" s="128" t="s">
        <v>995</v>
      </c>
      <c r="F2661">
        <v>10</v>
      </c>
      <c r="G2661" t="s">
        <v>998</v>
      </c>
    </row>
    <row r="2662" spans="1:7">
      <c r="A2662">
        <v>3782</v>
      </c>
      <c r="B2662" t="s">
        <v>993</v>
      </c>
      <c r="C2662">
        <v>2408</v>
      </c>
      <c r="D2662" t="s">
        <v>1008</v>
      </c>
      <c r="E2662" s="128" t="s">
        <v>999</v>
      </c>
      <c r="F2662">
        <v>10</v>
      </c>
      <c r="G2662" t="s">
        <v>996</v>
      </c>
    </row>
    <row r="2663" spans="1:7">
      <c r="A2663">
        <v>3783</v>
      </c>
      <c r="B2663" t="s">
        <v>993</v>
      </c>
      <c r="C2663">
        <v>2424</v>
      </c>
      <c r="D2663" t="s">
        <v>994</v>
      </c>
      <c r="E2663" s="128" t="s">
        <v>995</v>
      </c>
      <c r="F2663">
        <v>10</v>
      </c>
      <c r="G2663" t="s">
        <v>996</v>
      </c>
    </row>
    <row r="2664" spans="1:7">
      <c r="A2664">
        <v>3784</v>
      </c>
      <c r="B2664" t="s">
        <v>997</v>
      </c>
      <c r="C2664">
        <v>2424</v>
      </c>
      <c r="D2664" t="s">
        <v>994</v>
      </c>
      <c r="E2664" s="128" t="s">
        <v>995</v>
      </c>
      <c r="F2664">
        <v>10</v>
      </c>
      <c r="G2664" t="s">
        <v>996</v>
      </c>
    </row>
    <row r="2665" spans="1:7">
      <c r="A2665">
        <v>3785</v>
      </c>
      <c r="B2665" t="s">
        <v>1001</v>
      </c>
      <c r="C2665">
        <v>2421</v>
      </c>
      <c r="D2665" t="s">
        <v>1006</v>
      </c>
      <c r="E2665" s="128" t="s">
        <v>1003</v>
      </c>
      <c r="F2665">
        <v>9</v>
      </c>
      <c r="G2665" t="s">
        <v>996</v>
      </c>
    </row>
    <row r="2666" spans="1:7">
      <c r="A2666">
        <v>3786</v>
      </c>
      <c r="B2666" t="s">
        <v>1001</v>
      </c>
      <c r="C2666">
        <v>2421</v>
      </c>
      <c r="D2666" t="s">
        <v>1008</v>
      </c>
      <c r="E2666" s="128" t="s">
        <v>1003</v>
      </c>
      <c r="F2666">
        <v>9</v>
      </c>
      <c r="G2666" t="s">
        <v>996</v>
      </c>
    </row>
    <row r="2667" spans="1:7">
      <c r="A2667">
        <v>3788</v>
      </c>
      <c r="B2667" t="s">
        <v>997</v>
      </c>
      <c r="C2667">
        <v>2401</v>
      </c>
      <c r="D2667" t="s">
        <v>1009</v>
      </c>
      <c r="E2667" s="128" t="s">
        <v>995</v>
      </c>
      <c r="F2667">
        <v>9</v>
      </c>
      <c r="G2667" t="s">
        <v>996</v>
      </c>
    </row>
    <row r="2668" spans="1:7">
      <c r="A2668">
        <v>3789</v>
      </c>
      <c r="B2668" t="s">
        <v>997</v>
      </c>
      <c r="C2668">
        <v>2401</v>
      </c>
      <c r="D2668" t="s">
        <v>1009</v>
      </c>
      <c r="E2668" s="128" t="s">
        <v>995</v>
      </c>
      <c r="F2668">
        <v>9</v>
      </c>
      <c r="G2668" t="s">
        <v>996</v>
      </c>
    </row>
    <row r="2669" spans="1:7">
      <c r="A2669">
        <v>3790</v>
      </c>
      <c r="B2669" t="s">
        <v>997</v>
      </c>
      <c r="C2669">
        <v>2413</v>
      </c>
      <c r="D2669" t="s">
        <v>1006</v>
      </c>
      <c r="E2669" s="128" t="s">
        <v>995</v>
      </c>
      <c r="F2669">
        <v>9</v>
      </c>
      <c r="G2669" t="s">
        <v>996</v>
      </c>
    </row>
    <row r="2670" spans="1:7">
      <c r="A2670">
        <v>3792</v>
      </c>
      <c r="B2670" t="s">
        <v>997</v>
      </c>
      <c r="C2670">
        <v>2424</v>
      </c>
      <c r="D2670" t="s">
        <v>1006</v>
      </c>
      <c r="E2670" s="128" t="s">
        <v>999</v>
      </c>
      <c r="F2670">
        <v>9</v>
      </c>
      <c r="G2670" t="s">
        <v>996</v>
      </c>
    </row>
    <row r="2671" spans="1:7">
      <c r="A2671">
        <v>3793</v>
      </c>
      <c r="B2671" t="s">
        <v>993</v>
      </c>
      <c r="C2671">
        <v>2414</v>
      </c>
      <c r="D2671" t="s">
        <v>1010</v>
      </c>
      <c r="E2671" s="128" t="s">
        <v>1004</v>
      </c>
      <c r="F2671">
        <v>10</v>
      </c>
      <c r="G2671" t="s">
        <v>998</v>
      </c>
    </row>
    <row r="2672" spans="1:7">
      <c r="A2672">
        <v>3794</v>
      </c>
      <c r="B2672" t="s">
        <v>993</v>
      </c>
      <c r="C2672">
        <v>2421</v>
      </c>
      <c r="D2672" t="s">
        <v>1008</v>
      </c>
      <c r="E2672" s="128" t="s">
        <v>995</v>
      </c>
      <c r="F2672">
        <v>10</v>
      </c>
      <c r="G2672" t="s">
        <v>998</v>
      </c>
    </row>
    <row r="2673" spans="1:7">
      <c r="A2673">
        <v>3795</v>
      </c>
      <c r="B2673" t="s">
        <v>993</v>
      </c>
      <c r="C2673">
        <v>2413</v>
      </c>
      <c r="D2673" t="s">
        <v>994</v>
      </c>
      <c r="E2673" s="128" t="s">
        <v>999</v>
      </c>
      <c r="F2673">
        <v>10</v>
      </c>
      <c r="G2673" t="s">
        <v>996</v>
      </c>
    </row>
    <row r="2674" spans="1:7">
      <c r="A2674">
        <v>3796</v>
      </c>
      <c r="B2674" t="s">
        <v>1002</v>
      </c>
      <c r="C2674">
        <v>2402</v>
      </c>
      <c r="D2674" t="s">
        <v>1000</v>
      </c>
      <c r="E2674" s="128" t="s">
        <v>1003</v>
      </c>
      <c r="F2674">
        <v>10</v>
      </c>
      <c r="G2674" t="s">
        <v>996</v>
      </c>
    </row>
    <row r="2675" spans="1:7">
      <c r="A2675">
        <v>3797</v>
      </c>
      <c r="B2675" t="s">
        <v>997</v>
      </c>
      <c r="C2675">
        <v>2418</v>
      </c>
      <c r="D2675" t="s">
        <v>1009</v>
      </c>
      <c r="E2675" s="128" t="s">
        <v>999</v>
      </c>
      <c r="F2675">
        <v>10</v>
      </c>
      <c r="G2675" t="s">
        <v>998</v>
      </c>
    </row>
    <row r="2676" spans="1:7">
      <c r="A2676">
        <v>3798</v>
      </c>
      <c r="B2676" t="s">
        <v>997</v>
      </c>
      <c r="C2676">
        <v>2413</v>
      </c>
      <c r="D2676" t="s">
        <v>1008</v>
      </c>
      <c r="E2676" s="128" t="s">
        <v>995</v>
      </c>
      <c r="F2676">
        <v>10</v>
      </c>
      <c r="G2676" t="s">
        <v>998</v>
      </c>
    </row>
    <row r="2677" spans="1:7">
      <c r="A2677">
        <v>3799</v>
      </c>
      <c r="B2677" t="s">
        <v>993</v>
      </c>
      <c r="C2677">
        <v>2413</v>
      </c>
      <c r="D2677" t="s">
        <v>1008</v>
      </c>
      <c r="E2677" s="128" t="s">
        <v>995</v>
      </c>
      <c r="F2677">
        <v>10</v>
      </c>
      <c r="G2677" t="s">
        <v>998</v>
      </c>
    </row>
    <row r="2678" spans="1:7">
      <c r="A2678">
        <v>3800</v>
      </c>
      <c r="B2678" t="s">
        <v>993</v>
      </c>
      <c r="C2678">
        <v>2415</v>
      </c>
      <c r="D2678" t="s">
        <v>1006</v>
      </c>
      <c r="E2678" s="128" t="s">
        <v>995</v>
      </c>
      <c r="F2678">
        <v>9</v>
      </c>
      <c r="G2678" t="s">
        <v>996</v>
      </c>
    </row>
    <row r="2679" spans="1:7">
      <c r="A2679">
        <v>3801</v>
      </c>
      <c r="B2679" t="s">
        <v>997</v>
      </c>
      <c r="C2679">
        <v>2415</v>
      </c>
      <c r="D2679" t="s">
        <v>1008</v>
      </c>
      <c r="E2679" s="128" t="s">
        <v>995</v>
      </c>
      <c r="F2679">
        <v>9</v>
      </c>
      <c r="G2679" t="s">
        <v>996</v>
      </c>
    </row>
    <row r="2680" spans="1:7">
      <c r="A2680">
        <v>3802</v>
      </c>
      <c r="B2680" t="s">
        <v>997</v>
      </c>
      <c r="C2680">
        <v>2402</v>
      </c>
      <c r="D2680" t="s">
        <v>1009</v>
      </c>
      <c r="E2680" s="128" t="s">
        <v>999</v>
      </c>
      <c r="F2680">
        <v>10</v>
      </c>
      <c r="G2680" t="s">
        <v>998</v>
      </c>
    </row>
    <row r="2681" spans="1:7">
      <c r="A2681">
        <v>3803</v>
      </c>
      <c r="B2681" t="s">
        <v>1001</v>
      </c>
      <c r="C2681">
        <v>2424</v>
      </c>
      <c r="D2681" t="s">
        <v>1010</v>
      </c>
      <c r="E2681" s="128" t="s">
        <v>995</v>
      </c>
      <c r="F2681">
        <v>2</v>
      </c>
      <c r="G2681" t="s">
        <v>998</v>
      </c>
    </row>
    <row r="2682" spans="1:7">
      <c r="A2682">
        <v>3804</v>
      </c>
      <c r="B2682" t="s">
        <v>997</v>
      </c>
      <c r="C2682">
        <v>2401</v>
      </c>
      <c r="D2682" t="s">
        <v>1009</v>
      </c>
      <c r="E2682" s="128" t="s">
        <v>995</v>
      </c>
      <c r="F2682">
        <v>10</v>
      </c>
      <c r="G2682" t="s">
        <v>998</v>
      </c>
    </row>
    <row r="2683" spans="1:7">
      <c r="A2683">
        <v>3805</v>
      </c>
      <c r="B2683" t="s">
        <v>1001</v>
      </c>
      <c r="C2683">
        <v>2412</v>
      </c>
      <c r="D2683" t="s">
        <v>1010</v>
      </c>
      <c r="E2683" s="128" t="s">
        <v>999</v>
      </c>
      <c r="F2683">
        <v>10</v>
      </c>
      <c r="G2683" t="s">
        <v>998</v>
      </c>
    </row>
    <row r="2684" spans="1:7">
      <c r="A2684">
        <v>3806</v>
      </c>
      <c r="B2684" t="s">
        <v>993</v>
      </c>
      <c r="C2684">
        <v>2418</v>
      </c>
      <c r="D2684" t="s">
        <v>1010</v>
      </c>
      <c r="E2684" s="128" t="s">
        <v>1003</v>
      </c>
      <c r="F2684">
        <v>10</v>
      </c>
      <c r="G2684" t="s">
        <v>998</v>
      </c>
    </row>
    <row r="2685" spans="1:7">
      <c r="A2685">
        <v>3807</v>
      </c>
      <c r="B2685" t="s">
        <v>1001</v>
      </c>
      <c r="C2685">
        <v>2421</v>
      </c>
      <c r="D2685" t="s">
        <v>1008</v>
      </c>
      <c r="E2685" s="128" t="s">
        <v>999</v>
      </c>
      <c r="F2685">
        <v>9</v>
      </c>
      <c r="G2685" t="s">
        <v>998</v>
      </c>
    </row>
    <row r="2686" spans="1:7">
      <c r="A2686">
        <v>3808</v>
      </c>
      <c r="B2686" t="s">
        <v>997</v>
      </c>
      <c r="C2686">
        <v>2411</v>
      </c>
      <c r="D2686" t="s">
        <v>994</v>
      </c>
      <c r="E2686" s="128" t="s">
        <v>995</v>
      </c>
      <c r="F2686">
        <v>10</v>
      </c>
      <c r="G2686" t="s">
        <v>996</v>
      </c>
    </row>
    <row r="2687" spans="1:7">
      <c r="A2687">
        <v>3809</v>
      </c>
      <c r="B2687" t="s">
        <v>997</v>
      </c>
      <c r="C2687">
        <v>2411</v>
      </c>
      <c r="D2687" t="s">
        <v>994</v>
      </c>
      <c r="E2687" s="128" t="s">
        <v>999</v>
      </c>
      <c r="F2687">
        <v>10</v>
      </c>
      <c r="G2687" t="s">
        <v>996</v>
      </c>
    </row>
    <row r="2688" spans="1:7">
      <c r="A2688">
        <v>3810</v>
      </c>
      <c r="B2688" t="s">
        <v>1001</v>
      </c>
      <c r="C2688">
        <v>2406</v>
      </c>
      <c r="D2688" t="s">
        <v>994</v>
      </c>
      <c r="E2688" s="128" t="s">
        <v>999</v>
      </c>
      <c r="F2688">
        <v>10</v>
      </c>
      <c r="G2688" t="s">
        <v>996</v>
      </c>
    </row>
    <row r="2689" spans="1:7">
      <c r="A2689">
        <v>3811</v>
      </c>
      <c r="B2689" t="s">
        <v>997</v>
      </c>
      <c r="C2689">
        <v>2402</v>
      </c>
      <c r="D2689" t="s">
        <v>1008</v>
      </c>
      <c r="E2689" s="128" t="s">
        <v>999</v>
      </c>
      <c r="F2689">
        <v>10</v>
      </c>
      <c r="G2689" t="s">
        <v>998</v>
      </c>
    </row>
    <row r="2690" spans="1:7">
      <c r="A2690">
        <v>3812</v>
      </c>
      <c r="B2690" t="s">
        <v>997</v>
      </c>
      <c r="C2690">
        <v>2420</v>
      </c>
      <c r="D2690" t="s">
        <v>1006</v>
      </c>
      <c r="E2690" s="128" t="s">
        <v>995</v>
      </c>
      <c r="F2690">
        <v>10</v>
      </c>
      <c r="G2690" t="s">
        <v>996</v>
      </c>
    </row>
    <row r="2691" spans="1:7">
      <c r="A2691">
        <v>3813</v>
      </c>
      <c r="B2691" t="s">
        <v>997</v>
      </c>
      <c r="C2691">
        <v>2420</v>
      </c>
      <c r="D2691" t="s">
        <v>1006</v>
      </c>
      <c r="E2691" s="128" t="s">
        <v>999</v>
      </c>
      <c r="F2691">
        <v>10</v>
      </c>
      <c r="G2691" t="s">
        <v>998</v>
      </c>
    </row>
    <row r="2692" spans="1:7">
      <c r="A2692">
        <v>3814</v>
      </c>
      <c r="B2692" t="s">
        <v>997</v>
      </c>
      <c r="C2692">
        <v>2411</v>
      </c>
      <c r="D2692" t="s">
        <v>1008</v>
      </c>
      <c r="E2692" s="128" t="s">
        <v>995</v>
      </c>
      <c r="F2692">
        <v>10</v>
      </c>
      <c r="G2692" t="s">
        <v>998</v>
      </c>
    </row>
    <row r="2693" spans="1:7">
      <c r="A2693">
        <v>3815</v>
      </c>
      <c r="B2693" t="s">
        <v>997</v>
      </c>
      <c r="C2693">
        <v>2402</v>
      </c>
      <c r="D2693" t="s">
        <v>1008</v>
      </c>
      <c r="E2693" s="128" t="s">
        <v>999</v>
      </c>
      <c r="F2693">
        <v>10</v>
      </c>
      <c r="G2693" t="s">
        <v>998</v>
      </c>
    </row>
    <row r="2694" spans="1:7">
      <c r="A2694">
        <v>3816</v>
      </c>
      <c r="B2694" t="s">
        <v>997</v>
      </c>
      <c r="C2694">
        <v>2404</v>
      </c>
      <c r="D2694" t="s">
        <v>1009</v>
      </c>
      <c r="E2694" s="128" t="s">
        <v>999</v>
      </c>
      <c r="F2694">
        <v>10</v>
      </c>
      <c r="G2694" t="s">
        <v>998</v>
      </c>
    </row>
    <row r="2695" spans="1:7">
      <c r="A2695">
        <v>3817</v>
      </c>
      <c r="B2695" t="s">
        <v>993</v>
      </c>
      <c r="C2695">
        <v>2421</v>
      </c>
      <c r="D2695" t="s">
        <v>1010</v>
      </c>
      <c r="E2695" s="128" t="s">
        <v>999</v>
      </c>
      <c r="F2695">
        <v>10</v>
      </c>
      <c r="G2695" t="s">
        <v>998</v>
      </c>
    </row>
    <row r="2696" spans="1:7">
      <c r="A2696">
        <v>3818</v>
      </c>
      <c r="B2696" t="s">
        <v>1001</v>
      </c>
      <c r="C2696">
        <v>2411</v>
      </c>
      <c r="D2696" t="s">
        <v>1006</v>
      </c>
      <c r="E2696" s="128" t="s">
        <v>995</v>
      </c>
      <c r="F2696">
        <v>10</v>
      </c>
      <c r="G2696" t="s">
        <v>996</v>
      </c>
    </row>
    <row r="2697" spans="1:7">
      <c r="A2697">
        <v>3819</v>
      </c>
      <c r="B2697" t="s">
        <v>997</v>
      </c>
      <c r="C2697">
        <v>2413</v>
      </c>
      <c r="D2697" t="s">
        <v>1009</v>
      </c>
      <c r="E2697" s="128" t="s">
        <v>999</v>
      </c>
      <c r="F2697">
        <v>10</v>
      </c>
      <c r="G2697" t="s">
        <v>996</v>
      </c>
    </row>
    <row r="2698" spans="1:7">
      <c r="A2698">
        <v>3820</v>
      </c>
      <c r="B2698" t="s">
        <v>997</v>
      </c>
      <c r="C2698">
        <v>2416</v>
      </c>
      <c r="D2698" t="s">
        <v>1008</v>
      </c>
      <c r="E2698" s="128" t="s">
        <v>995</v>
      </c>
      <c r="F2698">
        <v>10</v>
      </c>
      <c r="G2698" t="s">
        <v>998</v>
      </c>
    </row>
    <row r="2699" spans="1:7">
      <c r="A2699">
        <v>3821</v>
      </c>
      <c r="B2699" t="s">
        <v>997</v>
      </c>
      <c r="C2699">
        <v>2416</v>
      </c>
      <c r="D2699" t="s">
        <v>1008</v>
      </c>
      <c r="E2699" s="128" t="s">
        <v>995</v>
      </c>
      <c r="F2699">
        <v>10</v>
      </c>
      <c r="G2699" t="s">
        <v>998</v>
      </c>
    </row>
    <row r="2700" spans="1:7">
      <c r="A2700">
        <v>3822</v>
      </c>
      <c r="B2700" t="s">
        <v>997</v>
      </c>
      <c r="C2700">
        <v>2405</v>
      </c>
      <c r="D2700" t="s">
        <v>1009</v>
      </c>
      <c r="E2700" s="128" t="s">
        <v>1003</v>
      </c>
      <c r="F2700">
        <v>10</v>
      </c>
      <c r="G2700" t="s">
        <v>998</v>
      </c>
    </row>
    <row r="2701" spans="1:7">
      <c r="A2701">
        <v>3823</v>
      </c>
      <c r="B2701" t="s">
        <v>997</v>
      </c>
      <c r="C2701">
        <v>2412</v>
      </c>
      <c r="D2701" t="s">
        <v>994</v>
      </c>
      <c r="E2701" s="128" t="s">
        <v>995</v>
      </c>
      <c r="F2701">
        <v>10</v>
      </c>
      <c r="G2701" t="s">
        <v>996</v>
      </c>
    </row>
    <row r="2702" spans="1:7">
      <c r="A2702">
        <v>3824</v>
      </c>
      <c r="B2702" t="s">
        <v>1001</v>
      </c>
      <c r="C2702">
        <v>2423</v>
      </c>
      <c r="D2702" t="s">
        <v>1000</v>
      </c>
      <c r="E2702" s="128" t="s">
        <v>1003</v>
      </c>
      <c r="F2702">
        <v>10</v>
      </c>
      <c r="G2702" t="s">
        <v>996</v>
      </c>
    </row>
    <row r="2703" spans="1:7">
      <c r="A2703">
        <v>3825</v>
      </c>
      <c r="B2703" t="s">
        <v>993</v>
      </c>
      <c r="C2703">
        <v>2423</v>
      </c>
      <c r="D2703" t="s">
        <v>994</v>
      </c>
      <c r="E2703" s="128" t="s">
        <v>995</v>
      </c>
      <c r="F2703">
        <v>10</v>
      </c>
      <c r="G2703" t="s">
        <v>996</v>
      </c>
    </row>
    <row r="2704" spans="1:7">
      <c r="A2704">
        <v>3827</v>
      </c>
      <c r="B2704" t="s">
        <v>997</v>
      </c>
      <c r="C2704">
        <v>2408</v>
      </c>
      <c r="D2704" t="s">
        <v>1008</v>
      </c>
      <c r="E2704" s="128" t="s">
        <v>999</v>
      </c>
      <c r="F2704">
        <v>10</v>
      </c>
      <c r="G2704" t="s">
        <v>996</v>
      </c>
    </row>
    <row r="2705" spans="1:7">
      <c r="A2705">
        <v>3828</v>
      </c>
      <c r="B2705" t="s">
        <v>997</v>
      </c>
      <c r="C2705">
        <v>2412</v>
      </c>
      <c r="D2705" t="s">
        <v>1008</v>
      </c>
      <c r="E2705" s="128" t="s">
        <v>1003</v>
      </c>
      <c r="F2705">
        <v>10</v>
      </c>
      <c r="G2705" t="s">
        <v>998</v>
      </c>
    </row>
    <row r="2706" spans="1:7">
      <c r="A2706">
        <v>3829</v>
      </c>
      <c r="B2706" t="s">
        <v>997</v>
      </c>
      <c r="C2706">
        <v>2409</v>
      </c>
      <c r="D2706" t="s">
        <v>1009</v>
      </c>
      <c r="E2706" s="128" t="s">
        <v>995</v>
      </c>
      <c r="F2706">
        <v>9</v>
      </c>
      <c r="G2706" t="s">
        <v>996</v>
      </c>
    </row>
    <row r="2707" spans="1:7">
      <c r="A2707">
        <v>3830</v>
      </c>
      <c r="B2707" t="s">
        <v>997</v>
      </c>
      <c r="C2707">
        <v>2420</v>
      </c>
      <c r="D2707" t="s">
        <v>1006</v>
      </c>
      <c r="E2707" s="128" t="s">
        <v>999</v>
      </c>
      <c r="F2707">
        <v>9</v>
      </c>
      <c r="G2707" t="s">
        <v>996</v>
      </c>
    </row>
    <row r="2708" spans="1:7">
      <c r="A2708">
        <v>3831</v>
      </c>
      <c r="B2708" t="s">
        <v>997</v>
      </c>
      <c r="C2708">
        <v>2408</v>
      </c>
      <c r="D2708" t="s">
        <v>1006</v>
      </c>
      <c r="E2708" s="128" t="s">
        <v>1004</v>
      </c>
      <c r="F2708">
        <v>10</v>
      </c>
      <c r="G2708" t="s">
        <v>998</v>
      </c>
    </row>
    <row r="2709" spans="1:7">
      <c r="A2709">
        <v>3832</v>
      </c>
      <c r="B2709" t="s">
        <v>997</v>
      </c>
      <c r="C2709">
        <v>2416</v>
      </c>
      <c r="D2709" t="s">
        <v>1009</v>
      </c>
      <c r="E2709" s="128" t="s">
        <v>995</v>
      </c>
      <c r="F2709">
        <v>9</v>
      </c>
      <c r="G2709" t="s">
        <v>996</v>
      </c>
    </row>
    <row r="2710" spans="1:7">
      <c r="A2710">
        <v>3833</v>
      </c>
      <c r="B2710" t="s">
        <v>997</v>
      </c>
      <c r="C2710">
        <v>2420</v>
      </c>
      <c r="D2710" t="s">
        <v>1010</v>
      </c>
      <c r="E2710" s="128" t="s">
        <v>999</v>
      </c>
      <c r="F2710">
        <v>10</v>
      </c>
      <c r="G2710" t="s">
        <v>996</v>
      </c>
    </row>
    <row r="2711" spans="1:7">
      <c r="A2711">
        <v>3834</v>
      </c>
      <c r="B2711" t="s">
        <v>993</v>
      </c>
      <c r="C2711">
        <v>2419</v>
      </c>
      <c r="D2711" t="s">
        <v>994</v>
      </c>
      <c r="E2711" s="128" t="s">
        <v>995</v>
      </c>
      <c r="F2711">
        <v>10</v>
      </c>
      <c r="G2711" t="s">
        <v>996</v>
      </c>
    </row>
    <row r="2712" spans="1:7">
      <c r="A2712">
        <v>3835</v>
      </c>
      <c r="B2712" t="s">
        <v>993</v>
      </c>
      <c r="C2712">
        <v>2408</v>
      </c>
      <c r="D2712" t="s">
        <v>994</v>
      </c>
      <c r="E2712" s="128" t="s">
        <v>995</v>
      </c>
      <c r="F2712">
        <v>10</v>
      </c>
      <c r="G2712" t="s">
        <v>996</v>
      </c>
    </row>
    <row r="2713" spans="1:7">
      <c r="A2713">
        <v>3836</v>
      </c>
      <c r="B2713" t="s">
        <v>997</v>
      </c>
      <c r="C2713">
        <v>2424</v>
      </c>
      <c r="D2713" t="s">
        <v>1006</v>
      </c>
      <c r="E2713" s="128" t="s">
        <v>995</v>
      </c>
      <c r="F2713">
        <v>10</v>
      </c>
      <c r="G2713" t="s">
        <v>998</v>
      </c>
    </row>
    <row r="2714" spans="1:7">
      <c r="A2714">
        <v>3837</v>
      </c>
      <c r="B2714" t="s">
        <v>1001</v>
      </c>
      <c r="C2714">
        <v>2402</v>
      </c>
      <c r="D2714" t="s">
        <v>1009</v>
      </c>
      <c r="E2714" s="128" t="s">
        <v>995</v>
      </c>
      <c r="F2714">
        <v>10</v>
      </c>
      <c r="G2714" t="s">
        <v>998</v>
      </c>
    </row>
    <row r="2715" spans="1:7">
      <c r="A2715">
        <v>3838</v>
      </c>
      <c r="B2715" t="s">
        <v>1001</v>
      </c>
      <c r="C2715">
        <v>2402</v>
      </c>
      <c r="D2715" t="s">
        <v>1009</v>
      </c>
      <c r="E2715" s="128" t="s">
        <v>995</v>
      </c>
      <c r="F2715">
        <v>10</v>
      </c>
      <c r="G2715" t="s">
        <v>998</v>
      </c>
    </row>
    <row r="2716" spans="1:7">
      <c r="A2716">
        <v>3839</v>
      </c>
      <c r="B2716" t="s">
        <v>997</v>
      </c>
      <c r="C2716">
        <v>2424</v>
      </c>
      <c r="D2716" t="s">
        <v>1010</v>
      </c>
      <c r="E2716" s="128" t="s">
        <v>999</v>
      </c>
      <c r="F2716">
        <v>9</v>
      </c>
      <c r="G2716" t="s">
        <v>998</v>
      </c>
    </row>
    <row r="2717" spans="1:7">
      <c r="A2717">
        <v>3840</v>
      </c>
      <c r="B2717" t="s">
        <v>997</v>
      </c>
      <c r="C2717">
        <v>2407</v>
      </c>
      <c r="D2717" t="s">
        <v>1009</v>
      </c>
      <c r="E2717" s="128" t="s">
        <v>995</v>
      </c>
      <c r="F2717">
        <v>9</v>
      </c>
      <c r="G2717" t="s">
        <v>998</v>
      </c>
    </row>
    <row r="2718" spans="1:7">
      <c r="A2718">
        <v>3841</v>
      </c>
      <c r="B2718" t="s">
        <v>997</v>
      </c>
      <c r="C2718">
        <v>2423</v>
      </c>
      <c r="D2718" t="s">
        <v>1008</v>
      </c>
      <c r="E2718" s="128" t="s">
        <v>995</v>
      </c>
      <c r="F2718">
        <v>9</v>
      </c>
      <c r="G2718" t="s">
        <v>996</v>
      </c>
    </row>
    <row r="2719" spans="1:7">
      <c r="A2719">
        <v>3842</v>
      </c>
      <c r="B2719" t="s">
        <v>1001</v>
      </c>
      <c r="C2719">
        <v>2415</v>
      </c>
      <c r="D2719" t="s">
        <v>1008</v>
      </c>
      <c r="E2719" s="128" t="s">
        <v>1003</v>
      </c>
      <c r="F2719">
        <v>10</v>
      </c>
      <c r="G2719" t="s">
        <v>998</v>
      </c>
    </row>
    <row r="2720" spans="1:7">
      <c r="A2720">
        <v>3843</v>
      </c>
      <c r="B2720" t="s">
        <v>993</v>
      </c>
      <c r="C2720">
        <v>2421</v>
      </c>
      <c r="D2720" t="s">
        <v>1009</v>
      </c>
      <c r="E2720" s="128" t="s">
        <v>1003</v>
      </c>
      <c r="F2720">
        <v>7</v>
      </c>
      <c r="G2720" t="s">
        <v>998</v>
      </c>
    </row>
    <row r="2721" spans="1:7">
      <c r="A2721">
        <v>3844</v>
      </c>
      <c r="B2721" t="s">
        <v>997</v>
      </c>
      <c r="C2721">
        <v>2408</v>
      </c>
      <c r="D2721" t="s">
        <v>1006</v>
      </c>
      <c r="E2721" s="128" t="s">
        <v>999</v>
      </c>
      <c r="F2721">
        <v>10</v>
      </c>
      <c r="G2721" t="s">
        <v>996</v>
      </c>
    </row>
    <row r="2722" spans="1:7">
      <c r="A2722">
        <v>3846</v>
      </c>
      <c r="B2722" t="s">
        <v>997</v>
      </c>
      <c r="C2722">
        <v>2401</v>
      </c>
      <c r="D2722" t="s">
        <v>1006</v>
      </c>
      <c r="E2722" s="128" t="s">
        <v>1004</v>
      </c>
      <c r="F2722">
        <v>9</v>
      </c>
      <c r="G2722" t="s">
        <v>998</v>
      </c>
    </row>
    <row r="2723" spans="1:7">
      <c r="A2723">
        <v>3848</v>
      </c>
      <c r="B2723" t="s">
        <v>997</v>
      </c>
      <c r="C2723">
        <v>2402</v>
      </c>
      <c r="D2723" t="s">
        <v>1010</v>
      </c>
      <c r="E2723" s="128" t="s">
        <v>1003</v>
      </c>
      <c r="F2723">
        <v>9</v>
      </c>
      <c r="G2723" t="s">
        <v>996</v>
      </c>
    </row>
    <row r="2724" spans="1:7">
      <c r="A2724">
        <v>3849</v>
      </c>
      <c r="B2724" t="s">
        <v>997</v>
      </c>
      <c r="C2724">
        <v>2420</v>
      </c>
      <c r="D2724" t="s">
        <v>994</v>
      </c>
      <c r="E2724" s="128" t="s">
        <v>995</v>
      </c>
      <c r="F2724">
        <v>10</v>
      </c>
      <c r="G2724" t="s">
        <v>998</v>
      </c>
    </row>
    <row r="2725" spans="1:7">
      <c r="A2725">
        <v>3850</v>
      </c>
      <c r="B2725" t="s">
        <v>997</v>
      </c>
      <c r="C2725">
        <v>2413</v>
      </c>
      <c r="D2725" t="s">
        <v>1006</v>
      </c>
      <c r="E2725" s="128" t="s">
        <v>1003</v>
      </c>
      <c r="F2725">
        <v>10</v>
      </c>
      <c r="G2725" t="s">
        <v>996</v>
      </c>
    </row>
    <row r="2726" spans="1:7">
      <c r="A2726">
        <v>3851</v>
      </c>
      <c r="B2726" t="s">
        <v>997</v>
      </c>
      <c r="C2726">
        <v>2403</v>
      </c>
      <c r="D2726" t="s">
        <v>1006</v>
      </c>
      <c r="E2726" s="128" t="s">
        <v>995</v>
      </c>
      <c r="F2726">
        <v>10</v>
      </c>
      <c r="G2726" t="s">
        <v>996</v>
      </c>
    </row>
    <row r="2727" spans="1:7">
      <c r="A2727">
        <v>3852</v>
      </c>
      <c r="B2727" t="s">
        <v>997</v>
      </c>
      <c r="C2727">
        <v>2413</v>
      </c>
      <c r="D2727" t="s">
        <v>1009</v>
      </c>
      <c r="E2727" s="128" t="s">
        <v>1003</v>
      </c>
      <c r="F2727">
        <v>10</v>
      </c>
      <c r="G2727" t="s">
        <v>996</v>
      </c>
    </row>
    <row r="2728" spans="1:7">
      <c r="A2728">
        <v>3853</v>
      </c>
      <c r="B2728" t="s">
        <v>997</v>
      </c>
      <c r="C2728">
        <v>2408</v>
      </c>
      <c r="D2728" t="s">
        <v>1006</v>
      </c>
      <c r="E2728" s="128" t="s">
        <v>1003</v>
      </c>
      <c r="F2728">
        <v>10</v>
      </c>
      <c r="G2728" t="s">
        <v>998</v>
      </c>
    </row>
    <row r="2729" spans="1:7">
      <c r="A2729">
        <v>3854</v>
      </c>
      <c r="B2729" t="s">
        <v>993</v>
      </c>
      <c r="C2729">
        <v>2424</v>
      </c>
      <c r="D2729" t="s">
        <v>994</v>
      </c>
      <c r="E2729" s="128" t="s">
        <v>1003</v>
      </c>
      <c r="F2729">
        <v>10</v>
      </c>
      <c r="G2729" t="s">
        <v>996</v>
      </c>
    </row>
    <row r="2730" spans="1:7">
      <c r="A2730">
        <v>3855</v>
      </c>
      <c r="B2730" t="s">
        <v>997</v>
      </c>
      <c r="C2730">
        <v>2402</v>
      </c>
      <c r="D2730" t="s">
        <v>1008</v>
      </c>
      <c r="E2730" s="128" t="s">
        <v>999</v>
      </c>
      <c r="F2730">
        <v>10</v>
      </c>
      <c r="G2730" t="s">
        <v>996</v>
      </c>
    </row>
    <row r="2731" spans="1:7">
      <c r="A2731">
        <v>3856</v>
      </c>
      <c r="B2731" t="s">
        <v>1001</v>
      </c>
      <c r="C2731">
        <v>2420</v>
      </c>
      <c r="D2731" t="s">
        <v>1008</v>
      </c>
      <c r="E2731" s="128" t="s">
        <v>995</v>
      </c>
      <c r="F2731">
        <v>10</v>
      </c>
      <c r="G2731" t="s">
        <v>996</v>
      </c>
    </row>
    <row r="2732" spans="1:7">
      <c r="A2732">
        <v>3857</v>
      </c>
      <c r="B2732" t="s">
        <v>993</v>
      </c>
      <c r="C2732">
        <v>2406</v>
      </c>
      <c r="D2732" t="s">
        <v>1009</v>
      </c>
      <c r="E2732" s="128" t="s">
        <v>999</v>
      </c>
      <c r="F2732">
        <v>9</v>
      </c>
      <c r="G2732" t="s">
        <v>998</v>
      </c>
    </row>
    <row r="2733" spans="1:7">
      <c r="A2733">
        <v>3858</v>
      </c>
      <c r="B2733" t="s">
        <v>997</v>
      </c>
      <c r="C2733">
        <v>2406</v>
      </c>
      <c r="D2733" t="s">
        <v>1009</v>
      </c>
      <c r="E2733" s="128" t="s">
        <v>999</v>
      </c>
      <c r="F2733">
        <v>12</v>
      </c>
      <c r="G2733" t="s">
        <v>998</v>
      </c>
    </row>
    <row r="2734" spans="1:7">
      <c r="A2734">
        <v>3859</v>
      </c>
      <c r="B2734" t="s">
        <v>997</v>
      </c>
      <c r="C2734">
        <v>2405</v>
      </c>
      <c r="D2734" t="s">
        <v>1008</v>
      </c>
      <c r="E2734" s="128" t="s">
        <v>995</v>
      </c>
      <c r="F2734">
        <v>9</v>
      </c>
      <c r="G2734" t="s">
        <v>998</v>
      </c>
    </row>
    <row r="2735" spans="1:7">
      <c r="A2735">
        <v>3860</v>
      </c>
      <c r="B2735" t="s">
        <v>997</v>
      </c>
      <c r="C2735">
        <v>2405</v>
      </c>
      <c r="D2735" t="s">
        <v>994</v>
      </c>
      <c r="E2735" s="128" t="s">
        <v>995</v>
      </c>
      <c r="F2735">
        <v>9</v>
      </c>
      <c r="G2735" t="s">
        <v>998</v>
      </c>
    </row>
    <row r="2736" spans="1:7">
      <c r="A2736">
        <v>3861</v>
      </c>
      <c r="B2736" t="s">
        <v>997</v>
      </c>
      <c r="C2736">
        <v>2405</v>
      </c>
      <c r="D2736" t="s">
        <v>1006</v>
      </c>
      <c r="E2736" s="128" t="s">
        <v>995</v>
      </c>
      <c r="F2736">
        <v>9</v>
      </c>
      <c r="G2736" t="s">
        <v>998</v>
      </c>
    </row>
    <row r="2737" spans="1:7">
      <c r="A2737">
        <v>3862</v>
      </c>
      <c r="B2737" t="s">
        <v>1001</v>
      </c>
      <c r="C2737">
        <v>2414</v>
      </c>
      <c r="D2737" t="s">
        <v>1010</v>
      </c>
      <c r="E2737" s="128" t="s">
        <v>995</v>
      </c>
      <c r="F2737">
        <v>9</v>
      </c>
      <c r="G2737" t="s">
        <v>998</v>
      </c>
    </row>
    <row r="2738" spans="1:7">
      <c r="A2738">
        <v>3863</v>
      </c>
      <c r="B2738" t="s">
        <v>993</v>
      </c>
      <c r="C2738">
        <v>2423</v>
      </c>
      <c r="D2738" t="s">
        <v>994</v>
      </c>
      <c r="E2738" s="128" t="s">
        <v>1003</v>
      </c>
      <c r="F2738">
        <v>9</v>
      </c>
      <c r="G2738" t="s">
        <v>998</v>
      </c>
    </row>
    <row r="2739" spans="1:7">
      <c r="A2739">
        <v>3864</v>
      </c>
      <c r="B2739" t="s">
        <v>997</v>
      </c>
      <c r="C2739">
        <v>2418</v>
      </c>
      <c r="D2739" t="s">
        <v>1009</v>
      </c>
      <c r="E2739" s="128" t="s">
        <v>1003</v>
      </c>
      <c r="F2739">
        <v>9</v>
      </c>
      <c r="G2739" t="s">
        <v>998</v>
      </c>
    </row>
    <row r="2740" spans="1:7">
      <c r="A2740">
        <v>3865</v>
      </c>
      <c r="B2740" t="s">
        <v>997</v>
      </c>
      <c r="C2740">
        <v>2409</v>
      </c>
      <c r="D2740" t="s">
        <v>1000</v>
      </c>
      <c r="E2740" s="128" t="s">
        <v>999</v>
      </c>
      <c r="F2740">
        <v>9</v>
      </c>
      <c r="G2740" t="s">
        <v>996</v>
      </c>
    </row>
    <row r="2741" spans="1:7">
      <c r="A2741">
        <v>3866</v>
      </c>
      <c r="B2741" t="s">
        <v>997</v>
      </c>
      <c r="C2741">
        <v>2412</v>
      </c>
      <c r="D2741" t="s">
        <v>1006</v>
      </c>
      <c r="E2741" s="128" t="s">
        <v>995</v>
      </c>
      <c r="F2741">
        <v>10</v>
      </c>
      <c r="G2741" t="s">
        <v>998</v>
      </c>
    </row>
    <row r="2742" spans="1:7">
      <c r="A2742">
        <v>3867</v>
      </c>
      <c r="B2742" t="s">
        <v>1001</v>
      </c>
      <c r="C2742">
        <v>2402</v>
      </c>
      <c r="D2742" t="s">
        <v>994</v>
      </c>
      <c r="E2742" s="128" t="s">
        <v>1003</v>
      </c>
      <c r="F2742">
        <v>9</v>
      </c>
      <c r="G2742" t="s">
        <v>998</v>
      </c>
    </row>
    <row r="2743" spans="1:7">
      <c r="A2743">
        <v>3868</v>
      </c>
      <c r="B2743" t="s">
        <v>993</v>
      </c>
      <c r="C2743">
        <v>2419</v>
      </c>
      <c r="D2743" t="s">
        <v>1009</v>
      </c>
      <c r="E2743" s="128" t="s">
        <v>995</v>
      </c>
      <c r="F2743">
        <v>9</v>
      </c>
      <c r="G2743" t="s">
        <v>998</v>
      </c>
    </row>
    <row r="2744" spans="1:7">
      <c r="A2744">
        <v>3869</v>
      </c>
      <c r="B2744" t="s">
        <v>997</v>
      </c>
      <c r="C2744">
        <v>2404</v>
      </c>
      <c r="D2744" t="s">
        <v>994</v>
      </c>
      <c r="E2744" s="128" t="s">
        <v>999</v>
      </c>
      <c r="F2744">
        <v>9</v>
      </c>
      <c r="G2744" t="s">
        <v>996</v>
      </c>
    </row>
    <row r="2745" spans="1:7">
      <c r="A2745">
        <v>3870</v>
      </c>
      <c r="B2745" t="s">
        <v>1001</v>
      </c>
      <c r="C2745">
        <v>2423</v>
      </c>
      <c r="D2745" t="s">
        <v>1008</v>
      </c>
      <c r="E2745" s="128" t="s">
        <v>995</v>
      </c>
      <c r="F2745">
        <v>10</v>
      </c>
      <c r="G2745" t="s">
        <v>998</v>
      </c>
    </row>
    <row r="2746" spans="1:7">
      <c r="A2746">
        <v>3871</v>
      </c>
      <c r="B2746" t="s">
        <v>993</v>
      </c>
      <c r="C2746">
        <v>2411</v>
      </c>
      <c r="D2746" t="s">
        <v>994</v>
      </c>
      <c r="E2746" s="128" t="s">
        <v>995</v>
      </c>
      <c r="F2746">
        <v>10</v>
      </c>
      <c r="G2746" t="s">
        <v>996</v>
      </c>
    </row>
    <row r="2747" spans="1:7">
      <c r="A2747">
        <v>3872</v>
      </c>
      <c r="B2747" t="s">
        <v>1001</v>
      </c>
      <c r="C2747">
        <v>2424</v>
      </c>
      <c r="D2747" t="s">
        <v>1000</v>
      </c>
      <c r="E2747" s="128" t="s">
        <v>995</v>
      </c>
      <c r="F2747">
        <v>10</v>
      </c>
      <c r="G2747" t="s">
        <v>996</v>
      </c>
    </row>
    <row r="2748" spans="1:7">
      <c r="A2748">
        <v>3873</v>
      </c>
      <c r="B2748" t="s">
        <v>993</v>
      </c>
      <c r="C2748">
        <v>2423</v>
      </c>
      <c r="D2748" t="s">
        <v>1006</v>
      </c>
      <c r="E2748" s="128" t="s">
        <v>1003</v>
      </c>
      <c r="F2748">
        <v>10</v>
      </c>
      <c r="G2748" t="s">
        <v>998</v>
      </c>
    </row>
    <row r="2749" spans="1:7">
      <c r="A2749">
        <v>3874</v>
      </c>
      <c r="B2749" t="s">
        <v>997</v>
      </c>
      <c r="C2749">
        <v>2424</v>
      </c>
      <c r="D2749" t="s">
        <v>1006</v>
      </c>
      <c r="E2749" s="128" t="s">
        <v>995</v>
      </c>
      <c r="F2749">
        <v>10</v>
      </c>
      <c r="G2749" t="s">
        <v>996</v>
      </c>
    </row>
    <row r="2750" spans="1:7">
      <c r="A2750">
        <v>3875</v>
      </c>
      <c r="B2750" t="s">
        <v>1001</v>
      </c>
      <c r="C2750">
        <v>2403</v>
      </c>
      <c r="D2750" t="s">
        <v>1008</v>
      </c>
      <c r="E2750" s="128" t="s">
        <v>995</v>
      </c>
      <c r="F2750">
        <v>10</v>
      </c>
      <c r="G2750" t="s">
        <v>996</v>
      </c>
    </row>
    <row r="2751" spans="1:7">
      <c r="A2751">
        <v>3876</v>
      </c>
      <c r="B2751" t="s">
        <v>1001</v>
      </c>
      <c r="C2751">
        <v>2406</v>
      </c>
      <c r="D2751" t="s">
        <v>994</v>
      </c>
      <c r="E2751" s="128" t="s">
        <v>995</v>
      </c>
      <c r="F2751">
        <v>9</v>
      </c>
      <c r="G2751" t="s">
        <v>996</v>
      </c>
    </row>
    <row r="2752" spans="1:7">
      <c r="A2752">
        <v>3877</v>
      </c>
      <c r="B2752" t="s">
        <v>1001</v>
      </c>
      <c r="C2752">
        <v>2415</v>
      </c>
      <c r="D2752" t="s">
        <v>1008</v>
      </c>
      <c r="E2752" s="128" t="s">
        <v>999</v>
      </c>
      <c r="F2752">
        <v>10</v>
      </c>
      <c r="G2752" t="s">
        <v>998</v>
      </c>
    </row>
    <row r="2753" spans="1:7">
      <c r="A2753">
        <v>3878</v>
      </c>
      <c r="B2753" t="s">
        <v>1001</v>
      </c>
      <c r="C2753">
        <v>2417</v>
      </c>
      <c r="D2753" t="s">
        <v>1009</v>
      </c>
      <c r="E2753" s="128" t="s">
        <v>999</v>
      </c>
      <c r="F2753">
        <v>9</v>
      </c>
      <c r="G2753" t="s">
        <v>996</v>
      </c>
    </row>
    <row r="2754" spans="1:7">
      <c r="A2754">
        <v>3879</v>
      </c>
      <c r="B2754" t="s">
        <v>993</v>
      </c>
      <c r="C2754">
        <v>2417</v>
      </c>
      <c r="D2754" t="s">
        <v>1009</v>
      </c>
      <c r="E2754" s="128" t="s">
        <v>995</v>
      </c>
      <c r="F2754">
        <v>9</v>
      </c>
      <c r="G2754" t="s">
        <v>996</v>
      </c>
    </row>
    <row r="2755" spans="1:7">
      <c r="A2755">
        <v>3880</v>
      </c>
      <c r="B2755" t="s">
        <v>997</v>
      </c>
      <c r="C2755">
        <v>2404</v>
      </c>
      <c r="D2755" t="s">
        <v>1006</v>
      </c>
      <c r="E2755" s="128" t="s">
        <v>995</v>
      </c>
      <c r="F2755">
        <v>9</v>
      </c>
      <c r="G2755" t="s">
        <v>998</v>
      </c>
    </row>
    <row r="2756" spans="1:7">
      <c r="A2756">
        <v>3881</v>
      </c>
      <c r="B2756" t="s">
        <v>997</v>
      </c>
      <c r="C2756">
        <v>2404</v>
      </c>
      <c r="D2756" t="s">
        <v>1006</v>
      </c>
      <c r="E2756" s="128" t="s">
        <v>995</v>
      </c>
      <c r="F2756">
        <v>9</v>
      </c>
      <c r="G2756" t="s">
        <v>998</v>
      </c>
    </row>
    <row r="2757" spans="1:7">
      <c r="A2757">
        <v>3882</v>
      </c>
      <c r="B2757" t="s">
        <v>997</v>
      </c>
      <c r="C2757">
        <v>2423</v>
      </c>
      <c r="D2757" t="s">
        <v>1008</v>
      </c>
      <c r="E2757" s="128" t="s">
        <v>1003</v>
      </c>
      <c r="F2757">
        <v>9</v>
      </c>
      <c r="G2757" t="s">
        <v>998</v>
      </c>
    </row>
    <row r="2758" spans="1:7">
      <c r="A2758">
        <v>3883</v>
      </c>
      <c r="B2758" t="s">
        <v>997</v>
      </c>
      <c r="C2758">
        <v>2415</v>
      </c>
      <c r="D2758" t="s">
        <v>1009</v>
      </c>
      <c r="E2758" s="128" t="s">
        <v>1003</v>
      </c>
      <c r="F2758">
        <v>9</v>
      </c>
      <c r="G2758" t="s">
        <v>996</v>
      </c>
    </row>
    <row r="2759" spans="1:7">
      <c r="A2759">
        <v>3884</v>
      </c>
      <c r="B2759" t="s">
        <v>1001</v>
      </c>
      <c r="C2759">
        <v>2402</v>
      </c>
      <c r="D2759" t="s">
        <v>1006</v>
      </c>
      <c r="E2759" s="128" t="s">
        <v>995</v>
      </c>
      <c r="F2759">
        <v>9</v>
      </c>
      <c r="G2759" t="s">
        <v>998</v>
      </c>
    </row>
    <row r="2760" spans="1:7">
      <c r="A2760">
        <v>3885</v>
      </c>
      <c r="B2760" t="s">
        <v>1001</v>
      </c>
      <c r="C2760">
        <v>2411</v>
      </c>
      <c r="D2760" t="s">
        <v>1009</v>
      </c>
      <c r="E2760" s="128" t="s">
        <v>999</v>
      </c>
      <c r="F2760">
        <v>4</v>
      </c>
      <c r="G2760" t="s">
        <v>996</v>
      </c>
    </row>
    <row r="2761" spans="1:7">
      <c r="A2761">
        <v>3886</v>
      </c>
      <c r="B2761" t="s">
        <v>1001</v>
      </c>
      <c r="C2761">
        <v>2409</v>
      </c>
      <c r="D2761" t="s">
        <v>1009</v>
      </c>
      <c r="E2761" s="128" t="s">
        <v>1003</v>
      </c>
      <c r="F2761">
        <v>9</v>
      </c>
      <c r="G2761" t="s">
        <v>996</v>
      </c>
    </row>
    <row r="2762" spans="1:7">
      <c r="A2762">
        <v>3887</v>
      </c>
      <c r="B2762" t="s">
        <v>1001</v>
      </c>
      <c r="C2762">
        <v>2408</v>
      </c>
      <c r="D2762" t="s">
        <v>1009</v>
      </c>
      <c r="E2762" s="128" t="s">
        <v>995</v>
      </c>
      <c r="F2762">
        <v>10</v>
      </c>
      <c r="G2762" t="s">
        <v>996</v>
      </c>
    </row>
    <row r="2763" spans="1:7">
      <c r="A2763">
        <v>3888</v>
      </c>
      <c r="B2763" t="s">
        <v>997</v>
      </c>
      <c r="C2763">
        <v>2424</v>
      </c>
      <c r="D2763" t="s">
        <v>994</v>
      </c>
      <c r="E2763" s="128" t="s">
        <v>995</v>
      </c>
      <c r="F2763">
        <v>10</v>
      </c>
      <c r="G2763" t="s">
        <v>996</v>
      </c>
    </row>
    <row r="2764" spans="1:7">
      <c r="A2764">
        <v>3889</v>
      </c>
      <c r="B2764" t="s">
        <v>997</v>
      </c>
      <c r="C2764">
        <v>2403</v>
      </c>
      <c r="D2764" t="s">
        <v>1008</v>
      </c>
      <c r="E2764" s="128" t="s">
        <v>999</v>
      </c>
      <c r="F2764">
        <v>10</v>
      </c>
      <c r="G2764" t="s">
        <v>998</v>
      </c>
    </row>
    <row r="2765" spans="1:7">
      <c r="A2765">
        <v>3890</v>
      </c>
      <c r="B2765" t="s">
        <v>993</v>
      </c>
      <c r="C2765">
        <v>2413</v>
      </c>
      <c r="D2765" t="s">
        <v>994</v>
      </c>
      <c r="E2765" s="128" t="s">
        <v>995</v>
      </c>
      <c r="F2765">
        <v>10</v>
      </c>
      <c r="G2765" t="s">
        <v>996</v>
      </c>
    </row>
    <row r="2766" spans="1:7">
      <c r="A2766">
        <v>3891</v>
      </c>
      <c r="B2766" t="s">
        <v>993</v>
      </c>
      <c r="C2766">
        <v>2413</v>
      </c>
      <c r="D2766" t="s">
        <v>994</v>
      </c>
      <c r="E2766" s="128" t="s">
        <v>995</v>
      </c>
      <c r="F2766">
        <v>10</v>
      </c>
      <c r="G2766" t="s">
        <v>996</v>
      </c>
    </row>
    <row r="2767" spans="1:7">
      <c r="A2767">
        <v>3892</v>
      </c>
      <c r="B2767" t="s">
        <v>997</v>
      </c>
      <c r="C2767">
        <v>2424</v>
      </c>
      <c r="D2767" t="s">
        <v>994</v>
      </c>
      <c r="E2767" s="128" t="s">
        <v>995</v>
      </c>
      <c r="F2767">
        <v>10</v>
      </c>
      <c r="G2767" t="s">
        <v>996</v>
      </c>
    </row>
    <row r="2768" spans="1:7">
      <c r="A2768">
        <v>3893</v>
      </c>
      <c r="B2768" t="s">
        <v>997</v>
      </c>
      <c r="C2768">
        <v>2424</v>
      </c>
      <c r="D2768" t="s">
        <v>1006</v>
      </c>
      <c r="E2768" s="128" t="s">
        <v>995</v>
      </c>
      <c r="F2768">
        <v>9</v>
      </c>
      <c r="G2768" t="s">
        <v>996</v>
      </c>
    </row>
    <row r="2769" spans="1:7">
      <c r="A2769">
        <v>3894</v>
      </c>
      <c r="B2769" t="s">
        <v>993</v>
      </c>
      <c r="C2769">
        <v>2407</v>
      </c>
      <c r="D2769" t="s">
        <v>994</v>
      </c>
      <c r="E2769" s="128" t="s">
        <v>999</v>
      </c>
      <c r="F2769">
        <v>9</v>
      </c>
      <c r="G2769" t="s">
        <v>998</v>
      </c>
    </row>
    <row r="2770" spans="1:7">
      <c r="A2770">
        <v>3895</v>
      </c>
      <c r="B2770" t="s">
        <v>997</v>
      </c>
      <c r="C2770">
        <v>2424</v>
      </c>
      <c r="D2770" t="s">
        <v>1010</v>
      </c>
      <c r="E2770" s="128" t="s">
        <v>999</v>
      </c>
      <c r="F2770">
        <v>9</v>
      </c>
      <c r="G2770" t="s">
        <v>996</v>
      </c>
    </row>
    <row r="2771" spans="1:7">
      <c r="A2771">
        <v>3896</v>
      </c>
      <c r="B2771" t="s">
        <v>993</v>
      </c>
      <c r="C2771">
        <v>2401</v>
      </c>
      <c r="D2771" t="s">
        <v>1008</v>
      </c>
      <c r="E2771" s="128" t="s">
        <v>995</v>
      </c>
      <c r="F2771">
        <v>9</v>
      </c>
      <c r="G2771" t="s">
        <v>996</v>
      </c>
    </row>
    <row r="2772" spans="1:7">
      <c r="A2772">
        <v>3897</v>
      </c>
      <c r="B2772" t="s">
        <v>993</v>
      </c>
      <c r="C2772">
        <v>2413</v>
      </c>
      <c r="D2772" t="s">
        <v>994</v>
      </c>
      <c r="E2772" s="128" t="s">
        <v>995</v>
      </c>
      <c r="F2772">
        <v>9</v>
      </c>
      <c r="G2772" t="s">
        <v>996</v>
      </c>
    </row>
    <row r="2773" spans="1:7">
      <c r="A2773">
        <v>3898</v>
      </c>
      <c r="B2773" t="s">
        <v>997</v>
      </c>
      <c r="C2773">
        <v>2411</v>
      </c>
      <c r="D2773" t="s">
        <v>1006</v>
      </c>
      <c r="E2773" s="128" t="s">
        <v>995</v>
      </c>
      <c r="F2773">
        <v>9</v>
      </c>
      <c r="G2773" t="s">
        <v>996</v>
      </c>
    </row>
    <row r="2774" spans="1:7">
      <c r="A2774">
        <v>3899</v>
      </c>
      <c r="B2774" t="s">
        <v>1001</v>
      </c>
      <c r="C2774">
        <v>2418</v>
      </c>
      <c r="D2774" t="s">
        <v>1008</v>
      </c>
      <c r="E2774" s="128" t="s">
        <v>1003</v>
      </c>
      <c r="F2774">
        <v>9</v>
      </c>
      <c r="G2774" t="s">
        <v>998</v>
      </c>
    </row>
    <row r="2775" spans="1:7">
      <c r="A2775">
        <v>3900</v>
      </c>
      <c r="B2775" t="s">
        <v>1001</v>
      </c>
      <c r="C2775">
        <v>2423</v>
      </c>
      <c r="D2775" t="s">
        <v>1008</v>
      </c>
      <c r="E2775" s="128" t="s">
        <v>995</v>
      </c>
      <c r="F2775">
        <v>9</v>
      </c>
      <c r="G2775" t="s">
        <v>996</v>
      </c>
    </row>
    <row r="2776" spans="1:7">
      <c r="A2776">
        <v>3901</v>
      </c>
      <c r="B2776" t="s">
        <v>997</v>
      </c>
      <c r="C2776">
        <v>2418</v>
      </c>
      <c r="D2776" t="s">
        <v>1006</v>
      </c>
      <c r="E2776" s="128" t="s">
        <v>995</v>
      </c>
      <c r="F2776">
        <v>9</v>
      </c>
      <c r="G2776" t="s">
        <v>996</v>
      </c>
    </row>
    <row r="2777" spans="1:7">
      <c r="A2777">
        <v>3902</v>
      </c>
      <c r="B2777" t="s">
        <v>997</v>
      </c>
      <c r="C2777">
        <v>2416</v>
      </c>
      <c r="D2777" t="s">
        <v>1006</v>
      </c>
      <c r="E2777" s="128" t="s">
        <v>999</v>
      </c>
      <c r="F2777">
        <v>9</v>
      </c>
      <c r="G2777" t="s">
        <v>998</v>
      </c>
    </row>
    <row r="2778" spans="1:7">
      <c r="A2778">
        <v>3903</v>
      </c>
      <c r="B2778" t="s">
        <v>993</v>
      </c>
      <c r="C2778">
        <v>2416</v>
      </c>
      <c r="D2778" t="s">
        <v>1008</v>
      </c>
      <c r="E2778" s="128" t="s">
        <v>999</v>
      </c>
      <c r="F2778">
        <v>9</v>
      </c>
      <c r="G2778" t="s">
        <v>996</v>
      </c>
    </row>
    <row r="2779" spans="1:7">
      <c r="A2779">
        <v>3904</v>
      </c>
      <c r="B2779" t="s">
        <v>993</v>
      </c>
      <c r="C2779">
        <v>2415</v>
      </c>
      <c r="D2779" t="s">
        <v>1006</v>
      </c>
      <c r="E2779" s="128" t="s">
        <v>995</v>
      </c>
      <c r="F2779">
        <v>9</v>
      </c>
      <c r="G2779" t="s">
        <v>996</v>
      </c>
    </row>
    <row r="2780" spans="1:7">
      <c r="A2780">
        <v>3905</v>
      </c>
      <c r="B2780" t="s">
        <v>1001</v>
      </c>
      <c r="C2780">
        <v>2407</v>
      </c>
      <c r="D2780" t="s">
        <v>1006</v>
      </c>
      <c r="E2780" s="128" t="s">
        <v>1003</v>
      </c>
      <c r="F2780">
        <v>9</v>
      </c>
      <c r="G2780" t="s">
        <v>998</v>
      </c>
    </row>
    <row r="2781" spans="1:7">
      <c r="A2781">
        <v>3906</v>
      </c>
      <c r="B2781" t="s">
        <v>997</v>
      </c>
      <c r="C2781">
        <v>2411</v>
      </c>
      <c r="D2781" t="s">
        <v>1008</v>
      </c>
      <c r="E2781" s="128" t="s">
        <v>999</v>
      </c>
      <c r="F2781">
        <v>9</v>
      </c>
      <c r="G2781" t="s">
        <v>998</v>
      </c>
    </row>
    <row r="2782" spans="1:7">
      <c r="A2782">
        <v>3907</v>
      </c>
      <c r="B2782" t="s">
        <v>997</v>
      </c>
      <c r="C2782">
        <v>2413</v>
      </c>
      <c r="D2782" t="s">
        <v>1006</v>
      </c>
      <c r="E2782" s="128" t="s">
        <v>995</v>
      </c>
      <c r="F2782">
        <v>9</v>
      </c>
      <c r="G2782" t="s">
        <v>996</v>
      </c>
    </row>
    <row r="2783" spans="1:7">
      <c r="A2783">
        <v>3908</v>
      </c>
      <c r="B2783" t="s">
        <v>997</v>
      </c>
      <c r="C2783">
        <v>2403</v>
      </c>
      <c r="D2783" t="s">
        <v>1008</v>
      </c>
      <c r="E2783" s="128" t="s">
        <v>999</v>
      </c>
      <c r="F2783">
        <v>9</v>
      </c>
      <c r="G2783" t="s">
        <v>998</v>
      </c>
    </row>
    <row r="2784" spans="1:7">
      <c r="A2784">
        <v>3909</v>
      </c>
      <c r="B2784" t="s">
        <v>997</v>
      </c>
      <c r="C2784">
        <v>2416</v>
      </c>
      <c r="D2784" t="s">
        <v>1008</v>
      </c>
      <c r="E2784" s="128" t="s">
        <v>995</v>
      </c>
      <c r="F2784">
        <v>9</v>
      </c>
      <c r="G2784" t="s">
        <v>998</v>
      </c>
    </row>
    <row r="2785" spans="1:7">
      <c r="A2785">
        <v>3910</v>
      </c>
      <c r="B2785" t="s">
        <v>997</v>
      </c>
      <c r="C2785">
        <v>2404</v>
      </c>
      <c r="D2785" t="s">
        <v>1008</v>
      </c>
      <c r="E2785" s="128" t="s">
        <v>1003</v>
      </c>
      <c r="F2785">
        <v>9</v>
      </c>
      <c r="G2785" t="s">
        <v>998</v>
      </c>
    </row>
    <row r="2786" spans="1:7">
      <c r="A2786">
        <v>3911</v>
      </c>
      <c r="B2786" t="s">
        <v>993</v>
      </c>
      <c r="C2786">
        <v>2406</v>
      </c>
      <c r="D2786" t="s">
        <v>1008</v>
      </c>
      <c r="E2786" s="128" t="s">
        <v>995</v>
      </c>
      <c r="F2786">
        <v>10</v>
      </c>
      <c r="G2786" t="s">
        <v>998</v>
      </c>
    </row>
    <row r="2787" spans="1:7">
      <c r="A2787">
        <v>3912</v>
      </c>
      <c r="B2787" t="s">
        <v>993</v>
      </c>
      <c r="C2787">
        <v>2423</v>
      </c>
      <c r="D2787" t="s">
        <v>1006</v>
      </c>
      <c r="E2787" s="128" t="s">
        <v>995</v>
      </c>
      <c r="F2787">
        <v>10</v>
      </c>
      <c r="G2787" t="s">
        <v>996</v>
      </c>
    </row>
    <row r="2788" spans="1:7">
      <c r="A2788">
        <v>3913</v>
      </c>
      <c r="B2788" t="s">
        <v>997</v>
      </c>
      <c r="C2788">
        <v>2411</v>
      </c>
      <c r="D2788" t="s">
        <v>994</v>
      </c>
      <c r="E2788" s="128" t="s">
        <v>995</v>
      </c>
      <c r="F2788">
        <v>10</v>
      </c>
      <c r="G2788" t="s">
        <v>996</v>
      </c>
    </row>
    <row r="2789" spans="1:7">
      <c r="A2789">
        <v>3914</v>
      </c>
      <c r="B2789" t="s">
        <v>997</v>
      </c>
      <c r="C2789">
        <v>2408</v>
      </c>
      <c r="D2789" t="s">
        <v>1009</v>
      </c>
      <c r="E2789" s="128" t="s">
        <v>999</v>
      </c>
      <c r="F2789">
        <v>9</v>
      </c>
      <c r="G2789" t="s">
        <v>996</v>
      </c>
    </row>
    <row r="2790" spans="1:7">
      <c r="A2790">
        <v>3915</v>
      </c>
      <c r="B2790" t="s">
        <v>997</v>
      </c>
      <c r="C2790">
        <v>2414</v>
      </c>
      <c r="D2790" t="s">
        <v>1008</v>
      </c>
      <c r="E2790" s="128" t="s">
        <v>1003</v>
      </c>
      <c r="F2790">
        <v>9</v>
      </c>
      <c r="G2790" t="s">
        <v>998</v>
      </c>
    </row>
    <row r="2791" spans="1:7">
      <c r="A2791">
        <v>3916</v>
      </c>
      <c r="B2791" t="s">
        <v>997</v>
      </c>
      <c r="C2791">
        <v>2415</v>
      </c>
      <c r="D2791" t="s">
        <v>1008</v>
      </c>
      <c r="E2791" s="128" t="s">
        <v>999</v>
      </c>
      <c r="F2791">
        <v>9</v>
      </c>
      <c r="G2791" t="s">
        <v>998</v>
      </c>
    </row>
    <row r="2792" spans="1:7">
      <c r="A2792">
        <v>3917</v>
      </c>
      <c r="B2792" t="s">
        <v>997</v>
      </c>
      <c r="C2792">
        <v>2415</v>
      </c>
      <c r="D2792" t="s">
        <v>1008</v>
      </c>
      <c r="E2792" s="128" t="s">
        <v>999</v>
      </c>
      <c r="F2792">
        <v>9</v>
      </c>
      <c r="G2792" t="s">
        <v>998</v>
      </c>
    </row>
    <row r="2793" spans="1:7">
      <c r="A2793">
        <v>3918</v>
      </c>
      <c r="B2793" t="s">
        <v>993</v>
      </c>
      <c r="C2793">
        <v>2415</v>
      </c>
      <c r="D2793" t="s">
        <v>994</v>
      </c>
      <c r="E2793" s="128" t="s">
        <v>1003</v>
      </c>
      <c r="F2793">
        <v>9</v>
      </c>
      <c r="G2793" t="s">
        <v>996</v>
      </c>
    </row>
    <row r="2794" spans="1:7">
      <c r="A2794">
        <v>3919</v>
      </c>
      <c r="B2794" t="s">
        <v>997</v>
      </c>
      <c r="C2794">
        <v>2404</v>
      </c>
      <c r="D2794" t="s">
        <v>1008</v>
      </c>
      <c r="E2794" s="128" t="s">
        <v>1003</v>
      </c>
      <c r="F2794">
        <v>9</v>
      </c>
      <c r="G2794" t="s">
        <v>998</v>
      </c>
    </row>
    <row r="2795" spans="1:7">
      <c r="A2795">
        <v>3920</v>
      </c>
      <c r="B2795" t="s">
        <v>997</v>
      </c>
      <c r="C2795">
        <v>2404</v>
      </c>
      <c r="D2795" t="s">
        <v>994</v>
      </c>
      <c r="E2795" s="128" t="s">
        <v>995</v>
      </c>
      <c r="F2795">
        <v>10</v>
      </c>
      <c r="G2795" t="s">
        <v>996</v>
      </c>
    </row>
    <row r="2796" spans="1:7">
      <c r="A2796">
        <v>3921</v>
      </c>
      <c r="B2796" t="s">
        <v>997</v>
      </c>
      <c r="C2796">
        <v>2417</v>
      </c>
      <c r="D2796" t="s">
        <v>1009</v>
      </c>
      <c r="E2796" s="128" t="s">
        <v>999</v>
      </c>
      <c r="F2796">
        <v>10</v>
      </c>
      <c r="G2796" t="s">
        <v>996</v>
      </c>
    </row>
    <row r="2797" spans="1:7">
      <c r="A2797">
        <v>3922</v>
      </c>
      <c r="B2797" t="s">
        <v>997</v>
      </c>
      <c r="C2797">
        <v>2407</v>
      </c>
      <c r="D2797" t="s">
        <v>1006</v>
      </c>
      <c r="E2797" s="128" t="s">
        <v>1004</v>
      </c>
      <c r="F2797">
        <v>10</v>
      </c>
      <c r="G2797" t="s">
        <v>998</v>
      </c>
    </row>
    <row r="2798" spans="1:7">
      <c r="A2798">
        <v>3923</v>
      </c>
      <c r="B2798" t="s">
        <v>997</v>
      </c>
      <c r="C2798">
        <v>2418</v>
      </c>
      <c r="D2798" t="s">
        <v>1008</v>
      </c>
      <c r="E2798" s="128" t="s">
        <v>999</v>
      </c>
      <c r="F2798">
        <v>10</v>
      </c>
      <c r="G2798" t="s">
        <v>998</v>
      </c>
    </row>
    <row r="2799" spans="1:7">
      <c r="A2799">
        <v>3924</v>
      </c>
      <c r="B2799" t="s">
        <v>997</v>
      </c>
      <c r="C2799">
        <v>2405</v>
      </c>
      <c r="D2799" t="s">
        <v>1008</v>
      </c>
      <c r="E2799" s="128" t="s">
        <v>1003</v>
      </c>
      <c r="F2799">
        <v>10</v>
      </c>
      <c r="G2799" t="s">
        <v>998</v>
      </c>
    </row>
    <row r="2800" spans="1:7">
      <c r="A2800">
        <v>3925</v>
      </c>
      <c r="B2800" t="s">
        <v>997</v>
      </c>
      <c r="C2800">
        <v>2402</v>
      </c>
      <c r="D2800" t="s">
        <v>1000</v>
      </c>
      <c r="E2800" s="128" t="s">
        <v>1004</v>
      </c>
      <c r="F2800">
        <v>10</v>
      </c>
      <c r="G2800" t="s">
        <v>996</v>
      </c>
    </row>
    <row r="2801" spans="1:7">
      <c r="A2801">
        <v>3926</v>
      </c>
      <c r="B2801" t="s">
        <v>997</v>
      </c>
      <c r="C2801">
        <v>2423</v>
      </c>
      <c r="D2801" t="s">
        <v>1000</v>
      </c>
      <c r="E2801" s="128" t="s">
        <v>999</v>
      </c>
      <c r="F2801">
        <v>10</v>
      </c>
      <c r="G2801" t="s">
        <v>998</v>
      </c>
    </row>
    <row r="2802" spans="1:7">
      <c r="A2802">
        <v>3927</v>
      </c>
      <c r="B2802" t="s">
        <v>997</v>
      </c>
      <c r="C2802">
        <v>2413</v>
      </c>
      <c r="D2802" t="s">
        <v>1006</v>
      </c>
      <c r="E2802" s="128" t="s">
        <v>999</v>
      </c>
      <c r="F2802">
        <v>9</v>
      </c>
      <c r="G2802" t="s">
        <v>998</v>
      </c>
    </row>
    <row r="2803" spans="1:7">
      <c r="A2803">
        <v>3928</v>
      </c>
      <c r="B2803" t="s">
        <v>997</v>
      </c>
      <c r="C2803">
        <v>2416</v>
      </c>
      <c r="D2803" t="s">
        <v>1008</v>
      </c>
      <c r="E2803" s="128" t="s">
        <v>999</v>
      </c>
      <c r="F2803">
        <v>9</v>
      </c>
      <c r="G2803" t="s">
        <v>998</v>
      </c>
    </row>
    <row r="2804" spans="1:7">
      <c r="A2804">
        <v>3929</v>
      </c>
      <c r="B2804" t="s">
        <v>993</v>
      </c>
      <c r="C2804">
        <v>2405</v>
      </c>
      <c r="D2804" t="s">
        <v>1006</v>
      </c>
      <c r="E2804" s="128" t="s">
        <v>999</v>
      </c>
      <c r="F2804">
        <v>9</v>
      </c>
      <c r="G2804" t="s">
        <v>996</v>
      </c>
    </row>
    <row r="2805" spans="1:7">
      <c r="A2805">
        <v>3930</v>
      </c>
      <c r="B2805" t="s">
        <v>993</v>
      </c>
      <c r="C2805">
        <v>2408</v>
      </c>
      <c r="D2805" t="s">
        <v>1006</v>
      </c>
      <c r="E2805" s="128" t="s">
        <v>995</v>
      </c>
      <c r="F2805">
        <v>9</v>
      </c>
      <c r="G2805" t="s">
        <v>998</v>
      </c>
    </row>
    <row r="2806" spans="1:7">
      <c r="A2806">
        <v>3931</v>
      </c>
      <c r="B2806" t="s">
        <v>997</v>
      </c>
      <c r="C2806">
        <v>2416</v>
      </c>
      <c r="D2806" t="s">
        <v>1008</v>
      </c>
      <c r="E2806" s="128" t="s">
        <v>999</v>
      </c>
      <c r="F2806">
        <v>9</v>
      </c>
      <c r="G2806" t="s">
        <v>996</v>
      </c>
    </row>
    <row r="2807" spans="1:7">
      <c r="A2807">
        <v>3932</v>
      </c>
      <c r="B2807" t="s">
        <v>997</v>
      </c>
      <c r="C2807">
        <v>2412</v>
      </c>
      <c r="D2807" t="s">
        <v>1000</v>
      </c>
      <c r="E2807" s="128" t="s">
        <v>999</v>
      </c>
      <c r="F2807">
        <v>9</v>
      </c>
      <c r="G2807" t="s">
        <v>996</v>
      </c>
    </row>
    <row r="2808" spans="1:7">
      <c r="A2808">
        <v>3933</v>
      </c>
      <c r="B2808" t="s">
        <v>997</v>
      </c>
      <c r="C2808">
        <v>2423</v>
      </c>
      <c r="D2808" t="s">
        <v>1008</v>
      </c>
      <c r="E2808" s="128" t="s">
        <v>999</v>
      </c>
      <c r="F2808">
        <v>9</v>
      </c>
      <c r="G2808" t="s">
        <v>996</v>
      </c>
    </row>
    <row r="2809" spans="1:7">
      <c r="A2809">
        <v>3934</v>
      </c>
      <c r="B2809" t="s">
        <v>997</v>
      </c>
      <c r="C2809">
        <v>2408</v>
      </c>
      <c r="D2809" t="s">
        <v>1006</v>
      </c>
      <c r="E2809" s="128" t="s">
        <v>999</v>
      </c>
      <c r="F2809">
        <v>10</v>
      </c>
      <c r="G2809" t="s">
        <v>998</v>
      </c>
    </row>
    <row r="2810" spans="1:7">
      <c r="A2810">
        <v>3935</v>
      </c>
      <c r="B2810" t="s">
        <v>997</v>
      </c>
      <c r="C2810">
        <v>2422</v>
      </c>
      <c r="D2810" t="s">
        <v>994</v>
      </c>
      <c r="E2810" s="128" t="s">
        <v>995</v>
      </c>
      <c r="F2810">
        <v>10</v>
      </c>
      <c r="G2810" t="s">
        <v>996</v>
      </c>
    </row>
    <row r="2811" spans="1:7">
      <c r="A2811">
        <v>3936</v>
      </c>
      <c r="B2811" t="s">
        <v>997</v>
      </c>
      <c r="C2811">
        <v>2405</v>
      </c>
      <c r="D2811" t="s">
        <v>1009</v>
      </c>
      <c r="E2811" s="128" t="s">
        <v>1003</v>
      </c>
      <c r="F2811">
        <v>9</v>
      </c>
      <c r="G2811" t="s">
        <v>998</v>
      </c>
    </row>
    <row r="2812" spans="1:7">
      <c r="A2812">
        <v>3937</v>
      </c>
      <c r="B2812" t="s">
        <v>997</v>
      </c>
      <c r="C2812">
        <v>2414</v>
      </c>
      <c r="D2812" t="s">
        <v>1006</v>
      </c>
      <c r="E2812" s="128" t="s">
        <v>999</v>
      </c>
      <c r="F2812">
        <v>10</v>
      </c>
      <c r="G2812" t="s">
        <v>998</v>
      </c>
    </row>
    <row r="2813" spans="1:7">
      <c r="A2813">
        <v>3939</v>
      </c>
      <c r="B2813" t="s">
        <v>997</v>
      </c>
      <c r="C2813">
        <v>2419</v>
      </c>
      <c r="D2813" t="s">
        <v>1008</v>
      </c>
      <c r="E2813" s="128" t="s">
        <v>995</v>
      </c>
      <c r="F2813">
        <v>9</v>
      </c>
      <c r="G2813" t="s">
        <v>998</v>
      </c>
    </row>
    <row r="2814" spans="1:7">
      <c r="A2814">
        <v>3940</v>
      </c>
      <c r="B2814" t="s">
        <v>993</v>
      </c>
      <c r="C2814">
        <v>2417</v>
      </c>
      <c r="D2814" t="s">
        <v>1008</v>
      </c>
      <c r="E2814" s="128" t="s">
        <v>995</v>
      </c>
      <c r="F2814">
        <v>9</v>
      </c>
      <c r="G2814" t="s">
        <v>998</v>
      </c>
    </row>
    <row r="2815" spans="1:7">
      <c r="A2815">
        <v>3941</v>
      </c>
      <c r="B2815" t="s">
        <v>993</v>
      </c>
      <c r="C2815">
        <v>2417</v>
      </c>
      <c r="D2815" t="s">
        <v>1009</v>
      </c>
      <c r="E2815" s="128" t="s">
        <v>995</v>
      </c>
      <c r="F2815">
        <v>9</v>
      </c>
      <c r="G2815" t="s">
        <v>996</v>
      </c>
    </row>
    <row r="2816" spans="1:7">
      <c r="A2816">
        <v>3942</v>
      </c>
      <c r="B2816" t="s">
        <v>993</v>
      </c>
      <c r="C2816">
        <v>2424</v>
      </c>
      <c r="D2816" t="s">
        <v>1008</v>
      </c>
      <c r="E2816" s="128" t="s">
        <v>1003</v>
      </c>
      <c r="F2816">
        <v>9</v>
      </c>
      <c r="G2816" t="s">
        <v>998</v>
      </c>
    </row>
    <row r="2817" spans="1:7">
      <c r="A2817">
        <v>3943</v>
      </c>
      <c r="B2817" t="s">
        <v>993</v>
      </c>
      <c r="C2817">
        <v>2422</v>
      </c>
      <c r="D2817" t="s">
        <v>1008</v>
      </c>
      <c r="E2817" s="128" t="s">
        <v>999</v>
      </c>
      <c r="F2817">
        <v>9</v>
      </c>
      <c r="G2817" t="s">
        <v>998</v>
      </c>
    </row>
    <row r="2818" spans="1:7">
      <c r="A2818">
        <v>3944</v>
      </c>
      <c r="B2818" t="s">
        <v>997</v>
      </c>
      <c r="C2818">
        <v>2424</v>
      </c>
      <c r="D2818" t="s">
        <v>1000</v>
      </c>
      <c r="E2818" s="128" t="s">
        <v>995</v>
      </c>
      <c r="F2818">
        <v>9</v>
      </c>
      <c r="G2818" t="s">
        <v>996</v>
      </c>
    </row>
    <row r="2819" spans="1:7">
      <c r="A2819">
        <v>3946</v>
      </c>
      <c r="B2819" t="s">
        <v>997</v>
      </c>
      <c r="C2819">
        <v>2405</v>
      </c>
      <c r="D2819" t="s">
        <v>1000</v>
      </c>
      <c r="E2819" s="128" t="s">
        <v>995</v>
      </c>
      <c r="F2819">
        <v>9</v>
      </c>
      <c r="G2819" t="s">
        <v>996</v>
      </c>
    </row>
    <row r="2820" spans="1:7">
      <c r="A2820">
        <v>3947</v>
      </c>
      <c r="B2820" t="s">
        <v>997</v>
      </c>
      <c r="C2820">
        <v>2417</v>
      </c>
      <c r="D2820" t="s">
        <v>1009</v>
      </c>
      <c r="E2820" s="128" t="s">
        <v>999</v>
      </c>
      <c r="F2820">
        <v>9</v>
      </c>
      <c r="G2820" t="s">
        <v>996</v>
      </c>
    </row>
    <row r="2821" spans="1:7">
      <c r="A2821">
        <v>3948</v>
      </c>
      <c r="B2821" t="s">
        <v>993</v>
      </c>
      <c r="C2821">
        <v>2413</v>
      </c>
      <c r="D2821" t="s">
        <v>994</v>
      </c>
      <c r="E2821" s="128" t="s">
        <v>995</v>
      </c>
      <c r="F2821">
        <v>9</v>
      </c>
      <c r="G2821" t="s">
        <v>998</v>
      </c>
    </row>
    <row r="2822" spans="1:7">
      <c r="A2822">
        <v>3949</v>
      </c>
      <c r="B2822" t="s">
        <v>997</v>
      </c>
      <c r="C2822">
        <v>2407</v>
      </c>
      <c r="D2822" t="s">
        <v>1009</v>
      </c>
      <c r="E2822" s="128" t="s">
        <v>999</v>
      </c>
      <c r="F2822">
        <v>9</v>
      </c>
      <c r="G2822" t="s">
        <v>998</v>
      </c>
    </row>
    <row r="2823" spans="1:7">
      <c r="A2823">
        <v>3950</v>
      </c>
      <c r="B2823" t="s">
        <v>997</v>
      </c>
      <c r="C2823">
        <v>2402</v>
      </c>
      <c r="D2823" t="s">
        <v>994</v>
      </c>
      <c r="E2823" s="128" t="s">
        <v>995</v>
      </c>
      <c r="F2823">
        <v>9</v>
      </c>
      <c r="G2823" t="s">
        <v>996</v>
      </c>
    </row>
    <row r="2824" spans="1:7">
      <c r="A2824">
        <v>3951</v>
      </c>
      <c r="B2824" t="s">
        <v>1001</v>
      </c>
      <c r="C2824">
        <v>2402</v>
      </c>
      <c r="D2824" t="s">
        <v>1000</v>
      </c>
      <c r="E2824" s="128" t="s">
        <v>995</v>
      </c>
      <c r="F2824">
        <v>9</v>
      </c>
      <c r="G2824" t="s">
        <v>996</v>
      </c>
    </row>
    <row r="2825" spans="1:7">
      <c r="A2825">
        <v>3952</v>
      </c>
      <c r="B2825" t="s">
        <v>997</v>
      </c>
      <c r="C2825">
        <v>2402</v>
      </c>
      <c r="D2825" t="s">
        <v>1008</v>
      </c>
      <c r="E2825" s="128" t="s">
        <v>995</v>
      </c>
      <c r="F2825">
        <v>9</v>
      </c>
      <c r="G2825" t="s">
        <v>998</v>
      </c>
    </row>
    <row r="2826" spans="1:7">
      <c r="A2826">
        <v>3953</v>
      </c>
      <c r="B2826" t="s">
        <v>993</v>
      </c>
      <c r="C2826">
        <v>2416</v>
      </c>
      <c r="D2826" t="s">
        <v>1006</v>
      </c>
      <c r="E2826" s="128" t="s">
        <v>1003</v>
      </c>
      <c r="F2826">
        <v>9</v>
      </c>
      <c r="G2826" t="s">
        <v>998</v>
      </c>
    </row>
    <row r="2827" spans="1:7">
      <c r="A2827">
        <v>3954</v>
      </c>
      <c r="B2827" t="s">
        <v>993</v>
      </c>
      <c r="C2827">
        <v>2424</v>
      </c>
      <c r="D2827" t="s">
        <v>1000</v>
      </c>
      <c r="E2827" s="128" t="s">
        <v>995</v>
      </c>
      <c r="F2827">
        <v>9</v>
      </c>
      <c r="G2827" t="s">
        <v>1005</v>
      </c>
    </row>
    <row r="2828" spans="1:7">
      <c r="A2828">
        <v>3955</v>
      </c>
      <c r="B2828" t="s">
        <v>993</v>
      </c>
      <c r="C2828">
        <v>2409</v>
      </c>
      <c r="D2828" t="s">
        <v>1008</v>
      </c>
      <c r="E2828" s="128" t="s">
        <v>995</v>
      </c>
      <c r="F2828">
        <v>9</v>
      </c>
      <c r="G2828" t="s">
        <v>996</v>
      </c>
    </row>
    <row r="2829" spans="1:7">
      <c r="A2829">
        <v>3956</v>
      </c>
      <c r="B2829" t="s">
        <v>1001</v>
      </c>
      <c r="C2829">
        <v>2416</v>
      </c>
      <c r="D2829" t="s">
        <v>1008</v>
      </c>
      <c r="E2829" s="128" t="s">
        <v>1003</v>
      </c>
      <c r="F2829">
        <v>9</v>
      </c>
      <c r="G2829" t="s">
        <v>996</v>
      </c>
    </row>
    <row r="2830" spans="1:7">
      <c r="A2830">
        <v>3957</v>
      </c>
      <c r="B2830" t="s">
        <v>997</v>
      </c>
      <c r="C2830">
        <v>2418</v>
      </c>
      <c r="D2830" t="s">
        <v>1009</v>
      </c>
      <c r="E2830" s="128" t="s">
        <v>995</v>
      </c>
      <c r="F2830">
        <v>10</v>
      </c>
      <c r="G2830" t="s">
        <v>996</v>
      </c>
    </row>
    <row r="2831" spans="1:7">
      <c r="A2831">
        <v>3958</v>
      </c>
      <c r="B2831" t="s">
        <v>1001</v>
      </c>
      <c r="C2831">
        <v>2423</v>
      </c>
      <c r="D2831" t="s">
        <v>1008</v>
      </c>
      <c r="E2831" s="128" t="s">
        <v>995</v>
      </c>
      <c r="F2831">
        <v>10</v>
      </c>
      <c r="G2831" t="s">
        <v>996</v>
      </c>
    </row>
    <row r="2832" spans="1:7">
      <c r="A2832">
        <v>3959</v>
      </c>
      <c r="B2832" t="s">
        <v>993</v>
      </c>
      <c r="C2832">
        <v>2406</v>
      </c>
      <c r="D2832" t="s">
        <v>1008</v>
      </c>
      <c r="E2832" s="128" t="s">
        <v>1003</v>
      </c>
      <c r="F2832">
        <v>9</v>
      </c>
      <c r="G2832" t="s">
        <v>998</v>
      </c>
    </row>
    <row r="2833" spans="1:7">
      <c r="A2833">
        <v>3960</v>
      </c>
      <c r="B2833" t="s">
        <v>997</v>
      </c>
      <c r="C2833">
        <v>2414</v>
      </c>
      <c r="D2833" t="s">
        <v>994</v>
      </c>
      <c r="E2833" s="128" t="s">
        <v>995</v>
      </c>
      <c r="F2833">
        <v>10</v>
      </c>
      <c r="G2833" t="s">
        <v>996</v>
      </c>
    </row>
    <row r="2834" spans="1:7">
      <c r="A2834">
        <v>3961</v>
      </c>
      <c r="B2834" t="s">
        <v>997</v>
      </c>
      <c r="C2834">
        <v>2413</v>
      </c>
      <c r="D2834" t="s">
        <v>1006</v>
      </c>
      <c r="E2834" s="128" t="s">
        <v>995</v>
      </c>
      <c r="F2834">
        <v>9</v>
      </c>
      <c r="G2834" t="s">
        <v>996</v>
      </c>
    </row>
    <row r="2835" spans="1:7">
      <c r="A2835">
        <v>3962</v>
      </c>
      <c r="B2835" t="s">
        <v>997</v>
      </c>
      <c r="C2835">
        <v>2412</v>
      </c>
      <c r="D2835" t="s">
        <v>1008</v>
      </c>
      <c r="E2835" s="128" t="s">
        <v>995</v>
      </c>
      <c r="F2835">
        <v>10</v>
      </c>
      <c r="G2835" t="s">
        <v>998</v>
      </c>
    </row>
    <row r="2836" spans="1:7">
      <c r="A2836">
        <v>3963</v>
      </c>
      <c r="B2836" t="s">
        <v>997</v>
      </c>
      <c r="C2836">
        <v>2413</v>
      </c>
      <c r="D2836" t="s">
        <v>1009</v>
      </c>
      <c r="E2836" s="128" t="s">
        <v>995</v>
      </c>
      <c r="F2836">
        <v>10</v>
      </c>
      <c r="G2836" t="s">
        <v>996</v>
      </c>
    </row>
    <row r="2837" spans="1:7">
      <c r="A2837">
        <v>3964</v>
      </c>
      <c r="B2837" t="s">
        <v>997</v>
      </c>
      <c r="C2837">
        <v>2419</v>
      </c>
      <c r="D2837" t="s">
        <v>1006</v>
      </c>
      <c r="E2837" s="128" t="s">
        <v>995</v>
      </c>
      <c r="F2837">
        <v>10</v>
      </c>
      <c r="G2837" t="s">
        <v>998</v>
      </c>
    </row>
    <row r="2838" spans="1:7">
      <c r="A2838">
        <v>3965</v>
      </c>
      <c r="B2838" t="s">
        <v>993</v>
      </c>
      <c r="C2838">
        <v>2424</v>
      </c>
      <c r="D2838" t="s">
        <v>994</v>
      </c>
      <c r="E2838" s="128" t="s">
        <v>1003</v>
      </c>
      <c r="F2838">
        <v>10</v>
      </c>
      <c r="G2838" t="s">
        <v>996</v>
      </c>
    </row>
    <row r="2839" spans="1:7">
      <c r="A2839">
        <v>3966</v>
      </c>
      <c r="B2839" t="s">
        <v>993</v>
      </c>
      <c r="C2839">
        <v>2402</v>
      </c>
      <c r="D2839" t="s">
        <v>1008</v>
      </c>
      <c r="E2839" s="128" t="s">
        <v>999</v>
      </c>
      <c r="F2839">
        <v>10</v>
      </c>
      <c r="G2839" t="s">
        <v>996</v>
      </c>
    </row>
    <row r="2840" spans="1:7">
      <c r="A2840">
        <v>3967</v>
      </c>
      <c r="B2840" t="s">
        <v>997</v>
      </c>
      <c r="C2840">
        <v>2407</v>
      </c>
      <c r="D2840" t="s">
        <v>994</v>
      </c>
      <c r="E2840" s="128" t="s">
        <v>995</v>
      </c>
      <c r="F2840">
        <v>10</v>
      </c>
      <c r="G2840" t="s">
        <v>996</v>
      </c>
    </row>
    <row r="2841" spans="1:7">
      <c r="A2841">
        <v>3968</v>
      </c>
      <c r="B2841" t="s">
        <v>997</v>
      </c>
      <c r="C2841">
        <v>2404</v>
      </c>
      <c r="D2841" t="s">
        <v>1006</v>
      </c>
      <c r="E2841" s="128" t="s">
        <v>1003</v>
      </c>
      <c r="F2841">
        <v>10</v>
      </c>
      <c r="G2841" t="s">
        <v>998</v>
      </c>
    </row>
    <row r="2842" spans="1:7">
      <c r="A2842">
        <v>3969</v>
      </c>
      <c r="B2842" t="s">
        <v>1001</v>
      </c>
      <c r="C2842">
        <v>2408</v>
      </c>
      <c r="D2842" t="s">
        <v>1009</v>
      </c>
      <c r="E2842" s="128" t="s">
        <v>1003</v>
      </c>
      <c r="F2842">
        <v>10</v>
      </c>
      <c r="G2842" t="s">
        <v>996</v>
      </c>
    </row>
    <row r="2843" spans="1:7">
      <c r="A2843">
        <v>3970</v>
      </c>
      <c r="B2843" t="s">
        <v>993</v>
      </c>
      <c r="C2843">
        <v>2407</v>
      </c>
      <c r="D2843" t="s">
        <v>1008</v>
      </c>
      <c r="E2843" s="128" t="s">
        <v>1003</v>
      </c>
      <c r="F2843">
        <v>9</v>
      </c>
      <c r="G2843" t="s">
        <v>998</v>
      </c>
    </row>
    <row r="2844" spans="1:7">
      <c r="A2844">
        <v>3971</v>
      </c>
      <c r="B2844" t="s">
        <v>993</v>
      </c>
      <c r="C2844">
        <v>2421</v>
      </c>
      <c r="D2844" t="s">
        <v>994</v>
      </c>
      <c r="E2844" s="128" t="s">
        <v>995</v>
      </c>
      <c r="F2844">
        <v>10</v>
      </c>
      <c r="G2844" t="s">
        <v>996</v>
      </c>
    </row>
    <row r="2845" spans="1:7">
      <c r="A2845">
        <v>3972</v>
      </c>
      <c r="B2845" t="s">
        <v>993</v>
      </c>
      <c r="C2845">
        <v>2402</v>
      </c>
      <c r="D2845" t="s">
        <v>1009</v>
      </c>
      <c r="E2845" s="128" t="s">
        <v>999</v>
      </c>
      <c r="F2845">
        <v>9</v>
      </c>
      <c r="G2845" t="s">
        <v>998</v>
      </c>
    </row>
    <row r="2846" spans="1:7">
      <c r="A2846">
        <v>3973</v>
      </c>
      <c r="B2846" t="s">
        <v>993</v>
      </c>
      <c r="C2846">
        <v>2402</v>
      </c>
      <c r="D2846" t="s">
        <v>1009</v>
      </c>
      <c r="E2846" s="128" t="s">
        <v>999</v>
      </c>
      <c r="F2846">
        <v>9</v>
      </c>
      <c r="G2846" t="s">
        <v>998</v>
      </c>
    </row>
    <row r="2847" spans="1:7">
      <c r="A2847">
        <v>3974</v>
      </c>
      <c r="B2847" t="s">
        <v>997</v>
      </c>
      <c r="C2847">
        <v>2408</v>
      </c>
      <c r="D2847" t="s">
        <v>1006</v>
      </c>
      <c r="E2847" s="128" t="s">
        <v>999</v>
      </c>
      <c r="F2847">
        <v>3</v>
      </c>
      <c r="G2847" t="s">
        <v>996</v>
      </c>
    </row>
    <row r="2848" spans="1:7">
      <c r="A2848">
        <v>3975</v>
      </c>
      <c r="B2848" t="s">
        <v>993</v>
      </c>
      <c r="C2848">
        <v>2406</v>
      </c>
      <c r="D2848" t="s">
        <v>1008</v>
      </c>
      <c r="E2848" s="128" t="s">
        <v>995</v>
      </c>
      <c r="F2848">
        <v>10</v>
      </c>
      <c r="G2848" t="s">
        <v>996</v>
      </c>
    </row>
    <row r="2849" spans="1:7">
      <c r="A2849">
        <v>3976</v>
      </c>
      <c r="B2849" t="s">
        <v>997</v>
      </c>
      <c r="C2849">
        <v>2418</v>
      </c>
      <c r="D2849" t="s">
        <v>994</v>
      </c>
      <c r="E2849" s="128" t="s">
        <v>999</v>
      </c>
      <c r="F2849">
        <v>10</v>
      </c>
      <c r="G2849" t="s">
        <v>996</v>
      </c>
    </row>
    <row r="2850" spans="1:7">
      <c r="A2850">
        <v>3977</v>
      </c>
      <c r="B2850" t="s">
        <v>997</v>
      </c>
      <c r="C2850">
        <v>2407</v>
      </c>
      <c r="D2850" t="s">
        <v>1008</v>
      </c>
      <c r="E2850" s="128" t="s">
        <v>999</v>
      </c>
      <c r="F2850">
        <v>10</v>
      </c>
      <c r="G2850" t="s">
        <v>996</v>
      </c>
    </row>
    <row r="2851" spans="1:7">
      <c r="A2851">
        <v>3978</v>
      </c>
      <c r="B2851" t="s">
        <v>997</v>
      </c>
      <c r="C2851">
        <v>2404</v>
      </c>
      <c r="D2851" t="s">
        <v>1009</v>
      </c>
      <c r="E2851" s="128" t="s">
        <v>999</v>
      </c>
      <c r="F2851">
        <v>10</v>
      </c>
      <c r="G2851" t="s">
        <v>998</v>
      </c>
    </row>
    <row r="2852" spans="1:7">
      <c r="A2852">
        <v>3979</v>
      </c>
      <c r="B2852" t="s">
        <v>1007</v>
      </c>
      <c r="C2852">
        <v>2401</v>
      </c>
      <c r="D2852" t="s">
        <v>1008</v>
      </c>
      <c r="E2852" s="128" t="s">
        <v>995</v>
      </c>
      <c r="F2852">
        <v>9</v>
      </c>
      <c r="G2852" t="s">
        <v>1005</v>
      </c>
    </row>
    <row r="2853" spans="1:7">
      <c r="A2853">
        <v>3980</v>
      </c>
      <c r="B2853" t="s">
        <v>997</v>
      </c>
      <c r="C2853">
        <v>2407</v>
      </c>
      <c r="D2853" t="s">
        <v>994</v>
      </c>
      <c r="E2853" s="128" t="s">
        <v>995</v>
      </c>
      <c r="F2853">
        <v>9</v>
      </c>
      <c r="G2853" t="s">
        <v>996</v>
      </c>
    </row>
    <row r="2854" spans="1:7">
      <c r="A2854">
        <v>3981</v>
      </c>
      <c r="B2854" t="s">
        <v>997</v>
      </c>
      <c r="C2854">
        <v>2405</v>
      </c>
      <c r="D2854" t="s">
        <v>1008</v>
      </c>
      <c r="E2854" s="128" t="s">
        <v>1003</v>
      </c>
      <c r="F2854">
        <v>9</v>
      </c>
      <c r="G2854" t="s">
        <v>998</v>
      </c>
    </row>
    <row r="2855" spans="1:7">
      <c r="A2855">
        <v>3982</v>
      </c>
      <c r="B2855" t="s">
        <v>997</v>
      </c>
      <c r="C2855">
        <v>2415</v>
      </c>
      <c r="D2855" t="s">
        <v>1008</v>
      </c>
      <c r="E2855" s="128" t="s">
        <v>1003</v>
      </c>
      <c r="F2855">
        <v>9</v>
      </c>
      <c r="G2855" t="s">
        <v>998</v>
      </c>
    </row>
    <row r="2856" spans="1:7">
      <c r="A2856">
        <v>3983</v>
      </c>
      <c r="B2856" t="s">
        <v>993</v>
      </c>
      <c r="C2856">
        <v>2411</v>
      </c>
      <c r="D2856" t="s">
        <v>1008</v>
      </c>
      <c r="E2856" s="128" t="s">
        <v>995</v>
      </c>
      <c r="F2856">
        <v>9</v>
      </c>
      <c r="G2856" t="s">
        <v>996</v>
      </c>
    </row>
    <row r="2857" spans="1:7">
      <c r="A2857">
        <v>3984</v>
      </c>
      <c r="B2857" t="s">
        <v>997</v>
      </c>
      <c r="C2857">
        <v>2421</v>
      </c>
      <c r="D2857" t="s">
        <v>1009</v>
      </c>
      <c r="E2857" s="128" t="s">
        <v>995</v>
      </c>
      <c r="F2857">
        <v>9</v>
      </c>
      <c r="G2857" t="s">
        <v>996</v>
      </c>
    </row>
    <row r="2858" spans="1:7">
      <c r="A2858">
        <v>3985</v>
      </c>
      <c r="B2858" t="s">
        <v>993</v>
      </c>
      <c r="C2858">
        <v>2416</v>
      </c>
      <c r="D2858" t="s">
        <v>1010</v>
      </c>
      <c r="E2858" s="128" t="s">
        <v>995</v>
      </c>
      <c r="F2858">
        <v>10</v>
      </c>
      <c r="G2858" t="s">
        <v>996</v>
      </c>
    </row>
    <row r="2859" spans="1:7">
      <c r="A2859">
        <v>3986</v>
      </c>
      <c r="B2859" t="s">
        <v>993</v>
      </c>
      <c r="C2859">
        <v>2423</v>
      </c>
      <c r="D2859" t="s">
        <v>1006</v>
      </c>
      <c r="E2859" s="128" t="s">
        <v>999</v>
      </c>
      <c r="F2859">
        <v>10</v>
      </c>
      <c r="G2859" t="s">
        <v>996</v>
      </c>
    </row>
    <row r="2860" spans="1:7">
      <c r="A2860">
        <v>3987</v>
      </c>
      <c r="B2860" t="s">
        <v>997</v>
      </c>
      <c r="C2860">
        <v>2413</v>
      </c>
      <c r="D2860" t="s">
        <v>1006</v>
      </c>
      <c r="E2860" s="128" t="s">
        <v>995</v>
      </c>
      <c r="F2860">
        <v>10</v>
      </c>
      <c r="G2860" t="s">
        <v>998</v>
      </c>
    </row>
    <row r="2861" spans="1:7">
      <c r="A2861">
        <v>3988</v>
      </c>
      <c r="B2861" t="s">
        <v>997</v>
      </c>
      <c r="C2861">
        <v>2417</v>
      </c>
      <c r="D2861" t="s">
        <v>1008</v>
      </c>
      <c r="E2861" s="128" t="s">
        <v>995</v>
      </c>
      <c r="F2861">
        <v>10</v>
      </c>
      <c r="G2861" t="s">
        <v>996</v>
      </c>
    </row>
    <row r="2862" spans="1:7">
      <c r="A2862">
        <v>3989</v>
      </c>
      <c r="B2862" t="s">
        <v>993</v>
      </c>
      <c r="C2862">
        <v>2401</v>
      </c>
      <c r="D2862" t="s">
        <v>1009</v>
      </c>
      <c r="E2862" s="128" t="s">
        <v>995</v>
      </c>
      <c r="F2862">
        <v>10</v>
      </c>
      <c r="G2862" t="s">
        <v>996</v>
      </c>
    </row>
    <row r="2863" spans="1:7">
      <c r="A2863">
        <v>3990</v>
      </c>
      <c r="B2863" t="s">
        <v>993</v>
      </c>
      <c r="C2863">
        <v>2403</v>
      </c>
      <c r="D2863" t="s">
        <v>1006</v>
      </c>
      <c r="E2863" s="128" t="s">
        <v>995</v>
      </c>
      <c r="F2863">
        <v>10</v>
      </c>
      <c r="G2863" t="s">
        <v>996</v>
      </c>
    </row>
    <row r="2864" spans="1:7">
      <c r="A2864">
        <v>3991</v>
      </c>
      <c r="B2864" t="s">
        <v>997</v>
      </c>
      <c r="C2864">
        <v>2402</v>
      </c>
      <c r="D2864" t="s">
        <v>1008</v>
      </c>
      <c r="E2864" s="128" t="s">
        <v>995</v>
      </c>
      <c r="F2864">
        <v>10</v>
      </c>
      <c r="G2864" t="s">
        <v>998</v>
      </c>
    </row>
    <row r="2865" spans="1:7">
      <c r="A2865">
        <v>3992</v>
      </c>
      <c r="B2865" t="s">
        <v>997</v>
      </c>
      <c r="C2865">
        <v>2412</v>
      </c>
      <c r="D2865" t="s">
        <v>1006</v>
      </c>
      <c r="E2865" s="128" t="s">
        <v>995</v>
      </c>
      <c r="F2865">
        <v>10</v>
      </c>
      <c r="G2865" t="s">
        <v>998</v>
      </c>
    </row>
    <row r="2866" spans="1:7">
      <c r="A2866">
        <v>3993</v>
      </c>
      <c r="B2866" t="s">
        <v>997</v>
      </c>
      <c r="C2866">
        <v>2421</v>
      </c>
      <c r="D2866" t="s">
        <v>1006</v>
      </c>
      <c r="E2866" s="128" t="s">
        <v>1003</v>
      </c>
      <c r="F2866">
        <v>10</v>
      </c>
      <c r="G2866" t="s">
        <v>996</v>
      </c>
    </row>
    <row r="2867" spans="1:7">
      <c r="A2867">
        <v>3994</v>
      </c>
      <c r="B2867" t="s">
        <v>993</v>
      </c>
      <c r="C2867">
        <v>2402</v>
      </c>
      <c r="D2867" t="s">
        <v>1008</v>
      </c>
      <c r="E2867" s="128" t="s">
        <v>1003</v>
      </c>
      <c r="F2867">
        <v>10</v>
      </c>
      <c r="G2867" t="s">
        <v>996</v>
      </c>
    </row>
    <row r="2868" spans="1:7">
      <c r="A2868">
        <v>3995</v>
      </c>
      <c r="B2868" t="s">
        <v>997</v>
      </c>
      <c r="C2868">
        <v>2419</v>
      </c>
      <c r="D2868" t="s">
        <v>1008</v>
      </c>
      <c r="E2868" s="128" t="s">
        <v>995</v>
      </c>
      <c r="F2868">
        <v>10</v>
      </c>
      <c r="G2868" t="s">
        <v>996</v>
      </c>
    </row>
    <row r="2869" spans="1:7">
      <c r="A2869">
        <v>3996</v>
      </c>
      <c r="B2869" t="s">
        <v>997</v>
      </c>
      <c r="C2869">
        <v>2419</v>
      </c>
      <c r="D2869" t="s">
        <v>1006</v>
      </c>
      <c r="E2869" s="128" t="s">
        <v>995</v>
      </c>
      <c r="F2869">
        <v>10</v>
      </c>
      <c r="G2869" t="s">
        <v>996</v>
      </c>
    </row>
    <row r="2870" spans="1:7">
      <c r="A2870">
        <v>3997</v>
      </c>
      <c r="B2870" t="s">
        <v>1007</v>
      </c>
      <c r="C2870">
        <v>2407</v>
      </c>
      <c r="D2870" t="s">
        <v>1008</v>
      </c>
      <c r="E2870" s="128" t="s">
        <v>1003</v>
      </c>
      <c r="F2870">
        <v>10</v>
      </c>
      <c r="G2870" t="s">
        <v>998</v>
      </c>
    </row>
    <row r="2871" spans="1:7">
      <c r="A2871">
        <v>3998</v>
      </c>
      <c r="B2871" t="s">
        <v>997</v>
      </c>
      <c r="C2871">
        <v>2419</v>
      </c>
      <c r="D2871" t="s">
        <v>1000</v>
      </c>
      <c r="E2871" s="128" t="s">
        <v>999</v>
      </c>
      <c r="F2871">
        <v>10</v>
      </c>
      <c r="G2871" t="s">
        <v>996</v>
      </c>
    </row>
    <row r="2872" spans="1:7">
      <c r="A2872">
        <v>3999</v>
      </c>
      <c r="B2872" t="s">
        <v>997</v>
      </c>
      <c r="C2872">
        <v>2422</v>
      </c>
      <c r="D2872" t="s">
        <v>1010</v>
      </c>
      <c r="E2872" s="128" t="s">
        <v>999</v>
      </c>
      <c r="F2872">
        <v>10</v>
      </c>
      <c r="G2872" t="s">
        <v>996</v>
      </c>
    </row>
    <row r="2873" spans="1:7">
      <c r="A2873">
        <v>4000</v>
      </c>
      <c r="B2873" t="s">
        <v>997</v>
      </c>
      <c r="C2873">
        <v>2407</v>
      </c>
      <c r="D2873" t="s">
        <v>1006</v>
      </c>
      <c r="E2873" s="128" t="s">
        <v>995</v>
      </c>
      <c r="F2873">
        <v>10</v>
      </c>
      <c r="G2873" t="s">
        <v>998</v>
      </c>
    </row>
    <row r="2874" spans="1:7">
      <c r="A2874">
        <v>4001</v>
      </c>
      <c r="B2874" t="s">
        <v>997</v>
      </c>
      <c r="C2874">
        <v>2413</v>
      </c>
      <c r="D2874" t="s">
        <v>1008</v>
      </c>
      <c r="E2874" s="128" t="s">
        <v>995</v>
      </c>
      <c r="F2874">
        <v>10</v>
      </c>
      <c r="G2874" t="s">
        <v>996</v>
      </c>
    </row>
    <row r="2875" spans="1:7">
      <c r="A2875">
        <v>4002</v>
      </c>
      <c r="B2875" t="s">
        <v>997</v>
      </c>
      <c r="C2875">
        <v>2401</v>
      </c>
      <c r="D2875" t="s">
        <v>1008</v>
      </c>
      <c r="E2875" s="128" t="s">
        <v>995</v>
      </c>
      <c r="F2875">
        <v>10</v>
      </c>
      <c r="G2875" t="s">
        <v>996</v>
      </c>
    </row>
    <row r="2876" spans="1:7">
      <c r="A2876">
        <v>4003</v>
      </c>
      <c r="B2876" t="s">
        <v>997</v>
      </c>
      <c r="C2876">
        <v>2413</v>
      </c>
      <c r="D2876" t="s">
        <v>1008</v>
      </c>
      <c r="E2876" s="128" t="s">
        <v>995</v>
      </c>
      <c r="F2876">
        <v>10</v>
      </c>
      <c r="G2876" t="s">
        <v>998</v>
      </c>
    </row>
    <row r="2877" spans="1:7">
      <c r="A2877">
        <v>4004</v>
      </c>
      <c r="B2877" t="s">
        <v>997</v>
      </c>
      <c r="C2877">
        <v>2413</v>
      </c>
      <c r="D2877" t="s">
        <v>1006</v>
      </c>
      <c r="E2877" s="128" t="s">
        <v>995</v>
      </c>
      <c r="F2877">
        <v>10</v>
      </c>
      <c r="G2877" t="s">
        <v>998</v>
      </c>
    </row>
    <row r="2878" spans="1:7">
      <c r="A2878">
        <v>4005</v>
      </c>
      <c r="B2878" t="s">
        <v>993</v>
      </c>
      <c r="C2878">
        <v>2418</v>
      </c>
      <c r="D2878" t="s">
        <v>1008</v>
      </c>
      <c r="E2878" s="128" t="s">
        <v>999</v>
      </c>
      <c r="F2878">
        <v>9</v>
      </c>
      <c r="G2878" t="s">
        <v>998</v>
      </c>
    </row>
    <row r="2879" spans="1:7">
      <c r="A2879">
        <v>4006</v>
      </c>
      <c r="B2879" t="s">
        <v>997</v>
      </c>
      <c r="C2879">
        <v>2413</v>
      </c>
      <c r="D2879" t="s">
        <v>1006</v>
      </c>
      <c r="E2879" s="128" t="s">
        <v>1003</v>
      </c>
      <c r="F2879">
        <v>10</v>
      </c>
      <c r="G2879" t="s">
        <v>998</v>
      </c>
    </row>
    <row r="2880" spans="1:7">
      <c r="A2880">
        <v>4007</v>
      </c>
      <c r="B2880" t="s">
        <v>1001</v>
      </c>
      <c r="C2880">
        <v>2416</v>
      </c>
      <c r="D2880" t="s">
        <v>1008</v>
      </c>
      <c r="E2880" s="128" t="s">
        <v>1003</v>
      </c>
      <c r="F2880">
        <v>10</v>
      </c>
      <c r="G2880" t="s">
        <v>998</v>
      </c>
    </row>
    <row r="2881" spans="1:7">
      <c r="A2881">
        <v>4008</v>
      </c>
      <c r="B2881" t="s">
        <v>1002</v>
      </c>
      <c r="C2881">
        <v>2417</v>
      </c>
      <c r="D2881" t="s">
        <v>1009</v>
      </c>
      <c r="E2881" s="128" t="s">
        <v>1003</v>
      </c>
      <c r="F2881">
        <v>10</v>
      </c>
      <c r="G2881" t="s">
        <v>998</v>
      </c>
    </row>
    <row r="2882" spans="1:7">
      <c r="A2882">
        <v>4009</v>
      </c>
      <c r="B2882" t="s">
        <v>997</v>
      </c>
      <c r="C2882">
        <v>2402</v>
      </c>
      <c r="D2882" t="s">
        <v>1006</v>
      </c>
      <c r="E2882" s="128" t="s">
        <v>1003</v>
      </c>
      <c r="F2882">
        <v>10</v>
      </c>
      <c r="G2882" t="s">
        <v>996</v>
      </c>
    </row>
    <row r="2883" spans="1:7">
      <c r="A2883">
        <v>4011</v>
      </c>
      <c r="B2883" t="s">
        <v>997</v>
      </c>
      <c r="C2883">
        <v>2401</v>
      </c>
      <c r="D2883" t="s">
        <v>1009</v>
      </c>
      <c r="E2883" s="128" t="s">
        <v>1003</v>
      </c>
      <c r="F2883">
        <v>9</v>
      </c>
      <c r="G2883" t="s">
        <v>998</v>
      </c>
    </row>
    <row r="2884" spans="1:7">
      <c r="A2884">
        <v>4012</v>
      </c>
      <c r="B2884" t="s">
        <v>993</v>
      </c>
      <c r="C2884">
        <v>2409</v>
      </c>
      <c r="D2884" t="s">
        <v>1010</v>
      </c>
      <c r="E2884" s="128" t="s">
        <v>995</v>
      </c>
      <c r="F2884">
        <v>9</v>
      </c>
      <c r="G2884" t="s">
        <v>998</v>
      </c>
    </row>
    <row r="2885" spans="1:7">
      <c r="A2885">
        <v>4013</v>
      </c>
      <c r="B2885" t="s">
        <v>997</v>
      </c>
      <c r="C2885">
        <v>2422</v>
      </c>
      <c r="D2885" t="s">
        <v>1008</v>
      </c>
      <c r="E2885" s="128" t="s">
        <v>995</v>
      </c>
      <c r="F2885">
        <v>9</v>
      </c>
      <c r="G2885" t="s">
        <v>996</v>
      </c>
    </row>
    <row r="2886" spans="1:7">
      <c r="A2886">
        <v>4014</v>
      </c>
      <c r="B2886" t="s">
        <v>993</v>
      </c>
      <c r="C2886">
        <v>2413</v>
      </c>
      <c r="D2886" t="s">
        <v>1008</v>
      </c>
      <c r="E2886" s="128" t="s">
        <v>995</v>
      </c>
      <c r="F2886">
        <v>9</v>
      </c>
      <c r="G2886" t="s">
        <v>998</v>
      </c>
    </row>
    <row r="2887" spans="1:7">
      <c r="A2887">
        <v>4015</v>
      </c>
      <c r="B2887" t="s">
        <v>1001</v>
      </c>
      <c r="C2887">
        <v>2418</v>
      </c>
      <c r="D2887" t="s">
        <v>1008</v>
      </c>
      <c r="E2887" s="128" t="s">
        <v>995</v>
      </c>
      <c r="F2887">
        <v>9</v>
      </c>
      <c r="G2887" t="s">
        <v>998</v>
      </c>
    </row>
    <row r="2888" spans="1:7">
      <c r="A2888">
        <v>4016</v>
      </c>
      <c r="B2888" t="s">
        <v>1001</v>
      </c>
      <c r="C2888">
        <v>2418</v>
      </c>
      <c r="D2888" t="s">
        <v>1008</v>
      </c>
      <c r="E2888" s="128" t="s">
        <v>995</v>
      </c>
      <c r="F2888">
        <v>9</v>
      </c>
      <c r="G2888" t="s">
        <v>998</v>
      </c>
    </row>
    <row r="2889" spans="1:7">
      <c r="A2889">
        <v>4017</v>
      </c>
      <c r="B2889" t="s">
        <v>997</v>
      </c>
      <c r="C2889">
        <v>2413</v>
      </c>
      <c r="D2889" t="s">
        <v>1008</v>
      </c>
      <c r="E2889" s="128" t="s">
        <v>999</v>
      </c>
      <c r="F2889">
        <v>9</v>
      </c>
      <c r="G2889" t="s">
        <v>998</v>
      </c>
    </row>
    <row r="2890" spans="1:7">
      <c r="A2890">
        <v>4018</v>
      </c>
      <c r="B2890" t="s">
        <v>1007</v>
      </c>
      <c r="C2890">
        <v>2403</v>
      </c>
      <c r="D2890" t="s">
        <v>1008</v>
      </c>
      <c r="E2890" s="128" t="s">
        <v>995</v>
      </c>
      <c r="F2890">
        <v>9</v>
      </c>
      <c r="G2890" t="s">
        <v>998</v>
      </c>
    </row>
    <row r="2891" spans="1:7">
      <c r="A2891">
        <v>4019</v>
      </c>
      <c r="B2891" t="s">
        <v>997</v>
      </c>
      <c r="C2891">
        <v>2406</v>
      </c>
      <c r="D2891" t="s">
        <v>1006</v>
      </c>
      <c r="E2891" s="128" t="s">
        <v>1003</v>
      </c>
      <c r="F2891">
        <v>9</v>
      </c>
      <c r="G2891" t="s">
        <v>998</v>
      </c>
    </row>
    <row r="2892" spans="1:7">
      <c r="A2892">
        <v>4020</v>
      </c>
      <c r="B2892" t="s">
        <v>997</v>
      </c>
      <c r="C2892">
        <v>2407</v>
      </c>
      <c r="D2892" t="s">
        <v>1009</v>
      </c>
      <c r="E2892" s="128" t="s">
        <v>1003</v>
      </c>
      <c r="F2892">
        <v>9</v>
      </c>
      <c r="G2892" t="s">
        <v>998</v>
      </c>
    </row>
    <row r="2893" spans="1:7">
      <c r="A2893">
        <v>4021</v>
      </c>
      <c r="B2893" t="s">
        <v>997</v>
      </c>
      <c r="C2893">
        <v>2405</v>
      </c>
      <c r="D2893" t="s">
        <v>1008</v>
      </c>
      <c r="E2893" s="128" t="s">
        <v>995</v>
      </c>
      <c r="F2893">
        <v>9</v>
      </c>
      <c r="G2893" t="s">
        <v>998</v>
      </c>
    </row>
    <row r="2894" spans="1:7">
      <c r="A2894">
        <v>4022</v>
      </c>
      <c r="B2894" t="s">
        <v>1001</v>
      </c>
      <c r="C2894">
        <v>2414</v>
      </c>
      <c r="D2894" t="s">
        <v>1008</v>
      </c>
      <c r="E2894" s="128" t="s">
        <v>1003</v>
      </c>
      <c r="F2894">
        <v>9</v>
      </c>
      <c r="G2894" t="s">
        <v>998</v>
      </c>
    </row>
    <row r="2895" spans="1:7">
      <c r="A2895">
        <v>4023</v>
      </c>
      <c r="B2895" t="s">
        <v>997</v>
      </c>
      <c r="C2895">
        <v>2412</v>
      </c>
      <c r="D2895" t="s">
        <v>1008</v>
      </c>
      <c r="E2895" s="128" t="s">
        <v>1003</v>
      </c>
      <c r="F2895">
        <v>9</v>
      </c>
      <c r="G2895" t="s">
        <v>998</v>
      </c>
    </row>
    <row r="2896" spans="1:7">
      <c r="A2896">
        <v>4024</v>
      </c>
      <c r="B2896" t="s">
        <v>997</v>
      </c>
      <c r="C2896">
        <v>2404</v>
      </c>
      <c r="D2896" t="s">
        <v>1006</v>
      </c>
      <c r="E2896" s="128" t="s">
        <v>1003</v>
      </c>
      <c r="F2896">
        <v>9</v>
      </c>
      <c r="G2896" t="s">
        <v>998</v>
      </c>
    </row>
    <row r="2897" spans="1:7">
      <c r="A2897">
        <v>4025</v>
      </c>
      <c r="B2897" t="s">
        <v>997</v>
      </c>
      <c r="C2897">
        <v>2417</v>
      </c>
      <c r="D2897" t="s">
        <v>1009</v>
      </c>
      <c r="E2897" s="128" t="s">
        <v>999</v>
      </c>
      <c r="F2897">
        <v>9</v>
      </c>
      <c r="G2897" t="s">
        <v>996</v>
      </c>
    </row>
    <row r="2898" spans="1:7">
      <c r="A2898">
        <v>4026</v>
      </c>
      <c r="B2898" t="s">
        <v>1001</v>
      </c>
      <c r="C2898">
        <v>2418</v>
      </c>
      <c r="D2898" t="s">
        <v>1009</v>
      </c>
      <c r="E2898" s="128" t="s">
        <v>995</v>
      </c>
      <c r="F2898">
        <v>9</v>
      </c>
      <c r="G2898" t="s">
        <v>996</v>
      </c>
    </row>
    <row r="2899" spans="1:7">
      <c r="A2899">
        <v>4027</v>
      </c>
      <c r="B2899" t="s">
        <v>997</v>
      </c>
      <c r="C2899">
        <v>2413</v>
      </c>
      <c r="D2899" t="s">
        <v>1006</v>
      </c>
      <c r="E2899" s="128" t="s">
        <v>999</v>
      </c>
      <c r="F2899">
        <v>9</v>
      </c>
      <c r="G2899" t="s">
        <v>998</v>
      </c>
    </row>
    <row r="2900" spans="1:7">
      <c r="A2900">
        <v>4028</v>
      </c>
      <c r="B2900" t="s">
        <v>1001</v>
      </c>
      <c r="C2900">
        <v>2409</v>
      </c>
      <c r="D2900" t="s">
        <v>1006</v>
      </c>
      <c r="E2900" s="128" t="s">
        <v>995</v>
      </c>
      <c r="F2900">
        <v>10</v>
      </c>
      <c r="G2900" t="s">
        <v>998</v>
      </c>
    </row>
    <row r="2901" spans="1:7">
      <c r="A2901">
        <v>4029</v>
      </c>
      <c r="B2901" t="s">
        <v>993</v>
      </c>
      <c r="C2901">
        <v>2423</v>
      </c>
      <c r="D2901" t="s">
        <v>994</v>
      </c>
      <c r="E2901" s="128" t="s">
        <v>999</v>
      </c>
      <c r="F2901">
        <v>10</v>
      </c>
      <c r="G2901" t="s">
        <v>996</v>
      </c>
    </row>
    <row r="2902" spans="1:7">
      <c r="A2902">
        <v>4030</v>
      </c>
      <c r="B2902" t="s">
        <v>997</v>
      </c>
      <c r="C2902">
        <v>2419</v>
      </c>
      <c r="D2902" t="s">
        <v>1008</v>
      </c>
      <c r="E2902" s="128" t="s">
        <v>1003</v>
      </c>
      <c r="F2902">
        <v>10</v>
      </c>
      <c r="G2902" t="s">
        <v>998</v>
      </c>
    </row>
    <row r="2903" spans="1:7">
      <c r="A2903">
        <v>4031</v>
      </c>
      <c r="B2903" t="s">
        <v>1001</v>
      </c>
      <c r="C2903">
        <v>2412</v>
      </c>
      <c r="D2903" t="s">
        <v>1006</v>
      </c>
      <c r="E2903" s="128" t="s">
        <v>995</v>
      </c>
      <c r="F2903">
        <v>10</v>
      </c>
      <c r="G2903" t="s">
        <v>998</v>
      </c>
    </row>
    <row r="2904" spans="1:7">
      <c r="A2904">
        <v>4032</v>
      </c>
      <c r="B2904" t="s">
        <v>1001</v>
      </c>
      <c r="C2904">
        <v>2414</v>
      </c>
      <c r="D2904" t="s">
        <v>1006</v>
      </c>
      <c r="E2904" s="128" t="s">
        <v>999</v>
      </c>
      <c r="F2904">
        <v>10</v>
      </c>
      <c r="G2904" t="s">
        <v>998</v>
      </c>
    </row>
    <row r="2905" spans="1:7">
      <c r="A2905">
        <v>4033</v>
      </c>
      <c r="B2905" t="s">
        <v>997</v>
      </c>
      <c r="C2905">
        <v>2401</v>
      </c>
      <c r="D2905" t="s">
        <v>994</v>
      </c>
      <c r="E2905" s="128" t="s">
        <v>999</v>
      </c>
      <c r="F2905">
        <v>10</v>
      </c>
      <c r="G2905" t="s">
        <v>996</v>
      </c>
    </row>
    <row r="2906" spans="1:7">
      <c r="A2906">
        <v>4034</v>
      </c>
      <c r="B2906" t="s">
        <v>993</v>
      </c>
      <c r="C2906">
        <v>2422</v>
      </c>
      <c r="D2906" t="s">
        <v>1009</v>
      </c>
      <c r="E2906" s="128" t="s">
        <v>995</v>
      </c>
      <c r="F2906">
        <v>10</v>
      </c>
      <c r="G2906" t="s">
        <v>1005</v>
      </c>
    </row>
    <row r="2907" spans="1:7">
      <c r="A2907">
        <v>4035</v>
      </c>
      <c r="B2907" t="s">
        <v>997</v>
      </c>
      <c r="C2907">
        <v>2424</v>
      </c>
      <c r="D2907" t="s">
        <v>1008</v>
      </c>
      <c r="E2907" s="128" t="s">
        <v>1003</v>
      </c>
      <c r="F2907">
        <v>9</v>
      </c>
      <c r="G2907" t="s">
        <v>998</v>
      </c>
    </row>
    <row r="2908" spans="1:7">
      <c r="A2908">
        <v>4036</v>
      </c>
      <c r="B2908" t="s">
        <v>997</v>
      </c>
      <c r="C2908">
        <v>2401</v>
      </c>
      <c r="D2908" t="s">
        <v>994</v>
      </c>
      <c r="E2908" s="128" t="s">
        <v>999</v>
      </c>
      <c r="F2908">
        <v>9</v>
      </c>
      <c r="G2908" t="s">
        <v>998</v>
      </c>
    </row>
    <row r="2909" spans="1:7">
      <c r="A2909">
        <v>4037</v>
      </c>
      <c r="B2909" t="s">
        <v>993</v>
      </c>
      <c r="C2909">
        <v>2421</v>
      </c>
      <c r="D2909" t="s">
        <v>1006</v>
      </c>
      <c r="E2909" s="128" t="s">
        <v>995</v>
      </c>
      <c r="F2909">
        <v>10</v>
      </c>
      <c r="G2909" t="s">
        <v>996</v>
      </c>
    </row>
    <row r="2910" spans="1:7">
      <c r="A2910">
        <v>4038</v>
      </c>
      <c r="B2910" t="s">
        <v>993</v>
      </c>
      <c r="C2910">
        <v>2418</v>
      </c>
      <c r="D2910" t="s">
        <v>1008</v>
      </c>
      <c r="E2910" s="128" t="s">
        <v>999</v>
      </c>
      <c r="F2910">
        <v>10</v>
      </c>
      <c r="G2910" t="s">
        <v>996</v>
      </c>
    </row>
    <row r="2911" spans="1:7">
      <c r="A2911">
        <v>4039</v>
      </c>
      <c r="B2911" t="s">
        <v>997</v>
      </c>
      <c r="C2911">
        <v>2421</v>
      </c>
      <c r="D2911" t="s">
        <v>994</v>
      </c>
      <c r="E2911" s="128" t="s">
        <v>999</v>
      </c>
      <c r="F2911">
        <v>10</v>
      </c>
      <c r="G2911" t="s">
        <v>998</v>
      </c>
    </row>
    <row r="2912" spans="1:7">
      <c r="A2912">
        <v>4041</v>
      </c>
      <c r="B2912" t="s">
        <v>997</v>
      </c>
      <c r="C2912">
        <v>2413</v>
      </c>
      <c r="D2912" t="s">
        <v>1008</v>
      </c>
      <c r="E2912" s="128" t="s">
        <v>999</v>
      </c>
      <c r="F2912">
        <v>10</v>
      </c>
      <c r="G2912" t="s">
        <v>996</v>
      </c>
    </row>
    <row r="2913" spans="1:7">
      <c r="A2913">
        <v>4042</v>
      </c>
      <c r="B2913" t="s">
        <v>997</v>
      </c>
      <c r="C2913">
        <v>2423</v>
      </c>
      <c r="D2913" t="s">
        <v>1009</v>
      </c>
      <c r="E2913" s="128" t="s">
        <v>1003</v>
      </c>
      <c r="F2913">
        <v>10</v>
      </c>
      <c r="G2913" t="s">
        <v>996</v>
      </c>
    </row>
    <row r="2914" spans="1:7">
      <c r="A2914">
        <v>4043</v>
      </c>
      <c r="B2914" t="s">
        <v>993</v>
      </c>
      <c r="C2914">
        <v>2412</v>
      </c>
      <c r="D2914" t="s">
        <v>1009</v>
      </c>
      <c r="E2914" s="128" t="s">
        <v>999</v>
      </c>
      <c r="F2914">
        <v>10</v>
      </c>
      <c r="G2914" t="s">
        <v>998</v>
      </c>
    </row>
    <row r="2915" spans="1:7">
      <c r="A2915">
        <v>4044</v>
      </c>
      <c r="B2915" t="s">
        <v>1001</v>
      </c>
      <c r="C2915">
        <v>2415</v>
      </c>
      <c r="D2915" t="s">
        <v>1006</v>
      </c>
      <c r="E2915" s="128" t="s">
        <v>1003</v>
      </c>
      <c r="F2915">
        <v>10</v>
      </c>
      <c r="G2915" t="s">
        <v>996</v>
      </c>
    </row>
    <row r="2916" spans="1:7">
      <c r="A2916">
        <v>4045</v>
      </c>
      <c r="B2916" t="s">
        <v>997</v>
      </c>
      <c r="C2916">
        <v>2420</v>
      </c>
      <c r="D2916" t="s">
        <v>1006</v>
      </c>
      <c r="E2916" s="128" t="s">
        <v>995</v>
      </c>
      <c r="F2916">
        <v>6</v>
      </c>
      <c r="G2916" t="s">
        <v>996</v>
      </c>
    </row>
    <row r="2917" spans="1:7">
      <c r="A2917">
        <v>4046</v>
      </c>
      <c r="B2917" t="s">
        <v>993</v>
      </c>
      <c r="C2917">
        <v>2403</v>
      </c>
      <c r="D2917" t="s">
        <v>1008</v>
      </c>
      <c r="E2917" s="128" t="s">
        <v>995</v>
      </c>
      <c r="F2917">
        <v>10</v>
      </c>
      <c r="G2917" t="s">
        <v>996</v>
      </c>
    </row>
    <row r="2918" spans="1:7">
      <c r="A2918">
        <v>4047</v>
      </c>
      <c r="B2918" t="s">
        <v>997</v>
      </c>
      <c r="C2918">
        <v>2416</v>
      </c>
      <c r="D2918" t="s">
        <v>1009</v>
      </c>
      <c r="E2918" s="128" t="s">
        <v>995</v>
      </c>
      <c r="F2918">
        <v>10</v>
      </c>
      <c r="G2918" t="s">
        <v>996</v>
      </c>
    </row>
    <row r="2919" spans="1:7">
      <c r="A2919">
        <v>4048</v>
      </c>
      <c r="B2919" t="s">
        <v>997</v>
      </c>
      <c r="C2919">
        <v>2408</v>
      </c>
      <c r="D2919" t="s">
        <v>994</v>
      </c>
      <c r="E2919" s="128" t="s">
        <v>1003</v>
      </c>
      <c r="F2919">
        <v>10</v>
      </c>
      <c r="G2919" t="s">
        <v>998</v>
      </c>
    </row>
    <row r="2920" spans="1:7">
      <c r="A2920">
        <v>4049</v>
      </c>
      <c r="B2920" t="s">
        <v>1001</v>
      </c>
      <c r="C2920">
        <v>2422</v>
      </c>
      <c r="D2920" t="s">
        <v>1009</v>
      </c>
      <c r="E2920" s="128" t="s">
        <v>1004</v>
      </c>
      <c r="F2920">
        <v>10</v>
      </c>
      <c r="G2920" t="s">
        <v>998</v>
      </c>
    </row>
    <row r="2921" spans="1:7">
      <c r="A2921">
        <v>4050</v>
      </c>
      <c r="B2921" t="s">
        <v>997</v>
      </c>
      <c r="C2921">
        <v>2421</v>
      </c>
      <c r="D2921" t="s">
        <v>1000</v>
      </c>
      <c r="E2921" s="128" t="s">
        <v>999</v>
      </c>
      <c r="F2921">
        <v>10</v>
      </c>
      <c r="G2921" t="s">
        <v>998</v>
      </c>
    </row>
    <row r="2922" spans="1:7">
      <c r="A2922">
        <v>4051</v>
      </c>
      <c r="B2922" t="s">
        <v>993</v>
      </c>
      <c r="C2922">
        <v>2419</v>
      </c>
      <c r="D2922" t="s">
        <v>994</v>
      </c>
      <c r="E2922" s="128" t="s">
        <v>995</v>
      </c>
      <c r="F2922">
        <v>10</v>
      </c>
      <c r="G2922" t="s">
        <v>1005</v>
      </c>
    </row>
    <row r="2923" spans="1:7">
      <c r="A2923">
        <v>4052</v>
      </c>
      <c r="B2923" t="s">
        <v>1001</v>
      </c>
      <c r="C2923">
        <v>2418</v>
      </c>
      <c r="D2923" t="s">
        <v>1006</v>
      </c>
      <c r="E2923" s="128" t="s">
        <v>999</v>
      </c>
      <c r="F2923">
        <v>10</v>
      </c>
      <c r="G2923" t="s">
        <v>996</v>
      </c>
    </row>
    <row r="2924" spans="1:7">
      <c r="A2924">
        <v>4053</v>
      </c>
      <c r="B2924" t="s">
        <v>997</v>
      </c>
      <c r="C2924">
        <v>2408</v>
      </c>
      <c r="D2924" t="s">
        <v>1000</v>
      </c>
      <c r="E2924" s="128" t="s">
        <v>995</v>
      </c>
      <c r="F2924">
        <v>10</v>
      </c>
      <c r="G2924" t="s">
        <v>998</v>
      </c>
    </row>
    <row r="2925" spans="1:7">
      <c r="A2925">
        <v>4054</v>
      </c>
      <c r="B2925" t="s">
        <v>997</v>
      </c>
      <c r="C2925">
        <v>2420</v>
      </c>
      <c r="D2925" t="s">
        <v>1008</v>
      </c>
      <c r="E2925" s="128" t="s">
        <v>1003</v>
      </c>
      <c r="F2925">
        <v>10</v>
      </c>
      <c r="G2925" t="s">
        <v>998</v>
      </c>
    </row>
    <row r="2926" spans="1:7">
      <c r="A2926">
        <v>4055</v>
      </c>
      <c r="B2926" t="s">
        <v>1007</v>
      </c>
      <c r="C2926">
        <v>2403</v>
      </c>
      <c r="D2926" t="s">
        <v>1006</v>
      </c>
      <c r="E2926" s="128" t="s">
        <v>999</v>
      </c>
      <c r="F2926">
        <v>10</v>
      </c>
      <c r="G2926" t="s">
        <v>998</v>
      </c>
    </row>
    <row r="2927" spans="1:7">
      <c r="A2927">
        <v>4056</v>
      </c>
      <c r="B2927" t="s">
        <v>1001</v>
      </c>
      <c r="C2927">
        <v>2402</v>
      </c>
      <c r="D2927" t="s">
        <v>1006</v>
      </c>
      <c r="E2927" s="128" t="s">
        <v>1003</v>
      </c>
      <c r="F2927">
        <v>10</v>
      </c>
      <c r="G2927" t="s">
        <v>998</v>
      </c>
    </row>
    <row r="2928" spans="1:7">
      <c r="A2928">
        <v>4057</v>
      </c>
      <c r="B2928" t="s">
        <v>997</v>
      </c>
      <c r="C2928">
        <v>2420</v>
      </c>
      <c r="D2928" t="s">
        <v>1009</v>
      </c>
      <c r="E2928" s="128" t="s">
        <v>1003</v>
      </c>
      <c r="F2928">
        <v>10</v>
      </c>
      <c r="G2928" t="s">
        <v>998</v>
      </c>
    </row>
    <row r="2929" spans="1:7">
      <c r="A2929">
        <v>4058</v>
      </c>
      <c r="B2929" t="s">
        <v>997</v>
      </c>
      <c r="C2929">
        <v>2402</v>
      </c>
      <c r="D2929" t="s">
        <v>1000</v>
      </c>
      <c r="E2929" s="128" t="s">
        <v>995</v>
      </c>
      <c r="F2929">
        <v>10</v>
      </c>
      <c r="G2929" t="s">
        <v>996</v>
      </c>
    </row>
    <row r="2930" spans="1:7">
      <c r="A2930">
        <v>4059</v>
      </c>
      <c r="B2930" t="s">
        <v>997</v>
      </c>
      <c r="C2930">
        <v>2412</v>
      </c>
      <c r="D2930" t="s">
        <v>1008</v>
      </c>
      <c r="E2930" s="128" t="s">
        <v>1003</v>
      </c>
      <c r="F2930">
        <v>10</v>
      </c>
      <c r="G2930" t="s">
        <v>998</v>
      </c>
    </row>
    <row r="2931" spans="1:7">
      <c r="A2931">
        <v>4060</v>
      </c>
      <c r="B2931" t="s">
        <v>997</v>
      </c>
      <c r="C2931">
        <v>2413</v>
      </c>
      <c r="D2931" t="s">
        <v>994</v>
      </c>
      <c r="E2931" s="128" t="s">
        <v>1003</v>
      </c>
      <c r="F2931">
        <v>10</v>
      </c>
      <c r="G2931" t="s">
        <v>996</v>
      </c>
    </row>
    <row r="2932" spans="1:7">
      <c r="A2932">
        <v>4062</v>
      </c>
      <c r="B2932" t="s">
        <v>997</v>
      </c>
      <c r="C2932">
        <v>2419</v>
      </c>
      <c r="D2932" t="s">
        <v>1006</v>
      </c>
      <c r="E2932" s="128" t="s">
        <v>999</v>
      </c>
      <c r="F2932">
        <v>10</v>
      </c>
      <c r="G2932" t="s">
        <v>996</v>
      </c>
    </row>
    <row r="2933" spans="1:7">
      <c r="A2933">
        <v>4063</v>
      </c>
      <c r="B2933" t="s">
        <v>997</v>
      </c>
      <c r="C2933">
        <v>2417</v>
      </c>
      <c r="D2933" t="s">
        <v>1006</v>
      </c>
      <c r="E2933" s="128" t="s">
        <v>999</v>
      </c>
      <c r="F2933">
        <v>10</v>
      </c>
      <c r="G2933" t="s">
        <v>996</v>
      </c>
    </row>
    <row r="2934" spans="1:7">
      <c r="A2934">
        <v>4064</v>
      </c>
      <c r="B2934" t="s">
        <v>997</v>
      </c>
      <c r="C2934">
        <v>2416</v>
      </c>
      <c r="D2934" t="s">
        <v>1009</v>
      </c>
      <c r="E2934" s="128" t="s">
        <v>1003</v>
      </c>
      <c r="F2934">
        <v>10</v>
      </c>
      <c r="G2934" t="s">
        <v>998</v>
      </c>
    </row>
    <row r="2935" spans="1:7">
      <c r="A2935">
        <v>4065</v>
      </c>
      <c r="B2935" t="s">
        <v>993</v>
      </c>
      <c r="C2935">
        <v>2419</v>
      </c>
      <c r="D2935" t="s">
        <v>994</v>
      </c>
      <c r="E2935" s="128" t="s">
        <v>999</v>
      </c>
      <c r="F2935">
        <v>10</v>
      </c>
      <c r="G2935" t="s">
        <v>998</v>
      </c>
    </row>
    <row r="2936" spans="1:7">
      <c r="A2936">
        <v>4066</v>
      </c>
      <c r="B2936" t="s">
        <v>993</v>
      </c>
      <c r="C2936">
        <v>2411</v>
      </c>
      <c r="D2936" t="s">
        <v>1009</v>
      </c>
      <c r="E2936" s="128" t="s">
        <v>999</v>
      </c>
      <c r="F2936">
        <v>10</v>
      </c>
      <c r="G2936" t="s">
        <v>998</v>
      </c>
    </row>
    <row r="2937" spans="1:7">
      <c r="A2937">
        <v>4067</v>
      </c>
      <c r="B2937" t="s">
        <v>993</v>
      </c>
      <c r="C2937">
        <v>2405</v>
      </c>
      <c r="D2937" t="s">
        <v>1008</v>
      </c>
      <c r="E2937" s="128" t="s">
        <v>999</v>
      </c>
      <c r="F2937">
        <v>10</v>
      </c>
      <c r="G2937" t="s">
        <v>996</v>
      </c>
    </row>
    <row r="2938" spans="1:7">
      <c r="A2938">
        <v>4068</v>
      </c>
      <c r="B2938" t="s">
        <v>997</v>
      </c>
      <c r="C2938">
        <v>2401</v>
      </c>
      <c r="D2938" t="s">
        <v>1009</v>
      </c>
      <c r="E2938" s="128" t="s">
        <v>999</v>
      </c>
      <c r="F2938">
        <v>10</v>
      </c>
      <c r="G2938" t="s">
        <v>998</v>
      </c>
    </row>
    <row r="2939" spans="1:7">
      <c r="A2939">
        <v>4069</v>
      </c>
      <c r="B2939" t="s">
        <v>993</v>
      </c>
      <c r="C2939">
        <v>2420</v>
      </c>
      <c r="D2939" t="s">
        <v>1006</v>
      </c>
      <c r="E2939" s="128" t="s">
        <v>995</v>
      </c>
      <c r="F2939">
        <v>10</v>
      </c>
      <c r="G2939" t="s">
        <v>996</v>
      </c>
    </row>
    <row r="2940" spans="1:7">
      <c r="A2940">
        <v>4070</v>
      </c>
      <c r="B2940" t="s">
        <v>1007</v>
      </c>
      <c r="C2940">
        <v>2416</v>
      </c>
      <c r="D2940" t="s">
        <v>1008</v>
      </c>
      <c r="E2940" s="128" t="s">
        <v>999</v>
      </c>
      <c r="F2940">
        <v>10</v>
      </c>
      <c r="G2940" t="s">
        <v>998</v>
      </c>
    </row>
    <row r="2941" spans="1:7">
      <c r="A2941">
        <v>4071</v>
      </c>
      <c r="B2941" t="s">
        <v>993</v>
      </c>
      <c r="C2941">
        <v>2408</v>
      </c>
      <c r="D2941" t="s">
        <v>1000</v>
      </c>
      <c r="E2941" s="128" t="s">
        <v>995</v>
      </c>
      <c r="F2941">
        <v>10</v>
      </c>
      <c r="G2941" t="s">
        <v>996</v>
      </c>
    </row>
    <row r="2942" spans="1:7">
      <c r="A2942">
        <v>4072</v>
      </c>
      <c r="B2942" t="s">
        <v>1001</v>
      </c>
      <c r="C2942">
        <v>2413</v>
      </c>
      <c r="D2942" t="s">
        <v>1008</v>
      </c>
      <c r="E2942" s="128" t="s">
        <v>999</v>
      </c>
      <c r="F2942">
        <v>9</v>
      </c>
      <c r="G2942" t="s">
        <v>998</v>
      </c>
    </row>
    <row r="2943" spans="1:7">
      <c r="A2943">
        <v>4073</v>
      </c>
      <c r="B2943" t="s">
        <v>997</v>
      </c>
      <c r="C2943">
        <v>2404</v>
      </c>
      <c r="D2943" t="s">
        <v>1006</v>
      </c>
      <c r="E2943" s="128" t="s">
        <v>1003</v>
      </c>
      <c r="F2943">
        <v>10</v>
      </c>
      <c r="G2943" t="s">
        <v>998</v>
      </c>
    </row>
    <row r="2944" spans="1:7">
      <c r="A2944">
        <v>4074</v>
      </c>
      <c r="B2944" t="s">
        <v>993</v>
      </c>
      <c r="C2944">
        <v>2409</v>
      </c>
      <c r="D2944" t="s">
        <v>1000</v>
      </c>
      <c r="E2944" s="128" t="s">
        <v>1003</v>
      </c>
      <c r="F2944">
        <v>9</v>
      </c>
      <c r="G2944" t="s">
        <v>998</v>
      </c>
    </row>
    <row r="2945" spans="1:7">
      <c r="A2945">
        <v>4075</v>
      </c>
      <c r="B2945" t="s">
        <v>1001</v>
      </c>
      <c r="C2945">
        <v>2413</v>
      </c>
      <c r="D2945" t="s">
        <v>1008</v>
      </c>
      <c r="E2945" s="128" t="s">
        <v>1003</v>
      </c>
      <c r="F2945">
        <v>9</v>
      </c>
      <c r="G2945" t="s">
        <v>998</v>
      </c>
    </row>
    <row r="2946" spans="1:7">
      <c r="A2946">
        <v>4076</v>
      </c>
      <c r="B2946" t="s">
        <v>997</v>
      </c>
      <c r="C2946">
        <v>2418</v>
      </c>
      <c r="D2946" t="s">
        <v>1008</v>
      </c>
      <c r="E2946" s="128" t="s">
        <v>999</v>
      </c>
      <c r="F2946">
        <v>6</v>
      </c>
      <c r="G2946" t="s">
        <v>998</v>
      </c>
    </row>
    <row r="2947" spans="1:7">
      <c r="A2947">
        <v>4077</v>
      </c>
      <c r="B2947" t="s">
        <v>993</v>
      </c>
      <c r="C2947">
        <v>2419</v>
      </c>
      <c r="D2947" t="s">
        <v>1009</v>
      </c>
      <c r="E2947" s="128" t="s">
        <v>1004</v>
      </c>
      <c r="F2947">
        <v>10</v>
      </c>
      <c r="G2947" t="s">
        <v>996</v>
      </c>
    </row>
    <row r="2948" spans="1:7">
      <c r="A2948">
        <v>4078</v>
      </c>
      <c r="B2948" t="s">
        <v>997</v>
      </c>
      <c r="C2948">
        <v>2424</v>
      </c>
      <c r="D2948" t="s">
        <v>1009</v>
      </c>
      <c r="E2948" s="128" t="s">
        <v>999</v>
      </c>
      <c r="F2948">
        <v>9</v>
      </c>
      <c r="G2948" t="s">
        <v>998</v>
      </c>
    </row>
    <row r="2949" spans="1:7">
      <c r="A2949">
        <v>4079</v>
      </c>
      <c r="B2949" t="s">
        <v>993</v>
      </c>
      <c r="C2949">
        <v>2403</v>
      </c>
      <c r="D2949" t="s">
        <v>1009</v>
      </c>
      <c r="E2949" s="128" t="s">
        <v>1003</v>
      </c>
      <c r="F2949">
        <v>9</v>
      </c>
      <c r="G2949" t="s">
        <v>998</v>
      </c>
    </row>
    <row r="2950" spans="1:7">
      <c r="A2950">
        <v>4080</v>
      </c>
      <c r="B2950" t="s">
        <v>1001</v>
      </c>
      <c r="C2950">
        <v>2406</v>
      </c>
      <c r="D2950" t="s">
        <v>1008</v>
      </c>
      <c r="E2950" s="128" t="s">
        <v>999</v>
      </c>
      <c r="F2950">
        <v>9</v>
      </c>
      <c r="G2950" t="s">
        <v>998</v>
      </c>
    </row>
    <row r="2951" spans="1:7">
      <c r="A2951">
        <v>4081</v>
      </c>
      <c r="B2951" t="s">
        <v>993</v>
      </c>
      <c r="C2951">
        <v>2421</v>
      </c>
      <c r="D2951" t="s">
        <v>1008</v>
      </c>
      <c r="E2951" s="128" t="s">
        <v>995</v>
      </c>
      <c r="F2951">
        <v>9</v>
      </c>
      <c r="G2951" t="s">
        <v>998</v>
      </c>
    </row>
    <row r="2952" spans="1:7">
      <c r="A2952">
        <v>4082</v>
      </c>
      <c r="B2952" t="s">
        <v>1002</v>
      </c>
      <c r="C2952">
        <v>2423</v>
      </c>
      <c r="D2952" t="s">
        <v>1000</v>
      </c>
      <c r="E2952" s="128" t="s">
        <v>999</v>
      </c>
      <c r="F2952">
        <v>9</v>
      </c>
      <c r="G2952" t="s">
        <v>998</v>
      </c>
    </row>
    <row r="2953" spans="1:7">
      <c r="A2953">
        <v>4083</v>
      </c>
      <c r="B2953" t="s">
        <v>997</v>
      </c>
      <c r="C2953">
        <v>2416</v>
      </c>
      <c r="D2953" t="s">
        <v>1008</v>
      </c>
      <c r="E2953" s="128" t="s">
        <v>999</v>
      </c>
      <c r="F2953">
        <v>9</v>
      </c>
      <c r="G2953" t="s">
        <v>998</v>
      </c>
    </row>
    <row r="2954" spans="1:7">
      <c r="A2954">
        <v>4084</v>
      </c>
      <c r="B2954" t="s">
        <v>997</v>
      </c>
      <c r="C2954">
        <v>2416</v>
      </c>
      <c r="D2954" t="s">
        <v>1008</v>
      </c>
      <c r="E2954" s="128" t="s">
        <v>999</v>
      </c>
      <c r="F2954">
        <v>9</v>
      </c>
      <c r="G2954" t="s">
        <v>998</v>
      </c>
    </row>
    <row r="2955" spans="1:7">
      <c r="A2955">
        <v>4085</v>
      </c>
      <c r="B2955" t="s">
        <v>997</v>
      </c>
      <c r="C2955">
        <v>2413</v>
      </c>
      <c r="D2955" t="s">
        <v>1008</v>
      </c>
      <c r="E2955" s="128" t="s">
        <v>1003</v>
      </c>
      <c r="F2955">
        <v>9</v>
      </c>
      <c r="G2955" t="s">
        <v>998</v>
      </c>
    </row>
    <row r="2956" spans="1:7">
      <c r="A2956">
        <v>4086</v>
      </c>
      <c r="B2956" t="s">
        <v>1001</v>
      </c>
      <c r="C2956">
        <v>2419</v>
      </c>
      <c r="D2956" t="s">
        <v>1009</v>
      </c>
      <c r="E2956" s="128" t="s">
        <v>999</v>
      </c>
      <c r="F2956">
        <v>9</v>
      </c>
      <c r="G2956" t="s">
        <v>996</v>
      </c>
    </row>
    <row r="2957" spans="1:7">
      <c r="A2957">
        <v>4087</v>
      </c>
      <c r="B2957" t="s">
        <v>1001</v>
      </c>
      <c r="C2957">
        <v>2419</v>
      </c>
      <c r="D2957" t="s">
        <v>1000</v>
      </c>
      <c r="E2957" s="128" t="s">
        <v>995</v>
      </c>
      <c r="F2957">
        <v>9</v>
      </c>
      <c r="G2957" t="s">
        <v>996</v>
      </c>
    </row>
    <row r="2958" spans="1:7">
      <c r="A2958">
        <v>4088</v>
      </c>
      <c r="B2958" t="s">
        <v>993</v>
      </c>
      <c r="C2958">
        <v>2414</v>
      </c>
      <c r="D2958" t="s">
        <v>1006</v>
      </c>
      <c r="E2958" s="128" t="s">
        <v>999</v>
      </c>
      <c r="F2958">
        <v>9</v>
      </c>
      <c r="G2958" t="s">
        <v>996</v>
      </c>
    </row>
    <row r="2959" spans="1:7">
      <c r="A2959">
        <v>4089</v>
      </c>
      <c r="B2959" t="s">
        <v>1001</v>
      </c>
      <c r="C2959">
        <v>2406</v>
      </c>
      <c r="D2959" t="s">
        <v>1006</v>
      </c>
      <c r="E2959" s="128" t="s">
        <v>995</v>
      </c>
      <c r="F2959">
        <v>9</v>
      </c>
      <c r="G2959" t="s">
        <v>998</v>
      </c>
    </row>
    <row r="2960" spans="1:7">
      <c r="A2960">
        <v>4090</v>
      </c>
      <c r="B2960" t="s">
        <v>1001</v>
      </c>
      <c r="C2960">
        <v>2416</v>
      </c>
      <c r="D2960" t="s">
        <v>1008</v>
      </c>
      <c r="E2960" s="128" t="s">
        <v>999</v>
      </c>
      <c r="F2960">
        <v>9</v>
      </c>
      <c r="G2960" t="s">
        <v>998</v>
      </c>
    </row>
    <row r="2961" spans="1:7">
      <c r="A2961">
        <v>4091</v>
      </c>
      <c r="B2961" t="s">
        <v>997</v>
      </c>
      <c r="C2961">
        <v>2424</v>
      </c>
      <c r="D2961" t="s">
        <v>1000</v>
      </c>
      <c r="E2961" s="128" t="s">
        <v>999</v>
      </c>
      <c r="F2961">
        <v>9</v>
      </c>
      <c r="G2961" t="s">
        <v>998</v>
      </c>
    </row>
    <row r="2962" spans="1:7">
      <c r="A2962">
        <v>4092</v>
      </c>
      <c r="B2962" t="s">
        <v>997</v>
      </c>
      <c r="C2962">
        <v>2414</v>
      </c>
      <c r="D2962" t="s">
        <v>1006</v>
      </c>
      <c r="E2962" s="128" t="s">
        <v>1003</v>
      </c>
      <c r="F2962">
        <v>10</v>
      </c>
      <c r="G2962" t="s">
        <v>998</v>
      </c>
    </row>
    <row r="2963" spans="1:7">
      <c r="A2963">
        <v>4093</v>
      </c>
      <c r="B2963" t="s">
        <v>993</v>
      </c>
      <c r="C2963">
        <v>2415</v>
      </c>
      <c r="D2963" t="s">
        <v>1009</v>
      </c>
      <c r="E2963" s="128" t="s">
        <v>995</v>
      </c>
      <c r="F2963">
        <v>9</v>
      </c>
      <c r="G2963" t="s">
        <v>998</v>
      </c>
    </row>
    <row r="2964" spans="1:7">
      <c r="A2964">
        <v>4094</v>
      </c>
      <c r="B2964" t="s">
        <v>993</v>
      </c>
      <c r="C2964">
        <v>2416</v>
      </c>
      <c r="D2964" t="s">
        <v>1009</v>
      </c>
      <c r="E2964" s="128" t="s">
        <v>999</v>
      </c>
      <c r="F2964">
        <v>9</v>
      </c>
      <c r="G2964" t="s">
        <v>996</v>
      </c>
    </row>
    <row r="2965" spans="1:7">
      <c r="A2965">
        <v>4095</v>
      </c>
      <c r="B2965" t="s">
        <v>993</v>
      </c>
      <c r="C2965">
        <v>2422</v>
      </c>
      <c r="D2965" t="s">
        <v>1006</v>
      </c>
      <c r="E2965" s="128" t="s">
        <v>995</v>
      </c>
      <c r="F2965">
        <v>10</v>
      </c>
      <c r="G2965" t="s">
        <v>996</v>
      </c>
    </row>
    <row r="2966" spans="1:7">
      <c r="A2966">
        <v>4096</v>
      </c>
      <c r="B2966" t="s">
        <v>997</v>
      </c>
      <c r="C2966">
        <v>2419</v>
      </c>
      <c r="D2966" t="s">
        <v>1008</v>
      </c>
      <c r="E2966" s="128" t="s">
        <v>999</v>
      </c>
      <c r="F2966">
        <v>9</v>
      </c>
      <c r="G2966" t="s">
        <v>998</v>
      </c>
    </row>
    <row r="2967" spans="1:7">
      <c r="A2967">
        <v>4097</v>
      </c>
      <c r="B2967" t="s">
        <v>997</v>
      </c>
      <c r="C2967">
        <v>2406</v>
      </c>
      <c r="D2967" t="s">
        <v>1006</v>
      </c>
      <c r="E2967" s="128" t="s">
        <v>1004</v>
      </c>
      <c r="F2967">
        <v>9</v>
      </c>
      <c r="G2967" t="s">
        <v>996</v>
      </c>
    </row>
    <row r="2968" spans="1:7">
      <c r="A2968">
        <v>4098</v>
      </c>
      <c r="B2968" t="s">
        <v>997</v>
      </c>
      <c r="C2968">
        <v>2421</v>
      </c>
      <c r="D2968" t="s">
        <v>1008</v>
      </c>
      <c r="E2968" s="128" t="s">
        <v>999</v>
      </c>
      <c r="F2968">
        <v>9</v>
      </c>
      <c r="G2968" t="s">
        <v>996</v>
      </c>
    </row>
    <row r="2969" spans="1:7">
      <c r="A2969">
        <v>4099</v>
      </c>
      <c r="B2969" t="s">
        <v>997</v>
      </c>
      <c r="C2969">
        <v>2401</v>
      </c>
      <c r="D2969" t="s">
        <v>1008</v>
      </c>
      <c r="E2969" s="128" t="s">
        <v>999</v>
      </c>
      <c r="F2969">
        <v>9</v>
      </c>
      <c r="G2969" t="s">
        <v>998</v>
      </c>
    </row>
    <row r="2970" spans="1:7">
      <c r="A2970">
        <v>4100</v>
      </c>
      <c r="B2970" t="s">
        <v>997</v>
      </c>
      <c r="C2970">
        <v>2417</v>
      </c>
      <c r="D2970" t="s">
        <v>1008</v>
      </c>
      <c r="E2970" s="128" t="s">
        <v>1003</v>
      </c>
      <c r="F2970">
        <v>9</v>
      </c>
      <c r="G2970" t="s">
        <v>998</v>
      </c>
    </row>
    <row r="2971" spans="1:7">
      <c r="A2971">
        <v>4101</v>
      </c>
      <c r="B2971" t="s">
        <v>993</v>
      </c>
      <c r="C2971">
        <v>2421</v>
      </c>
      <c r="D2971" t="s">
        <v>1008</v>
      </c>
      <c r="E2971" s="128" t="s">
        <v>1003</v>
      </c>
      <c r="F2971">
        <v>9</v>
      </c>
      <c r="G2971" t="s">
        <v>998</v>
      </c>
    </row>
    <row r="2972" spans="1:7">
      <c r="A2972">
        <v>4103</v>
      </c>
      <c r="B2972" t="s">
        <v>997</v>
      </c>
      <c r="C2972">
        <v>2424</v>
      </c>
      <c r="D2972" t="s">
        <v>1010</v>
      </c>
      <c r="E2972" s="128" t="s">
        <v>995</v>
      </c>
      <c r="F2972">
        <v>9</v>
      </c>
      <c r="G2972" t="s">
        <v>996</v>
      </c>
    </row>
    <row r="2973" spans="1:7">
      <c r="A2973">
        <v>4104</v>
      </c>
      <c r="B2973" t="s">
        <v>997</v>
      </c>
      <c r="C2973">
        <v>2407</v>
      </c>
      <c r="D2973" t="s">
        <v>1006</v>
      </c>
      <c r="E2973" s="128" t="s">
        <v>1003</v>
      </c>
      <c r="F2973">
        <v>9</v>
      </c>
      <c r="G2973" t="s">
        <v>996</v>
      </c>
    </row>
    <row r="2974" spans="1:7">
      <c r="A2974">
        <v>4105</v>
      </c>
      <c r="B2974" t="s">
        <v>997</v>
      </c>
      <c r="C2974">
        <v>2414</v>
      </c>
      <c r="D2974" t="s">
        <v>1008</v>
      </c>
      <c r="E2974" s="128" t="s">
        <v>995</v>
      </c>
      <c r="F2974">
        <v>9</v>
      </c>
      <c r="G2974" t="s">
        <v>998</v>
      </c>
    </row>
    <row r="2975" spans="1:7">
      <c r="A2975">
        <v>4106</v>
      </c>
      <c r="B2975" t="s">
        <v>1001</v>
      </c>
      <c r="C2975">
        <v>2422</v>
      </c>
      <c r="D2975" t="s">
        <v>1008</v>
      </c>
      <c r="E2975" s="128" t="s">
        <v>1003</v>
      </c>
      <c r="F2975">
        <v>9</v>
      </c>
      <c r="G2975" t="s">
        <v>998</v>
      </c>
    </row>
    <row r="2976" spans="1:7">
      <c r="A2976">
        <v>4107</v>
      </c>
      <c r="B2976" t="s">
        <v>997</v>
      </c>
      <c r="C2976">
        <v>2403</v>
      </c>
      <c r="D2976" t="s">
        <v>1008</v>
      </c>
      <c r="E2976" s="128" t="s">
        <v>1003</v>
      </c>
      <c r="F2976">
        <v>9</v>
      </c>
      <c r="G2976" t="s">
        <v>998</v>
      </c>
    </row>
    <row r="2977" spans="1:7">
      <c r="A2977">
        <v>4108</v>
      </c>
      <c r="B2977" t="s">
        <v>997</v>
      </c>
      <c r="C2977">
        <v>2402</v>
      </c>
      <c r="D2977" t="s">
        <v>1009</v>
      </c>
      <c r="E2977" s="128" t="s">
        <v>995</v>
      </c>
      <c r="F2977">
        <v>9</v>
      </c>
      <c r="G2977" t="s">
        <v>998</v>
      </c>
    </row>
    <row r="2978" spans="1:7">
      <c r="A2978">
        <v>4109</v>
      </c>
      <c r="B2978" t="s">
        <v>1001</v>
      </c>
      <c r="C2978">
        <v>2409</v>
      </c>
      <c r="D2978" t="s">
        <v>1000</v>
      </c>
      <c r="E2978" s="128" t="s">
        <v>995</v>
      </c>
      <c r="F2978">
        <v>9</v>
      </c>
      <c r="G2978" t="s">
        <v>996</v>
      </c>
    </row>
    <row r="2979" spans="1:7">
      <c r="A2979">
        <v>4110</v>
      </c>
      <c r="B2979" t="s">
        <v>997</v>
      </c>
      <c r="C2979">
        <v>2412</v>
      </c>
      <c r="D2979" t="s">
        <v>1008</v>
      </c>
      <c r="E2979" s="128" t="s">
        <v>1003</v>
      </c>
      <c r="F2979">
        <v>9</v>
      </c>
      <c r="G2979" t="s">
        <v>998</v>
      </c>
    </row>
    <row r="2980" spans="1:7">
      <c r="A2980">
        <v>4111</v>
      </c>
      <c r="B2980" t="s">
        <v>997</v>
      </c>
      <c r="C2980">
        <v>2402</v>
      </c>
      <c r="D2980" t="s">
        <v>1006</v>
      </c>
      <c r="E2980" s="128" t="s">
        <v>995</v>
      </c>
      <c r="F2980">
        <v>9</v>
      </c>
      <c r="G2980" t="s">
        <v>996</v>
      </c>
    </row>
    <row r="2981" spans="1:7">
      <c r="A2981">
        <v>4112</v>
      </c>
      <c r="B2981" t="s">
        <v>997</v>
      </c>
      <c r="C2981">
        <v>2402</v>
      </c>
      <c r="D2981" t="s">
        <v>1008</v>
      </c>
      <c r="E2981" s="128" t="s">
        <v>999</v>
      </c>
      <c r="F2981">
        <v>9</v>
      </c>
      <c r="G2981" t="s">
        <v>998</v>
      </c>
    </row>
    <row r="2982" spans="1:7">
      <c r="A2982">
        <v>4113</v>
      </c>
      <c r="B2982" t="s">
        <v>1001</v>
      </c>
      <c r="C2982">
        <v>2401</v>
      </c>
      <c r="D2982" t="s">
        <v>1008</v>
      </c>
      <c r="E2982" s="128" t="s">
        <v>1003</v>
      </c>
      <c r="F2982">
        <v>9</v>
      </c>
      <c r="G2982" t="s">
        <v>998</v>
      </c>
    </row>
    <row r="2983" spans="1:7">
      <c r="A2983">
        <v>4114</v>
      </c>
      <c r="B2983" t="s">
        <v>1002</v>
      </c>
      <c r="C2983">
        <v>2414</v>
      </c>
      <c r="D2983" t="s">
        <v>1008</v>
      </c>
      <c r="E2983" s="128" t="s">
        <v>999</v>
      </c>
      <c r="F2983">
        <v>9</v>
      </c>
      <c r="G2983" t="s">
        <v>998</v>
      </c>
    </row>
    <row r="2984" spans="1:7">
      <c r="A2984">
        <v>4115</v>
      </c>
      <c r="B2984" t="s">
        <v>997</v>
      </c>
      <c r="C2984">
        <v>2403</v>
      </c>
      <c r="D2984" t="s">
        <v>1006</v>
      </c>
      <c r="E2984" s="128" t="s">
        <v>995</v>
      </c>
      <c r="F2984">
        <v>9</v>
      </c>
      <c r="G2984" t="s">
        <v>996</v>
      </c>
    </row>
    <row r="2985" spans="1:7">
      <c r="A2985">
        <v>4116</v>
      </c>
      <c r="B2985" t="s">
        <v>997</v>
      </c>
      <c r="C2985">
        <v>2405</v>
      </c>
      <c r="D2985" t="s">
        <v>1008</v>
      </c>
      <c r="E2985" s="128" t="s">
        <v>999</v>
      </c>
      <c r="F2985">
        <v>9</v>
      </c>
      <c r="G2985" t="s">
        <v>998</v>
      </c>
    </row>
    <row r="2986" spans="1:7">
      <c r="A2986">
        <v>4117</v>
      </c>
      <c r="B2986" t="s">
        <v>1001</v>
      </c>
      <c r="C2986">
        <v>2408</v>
      </c>
      <c r="D2986" t="s">
        <v>1006</v>
      </c>
      <c r="E2986" s="128" t="s">
        <v>995</v>
      </c>
      <c r="F2986">
        <v>9</v>
      </c>
      <c r="G2986" t="s">
        <v>996</v>
      </c>
    </row>
    <row r="2987" spans="1:7">
      <c r="A2987">
        <v>4118</v>
      </c>
      <c r="B2987" t="s">
        <v>997</v>
      </c>
      <c r="C2987">
        <v>2404</v>
      </c>
      <c r="D2987" t="s">
        <v>1006</v>
      </c>
      <c r="E2987" s="128" t="s">
        <v>995</v>
      </c>
      <c r="F2987">
        <v>9</v>
      </c>
      <c r="G2987" t="s">
        <v>1005</v>
      </c>
    </row>
    <row r="2988" spans="1:7">
      <c r="A2988">
        <v>4119</v>
      </c>
      <c r="B2988" t="s">
        <v>997</v>
      </c>
      <c r="C2988">
        <v>2404</v>
      </c>
      <c r="D2988" t="s">
        <v>1006</v>
      </c>
      <c r="E2988" s="128" t="s">
        <v>995</v>
      </c>
      <c r="F2988">
        <v>9</v>
      </c>
      <c r="G2988" t="s">
        <v>996</v>
      </c>
    </row>
    <row r="2989" spans="1:7">
      <c r="A2989">
        <v>4120</v>
      </c>
      <c r="B2989" t="s">
        <v>993</v>
      </c>
      <c r="C2989">
        <v>2416</v>
      </c>
      <c r="D2989" t="s">
        <v>1006</v>
      </c>
      <c r="E2989" s="128" t="s">
        <v>995</v>
      </c>
      <c r="F2989">
        <v>9</v>
      </c>
      <c r="G2989" t="s">
        <v>996</v>
      </c>
    </row>
    <row r="2990" spans="1:7">
      <c r="A2990">
        <v>4121</v>
      </c>
      <c r="B2990" t="s">
        <v>993</v>
      </c>
      <c r="C2990">
        <v>2405</v>
      </c>
      <c r="D2990" t="s">
        <v>1006</v>
      </c>
      <c r="E2990" s="128" t="s">
        <v>995</v>
      </c>
      <c r="F2990">
        <v>9</v>
      </c>
      <c r="G2990" t="s">
        <v>996</v>
      </c>
    </row>
    <row r="2991" spans="1:7">
      <c r="A2991">
        <v>4122</v>
      </c>
      <c r="B2991" t="s">
        <v>993</v>
      </c>
      <c r="C2991">
        <v>2405</v>
      </c>
      <c r="D2991" t="s">
        <v>1006</v>
      </c>
      <c r="E2991" s="128" t="s">
        <v>995</v>
      </c>
      <c r="F2991">
        <v>9</v>
      </c>
      <c r="G2991" t="s">
        <v>996</v>
      </c>
    </row>
    <row r="2992" spans="1:7">
      <c r="A2992">
        <v>4123</v>
      </c>
      <c r="B2992" t="s">
        <v>997</v>
      </c>
      <c r="C2992">
        <v>2402</v>
      </c>
      <c r="D2992" t="s">
        <v>1010</v>
      </c>
      <c r="E2992" s="128" t="s">
        <v>995</v>
      </c>
      <c r="F2992">
        <v>3</v>
      </c>
      <c r="G2992" t="s">
        <v>996</v>
      </c>
    </row>
    <row r="2993" spans="1:7">
      <c r="A2993">
        <v>4124</v>
      </c>
      <c r="B2993" t="s">
        <v>997</v>
      </c>
      <c r="C2993">
        <v>2405</v>
      </c>
      <c r="D2993" t="s">
        <v>1006</v>
      </c>
      <c r="E2993" s="128" t="s">
        <v>995</v>
      </c>
      <c r="F2993">
        <v>9</v>
      </c>
      <c r="G2993" t="s">
        <v>998</v>
      </c>
    </row>
    <row r="2994" spans="1:7">
      <c r="A2994">
        <v>4125</v>
      </c>
      <c r="B2994" t="s">
        <v>997</v>
      </c>
      <c r="C2994">
        <v>2409</v>
      </c>
      <c r="D2994" t="s">
        <v>1000</v>
      </c>
      <c r="E2994" s="128" t="s">
        <v>999</v>
      </c>
      <c r="F2994">
        <v>9</v>
      </c>
      <c r="G2994" t="s">
        <v>996</v>
      </c>
    </row>
    <row r="2995" spans="1:7">
      <c r="A2995">
        <v>4126</v>
      </c>
      <c r="B2995" t="s">
        <v>997</v>
      </c>
      <c r="C2995">
        <v>2415</v>
      </c>
      <c r="D2995" t="s">
        <v>1000</v>
      </c>
      <c r="E2995" s="128" t="s">
        <v>995</v>
      </c>
      <c r="F2995">
        <v>9</v>
      </c>
      <c r="G2995" t="s">
        <v>1005</v>
      </c>
    </row>
    <row r="2996" spans="1:7">
      <c r="A2996">
        <v>4127</v>
      </c>
      <c r="B2996" t="s">
        <v>993</v>
      </c>
      <c r="C2996">
        <v>2417</v>
      </c>
      <c r="D2996" t="s">
        <v>1010</v>
      </c>
      <c r="E2996" s="128" t="s">
        <v>999</v>
      </c>
      <c r="F2996">
        <v>9</v>
      </c>
      <c r="G2996" t="s">
        <v>996</v>
      </c>
    </row>
    <row r="2997" spans="1:7">
      <c r="A2997">
        <v>4128</v>
      </c>
      <c r="B2997" t="s">
        <v>997</v>
      </c>
      <c r="C2997">
        <v>2401</v>
      </c>
      <c r="D2997" t="s">
        <v>1008</v>
      </c>
      <c r="E2997" s="128" t="s">
        <v>1003</v>
      </c>
      <c r="F2997">
        <v>9</v>
      </c>
      <c r="G2997" t="s">
        <v>998</v>
      </c>
    </row>
    <row r="2998" spans="1:7">
      <c r="A2998">
        <v>4129</v>
      </c>
      <c r="B2998" t="s">
        <v>993</v>
      </c>
      <c r="C2998">
        <v>2407</v>
      </c>
      <c r="D2998" t="s">
        <v>1006</v>
      </c>
      <c r="E2998" s="128" t="s">
        <v>1003</v>
      </c>
      <c r="F2998">
        <v>9</v>
      </c>
      <c r="G2998" t="s">
        <v>996</v>
      </c>
    </row>
    <row r="2999" spans="1:7">
      <c r="A2999">
        <v>4130</v>
      </c>
      <c r="B2999" t="s">
        <v>997</v>
      </c>
      <c r="C2999">
        <v>2418</v>
      </c>
      <c r="D2999" t="s">
        <v>1006</v>
      </c>
      <c r="E2999" s="128" t="s">
        <v>999</v>
      </c>
      <c r="F2999">
        <v>9</v>
      </c>
      <c r="G2999" t="s">
        <v>998</v>
      </c>
    </row>
    <row r="3000" spans="1:7">
      <c r="A3000">
        <v>4131</v>
      </c>
      <c r="B3000" t="s">
        <v>997</v>
      </c>
      <c r="C3000">
        <v>2414</v>
      </c>
      <c r="D3000" t="s">
        <v>1006</v>
      </c>
      <c r="E3000" s="128" t="s">
        <v>999</v>
      </c>
      <c r="F3000">
        <v>9</v>
      </c>
      <c r="G3000" t="s">
        <v>998</v>
      </c>
    </row>
    <row r="3001" spans="1:7">
      <c r="A3001">
        <v>4132</v>
      </c>
      <c r="B3001" t="s">
        <v>997</v>
      </c>
      <c r="C3001">
        <v>2420</v>
      </c>
      <c r="D3001" t="s">
        <v>994</v>
      </c>
      <c r="E3001" s="128" t="s">
        <v>995</v>
      </c>
      <c r="F3001">
        <v>22</v>
      </c>
      <c r="G3001" t="s">
        <v>996</v>
      </c>
    </row>
    <row r="3002" spans="1:7">
      <c r="A3002">
        <v>4133</v>
      </c>
      <c r="B3002" t="s">
        <v>993</v>
      </c>
      <c r="C3002">
        <v>2418</v>
      </c>
      <c r="D3002" t="s">
        <v>1008</v>
      </c>
      <c r="E3002" s="128" t="s">
        <v>1003</v>
      </c>
      <c r="F3002">
        <v>9</v>
      </c>
      <c r="G3002" t="s">
        <v>998</v>
      </c>
    </row>
    <row r="3003" spans="1:7">
      <c r="A3003">
        <v>4134</v>
      </c>
      <c r="B3003" t="s">
        <v>993</v>
      </c>
      <c r="C3003">
        <v>2411</v>
      </c>
      <c r="D3003" t="s">
        <v>994</v>
      </c>
      <c r="E3003" s="128" t="s">
        <v>995</v>
      </c>
      <c r="F3003">
        <v>9</v>
      </c>
      <c r="G3003" t="s">
        <v>996</v>
      </c>
    </row>
    <row r="3004" spans="1:7">
      <c r="A3004">
        <v>4135</v>
      </c>
      <c r="B3004" t="s">
        <v>997</v>
      </c>
      <c r="C3004">
        <v>2407</v>
      </c>
      <c r="D3004" t="s">
        <v>1010</v>
      </c>
      <c r="E3004" s="128" t="s">
        <v>995</v>
      </c>
      <c r="F3004">
        <v>9</v>
      </c>
      <c r="G3004" t="s">
        <v>998</v>
      </c>
    </row>
    <row r="3005" spans="1:7">
      <c r="A3005">
        <v>4137</v>
      </c>
      <c r="B3005" t="s">
        <v>997</v>
      </c>
      <c r="C3005">
        <v>2402</v>
      </c>
      <c r="D3005" t="s">
        <v>1008</v>
      </c>
      <c r="E3005" s="128" t="s">
        <v>995</v>
      </c>
      <c r="F3005">
        <v>9</v>
      </c>
      <c r="G3005" t="s">
        <v>996</v>
      </c>
    </row>
    <row r="3006" spans="1:7">
      <c r="A3006">
        <v>4138</v>
      </c>
      <c r="B3006" t="s">
        <v>997</v>
      </c>
      <c r="C3006">
        <v>2416</v>
      </c>
      <c r="D3006" t="s">
        <v>1010</v>
      </c>
      <c r="E3006" s="128" t="s">
        <v>999</v>
      </c>
      <c r="F3006">
        <v>9</v>
      </c>
      <c r="G3006" t="s">
        <v>996</v>
      </c>
    </row>
    <row r="3007" spans="1:7">
      <c r="A3007">
        <v>4139</v>
      </c>
      <c r="B3007" t="s">
        <v>993</v>
      </c>
      <c r="C3007">
        <v>2421</v>
      </c>
      <c r="D3007" t="s">
        <v>1008</v>
      </c>
      <c r="E3007" s="128" t="s">
        <v>1003</v>
      </c>
      <c r="F3007">
        <v>9</v>
      </c>
      <c r="G3007" t="s">
        <v>998</v>
      </c>
    </row>
    <row r="3008" spans="1:7">
      <c r="A3008">
        <v>4140</v>
      </c>
      <c r="B3008" t="s">
        <v>997</v>
      </c>
      <c r="C3008">
        <v>2421</v>
      </c>
      <c r="D3008" t="s">
        <v>1010</v>
      </c>
      <c r="E3008" s="128" t="s">
        <v>999</v>
      </c>
      <c r="F3008">
        <v>9</v>
      </c>
      <c r="G3008" t="s">
        <v>996</v>
      </c>
    </row>
    <row r="3009" spans="1:7">
      <c r="A3009">
        <v>4141</v>
      </c>
      <c r="B3009" t="s">
        <v>1002</v>
      </c>
      <c r="C3009">
        <v>2419</v>
      </c>
      <c r="D3009" t="s">
        <v>1006</v>
      </c>
      <c r="E3009" s="128" t="s">
        <v>999</v>
      </c>
      <c r="F3009">
        <v>9</v>
      </c>
      <c r="G3009" t="s">
        <v>998</v>
      </c>
    </row>
    <row r="3010" spans="1:7">
      <c r="A3010">
        <v>4142</v>
      </c>
      <c r="B3010" t="s">
        <v>997</v>
      </c>
      <c r="C3010">
        <v>2416</v>
      </c>
      <c r="D3010" t="s">
        <v>1009</v>
      </c>
      <c r="E3010" s="128" t="s">
        <v>999</v>
      </c>
      <c r="F3010">
        <v>9</v>
      </c>
      <c r="G3010" t="s">
        <v>998</v>
      </c>
    </row>
    <row r="3011" spans="1:7">
      <c r="A3011">
        <v>4143</v>
      </c>
      <c r="B3011" t="s">
        <v>997</v>
      </c>
      <c r="C3011">
        <v>2411</v>
      </c>
      <c r="D3011" t="s">
        <v>1009</v>
      </c>
      <c r="E3011" s="128" t="s">
        <v>995</v>
      </c>
      <c r="F3011">
        <v>8</v>
      </c>
      <c r="G3011" t="s">
        <v>996</v>
      </c>
    </row>
    <row r="3012" spans="1:7">
      <c r="A3012">
        <v>4144</v>
      </c>
      <c r="B3012" t="s">
        <v>1001</v>
      </c>
      <c r="C3012">
        <v>2406</v>
      </c>
      <c r="D3012" t="s">
        <v>1009</v>
      </c>
      <c r="E3012" s="128" t="s">
        <v>999</v>
      </c>
      <c r="F3012">
        <v>8</v>
      </c>
      <c r="G3012" t="s">
        <v>996</v>
      </c>
    </row>
    <row r="3013" spans="1:7">
      <c r="A3013">
        <v>4145</v>
      </c>
      <c r="B3013" t="s">
        <v>993</v>
      </c>
      <c r="C3013">
        <v>2409</v>
      </c>
      <c r="D3013" t="s">
        <v>1000</v>
      </c>
      <c r="E3013" s="128" t="s">
        <v>995</v>
      </c>
      <c r="F3013">
        <v>8</v>
      </c>
      <c r="G3013" t="s">
        <v>998</v>
      </c>
    </row>
    <row r="3014" spans="1:7">
      <c r="A3014">
        <v>4146</v>
      </c>
      <c r="B3014" t="s">
        <v>997</v>
      </c>
      <c r="C3014">
        <v>2409</v>
      </c>
      <c r="D3014" t="s">
        <v>1008</v>
      </c>
      <c r="E3014" s="128" t="s">
        <v>995</v>
      </c>
      <c r="F3014">
        <v>8</v>
      </c>
      <c r="G3014" t="s">
        <v>998</v>
      </c>
    </row>
    <row r="3015" spans="1:7">
      <c r="A3015">
        <v>4147</v>
      </c>
      <c r="B3015" t="s">
        <v>997</v>
      </c>
      <c r="C3015">
        <v>2416</v>
      </c>
      <c r="D3015" t="s">
        <v>1010</v>
      </c>
      <c r="E3015" s="128" t="s">
        <v>1003</v>
      </c>
      <c r="F3015">
        <v>8</v>
      </c>
      <c r="G3015" t="s">
        <v>996</v>
      </c>
    </row>
    <row r="3016" spans="1:7">
      <c r="A3016">
        <v>4148</v>
      </c>
      <c r="B3016" t="s">
        <v>1007</v>
      </c>
      <c r="C3016">
        <v>2403</v>
      </c>
      <c r="D3016" t="s">
        <v>1009</v>
      </c>
      <c r="E3016" s="128" t="s">
        <v>1003</v>
      </c>
      <c r="F3016">
        <v>8</v>
      </c>
      <c r="G3016" t="s">
        <v>996</v>
      </c>
    </row>
    <row r="3017" spans="1:7">
      <c r="A3017">
        <v>4149</v>
      </c>
      <c r="B3017" t="s">
        <v>997</v>
      </c>
      <c r="C3017">
        <v>2403</v>
      </c>
      <c r="D3017" t="s">
        <v>1009</v>
      </c>
      <c r="E3017" s="128" t="s">
        <v>1003</v>
      </c>
      <c r="F3017">
        <v>8</v>
      </c>
      <c r="G3017" t="s">
        <v>996</v>
      </c>
    </row>
    <row r="3018" spans="1:7">
      <c r="A3018">
        <v>4150</v>
      </c>
      <c r="B3018" t="s">
        <v>993</v>
      </c>
      <c r="C3018">
        <v>2404</v>
      </c>
      <c r="D3018" t="s">
        <v>994</v>
      </c>
      <c r="E3018" s="128" t="s">
        <v>995</v>
      </c>
      <c r="F3018">
        <v>8</v>
      </c>
      <c r="G3018" t="s">
        <v>998</v>
      </c>
    </row>
    <row r="3019" spans="1:7">
      <c r="A3019">
        <v>4151</v>
      </c>
      <c r="B3019" t="s">
        <v>993</v>
      </c>
      <c r="C3019">
        <v>2413</v>
      </c>
      <c r="D3019" t="s">
        <v>1008</v>
      </c>
      <c r="E3019" s="128" t="s">
        <v>1003</v>
      </c>
      <c r="F3019">
        <v>8</v>
      </c>
      <c r="G3019" t="s">
        <v>998</v>
      </c>
    </row>
    <row r="3020" spans="1:7">
      <c r="A3020">
        <v>4152</v>
      </c>
      <c r="B3020" t="s">
        <v>1001</v>
      </c>
      <c r="C3020">
        <v>2416</v>
      </c>
      <c r="D3020" t="s">
        <v>1008</v>
      </c>
      <c r="E3020" s="128" t="s">
        <v>1003</v>
      </c>
      <c r="F3020">
        <v>8</v>
      </c>
      <c r="G3020" t="s">
        <v>996</v>
      </c>
    </row>
    <row r="3021" spans="1:7">
      <c r="A3021">
        <v>4153</v>
      </c>
      <c r="B3021" t="s">
        <v>997</v>
      </c>
      <c r="C3021">
        <v>2418</v>
      </c>
      <c r="D3021" t="s">
        <v>1009</v>
      </c>
      <c r="E3021" s="128" t="s">
        <v>1003</v>
      </c>
      <c r="F3021">
        <v>8</v>
      </c>
      <c r="G3021" t="s">
        <v>998</v>
      </c>
    </row>
    <row r="3022" spans="1:7">
      <c r="A3022">
        <v>4154</v>
      </c>
      <c r="B3022" t="s">
        <v>997</v>
      </c>
      <c r="C3022">
        <v>2418</v>
      </c>
      <c r="D3022" t="s">
        <v>1008</v>
      </c>
      <c r="E3022" s="128" t="s">
        <v>999</v>
      </c>
      <c r="F3022">
        <v>8</v>
      </c>
      <c r="G3022" t="s">
        <v>998</v>
      </c>
    </row>
    <row r="3023" spans="1:7">
      <c r="A3023">
        <v>4155</v>
      </c>
      <c r="B3023" t="s">
        <v>993</v>
      </c>
      <c r="C3023">
        <v>2416</v>
      </c>
      <c r="D3023" t="s">
        <v>1008</v>
      </c>
      <c r="E3023" s="128" t="s">
        <v>995</v>
      </c>
      <c r="F3023">
        <v>8</v>
      </c>
      <c r="G3023" t="s">
        <v>996</v>
      </c>
    </row>
    <row r="3024" spans="1:7">
      <c r="A3024">
        <v>4156</v>
      </c>
      <c r="B3024" t="s">
        <v>997</v>
      </c>
      <c r="C3024">
        <v>2416</v>
      </c>
      <c r="D3024" t="s">
        <v>1010</v>
      </c>
      <c r="E3024" s="128" t="s">
        <v>999</v>
      </c>
      <c r="F3024">
        <v>8</v>
      </c>
      <c r="G3024" t="s">
        <v>998</v>
      </c>
    </row>
    <row r="3025" spans="1:7">
      <c r="A3025">
        <v>4157</v>
      </c>
      <c r="B3025" t="s">
        <v>1001</v>
      </c>
      <c r="C3025">
        <v>2419</v>
      </c>
      <c r="D3025" t="s">
        <v>1009</v>
      </c>
      <c r="E3025" s="128" t="s">
        <v>995</v>
      </c>
      <c r="F3025">
        <v>8</v>
      </c>
      <c r="G3025" t="s">
        <v>998</v>
      </c>
    </row>
    <row r="3026" spans="1:7">
      <c r="A3026">
        <v>4158</v>
      </c>
      <c r="B3026" t="s">
        <v>1001</v>
      </c>
      <c r="C3026">
        <v>2418</v>
      </c>
      <c r="D3026" t="s">
        <v>1000</v>
      </c>
      <c r="E3026" s="128" t="s">
        <v>995</v>
      </c>
      <c r="F3026">
        <v>8</v>
      </c>
      <c r="G3026" t="s">
        <v>998</v>
      </c>
    </row>
    <row r="3027" spans="1:7">
      <c r="A3027">
        <v>4159</v>
      </c>
      <c r="B3027" t="s">
        <v>997</v>
      </c>
      <c r="C3027">
        <v>2415</v>
      </c>
      <c r="D3027" t="s">
        <v>1008</v>
      </c>
      <c r="E3027" s="128" t="s">
        <v>999</v>
      </c>
      <c r="F3027">
        <v>8</v>
      </c>
      <c r="G3027" t="s">
        <v>998</v>
      </c>
    </row>
    <row r="3028" spans="1:7">
      <c r="A3028">
        <v>4160</v>
      </c>
      <c r="B3028" t="s">
        <v>997</v>
      </c>
      <c r="C3028">
        <v>2403</v>
      </c>
      <c r="D3028" t="s">
        <v>1008</v>
      </c>
      <c r="E3028" s="128" t="s">
        <v>995</v>
      </c>
      <c r="F3028">
        <v>8</v>
      </c>
      <c r="G3028" t="s">
        <v>996</v>
      </c>
    </row>
    <row r="3029" spans="1:7">
      <c r="A3029">
        <v>4161</v>
      </c>
      <c r="B3029" t="s">
        <v>993</v>
      </c>
      <c r="C3029">
        <v>2402</v>
      </c>
      <c r="D3029" t="s">
        <v>994</v>
      </c>
      <c r="E3029" s="128" t="s">
        <v>999</v>
      </c>
      <c r="F3029">
        <v>8</v>
      </c>
      <c r="G3029" t="s">
        <v>998</v>
      </c>
    </row>
    <row r="3030" spans="1:7">
      <c r="A3030">
        <v>4162</v>
      </c>
      <c r="B3030" t="s">
        <v>993</v>
      </c>
      <c r="C3030">
        <v>2418</v>
      </c>
      <c r="D3030" t="s">
        <v>1008</v>
      </c>
      <c r="E3030" s="128" t="s">
        <v>1003</v>
      </c>
      <c r="F3030">
        <v>8</v>
      </c>
      <c r="G3030" t="s">
        <v>998</v>
      </c>
    </row>
    <row r="3031" spans="1:7">
      <c r="A3031">
        <v>4163</v>
      </c>
      <c r="B3031" t="s">
        <v>997</v>
      </c>
      <c r="C3031">
        <v>2403</v>
      </c>
      <c r="D3031" t="s">
        <v>1008</v>
      </c>
      <c r="E3031" s="128" t="s">
        <v>995</v>
      </c>
      <c r="F3031">
        <v>7</v>
      </c>
      <c r="G3031" t="s">
        <v>996</v>
      </c>
    </row>
    <row r="3032" spans="1:7">
      <c r="A3032">
        <v>4164</v>
      </c>
      <c r="B3032" t="s">
        <v>997</v>
      </c>
      <c r="C3032">
        <v>2419</v>
      </c>
      <c r="D3032" t="s">
        <v>1008</v>
      </c>
      <c r="E3032" s="128" t="s">
        <v>999</v>
      </c>
      <c r="F3032">
        <v>7</v>
      </c>
      <c r="G3032" t="s">
        <v>998</v>
      </c>
    </row>
    <row r="3033" spans="1:7">
      <c r="A3033">
        <v>4165</v>
      </c>
      <c r="B3033" t="s">
        <v>997</v>
      </c>
      <c r="C3033">
        <v>2418</v>
      </c>
      <c r="D3033" t="s">
        <v>1000</v>
      </c>
      <c r="E3033" s="128" t="s">
        <v>995</v>
      </c>
      <c r="F3033">
        <v>8</v>
      </c>
      <c r="G3033" t="s">
        <v>998</v>
      </c>
    </row>
    <row r="3034" spans="1:7">
      <c r="A3034">
        <v>4166</v>
      </c>
      <c r="B3034" t="s">
        <v>997</v>
      </c>
      <c r="C3034">
        <v>2413</v>
      </c>
      <c r="D3034" t="s">
        <v>994</v>
      </c>
      <c r="E3034" s="128" t="s">
        <v>999</v>
      </c>
      <c r="F3034">
        <v>7</v>
      </c>
      <c r="G3034" t="s">
        <v>998</v>
      </c>
    </row>
    <row r="3035" spans="1:7">
      <c r="A3035">
        <v>4167</v>
      </c>
      <c r="B3035" t="s">
        <v>993</v>
      </c>
      <c r="C3035">
        <v>2408</v>
      </c>
      <c r="D3035" t="s">
        <v>1008</v>
      </c>
      <c r="E3035" s="128" t="s">
        <v>1003</v>
      </c>
      <c r="F3035">
        <v>7</v>
      </c>
      <c r="G3035" t="s">
        <v>998</v>
      </c>
    </row>
    <row r="3036" spans="1:7">
      <c r="A3036">
        <v>4168</v>
      </c>
      <c r="B3036" t="s">
        <v>1001</v>
      </c>
      <c r="C3036">
        <v>2406</v>
      </c>
      <c r="D3036" t="s">
        <v>1000</v>
      </c>
      <c r="E3036" s="128" t="s">
        <v>999</v>
      </c>
      <c r="F3036">
        <v>7</v>
      </c>
      <c r="G3036" t="s">
        <v>998</v>
      </c>
    </row>
    <row r="3037" spans="1:7">
      <c r="A3037">
        <v>4169</v>
      </c>
      <c r="B3037" t="s">
        <v>1001</v>
      </c>
      <c r="C3037">
        <v>2413</v>
      </c>
      <c r="D3037" t="s">
        <v>1006</v>
      </c>
      <c r="E3037" s="128" t="s">
        <v>999</v>
      </c>
      <c r="F3037">
        <v>7</v>
      </c>
      <c r="G3037" t="s">
        <v>998</v>
      </c>
    </row>
    <row r="3038" spans="1:7">
      <c r="A3038">
        <v>4170</v>
      </c>
      <c r="B3038" t="s">
        <v>997</v>
      </c>
      <c r="C3038">
        <v>2401</v>
      </c>
      <c r="D3038" t="s">
        <v>1008</v>
      </c>
      <c r="E3038" s="128" t="s">
        <v>999</v>
      </c>
      <c r="F3038">
        <v>7</v>
      </c>
      <c r="G3038" t="s">
        <v>998</v>
      </c>
    </row>
    <row r="3039" spans="1:7">
      <c r="A3039">
        <v>4171</v>
      </c>
      <c r="B3039" t="s">
        <v>1001</v>
      </c>
      <c r="C3039">
        <v>2404</v>
      </c>
      <c r="D3039" t="s">
        <v>1006</v>
      </c>
      <c r="E3039" s="128" t="s">
        <v>999</v>
      </c>
      <c r="F3039">
        <v>7</v>
      </c>
      <c r="G3039" t="s">
        <v>998</v>
      </c>
    </row>
    <row r="3040" spans="1:7">
      <c r="A3040">
        <v>4172</v>
      </c>
      <c r="B3040" t="s">
        <v>993</v>
      </c>
      <c r="C3040">
        <v>2415</v>
      </c>
      <c r="D3040" t="s">
        <v>1008</v>
      </c>
      <c r="E3040" s="128" t="s">
        <v>999</v>
      </c>
      <c r="F3040">
        <v>7</v>
      </c>
      <c r="G3040" t="s">
        <v>998</v>
      </c>
    </row>
    <row r="3041" spans="1:7">
      <c r="A3041">
        <v>4173</v>
      </c>
      <c r="B3041" t="s">
        <v>1001</v>
      </c>
      <c r="C3041">
        <v>2405</v>
      </c>
      <c r="D3041" t="s">
        <v>1009</v>
      </c>
      <c r="E3041" s="128" t="s">
        <v>995</v>
      </c>
      <c r="F3041">
        <v>7</v>
      </c>
      <c r="G3041" t="s">
        <v>996</v>
      </c>
    </row>
    <row r="3042" spans="1:7">
      <c r="A3042">
        <v>4174</v>
      </c>
      <c r="B3042" t="s">
        <v>993</v>
      </c>
      <c r="C3042">
        <v>2407</v>
      </c>
      <c r="D3042" t="s">
        <v>1006</v>
      </c>
      <c r="E3042" s="128" t="s">
        <v>995</v>
      </c>
      <c r="F3042">
        <v>7</v>
      </c>
      <c r="G3042" t="s">
        <v>998</v>
      </c>
    </row>
    <row r="3043" spans="1:7">
      <c r="A3043">
        <v>4175</v>
      </c>
      <c r="B3043" t="s">
        <v>997</v>
      </c>
      <c r="C3043">
        <v>2418</v>
      </c>
      <c r="D3043" t="s">
        <v>1008</v>
      </c>
      <c r="E3043" s="128" t="s">
        <v>995</v>
      </c>
      <c r="F3043">
        <v>7</v>
      </c>
      <c r="G3043" t="s">
        <v>998</v>
      </c>
    </row>
    <row r="3044" spans="1:7">
      <c r="A3044">
        <v>4176</v>
      </c>
      <c r="B3044" t="s">
        <v>997</v>
      </c>
      <c r="C3044">
        <v>2418</v>
      </c>
      <c r="D3044" t="s">
        <v>1008</v>
      </c>
      <c r="E3044" s="128" t="s">
        <v>995</v>
      </c>
      <c r="F3044">
        <v>7</v>
      </c>
      <c r="G3044" t="s">
        <v>998</v>
      </c>
    </row>
    <row r="3045" spans="1:7">
      <c r="A3045">
        <v>4177</v>
      </c>
      <c r="B3045" t="s">
        <v>997</v>
      </c>
      <c r="C3045">
        <v>2415</v>
      </c>
      <c r="D3045" t="s">
        <v>1008</v>
      </c>
      <c r="E3045" s="128" t="s">
        <v>999</v>
      </c>
      <c r="F3045">
        <v>7</v>
      </c>
      <c r="G3045" t="s">
        <v>998</v>
      </c>
    </row>
    <row r="3046" spans="1:7">
      <c r="A3046">
        <v>4178</v>
      </c>
      <c r="B3046" t="s">
        <v>993</v>
      </c>
      <c r="C3046">
        <v>2418</v>
      </c>
      <c r="D3046" t="s">
        <v>1008</v>
      </c>
      <c r="E3046" s="128" t="s">
        <v>995</v>
      </c>
      <c r="F3046">
        <v>7</v>
      </c>
      <c r="G3046" t="s">
        <v>998</v>
      </c>
    </row>
    <row r="3047" spans="1:7">
      <c r="A3047">
        <v>4179</v>
      </c>
      <c r="B3047" t="s">
        <v>997</v>
      </c>
      <c r="C3047">
        <v>2419</v>
      </c>
      <c r="D3047" t="s">
        <v>1008</v>
      </c>
      <c r="E3047" s="128" t="s">
        <v>999</v>
      </c>
      <c r="F3047">
        <v>7</v>
      </c>
      <c r="G3047" t="s">
        <v>998</v>
      </c>
    </row>
    <row r="3048" spans="1:7">
      <c r="A3048">
        <v>4180</v>
      </c>
      <c r="B3048" t="s">
        <v>993</v>
      </c>
      <c r="C3048">
        <v>2409</v>
      </c>
      <c r="D3048" t="s">
        <v>1008</v>
      </c>
      <c r="E3048" s="128" t="s">
        <v>1003</v>
      </c>
      <c r="F3048">
        <v>7</v>
      </c>
      <c r="G3048" t="s">
        <v>998</v>
      </c>
    </row>
    <row r="3049" spans="1:7">
      <c r="A3049">
        <v>4181</v>
      </c>
      <c r="B3049" t="s">
        <v>997</v>
      </c>
      <c r="C3049">
        <v>2418</v>
      </c>
      <c r="D3049" t="s">
        <v>1009</v>
      </c>
      <c r="E3049" s="128" t="s">
        <v>995</v>
      </c>
      <c r="F3049">
        <v>7</v>
      </c>
      <c r="G3049" t="s">
        <v>996</v>
      </c>
    </row>
    <row r="3050" spans="1:7">
      <c r="A3050">
        <v>4182</v>
      </c>
      <c r="B3050" t="s">
        <v>1001</v>
      </c>
      <c r="C3050">
        <v>2418</v>
      </c>
      <c r="D3050" t="s">
        <v>1009</v>
      </c>
      <c r="E3050" s="128" t="s">
        <v>995</v>
      </c>
      <c r="F3050">
        <v>7</v>
      </c>
      <c r="G3050" t="s">
        <v>996</v>
      </c>
    </row>
    <row r="3051" spans="1:7">
      <c r="A3051">
        <v>4183</v>
      </c>
      <c r="B3051" t="s">
        <v>993</v>
      </c>
      <c r="C3051">
        <v>2406</v>
      </c>
      <c r="D3051" t="s">
        <v>994</v>
      </c>
      <c r="E3051" s="128" t="s">
        <v>1003</v>
      </c>
      <c r="F3051">
        <v>7</v>
      </c>
      <c r="G3051" t="s">
        <v>998</v>
      </c>
    </row>
    <row r="3052" spans="1:7">
      <c r="A3052">
        <v>4184</v>
      </c>
      <c r="B3052" t="s">
        <v>997</v>
      </c>
      <c r="C3052">
        <v>2404</v>
      </c>
      <c r="D3052" t="s">
        <v>1008</v>
      </c>
      <c r="E3052" s="128" t="s">
        <v>995</v>
      </c>
      <c r="F3052">
        <v>7</v>
      </c>
      <c r="G3052" t="s">
        <v>998</v>
      </c>
    </row>
    <row r="3053" spans="1:7">
      <c r="A3053">
        <v>4185</v>
      </c>
      <c r="B3053" t="s">
        <v>997</v>
      </c>
      <c r="C3053">
        <v>2418</v>
      </c>
      <c r="D3053" t="s">
        <v>1006</v>
      </c>
      <c r="E3053" s="128" t="s">
        <v>995</v>
      </c>
      <c r="F3053">
        <v>7</v>
      </c>
      <c r="G3053" t="s">
        <v>996</v>
      </c>
    </row>
    <row r="3054" spans="1:7">
      <c r="A3054">
        <v>4186</v>
      </c>
      <c r="B3054" t="s">
        <v>997</v>
      </c>
      <c r="C3054">
        <v>2415</v>
      </c>
      <c r="D3054" t="s">
        <v>1009</v>
      </c>
      <c r="E3054" s="128" t="s">
        <v>1003</v>
      </c>
      <c r="F3054">
        <v>7</v>
      </c>
      <c r="G3054" t="s">
        <v>996</v>
      </c>
    </row>
    <row r="3055" spans="1:7">
      <c r="A3055">
        <v>4187</v>
      </c>
      <c r="B3055" t="s">
        <v>997</v>
      </c>
      <c r="C3055">
        <v>2404</v>
      </c>
      <c r="D3055" t="s">
        <v>1006</v>
      </c>
      <c r="E3055" s="128" t="s">
        <v>995</v>
      </c>
      <c r="F3055">
        <v>7</v>
      </c>
      <c r="G3055" t="s">
        <v>998</v>
      </c>
    </row>
    <row r="3056" spans="1:7">
      <c r="A3056">
        <v>4188</v>
      </c>
      <c r="B3056" t="s">
        <v>1001</v>
      </c>
      <c r="C3056">
        <v>2412</v>
      </c>
      <c r="D3056" t="s">
        <v>1009</v>
      </c>
      <c r="E3056" s="128" t="s">
        <v>995</v>
      </c>
      <c r="F3056">
        <v>7</v>
      </c>
      <c r="G3056" t="s">
        <v>996</v>
      </c>
    </row>
    <row r="3057" spans="1:7">
      <c r="A3057">
        <v>4189</v>
      </c>
      <c r="B3057" t="s">
        <v>1001</v>
      </c>
      <c r="C3057">
        <v>2411</v>
      </c>
      <c r="D3057" t="s">
        <v>1009</v>
      </c>
      <c r="E3057" s="128" t="s">
        <v>1003</v>
      </c>
      <c r="F3057">
        <v>7</v>
      </c>
      <c r="G3057" t="s">
        <v>996</v>
      </c>
    </row>
    <row r="3058" spans="1:7">
      <c r="A3058">
        <v>4190</v>
      </c>
      <c r="B3058" t="s">
        <v>997</v>
      </c>
      <c r="C3058">
        <v>2411</v>
      </c>
      <c r="D3058" t="s">
        <v>1010</v>
      </c>
      <c r="E3058" s="128" t="s">
        <v>999</v>
      </c>
      <c r="F3058">
        <v>8</v>
      </c>
      <c r="G3058" t="s">
        <v>998</v>
      </c>
    </row>
    <row r="3059" spans="1:7">
      <c r="A3059">
        <v>4191</v>
      </c>
      <c r="B3059" t="s">
        <v>997</v>
      </c>
      <c r="C3059">
        <v>2422</v>
      </c>
      <c r="D3059" t="s">
        <v>1006</v>
      </c>
      <c r="E3059" s="128" t="s">
        <v>999</v>
      </c>
      <c r="F3059">
        <v>7</v>
      </c>
      <c r="G3059" t="s">
        <v>996</v>
      </c>
    </row>
    <row r="3060" spans="1:7">
      <c r="A3060">
        <v>4192</v>
      </c>
      <c r="B3060" t="s">
        <v>997</v>
      </c>
      <c r="C3060">
        <v>2422</v>
      </c>
      <c r="D3060" t="s">
        <v>1006</v>
      </c>
      <c r="E3060" s="128" t="s">
        <v>999</v>
      </c>
      <c r="F3060">
        <v>7</v>
      </c>
      <c r="G3060" t="s">
        <v>996</v>
      </c>
    </row>
    <row r="3061" spans="1:7">
      <c r="A3061">
        <v>4193</v>
      </c>
      <c r="B3061" t="s">
        <v>997</v>
      </c>
      <c r="C3061">
        <v>2420</v>
      </c>
      <c r="D3061" t="s">
        <v>1006</v>
      </c>
      <c r="E3061" s="128" t="s">
        <v>995</v>
      </c>
      <c r="F3061">
        <v>7</v>
      </c>
      <c r="G3061" t="s">
        <v>996</v>
      </c>
    </row>
    <row r="3062" spans="1:7">
      <c r="A3062">
        <v>4194</v>
      </c>
      <c r="B3062" t="s">
        <v>993</v>
      </c>
      <c r="C3062">
        <v>2421</v>
      </c>
      <c r="D3062" t="s">
        <v>994</v>
      </c>
      <c r="E3062" s="128" t="s">
        <v>1003</v>
      </c>
      <c r="F3062">
        <v>7</v>
      </c>
      <c r="G3062" t="s">
        <v>998</v>
      </c>
    </row>
    <row r="3063" spans="1:7">
      <c r="A3063">
        <v>4195</v>
      </c>
      <c r="B3063" t="s">
        <v>993</v>
      </c>
      <c r="C3063">
        <v>2405</v>
      </c>
      <c r="D3063" t="s">
        <v>1000</v>
      </c>
      <c r="E3063" s="128" t="s">
        <v>1003</v>
      </c>
      <c r="F3063">
        <v>7</v>
      </c>
      <c r="G3063" t="s">
        <v>998</v>
      </c>
    </row>
    <row r="3064" spans="1:7">
      <c r="A3064">
        <v>4196</v>
      </c>
      <c r="B3064" t="s">
        <v>997</v>
      </c>
      <c r="C3064">
        <v>2401</v>
      </c>
      <c r="D3064" t="s">
        <v>1009</v>
      </c>
      <c r="E3064" s="128" t="s">
        <v>1003</v>
      </c>
      <c r="F3064">
        <v>4</v>
      </c>
      <c r="G3064" t="s">
        <v>998</v>
      </c>
    </row>
    <row r="3065" spans="1:7">
      <c r="A3065">
        <v>4197</v>
      </c>
      <c r="B3065" t="s">
        <v>997</v>
      </c>
      <c r="C3065">
        <v>2419</v>
      </c>
      <c r="D3065" t="s">
        <v>1006</v>
      </c>
      <c r="E3065" s="128" t="s">
        <v>995</v>
      </c>
      <c r="F3065">
        <v>7</v>
      </c>
      <c r="G3065" t="s">
        <v>996</v>
      </c>
    </row>
    <row r="3066" spans="1:7">
      <c r="A3066">
        <v>4198</v>
      </c>
      <c r="B3066" t="s">
        <v>1001</v>
      </c>
      <c r="C3066">
        <v>2421</v>
      </c>
      <c r="D3066" t="s">
        <v>1006</v>
      </c>
      <c r="E3066" s="128" t="s">
        <v>1003</v>
      </c>
      <c r="F3066">
        <v>7</v>
      </c>
      <c r="G3066" t="s">
        <v>996</v>
      </c>
    </row>
    <row r="3067" spans="1:7">
      <c r="A3067">
        <v>4199</v>
      </c>
      <c r="B3067" t="s">
        <v>997</v>
      </c>
      <c r="C3067">
        <v>2419</v>
      </c>
      <c r="D3067" t="s">
        <v>1000</v>
      </c>
      <c r="E3067" s="128" t="s">
        <v>1003</v>
      </c>
      <c r="F3067">
        <v>7</v>
      </c>
      <c r="G3067" t="s">
        <v>998</v>
      </c>
    </row>
    <row r="3068" spans="1:7">
      <c r="A3068">
        <v>4200</v>
      </c>
      <c r="B3068" t="s">
        <v>997</v>
      </c>
      <c r="C3068">
        <v>2403</v>
      </c>
      <c r="D3068" t="s">
        <v>1000</v>
      </c>
      <c r="E3068" s="128" t="s">
        <v>995</v>
      </c>
      <c r="F3068">
        <v>7</v>
      </c>
      <c r="G3068" t="s">
        <v>996</v>
      </c>
    </row>
    <row r="3069" spans="1:7">
      <c r="A3069">
        <v>4201</v>
      </c>
      <c r="B3069" t="s">
        <v>993</v>
      </c>
      <c r="C3069">
        <v>2402</v>
      </c>
      <c r="D3069" t="s">
        <v>1009</v>
      </c>
      <c r="E3069" s="128" t="s">
        <v>995</v>
      </c>
      <c r="F3069">
        <v>7</v>
      </c>
      <c r="G3069" t="s">
        <v>996</v>
      </c>
    </row>
    <row r="3070" spans="1:7">
      <c r="A3070">
        <v>4202</v>
      </c>
      <c r="B3070" t="s">
        <v>997</v>
      </c>
      <c r="C3070">
        <v>2405</v>
      </c>
      <c r="D3070" t="s">
        <v>1009</v>
      </c>
      <c r="E3070" s="128" t="s">
        <v>999</v>
      </c>
      <c r="F3070">
        <v>7</v>
      </c>
      <c r="G3070" t="s">
        <v>998</v>
      </c>
    </row>
    <row r="3071" spans="1:7">
      <c r="A3071">
        <v>4203</v>
      </c>
      <c r="B3071" t="s">
        <v>997</v>
      </c>
      <c r="C3071">
        <v>2419</v>
      </c>
      <c r="D3071" t="s">
        <v>1006</v>
      </c>
      <c r="E3071" s="128" t="s">
        <v>995</v>
      </c>
      <c r="F3071">
        <v>7</v>
      </c>
      <c r="G3071" t="s">
        <v>996</v>
      </c>
    </row>
    <row r="3072" spans="1:7">
      <c r="A3072">
        <v>4204</v>
      </c>
      <c r="B3072" t="s">
        <v>1001</v>
      </c>
      <c r="C3072">
        <v>2423</v>
      </c>
      <c r="D3072" t="s">
        <v>1006</v>
      </c>
      <c r="E3072" s="128" t="s">
        <v>1004</v>
      </c>
      <c r="F3072">
        <v>7</v>
      </c>
      <c r="G3072" t="s">
        <v>998</v>
      </c>
    </row>
    <row r="3073" spans="1:7">
      <c r="A3073">
        <v>4205</v>
      </c>
      <c r="B3073" t="s">
        <v>997</v>
      </c>
      <c r="C3073">
        <v>2420</v>
      </c>
      <c r="D3073" t="s">
        <v>1006</v>
      </c>
      <c r="E3073" s="128" t="s">
        <v>999</v>
      </c>
      <c r="F3073">
        <v>7</v>
      </c>
      <c r="G3073" t="s">
        <v>998</v>
      </c>
    </row>
    <row r="3074" spans="1:7">
      <c r="A3074">
        <v>4206</v>
      </c>
      <c r="B3074" t="s">
        <v>993</v>
      </c>
      <c r="C3074">
        <v>2416</v>
      </c>
      <c r="D3074" t="s">
        <v>1009</v>
      </c>
      <c r="E3074" s="128" t="s">
        <v>995</v>
      </c>
      <c r="F3074">
        <v>7</v>
      </c>
      <c r="G3074" t="s">
        <v>998</v>
      </c>
    </row>
    <row r="3075" spans="1:7">
      <c r="A3075">
        <v>4207</v>
      </c>
      <c r="B3075" t="s">
        <v>993</v>
      </c>
      <c r="C3075">
        <v>2415</v>
      </c>
      <c r="D3075" t="s">
        <v>1008</v>
      </c>
      <c r="E3075" s="128" t="s">
        <v>1003</v>
      </c>
      <c r="F3075">
        <v>7</v>
      </c>
      <c r="G3075" t="s">
        <v>998</v>
      </c>
    </row>
    <row r="3076" spans="1:7">
      <c r="A3076">
        <v>4208</v>
      </c>
      <c r="B3076" t="s">
        <v>993</v>
      </c>
      <c r="C3076">
        <v>2414</v>
      </c>
      <c r="D3076" t="s">
        <v>1008</v>
      </c>
      <c r="E3076" s="128" t="s">
        <v>999</v>
      </c>
      <c r="F3076">
        <v>7</v>
      </c>
      <c r="G3076" t="s">
        <v>998</v>
      </c>
    </row>
    <row r="3077" spans="1:7">
      <c r="A3077">
        <v>4209</v>
      </c>
      <c r="B3077" t="s">
        <v>997</v>
      </c>
      <c r="C3077">
        <v>2423</v>
      </c>
      <c r="D3077" t="s">
        <v>1008</v>
      </c>
      <c r="E3077" s="128" t="s">
        <v>995</v>
      </c>
      <c r="F3077">
        <v>7</v>
      </c>
      <c r="G3077" t="s">
        <v>996</v>
      </c>
    </row>
    <row r="3078" spans="1:7">
      <c r="A3078">
        <v>4210</v>
      </c>
      <c r="B3078" t="s">
        <v>997</v>
      </c>
      <c r="C3078">
        <v>2402</v>
      </c>
      <c r="D3078" t="s">
        <v>1008</v>
      </c>
      <c r="E3078" s="128" t="s">
        <v>995</v>
      </c>
      <c r="F3078">
        <v>7</v>
      </c>
      <c r="G3078" t="s">
        <v>996</v>
      </c>
    </row>
    <row r="3079" spans="1:7">
      <c r="A3079">
        <v>4211</v>
      </c>
      <c r="B3079" t="s">
        <v>997</v>
      </c>
      <c r="C3079">
        <v>2401</v>
      </c>
      <c r="D3079" t="s">
        <v>1008</v>
      </c>
      <c r="E3079" s="128" t="s">
        <v>995</v>
      </c>
      <c r="F3079">
        <v>7</v>
      </c>
      <c r="G3079" t="s">
        <v>996</v>
      </c>
    </row>
    <row r="3080" spans="1:7">
      <c r="A3080">
        <v>4212</v>
      </c>
      <c r="B3080" t="s">
        <v>993</v>
      </c>
      <c r="C3080">
        <v>2412</v>
      </c>
      <c r="D3080" t="s">
        <v>1008</v>
      </c>
      <c r="E3080" s="128" t="s">
        <v>1003</v>
      </c>
      <c r="F3080">
        <v>7</v>
      </c>
      <c r="G3080" t="s">
        <v>998</v>
      </c>
    </row>
    <row r="3081" spans="1:7">
      <c r="A3081">
        <v>4213</v>
      </c>
      <c r="B3081" t="s">
        <v>997</v>
      </c>
      <c r="C3081">
        <v>2407</v>
      </c>
      <c r="D3081" t="s">
        <v>1008</v>
      </c>
      <c r="E3081" s="128" t="s">
        <v>999</v>
      </c>
      <c r="F3081">
        <v>7</v>
      </c>
      <c r="G3081" t="s">
        <v>996</v>
      </c>
    </row>
    <row r="3082" spans="1:7">
      <c r="A3082">
        <v>4214</v>
      </c>
      <c r="B3082" t="s">
        <v>1001</v>
      </c>
      <c r="C3082">
        <v>2414</v>
      </c>
      <c r="D3082" t="s">
        <v>1010</v>
      </c>
      <c r="E3082" s="128" t="s">
        <v>999</v>
      </c>
      <c r="F3082">
        <v>7</v>
      </c>
      <c r="G3082" t="s">
        <v>998</v>
      </c>
    </row>
    <row r="3083" spans="1:7">
      <c r="A3083">
        <v>4215</v>
      </c>
      <c r="B3083" t="s">
        <v>997</v>
      </c>
      <c r="C3083">
        <v>2403</v>
      </c>
      <c r="D3083" t="s">
        <v>1010</v>
      </c>
      <c r="E3083" s="128" t="s">
        <v>999</v>
      </c>
      <c r="F3083">
        <v>3</v>
      </c>
      <c r="G3083" t="s">
        <v>996</v>
      </c>
    </row>
    <row r="3084" spans="1:7">
      <c r="A3084">
        <v>4216</v>
      </c>
      <c r="B3084" t="s">
        <v>993</v>
      </c>
      <c r="C3084">
        <v>2405</v>
      </c>
      <c r="D3084" t="s">
        <v>1009</v>
      </c>
      <c r="E3084" s="128" t="s">
        <v>995</v>
      </c>
      <c r="F3084">
        <v>7</v>
      </c>
      <c r="G3084" t="s">
        <v>996</v>
      </c>
    </row>
    <row r="3085" spans="1:7">
      <c r="A3085">
        <v>4217</v>
      </c>
      <c r="B3085" t="s">
        <v>993</v>
      </c>
      <c r="C3085">
        <v>2405</v>
      </c>
      <c r="D3085" t="s">
        <v>1010</v>
      </c>
      <c r="E3085" s="128" t="s">
        <v>995</v>
      </c>
      <c r="F3085">
        <v>7</v>
      </c>
      <c r="G3085" t="s">
        <v>996</v>
      </c>
    </row>
    <row r="3086" spans="1:7">
      <c r="A3086">
        <v>4218</v>
      </c>
      <c r="B3086" t="s">
        <v>1001</v>
      </c>
      <c r="C3086">
        <v>2418</v>
      </c>
      <c r="D3086" t="s">
        <v>1008</v>
      </c>
      <c r="E3086" s="128" t="s">
        <v>995</v>
      </c>
      <c r="F3086">
        <v>7</v>
      </c>
      <c r="G3086" t="s">
        <v>996</v>
      </c>
    </row>
    <row r="3087" spans="1:7">
      <c r="A3087">
        <v>4219</v>
      </c>
      <c r="B3087" t="s">
        <v>993</v>
      </c>
      <c r="C3087">
        <v>2424</v>
      </c>
      <c r="D3087" t="s">
        <v>1008</v>
      </c>
      <c r="E3087" s="128" t="s">
        <v>1003</v>
      </c>
      <c r="F3087">
        <v>7</v>
      </c>
      <c r="G3087" t="s">
        <v>998</v>
      </c>
    </row>
    <row r="3088" spans="1:7">
      <c r="A3088">
        <v>4220</v>
      </c>
      <c r="B3088" t="s">
        <v>997</v>
      </c>
      <c r="C3088">
        <v>2424</v>
      </c>
      <c r="D3088" t="s">
        <v>1008</v>
      </c>
      <c r="E3088" s="128" t="s">
        <v>1004</v>
      </c>
      <c r="F3088">
        <v>7</v>
      </c>
      <c r="G3088" t="s">
        <v>998</v>
      </c>
    </row>
    <row r="3089" spans="1:7">
      <c r="A3089">
        <v>4221</v>
      </c>
      <c r="B3089" t="s">
        <v>993</v>
      </c>
      <c r="C3089">
        <v>2415</v>
      </c>
      <c r="D3089" t="s">
        <v>1008</v>
      </c>
      <c r="E3089" s="128" t="s">
        <v>995</v>
      </c>
      <c r="F3089">
        <v>7</v>
      </c>
      <c r="G3089" t="s">
        <v>996</v>
      </c>
    </row>
    <row r="3090" spans="1:7">
      <c r="A3090">
        <v>4222</v>
      </c>
      <c r="B3090" t="s">
        <v>997</v>
      </c>
      <c r="C3090">
        <v>2401</v>
      </c>
      <c r="D3090" t="s">
        <v>1008</v>
      </c>
      <c r="E3090" s="128" t="s">
        <v>995</v>
      </c>
      <c r="F3090">
        <v>7</v>
      </c>
      <c r="G3090" t="s">
        <v>996</v>
      </c>
    </row>
    <row r="3091" spans="1:7">
      <c r="A3091">
        <v>4223</v>
      </c>
      <c r="B3091" t="s">
        <v>997</v>
      </c>
      <c r="C3091">
        <v>2414</v>
      </c>
      <c r="D3091" t="s">
        <v>1009</v>
      </c>
      <c r="E3091" s="128" t="s">
        <v>995</v>
      </c>
      <c r="F3091">
        <v>7</v>
      </c>
      <c r="G3091" t="s">
        <v>998</v>
      </c>
    </row>
    <row r="3092" spans="1:7">
      <c r="A3092">
        <v>4224</v>
      </c>
      <c r="B3092" t="s">
        <v>1001</v>
      </c>
      <c r="C3092">
        <v>2401</v>
      </c>
      <c r="D3092" t="s">
        <v>1009</v>
      </c>
      <c r="E3092" s="128" t="s">
        <v>1003</v>
      </c>
      <c r="F3092">
        <v>7</v>
      </c>
      <c r="G3092" t="s">
        <v>998</v>
      </c>
    </row>
    <row r="3093" spans="1:7">
      <c r="A3093">
        <v>4225</v>
      </c>
      <c r="B3093" t="s">
        <v>1001</v>
      </c>
      <c r="C3093">
        <v>2406</v>
      </c>
      <c r="D3093" t="s">
        <v>1006</v>
      </c>
      <c r="E3093" s="128" t="s">
        <v>995</v>
      </c>
      <c r="F3093">
        <v>7</v>
      </c>
      <c r="G3093" t="s">
        <v>998</v>
      </c>
    </row>
    <row r="3094" spans="1:7">
      <c r="A3094">
        <v>4226</v>
      </c>
      <c r="B3094" t="s">
        <v>997</v>
      </c>
      <c r="C3094">
        <v>2403</v>
      </c>
      <c r="D3094" t="s">
        <v>1008</v>
      </c>
      <c r="E3094" s="128" t="s">
        <v>999</v>
      </c>
      <c r="F3094">
        <v>7</v>
      </c>
      <c r="G3094" t="s">
        <v>998</v>
      </c>
    </row>
    <row r="3095" spans="1:7">
      <c r="A3095">
        <v>4227</v>
      </c>
      <c r="B3095" t="s">
        <v>997</v>
      </c>
      <c r="C3095">
        <v>2402</v>
      </c>
      <c r="D3095" t="s">
        <v>1009</v>
      </c>
      <c r="E3095" s="128" t="s">
        <v>995</v>
      </c>
      <c r="F3095">
        <v>7</v>
      </c>
      <c r="G3095" t="s">
        <v>998</v>
      </c>
    </row>
    <row r="3096" spans="1:7">
      <c r="A3096">
        <v>4228</v>
      </c>
      <c r="B3096" t="s">
        <v>997</v>
      </c>
      <c r="C3096">
        <v>2418</v>
      </c>
      <c r="D3096" t="s">
        <v>1008</v>
      </c>
      <c r="E3096" s="128" t="s">
        <v>999</v>
      </c>
      <c r="F3096">
        <v>7</v>
      </c>
      <c r="G3096" t="s">
        <v>996</v>
      </c>
    </row>
    <row r="3097" spans="1:7">
      <c r="A3097">
        <v>4229</v>
      </c>
      <c r="B3097" t="s">
        <v>997</v>
      </c>
      <c r="C3097">
        <v>2412</v>
      </c>
      <c r="D3097" t="s">
        <v>1009</v>
      </c>
      <c r="E3097" s="128" t="s">
        <v>995</v>
      </c>
      <c r="F3097">
        <v>7</v>
      </c>
      <c r="G3097" t="s">
        <v>996</v>
      </c>
    </row>
    <row r="3098" spans="1:7">
      <c r="A3098">
        <v>4230</v>
      </c>
      <c r="B3098" t="s">
        <v>997</v>
      </c>
      <c r="C3098">
        <v>2422</v>
      </c>
      <c r="D3098" t="s">
        <v>1008</v>
      </c>
      <c r="E3098" s="128" t="s">
        <v>995</v>
      </c>
      <c r="F3098">
        <v>7</v>
      </c>
      <c r="G3098" t="s">
        <v>996</v>
      </c>
    </row>
    <row r="3099" spans="1:7">
      <c r="A3099">
        <v>4231</v>
      </c>
      <c r="B3099" t="s">
        <v>993</v>
      </c>
      <c r="C3099">
        <v>2405</v>
      </c>
      <c r="D3099" t="s">
        <v>1006</v>
      </c>
      <c r="E3099" s="128" t="s">
        <v>1003</v>
      </c>
      <c r="F3099">
        <v>4</v>
      </c>
      <c r="G3099" t="s">
        <v>996</v>
      </c>
    </row>
    <row r="3100" spans="1:7">
      <c r="A3100">
        <v>4232</v>
      </c>
      <c r="B3100" t="s">
        <v>997</v>
      </c>
      <c r="C3100">
        <v>2418</v>
      </c>
      <c r="D3100" t="s">
        <v>1010</v>
      </c>
      <c r="E3100" s="128" t="s">
        <v>1003</v>
      </c>
      <c r="F3100">
        <v>7</v>
      </c>
      <c r="G3100" t="s">
        <v>996</v>
      </c>
    </row>
    <row r="3101" spans="1:7">
      <c r="A3101">
        <v>4233</v>
      </c>
      <c r="B3101" t="s">
        <v>1001</v>
      </c>
      <c r="C3101">
        <v>2415</v>
      </c>
      <c r="D3101" t="s">
        <v>1008</v>
      </c>
      <c r="E3101" s="128" t="s">
        <v>1003</v>
      </c>
      <c r="F3101">
        <v>7</v>
      </c>
      <c r="G3101" t="s">
        <v>996</v>
      </c>
    </row>
    <row r="3102" spans="1:7">
      <c r="A3102">
        <v>4234</v>
      </c>
      <c r="B3102" t="s">
        <v>1001</v>
      </c>
      <c r="C3102">
        <v>2412</v>
      </c>
      <c r="D3102" t="s">
        <v>1006</v>
      </c>
      <c r="E3102" s="128" t="s">
        <v>999</v>
      </c>
      <c r="F3102">
        <v>7</v>
      </c>
      <c r="G3102" t="s">
        <v>998</v>
      </c>
    </row>
    <row r="3103" spans="1:7">
      <c r="A3103">
        <v>4235</v>
      </c>
      <c r="B3103" t="s">
        <v>1001</v>
      </c>
      <c r="C3103">
        <v>2412</v>
      </c>
      <c r="D3103" t="s">
        <v>1006</v>
      </c>
      <c r="E3103" s="128" t="s">
        <v>999</v>
      </c>
      <c r="F3103">
        <v>7</v>
      </c>
      <c r="G3103" t="s">
        <v>998</v>
      </c>
    </row>
    <row r="3104" spans="1:7">
      <c r="A3104">
        <v>4237</v>
      </c>
      <c r="B3104" t="s">
        <v>997</v>
      </c>
      <c r="C3104">
        <v>2416</v>
      </c>
      <c r="D3104" t="s">
        <v>1000</v>
      </c>
      <c r="E3104" s="128" t="s">
        <v>999</v>
      </c>
      <c r="F3104">
        <v>7</v>
      </c>
      <c r="G3104" t="s">
        <v>996</v>
      </c>
    </row>
    <row r="3105" spans="1:7">
      <c r="A3105">
        <v>4238</v>
      </c>
      <c r="B3105" t="s">
        <v>1001</v>
      </c>
      <c r="C3105">
        <v>2416</v>
      </c>
      <c r="D3105" t="s">
        <v>994</v>
      </c>
      <c r="E3105" s="128" t="s">
        <v>999</v>
      </c>
      <c r="F3105">
        <v>7</v>
      </c>
      <c r="G3105" t="s">
        <v>996</v>
      </c>
    </row>
    <row r="3106" spans="1:7">
      <c r="A3106">
        <v>4239</v>
      </c>
      <c r="B3106" t="s">
        <v>997</v>
      </c>
      <c r="C3106">
        <v>2417</v>
      </c>
      <c r="D3106" t="s">
        <v>1008</v>
      </c>
      <c r="E3106" s="128" t="s">
        <v>999</v>
      </c>
      <c r="F3106">
        <v>7</v>
      </c>
      <c r="G3106" t="s">
        <v>996</v>
      </c>
    </row>
    <row r="3107" spans="1:7">
      <c r="A3107">
        <v>4240</v>
      </c>
      <c r="B3107" t="s">
        <v>993</v>
      </c>
      <c r="C3107">
        <v>2401</v>
      </c>
      <c r="D3107" t="s">
        <v>1008</v>
      </c>
      <c r="E3107" s="128" t="s">
        <v>1003</v>
      </c>
      <c r="F3107">
        <v>7</v>
      </c>
      <c r="G3107" t="s">
        <v>998</v>
      </c>
    </row>
    <row r="3108" spans="1:7">
      <c r="A3108">
        <v>4241</v>
      </c>
      <c r="B3108" t="s">
        <v>997</v>
      </c>
      <c r="C3108">
        <v>2409</v>
      </c>
      <c r="D3108" t="s">
        <v>1009</v>
      </c>
      <c r="E3108" s="128" t="s">
        <v>995</v>
      </c>
      <c r="F3108">
        <v>7</v>
      </c>
      <c r="G3108" t="s">
        <v>996</v>
      </c>
    </row>
    <row r="3109" spans="1:7">
      <c r="A3109">
        <v>4242</v>
      </c>
      <c r="B3109" t="s">
        <v>993</v>
      </c>
      <c r="C3109">
        <v>2417</v>
      </c>
      <c r="D3109" t="s">
        <v>1008</v>
      </c>
      <c r="E3109" s="128" t="s">
        <v>1003</v>
      </c>
      <c r="F3109">
        <v>7</v>
      </c>
      <c r="G3109" t="s">
        <v>996</v>
      </c>
    </row>
    <row r="3110" spans="1:7">
      <c r="A3110">
        <v>4243</v>
      </c>
      <c r="B3110" t="s">
        <v>997</v>
      </c>
      <c r="C3110">
        <v>2421</v>
      </c>
      <c r="D3110" t="s">
        <v>1008</v>
      </c>
      <c r="E3110" s="128" t="s">
        <v>995</v>
      </c>
      <c r="F3110">
        <v>7</v>
      </c>
      <c r="G3110" t="s">
        <v>998</v>
      </c>
    </row>
    <row r="3111" spans="1:7">
      <c r="A3111">
        <v>4244</v>
      </c>
      <c r="B3111" t="s">
        <v>997</v>
      </c>
      <c r="C3111">
        <v>2423</v>
      </c>
      <c r="D3111" t="s">
        <v>1006</v>
      </c>
      <c r="E3111" s="128" t="s">
        <v>999</v>
      </c>
      <c r="F3111">
        <v>7</v>
      </c>
      <c r="G3111" t="s">
        <v>996</v>
      </c>
    </row>
    <row r="3112" spans="1:7">
      <c r="A3112">
        <v>4245</v>
      </c>
      <c r="B3112" t="s">
        <v>997</v>
      </c>
      <c r="C3112">
        <v>2405</v>
      </c>
      <c r="D3112" t="s">
        <v>1000</v>
      </c>
      <c r="E3112" s="128" t="s">
        <v>1003</v>
      </c>
      <c r="F3112">
        <v>7</v>
      </c>
      <c r="G3112" t="s">
        <v>998</v>
      </c>
    </row>
    <row r="3113" spans="1:7">
      <c r="A3113">
        <v>4247</v>
      </c>
      <c r="B3113" t="s">
        <v>997</v>
      </c>
      <c r="C3113">
        <v>2407</v>
      </c>
      <c r="D3113" t="s">
        <v>1010</v>
      </c>
      <c r="E3113" s="128" t="s">
        <v>1003</v>
      </c>
      <c r="F3113">
        <v>7</v>
      </c>
      <c r="G3113" t="s">
        <v>998</v>
      </c>
    </row>
    <row r="3114" spans="1:7">
      <c r="A3114">
        <v>4251</v>
      </c>
      <c r="B3114" t="s">
        <v>993</v>
      </c>
      <c r="C3114">
        <v>2402</v>
      </c>
      <c r="D3114" t="s">
        <v>1006</v>
      </c>
      <c r="E3114" s="128" t="s">
        <v>1003</v>
      </c>
      <c r="F3114">
        <v>7</v>
      </c>
      <c r="G3114" t="s">
        <v>998</v>
      </c>
    </row>
    <row r="3115" spans="1:7">
      <c r="A3115">
        <v>4252</v>
      </c>
      <c r="B3115" t="s">
        <v>997</v>
      </c>
      <c r="C3115">
        <v>2420</v>
      </c>
      <c r="D3115" t="s">
        <v>1006</v>
      </c>
      <c r="E3115" s="128" t="s">
        <v>995</v>
      </c>
      <c r="F3115">
        <v>7</v>
      </c>
      <c r="G3115" t="s">
        <v>996</v>
      </c>
    </row>
    <row r="3116" spans="1:7">
      <c r="A3116">
        <v>4253</v>
      </c>
      <c r="B3116" t="s">
        <v>997</v>
      </c>
      <c r="C3116">
        <v>2421</v>
      </c>
      <c r="D3116" t="s">
        <v>1008</v>
      </c>
      <c r="E3116" s="128" t="s">
        <v>995</v>
      </c>
      <c r="F3116">
        <v>12</v>
      </c>
      <c r="G3116" t="s">
        <v>996</v>
      </c>
    </row>
    <row r="3117" spans="1:7">
      <c r="A3117">
        <v>4254</v>
      </c>
      <c r="B3117" t="s">
        <v>993</v>
      </c>
      <c r="C3117">
        <v>2419</v>
      </c>
      <c r="D3117" t="s">
        <v>1010</v>
      </c>
      <c r="E3117" s="128" t="s">
        <v>999</v>
      </c>
      <c r="F3117">
        <v>7</v>
      </c>
      <c r="G3117" t="s">
        <v>996</v>
      </c>
    </row>
    <row r="3118" spans="1:7">
      <c r="A3118">
        <v>4255</v>
      </c>
      <c r="B3118" t="s">
        <v>997</v>
      </c>
      <c r="C3118">
        <v>2423</v>
      </c>
      <c r="D3118" t="s">
        <v>1008</v>
      </c>
      <c r="E3118" s="128" t="s">
        <v>1003</v>
      </c>
      <c r="F3118">
        <v>7</v>
      </c>
      <c r="G3118" t="s">
        <v>996</v>
      </c>
    </row>
    <row r="3119" spans="1:7">
      <c r="A3119">
        <v>4256</v>
      </c>
      <c r="B3119" t="s">
        <v>993</v>
      </c>
      <c r="C3119">
        <v>2419</v>
      </c>
      <c r="D3119" t="s">
        <v>1010</v>
      </c>
      <c r="E3119" s="128" t="s">
        <v>1003</v>
      </c>
      <c r="F3119">
        <v>7</v>
      </c>
      <c r="G3119" t="s">
        <v>996</v>
      </c>
    </row>
    <row r="3120" spans="1:7">
      <c r="A3120">
        <v>4257</v>
      </c>
      <c r="B3120" t="s">
        <v>1001</v>
      </c>
      <c r="C3120">
        <v>2412</v>
      </c>
      <c r="D3120" t="s">
        <v>1006</v>
      </c>
      <c r="E3120" s="128" t="s">
        <v>1003</v>
      </c>
      <c r="F3120">
        <v>7</v>
      </c>
      <c r="G3120" t="s">
        <v>998</v>
      </c>
    </row>
    <row r="3121" spans="1:7">
      <c r="A3121">
        <v>4259</v>
      </c>
      <c r="B3121" t="s">
        <v>1001</v>
      </c>
      <c r="C3121">
        <v>2403</v>
      </c>
      <c r="D3121" t="s">
        <v>1008</v>
      </c>
      <c r="E3121" s="128" t="s">
        <v>999</v>
      </c>
      <c r="F3121">
        <v>7</v>
      </c>
      <c r="G3121" t="s">
        <v>998</v>
      </c>
    </row>
    <row r="3122" spans="1:7">
      <c r="A3122">
        <v>4260</v>
      </c>
      <c r="B3122" t="s">
        <v>997</v>
      </c>
      <c r="C3122">
        <v>2405</v>
      </c>
      <c r="D3122" t="s">
        <v>1008</v>
      </c>
      <c r="E3122" s="128" t="s">
        <v>999</v>
      </c>
      <c r="F3122">
        <v>7</v>
      </c>
      <c r="G3122" t="s">
        <v>996</v>
      </c>
    </row>
    <row r="3123" spans="1:7">
      <c r="A3123">
        <v>4261</v>
      </c>
      <c r="B3123" t="s">
        <v>1001</v>
      </c>
      <c r="C3123">
        <v>2402</v>
      </c>
      <c r="D3123" t="s">
        <v>1010</v>
      </c>
      <c r="E3123" s="128" t="s">
        <v>995</v>
      </c>
      <c r="F3123">
        <v>7</v>
      </c>
      <c r="G3123" t="s">
        <v>996</v>
      </c>
    </row>
    <row r="3124" spans="1:7">
      <c r="A3124">
        <v>4262</v>
      </c>
      <c r="B3124" t="s">
        <v>993</v>
      </c>
      <c r="C3124">
        <v>2405</v>
      </c>
      <c r="D3124" t="s">
        <v>994</v>
      </c>
      <c r="E3124" s="128" t="s">
        <v>999</v>
      </c>
      <c r="F3124">
        <v>7</v>
      </c>
      <c r="G3124" t="s">
        <v>996</v>
      </c>
    </row>
    <row r="3125" spans="1:7">
      <c r="A3125">
        <v>4263</v>
      </c>
      <c r="B3125" t="s">
        <v>993</v>
      </c>
      <c r="C3125">
        <v>2405</v>
      </c>
      <c r="D3125" t="s">
        <v>994</v>
      </c>
      <c r="E3125" s="128" t="s">
        <v>999</v>
      </c>
      <c r="F3125">
        <v>7</v>
      </c>
      <c r="G3125" t="s">
        <v>996</v>
      </c>
    </row>
    <row r="3126" spans="1:7">
      <c r="A3126">
        <v>4264</v>
      </c>
      <c r="B3126" t="s">
        <v>997</v>
      </c>
      <c r="C3126">
        <v>2423</v>
      </c>
      <c r="D3126" t="s">
        <v>1008</v>
      </c>
      <c r="E3126" s="128" t="s">
        <v>995</v>
      </c>
      <c r="F3126">
        <v>7</v>
      </c>
      <c r="G3126" t="s">
        <v>996</v>
      </c>
    </row>
    <row r="3127" spans="1:7">
      <c r="A3127">
        <v>4265</v>
      </c>
      <c r="B3127" t="s">
        <v>997</v>
      </c>
      <c r="C3127">
        <v>2416</v>
      </c>
      <c r="D3127" t="s">
        <v>1008</v>
      </c>
      <c r="E3127" s="128" t="s">
        <v>1003</v>
      </c>
      <c r="F3127">
        <v>7</v>
      </c>
      <c r="G3127" t="s">
        <v>996</v>
      </c>
    </row>
    <row r="3128" spans="1:7">
      <c r="A3128">
        <v>4266</v>
      </c>
      <c r="B3128" t="s">
        <v>993</v>
      </c>
      <c r="C3128">
        <v>2411</v>
      </c>
      <c r="D3128" t="s">
        <v>994</v>
      </c>
      <c r="E3128" s="128" t="s">
        <v>995</v>
      </c>
      <c r="F3128">
        <v>7</v>
      </c>
      <c r="G3128" t="s">
        <v>996</v>
      </c>
    </row>
    <row r="3129" spans="1:7">
      <c r="A3129">
        <v>4267</v>
      </c>
      <c r="B3129" t="s">
        <v>997</v>
      </c>
      <c r="C3129">
        <v>2402</v>
      </c>
      <c r="D3129" t="s">
        <v>1006</v>
      </c>
      <c r="E3129" s="128" t="s">
        <v>995</v>
      </c>
      <c r="F3129">
        <v>7</v>
      </c>
      <c r="G3129" t="s">
        <v>996</v>
      </c>
    </row>
    <row r="3130" spans="1:7">
      <c r="A3130">
        <v>4268</v>
      </c>
      <c r="B3130" t="s">
        <v>997</v>
      </c>
      <c r="C3130">
        <v>2402</v>
      </c>
      <c r="D3130" t="s">
        <v>1006</v>
      </c>
      <c r="E3130" s="128" t="s">
        <v>995</v>
      </c>
      <c r="F3130">
        <v>7</v>
      </c>
      <c r="G3130" t="s">
        <v>996</v>
      </c>
    </row>
    <row r="3131" spans="1:7">
      <c r="A3131">
        <v>4269</v>
      </c>
      <c r="B3131" t="s">
        <v>993</v>
      </c>
      <c r="C3131">
        <v>2411</v>
      </c>
      <c r="D3131" t="s">
        <v>994</v>
      </c>
      <c r="E3131" s="128" t="s">
        <v>1003</v>
      </c>
      <c r="F3131">
        <v>7</v>
      </c>
      <c r="G3131" t="s">
        <v>996</v>
      </c>
    </row>
    <row r="3132" spans="1:7">
      <c r="A3132">
        <v>4270</v>
      </c>
      <c r="B3132" t="s">
        <v>997</v>
      </c>
      <c r="C3132">
        <v>2419</v>
      </c>
      <c r="D3132" t="s">
        <v>1008</v>
      </c>
      <c r="E3132" s="128" t="s">
        <v>995</v>
      </c>
      <c r="F3132">
        <v>7</v>
      </c>
      <c r="G3132" t="s">
        <v>996</v>
      </c>
    </row>
    <row r="3133" spans="1:7">
      <c r="A3133">
        <v>4271</v>
      </c>
      <c r="B3133" t="s">
        <v>993</v>
      </c>
      <c r="C3133">
        <v>2409</v>
      </c>
      <c r="D3133" t="s">
        <v>994</v>
      </c>
      <c r="E3133" s="128" t="s">
        <v>995</v>
      </c>
      <c r="F3133">
        <v>7</v>
      </c>
      <c r="G3133" t="s">
        <v>996</v>
      </c>
    </row>
    <row r="3134" spans="1:7">
      <c r="A3134">
        <v>4272</v>
      </c>
      <c r="B3134" t="s">
        <v>993</v>
      </c>
      <c r="C3134">
        <v>2419</v>
      </c>
      <c r="D3134" t="s">
        <v>1009</v>
      </c>
      <c r="E3134" s="128" t="s">
        <v>1003</v>
      </c>
      <c r="F3134">
        <v>7</v>
      </c>
      <c r="G3134" t="s">
        <v>998</v>
      </c>
    </row>
    <row r="3135" spans="1:7">
      <c r="A3135">
        <v>4273</v>
      </c>
      <c r="B3135" t="s">
        <v>993</v>
      </c>
      <c r="C3135">
        <v>2419</v>
      </c>
      <c r="D3135" t="s">
        <v>1008</v>
      </c>
      <c r="E3135" s="128" t="s">
        <v>1003</v>
      </c>
      <c r="F3135">
        <v>7</v>
      </c>
      <c r="G3135" t="s">
        <v>998</v>
      </c>
    </row>
    <row r="3136" spans="1:7">
      <c r="A3136">
        <v>4274</v>
      </c>
      <c r="B3136" t="s">
        <v>997</v>
      </c>
      <c r="C3136">
        <v>2421</v>
      </c>
      <c r="D3136" t="s">
        <v>1008</v>
      </c>
      <c r="E3136" s="128" t="s">
        <v>995</v>
      </c>
      <c r="F3136">
        <v>7</v>
      </c>
      <c r="G3136" t="s">
        <v>996</v>
      </c>
    </row>
    <row r="3137" spans="1:7">
      <c r="A3137">
        <v>4275</v>
      </c>
      <c r="B3137" t="s">
        <v>997</v>
      </c>
      <c r="C3137">
        <v>2417</v>
      </c>
      <c r="D3137" t="s">
        <v>1009</v>
      </c>
      <c r="E3137" s="128" t="s">
        <v>999</v>
      </c>
      <c r="F3137">
        <v>7</v>
      </c>
      <c r="G3137" t="s">
        <v>996</v>
      </c>
    </row>
    <row r="3138" spans="1:7">
      <c r="A3138">
        <v>4276</v>
      </c>
      <c r="B3138" t="s">
        <v>997</v>
      </c>
      <c r="C3138">
        <v>2424</v>
      </c>
      <c r="D3138" t="s">
        <v>994</v>
      </c>
      <c r="E3138" s="128" t="s">
        <v>995</v>
      </c>
      <c r="F3138">
        <v>7</v>
      </c>
      <c r="G3138" t="s">
        <v>998</v>
      </c>
    </row>
    <row r="3139" spans="1:7">
      <c r="A3139">
        <v>4277</v>
      </c>
      <c r="B3139" t="s">
        <v>997</v>
      </c>
      <c r="C3139">
        <v>2405</v>
      </c>
      <c r="D3139" t="s">
        <v>1006</v>
      </c>
      <c r="E3139" s="128" t="s">
        <v>999</v>
      </c>
      <c r="F3139">
        <v>14</v>
      </c>
      <c r="G3139" t="s">
        <v>998</v>
      </c>
    </row>
    <row r="3140" spans="1:7">
      <c r="A3140">
        <v>4278</v>
      </c>
      <c r="B3140" t="s">
        <v>1002</v>
      </c>
      <c r="C3140">
        <v>2421</v>
      </c>
      <c r="D3140" t="s">
        <v>1009</v>
      </c>
      <c r="E3140" s="128" t="s">
        <v>995</v>
      </c>
      <c r="F3140">
        <v>7</v>
      </c>
      <c r="G3140" t="s">
        <v>998</v>
      </c>
    </row>
    <row r="3141" spans="1:7">
      <c r="A3141">
        <v>4280</v>
      </c>
      <c r="B3141" t="s">
        <v>993</v>
      </c>
      <c r="C3141">
        <v>2406</v>
      </c>
      <c r="D3141" t="s">
        <v>1008</v>
      </c>
      <c r="E3141" s="128" t="s">
        <v>1003</v>
      </c>
      <c r="F3141">
        <v>7</v>
      </c>
      <c r="G3141" t="s">
        <v>998</v>
      </c>
    </row>
    <row r="3142" spans="1:7">
      <c r="A3142">
        <v>4281</v>
      </c>
      <c r="B3142" t="s">
        <v>997</v>
      </c>
      <c r="C3142">
        <v>2406</v>
      </c>
      <c r="D3142" t="s">
        <v>1009</v>
      </c>
      <c r="E3142" s="128" t="s">
        <v>1003</v>
      </c>
      <c r="F3142">
        <v>7</v>
      </c>
      <c r="G3142" t="s">
        <v>998</v>
      </c>
    </row>
    <row r="3143" spans="1:7">
      <c r="A3143">
        <v>4282</v>
      </c>
      <c r="B3143" t="s">
        <v>997</v>
      </c>
      <c r="C3143">
        <v>2402</v>
      </c>
      <c r="D3143" t="s">
        <v>1008</v>
      </c>
      <c r="E3143" s="128" t="s">
        <v>999</v>
      </c>
      <c r="F3143">
        <v>7</v>
      </c>
      <c r="G3143" t="s">
        <v>998</v>
      </c>
    </row>
    <row r="3144" spans="1:7">
      <c r="A3144">
        <v>4283</v>
      </c>
      <c r="B3144" t="s">
        <v>997</v>
      </c>
      <c r="C3144">
        <v>2421</v>
      </c>
      <c r="D3144" t="s">
        <v>1008</v>
      </c>
      <c r="E3144" s="128" t="s">
        <v>995</v>
      </c>
      <c r="F3144">
        <v>7</v>
      </c>
      <c r="G3144" t="s">
        <v>996</v>
      </c>
    </row>
    <row r="3145" spans="1:7">
      <c r="A3145">
        <v>4284</v>
      </c>
      <c r="B3145" t="s">
        <v>993</v>
      </c>
      <c r="C3145">
        <v>2421</v>
      </c>
      <c r="D3145" t="s">
        <v>1008</v>
      </c>
      <c r="E3145" s="128" t="s">
        <v>995</v>
      </c>
      <c r="F3145">
        <v>7</v>
      </c>
      <c r="G3145" t="s">
        <v>996</v>
      </c>
    </row>
    <row r="3146" spans="1:7">
      <c r="A3146">
        <v>4285</v>
      </c>
      <c r="B3146" t="s">
        <v>1001</v>
      </c>
      <c r="C3146">
        <v>2403</v>
      </c>
      <c r="D3146" t="s">
        <v>1006</v>
      </c>
      <c r="E3146" s="128" t="s">
        <v>999</v>
      </c>
      <c r="F3146">
        <v>7</v>
      </c>
      <c r="G3146" t="s">
        <v>998</v>
      </c>
    </row>
    <row r="3147" spans="1:7">
      <c r="A3147">
        <v>4286</v>
      </c>
      <c r="B3147" t="s">
        <v>997</v>
      </c>
      <c r="C3147">
        <v>2417</v>
      </c>
      <c r="D3147" t="s">
        <v>1008</v>
      </c>
      <c r="E3147" s="128" t="s">
        <v>995</v>
      </c>
      <c r="F3147">
        <v>7</v>
      </c>
      <c r="G3147" t="s">
        <v>996</v>
      </c>
    </row>
    <row r="3148" spans="1:7">
      <c r="A3148">
        <v>4287</v>
      </c>
      <c r="B3148" t="s">
        <v>997</v>
      </c>
      <c r="C3148">
        <v>2408</v>
      </c>
      <c r="D3148" t="s">
        <v>1009</v>
      </c>
      <c r="E3148" s="128" t="s">
        <v>995</v>
      </c>
      <c r="F3148">
        <v>7</v>
      </c>
      <c r="G3148" t="s">
        <v>996</v>
      </c>
    </row>
    <row r="3149" spans="1:7">
      <c r="A3149">
        <v>4288</v>
      </c>
      <c r="B3149" t="s">
        <v>1001</v>
      </c>
      <c r="C3149">
        <v>2412</v>
      </c>
      <c r="D3149" t="s">
        <v>1008</v>
      </c>
      <c r="E3149" s="128" t="s">
        <v>1003</v>
      </c>
      <c r="F3149">
        <v>7</v>
      </c>
      <c r="G3149" t="s">
        <v>998</v>
      </c>
    </row>
    <row r="3150" spans="1:7">
      <c r="A3150">
        <v>4289</v>
      </c>
      <c r="B3150" t="s">
        <v>997</v>
      </c>
      <c r="C3150">
        <v>2424</v>
      </c>
      <c r="D3150" t="s">
        <v>1008</v>
      </c>
      <c r="E3150" s="128" t="s">
        <v>995</v>
      </c>
      <c r="F3150">
        <v>7</v>
      </c>
      <c r="G3150" t="s">
        <v>998</v>
      </c>
    </row>
    <row r="3151" spans="1:7">
      <c r="A3151">
        <v>4290</v>
      </c>
      <c r="B3151" t="s">
        <v>1001</v>
      </c>
      <c r="C3151">
        <v>2404</v>
      </c>
      <c r="D3151" t="s">
        <v>1009</v>
      </c>
      <c r="E3151" s="128" t="s">
        <v>1003</v>
      </c>
      <c r="F3151">
        <v>7</v>
      </c>
      <c r="G3151" t="s">
        <v>998</v>
      </c>
    </row>
    <row r="3152" spans="1:7">
      <c r="A3152">
        <v>4291</v>
      </c>
      <c r="B3152" t="s">
        <v>997</v>
      </c>
      <c r="C3152">
        <v>2401</v>
      </c>
      <c r="D3152" t="s">
        <v>1008</v>
      </c>
      <c r="E3152" s="128" t="s">
        <v>999</v>
      </c>
      <c r="F3152">
        <v>7</v>
      </c>
      <c r="G3152" t="s">
        <v>1005</v>
      </c>
    </row>
    <row r="3153" spans="1:7">
      <c r="A3153">
        <v>4292</v>
      </c>
      <c r="B3153" t="s">
        <v>997</v>
      </c>
      <c r="C3153">
        <v>2408</v>
      </c>
      <c r="D3153" t="s">
        <v>994</v>
      </c>
      <c r="E3153" s="128" t="s">
        <v>995</v>
      </c>
      <c r="F3153">
        <v>7</v>
      </c>
      <c r="G3153" t="s">
        <v>996</v>
      </c>
    </row>
    <row r="3154" spans="1:7">
      <c r="A3154">
        <v>4294</v>
      </c>
      <c r="B3154" t="s">
        <v>1001</v>
      </c>
      <c r="C3154">
        <v>2418</v>
      </c>
      <c r="D3154" t="s">
        <v>1008</v>
      </c>
      <c r="E3154" s="128" t="s">
        <v>1003</v>
      </c>
      <c r="F3154">
        <v>7</v>
      </c>
      <c r="G3154" t="s">
        <v>998</v>
      </c>
    </row>
    <row r="3155" spans="1:7">
      <c r="A3155">
        <v>4295</v>
      </c>
      <c r="B3155" t="s">
        <v>1001</v>
      </c>
      <c r="C3155">
        <v>2407</v>
      </c>
      <c r="D3155" t="s">
        <v>1008</v>
      </c>
      <c r="E3155" s="128" t="s">
        <v>995</v>
      </c>
      <c r="F3155">
        <v>7</v>
      </c>
      <c r="G3155" t="s">
        <v>998</v>
      </c>
    </row>
    <row r="3156" spans="1:7">
      <c r="A3156">
        <v>4296</v>
      </c>
      <c r="B3156" t="s">
        <v>997</v>
      </c>
      <c r="C3156">
        <v>2407</v>
      </c>
      <c r="D3156" t="s">
        <v>1009</v>
      </c>
      <c r="E3156" s="128" t="s">
        <v>999</v>
      </c>
      <c r="F3156">
        <v>7</v>
      </c>
      <c r="G3156" t="s">
        <v>998</v>
      </c>
    </row>
    <row r="3157" spans="1:7">
      <c r="A3157">
        <v>4297</v>
      </c>
      <c r="B3157" t="s">
        <v>1001</v>
      </c>
      <c r="C3157">
        <v>2413</v>
      </c>
      <c r="D3157" t="s">
        <v>994</v>
      </c>
      <c r="E3157" s="128" t="s">
        <v>999</v>
      </c>
      <c r="F3157">
        <v>7</v>
      </c>
      <c r="G3157" t="s">
        <v>996</v>
      </c>
    </row>
    <row r="3158" spans="1:7">
      <c r="A3158">
        <v>4298</v>
      </c>
      <c r="B3158" t="s">
        <v>1001</v>
      </c>
      <c r="C3158">
        <v>2416</v>
      </c>
      <c r="D3158" t="s">
        <v>1008</v>
      </c>
      <c r="E3158" s="128" t="s">
        <v>1003</v>
      </c>
      <c r="F3158">
        <v>7</v>
      </c>
      <c r="G3158" t="s">
        <v>996</v>
      </c>
    </row>
    <row r="3159" spans="1:7">
      <c r="A3159">
        <v>4299</v>
      </c>
      <c r="B3159" t="s">
        <v>997</v>
      </c>
      <c r="C3159">
        <v>2406</v>
      </c>
      <c r="D3159" t="s">
        <v>1008</v>
      </c>
      <c r="E3159" s="128" t="s">
        <v>1003</v>
      </c>
      <c r="F3159">
        <v>7</v>
      </c>
      <c r="G3159" t="s">
        <v>998</v>
      </c>
    </row>
    <row r="3160" spans="1:7">
      <c r="A3160">
        <v>4300</v>
      </c>
      <c r="B3160" t="s">
        <v>997</v>
      </c>
      <c r="C3160">
        <v>2417</v>
      </c>
      <c r="D3160" t="s">
        <v>1008</v>
      </c>
      <c r="E3160" s="128" t="s">
        <v>999</v>
      </c>
      <c r="F3160">
        <v>7</v>
      </c>
      <c r="G3160" t="s">
        <v>998</v>
      </c>
    </row>
    <row r="3161" spans="1:7">
      <c r="A3161">
        <v>4301</v>
      </c>
      <c r="B3161" t="s">
        <v>1001</v>
      </c>
      <c r="C3161">
        <v>2415</v>
      </c>
      <c r="D3161" t="s">
        <v>1008</v>
      </c>
      <c r="E3161" s="128" t="s">
        <v>999</v>
      </c>
      <c r="F3161">
        <v>7</v>
      </c>
      <c r="G3161" t="s">
        <v>998</v>
      </c>
    </row>
    <row r="3162" spans="1:7">
      <c r="A3162">
        <v>4302</v>
      </c>
      <c r="B3162" t="s">
        <v>997</v>
      </c>
      <c r="C3162">
        <v>2417</v>
      </c>
      <c r="D3162" t="s">
        <v>1008</v>
      </c>
      <c r="E3162" s="128" t="s">
        <v>999</v>
      </c>
      <c r="F3162">
        <v>7</v>
      </c>
      <c r="G3162" t="s">
        <v>996</v>
      </c>
    </row>
    <row r="3163" spans="1:7">
      <c r="A3163">
        <v>4303</v>
      </c>
      <c r="B3163" t="s">
        <v>993</v>
      </c>
      <c r="C3163">
        <v>2411</v>
      </c>
      <c r="D3163" t="s">
        <v>1010</v>
      </c>
      <c r="E3163" s="128" t="s">
        <v>999</v>
      </c>
      <c r="F3163">
        <v>7</v>
      </c>
      <c r="G3163" t="s">
        <v>998</v>
      </c>
    </row>
    <row r="3164" spans="1:7">
      <c r="A3164">
        <v>4304</v>
      </c>
      <c r="B3164" t="s">
        <v>997</v>
      </c>
      <c r="C3164">
        <v>2411</v>
      </c>
      <c r="D3164" t="s">
        <v>1008</v>
      </c>
      <c r="E3164" s="128" t="s">
        <v>995</v>
      </c>
      <c r="F3164">
        <v>7</v>
      </c>
      <c r="G3164" t="s">
        <v>998</v>
      </c>
    </row>
    <row r="3165" spans="1:7">
      <c r="A3165">
        <v>4305</v>
      </c>
      <c r="B3165" t="s">
        <v>997</v>
      </c>
      <c r="C3165">
        <v>2411</v>
      </c>
      <c r="D3165" t="s">
        <v>1010</v>
      </c>
      <c r="E3165" s="128" t="s">
        <v>999</v>
      </c>
      <c r="F3165">
        <v>7</v>
      </c>
      <c r="G3165" t="s">
        <v>996</v>
      </c>
    </row>
    <row r="3166" spans="1:7">
      <c r="A3166">
        <v>4306</v>
      </c>
      <c r="B3166" t="s">
        <v>993</v>
      </c>
      <c r="C3166">
        <v>2422</v>
      </c>
      <c r="D3166" t="s">
        <v>1010</v>
      </c>
      <c r="E3166" s="128" t="s">
        <v>995</v>
      </c>
      <c r="F3166">
        <v>7</v>
      </c>
      <c r="G3166" t="s">
        <v>996</v>
      </c>
    </row>
    <row r="3167" spans="1:7">
      <c r="A3167">
        <v>4307</v>
      </c>
      <c r="B3167" t="s">
        <v>997</v>
      </c>
      <c r="C3167">
        <v>2424</v>
      </c>
      <c r="D3167" t="s">
        <v>1009</v>
      </c>
      <c r="E3167" s="128" t="s">
        <v>1003</v>
      </c>
      <c r="F3167">
        <v>7</v>
      </c>
      <c r="G3167" t="s">
        <v>998</v>
      </c>
    </row>
    <row r="3168" spans="1:7">
      <c r="A3168">
        <v>4308</v>
      </c>
      <c r="B3168" t="s">
        <v>997</v>
      </c>
      <c r="C3168">
        <v>2415</v>
      </c>
      <c r="D3168" t="s">
        <v>1006</v>
      </c>
      <c r="E3168" s="128" t="s">
        <v>995</v>
      </c>
      <c r="F3168">
        <v>7</v>
      </c>
      <c r="G3168" t="s">
        <v>996</v>
      </c>
    </row>
    <row r="3169" spans="1:7">
      <c r="A3169">
        <v>4309</v>
      </c>
      <c r="B3169" t="s">
        <v>1001</v>
      </c>
      <c r="C3169">
        <v>2423</v>
      </c>
      <c r="D3169" t="s">
        <v>1000</v>
      </c>
      <c r="E3169" s="128" t="s">
        <v>999</v>
      </c>
      <c r="F3169">
        <v>6</v>
      </c>
      <c r="G3169" t="s">
        <v>998</v>
      </c>
    </row>
    <row r="3170" spans="1:7">
      <c r="A3170">
        <v>4310</v>
      </c>
      <c r="B3170" t="s">
        <v>1001</v>
      </c>
      <c r="C3170">
        <v>2419</v>
      </c>
      <c r="D3170" t="s">
        <v>1009</v>
      </c>
      <c r="E3170" s="128" t="s">
        <v>995</v>
      </c>
      <c r="F3170">
        <v>7</v>
      </c>
      <c r="G3170" t="s">
        <v>998</v>
      </c>
    </row>
    <row r="3171" spans="1:7">
      <c r="A3171">
        <v>4311</v>
      </c>
      <c r="B3171" t="s">
        <v>993</v>
      </c>
      <c r="C3171">
        <v>2418</v>
      </c>
      <c r="D3171" t="s">
        <v>1010</v>
      </c>
      <c r="E3171" s="128" t="s">
        <v>995</v>
      </c>
      <c r="F3171">
        <v>6</v>
      </c>
      <c r="G3171" t="s">
        <v>996</v>
      </c>
    </row>
    <row r="3172" spans="1:7">
      <c r="A3172">
        <v>4312</v>
      </c>
      <c r="B3172" t="s">
        <v>997</v>
      </c>
      <c r="C3172">
        <v>2423</v>
      </c>
      <c r="D3172" t="s">
        <v>1008</v>
      </c>
      <c r="E3172" s="128" t="s">
        <v>1003</v>
      </c>
      <c r="F3172">
        <v>6</v>
      </c>
      <c r="G3172" t="s">
        <v>996</v>
      </c>
    </row>
    <row r="3173" spans="1:7">
      <c r="A3173">
        <v>4313</v>
      </c>
      <c r="B3173" t="s">
        <v>993</v>
      </c>
      <c r="C3173">
        <v>2401</v>
      </c>
      <c r="D3173" t="s">
        <v>1006</v>
      </c>
      <c r="E3173" s="128" t="s">
        <v>995</v>
      </c>
      <c r="F3173">
        <v>6</v>
      </c>
      <c r="G3173" t="s">
        <v>996</v>
      </c>
    </row>
    <row r="3174" spans="1:7">
      <c r="A3174">
        <v>4314</v>
      </c>
      <c r="B3174" t="s">
        <v>993</v>
      </c>
      <c r="C3174">
        <v>2416</v>
      </c>
      <c r="D3174" t="s">
        <v>1009</v>
      </c>
      <c r="E3174" s="128" t="s">
        <v>995</v>
      </c>
      <c r="F3174">
        <v>6</v>
      </c>
      <c r="G3174" t="s">
        <v>996</v>
      </c>
    </row>
    <row r="3175" spans="1:7">
      <c r="A3175">
        <v>4315</v>
      </c>
      <c r="B3175" t="s">
        <v>1001</v>
      </c>
      <c r="C3175">
        <v>2415</v>
      </c>
      <c r="D3175" t="s">
        <v>1009</v>
      </c>
      <c r="E3175" s="128" t="s">
        <v>995</v>
      </c>
      <c r="F3175">
        <v>6</v>
      </c>
      <c r="G3175" t="s">
        <v>996</v>
      </c>
    </row>
    <row r="3176" spans="1:7">
      <c r="A3176">
        <v>4316</v>
      </c>
      <c r="B3176" t="s">
        <v>1007</v>
      </c>
      <c r="C3176">
        <v>2402</v>
      </c>
      <c r="D3176" t="s">
        <v>1009</v>
      </c>
      <c r="E3176" s="128" t="s">
        <v>1003</v>
      </c>
      <c r="F3176">
        <v>6</v>
      </c>
      <c r="G3176" t="s">
        <v>996</v>
      </c>
    </row>
    <row r="3177" spans="1:7">
      <c r="A3177">
        <v>4317</v>
      </c>
      <c r="B3177" t="s">
        <v>993</v>
      </c>
      <c r="C3177">
        <v>2416</v>
      </c>
      <c r="D3177" t="s">
        <v>1009</v>
      </c>
      <c r="E3177" s="128" t="s">
        <v>999</v>
      </c>
      <c r="F3177">
        <v>6</v>
      </c>
      <c r="G3177" t="s">
        <v>996</v>
      </c>
    </row>
    <row r="3178" spans="1:7">
      <c r="A3178">
        <v>4318</v>
      </c>
      <c r="B3178" t="s">
        <v>997</v>
      </c>
      <c r="C3178">
        <v>2401</v>
      </c>
      <c r="D3178" t="s">
        <v>1008</v>
      </c>
      <c r="E3178" s="128" t="s">
        <v>995</v>
      </c>
      <c r="F3178">
        <v>6</v>
      </c>
      <c r="G3178" t="s">
        <v>998</v>
      </c>
    </row>
    <row r="3179" spans="1:7">
      <c r="A3179">
        <v>4319</v>
      </c>
      <c r="B3179" t="s">
        <v>997</v>
      </c>
      <c r="C3179">
        <v>2423</v>
      </c>
      <c r="D3179" t="s">
        <v>1009</v>
      </c>
      <c r="E3179" s="128" t="s">
        <v>999</v>
      </c>
      <c r="F3179">
        <v>6</v>
      </c>
      <c r="G3179" t="s">
        <v>996</v>
      </c>
    </row>
    <row r="3180" spans="1:7">
      <c r="A3180">
        <v>4320</v>
      </c>
      <c r="B3180" t="s">
        <v>993</v>
      </c>
      <c r="C3180">
        <v>2404</v>
      </c>
      <c r="D3180" t="s">
        <v>1008</v>
      </c>
      <c r="E3180" s="128" t="s">
        <v>999</v>
      </c>
      <c r="F3180">
        <v>6</v>
      </c>
      <c r="G3180" t="s">
        <v>996</v>
      </c>
    </row>
    <row r="3181" spans="1:7">
      <c r="A3181">
        <v>4321</v>
      </c>
      <c r="B3181" t="s">
        <v>1001</v>
      </c>
      <c r="C3181">
        <v>2422</v>
      </c>
      <c r="D3181" t="s">
        <v>1006</v>
      </c>
      <c r="E3181" s="128" t="s">
        <v>1004</v>
      </c>
      <c r="F3181">
        <v>6</v>
      </c>
      <c r="G3181" t="s">
        <v>998</v>
      </c>
    </row>
    <row r="3182" spans="1:7">
      <c r="A3182">
        <v>4322</v>
      </c>
      <c r="B3182" t="s">
        <v>993</v>
      </c>
      <c r="C3182">
        <v>2403</v>
      </c>
      <c r="D3182" t="s">
        <v>1008</v>
      </c>
      <c r="E3182" s="128" t="s">
        <v>1003</v>
      </c>
      <c r="F3182">
        <v>6</v>
      </c>
      <c r="G3182" t="s">
        <v>998</v>
      </c>
    </row>
    <row r="3183" spans="1:7">
      <c r="A3183">
        <v>4323</v>
      </c>
      <c r="B3183" t="s">
        <v>997</v>
      </c>
      <c r="C3183">
        <v>2408</v>
      </c>
      <c r="D3183" t="s">
        <v>1000</v>
      </c>
      <c r="E3183" s="128" t="s">
        <v>999</v>
      </c>
      <c r="F3183">
        <v>6</v>
      </c>
      <c r="G3183" t="s">
        <v>996</v>
      </c>
    </row>
    <row r="3184" spans="1:7">
      <c r="A3184">
        <v>4324</v>
      </c>
      <c r="B3184" t="s">
        <v>997</v>
      </c>
      <c r="C3184">
        <v>2417</v>
      </c>
      <c r="D3184" t="s">
        <v>994</v>
      </c>
      <c r="E3184" s="128" t="s">
        <v>999</v>
      </c>
      <c r="F3184">
        <v>6</v>
      </c>
      <c r="G3184" t="s">
        <v>996</v>
      </c>
    </row>
    <row r="3185" spans="1:7">
      <c r="A3185">
        <v>4325</v>
      </c>
      <c r="B3185" t="s">
        <v>997</v>
      </c>
      <c r="C3185">
        <v>2408</v>
      </c>
      <c r="D3185" t="s">
        <v>1000</v>
      </c>
      <c r="E3185" s="128" t="s">
        <v>999</v>
      </c>
      <c r="F3185">
        <v>6</v>
      </c>
      <c r="G3185" t="s">
        <v>996</v>
      </c>
    </row>
    <row r="3186" spans="1:7">
      <c r="A3186">
        <v>4326</v>
      </c>
      <c r="B3186" t="s">
        <v>997</v>
      </c>
      <c r="C3186">
        <v>2404</v>
      </c>
      <c r="D3186" t="s">
        <v>1008</v>
      </c>
      <c r="E3186" s="128" t="s">
        <v>999</v>
      </c>
      <c r="F3186">
        <v>6</v>
      </c>
      <c r="G3186" t="s">
        <v>996</v>
      </c>
    </row>
    <row r="3187" spans="1:7">
      <c r="A3187">
        <v>4327</v>
      </c>
      <c r="B3187" t="s">
        <v>993</v>
      </c>
      <c r="C3187">
        <v>2423</v>
      </c>
      <c r="D3187" t="s">
        <v>1010</v>
      </c>
      <c r="E3187" s="128" t="s">
        <v>995</v>
      </c>
      <c r="F3187">
        <v>6</v>
      </c>
      <c r="G3187" t="s">
        <v>996</v>
      </c>
    </row>
    <row r="3188" spans="1:7">
      <c r="A3188">
        <v>4328</v>
      </c>
      <c r="B3188" t="s">
        <v>1001</v>
      </c>
      <c r="C3188">
        <v>2418</v>
      </c>
      <c r="D3188" t="s">
        <v>1008</v>
      </c>
      <c r="E3188" s="128" t="s">
        <v>995</v>
      </c>
      <c r="F3188">
        <v>6</v>
      </c>
      <c r="G3188" t="s">
        <v>998</v>
      </c>
    </row>
    <row r="3189" spans="1:7">
      <c r="A3189">
        <v>4329</v>
      </c>
      <c r="B3189" t="s">
        <v>997</v>
      </c>
      <c r="C3189">
        <v>2416</v>
      </c>
      <c r="D3189" t="s">
        <v>1009</v>
      </c>
      <c r="E3189" s="128" t="s">
        <v>995</v>
      </c>
      <c r="F3189">
        <v>6</v>
      </c>
      <c r="G3189" t="s">
        <v>996</v>
      </c>
    </row>
    <row r="3190" spans="1:7">
      <c r="A3190">
        <v>4330</v>
      </c>
      <c r="B3190" t="s">
        <v>997</v>
      </c>
      <c r="C3190">
        <v>2407</v>
      </c>
      <c r="D3190" t="s">
        <v>1009</v>
      </c>
      <c r="E3190" s="128" t="s">
        <v>995</v>
      </c>
      <c r="F3190">
        <v>6</v>
      </c>
      <c r="G3190" t="s">
        <v>998</v>
      </c>
    </row>
    <row r="3191" spans="1:7">
      <c r="A3191">
        <v>4331</v>
      </c>
      <c r="B3191" t="s">
        <v>993</v>
      </c>
      <c r="C3191">
        <v>2409</v>
      </c>
      <c r="D3191" t="s">
        <v>1009</v>
      </c>
      <c r="E3191" s="128" t="s">
        <v>995</v>
      </c>
      <c r="F3191">
        <v>6</v>
      </c>
      <c r="G3191" t="s">
        <v>996</v>
      </c>
    </row>
    <row r="3192" spans="1:7">
      <c r="A3192">
        <v>4332</v>
      </c>
      <c r="B3192" t="s">
        <v>997</v>
      </c>
      <c r="C3192">
        <v>2414</v>
      </c>
      <c r="D3192" t="s">
        <v>1010</v>
      </c>
      <c r="E3192" s="128" t="s">
        <v>999</v>
      </c>
      <c r="F3192">
        <v>6</v>
      </c>
      <c r="G3192" t="s">
        <v>998</v>
      </c>
    </row>
    <row r="3193" spans="1:7">
      <c r="A3193">
        <v>4333</v>
      </c>
      <c r="B3193" t="s">
        <v>997</v>
      </c>
      <c r="C3193">
        <v>2417</v>
      </c>
      <c r="D3193" t="s">
        <v>1010</v>
      </c>
      <c r="E3193" s="128" t="s">
        <v>995</v>
      </c>
      <c r="F3193">
        <v>6</v>
      </c>
      <c r="G3193" t="s">
        <v>996</v>
      </c>
    </row>
    <row r="3194" spans="1:7">
      <c r="A3194">
        <v>4335</v>
      </c>
      <c r="B3194" t="s">
        <v>1001</v>
      </c>
      <c r="C3194">
        <v>2412</v>
      </c>
      <c r="D3194" t="s">
        <v>1009</v>
      </c>
      <c r="E3194" s="128" t="s">
        <v>995</v>
      </c>
      <c r="F3194">
        <v>6</v>
      </c>
      <c r="G3194" t="s">
        <v>996</v>
      </c>
    </row>
    <row r="3195" spans="1:7">
      <c r="A3195">
        <v>4336</v>
      </c>
      <c r="B3195" t="s">
        <v>997</v>
      </c>
      <c r="C3195">
        <v>2422</v>
      </c>
      <c r="D3195" t="s">
        <v>1009</v>
      </c>
      <c r="E3195" s="128" t="s">
        <v>999</v>
      </c>
      <c r="F3195">
        <v>6</v>
      </c>
      <c r="G3195" t="s">
        <v>996</v>
      </c>
    </row>
    <row r="3196" spans="1:7">
      <c r="A3196">
        <v>4337</v>
      </c>
      <c r="B3196" t="s">
        <v>997</v>
      </c>
      <c r="C3196">
        <v>2418</v>
      </c>
      <c r="D3196" t="s">
        <v>1006</v>
      </c>
      <c r="E3196" s="128" t="s">
        <v>995</v>
      </c>
      <c r="F3196">
        <v>6</v>
      </c>
      <c r="G3196" t="s">
        <v>998</v>
      </c>
    </row>
    <row r="3197" spans="1:7">
      <c r="A3197">
        <v>4338</v>
      </c>
      <c r="B3197" t="s">
        <v>1007</v>
      </c>
      <c r="C3197">
        <v>2412</v>
      </c>
      <c r="D3197" t="s">
        <v>1010</v>
      </c>
      <c r="E3197" s="128" t="s">
        <v>995</v>
      </c>
      <c r="F3197">
        <v>2</v>
      </c>
      <c r="G3197" t="s">
        <v>996</v>
      </c>
    </row>
    <row r="3198" spans="1:7">
      <c r="A3198">
        <v>4339</v>
      </c>
      <c r="B3198" t="s">
        <v>997</v>
      </c>
      <c r="C3198">
        <v>2417</v>
      </c>
      <c r="D3198" t="s">
        <v>1008</v>
      </c>
      <c r="E3198" s="128" t="s">
        <v>995</v>
      </c>
      <c r="F3198">
        <v>6</v>
      </c>
      <c r="G3198" t="s">
        <v>998</v>
      </c>
    </row>
    <row r="3199" spans="1:7">
      <c r="A3199">
        <v>4340</v>
      </c>
      <c r="B3199" t="s">
        <v>997</v>
      </c>
      <c r="C3199">
        <v>2417</v>
      </c>
      <c r="D3199" t="s">
        <v>1008</v>
      </c>
      <c r="E3199" s="128" t="s">
        <v>1003</v>
      </c>
      <c r="F3199">
        <v>6</v>
      </c>
      <c r="G3199" t="s">
        <v>996</v>
      </c>
    </row>
    <row r="3200" spans="1:7">
      <c r="A3200">
        <v>4341</v>
      </c>
      <c r="B3200" t="s">
        <v>997</v>
      </c>
      <c r="C3200">
        <v>2404</v>
      </c>
      <c r="D3200" t="s">
        <v>1009</v>
      </c>
      <c r="E3200" s="128" t="s">
        <v>995</v>
      </c>
      <c r="F3200">
        <v>6</v>
      </c>
      <c r="G3200" t="s">
        <v>998</v>
      </c>
    </row>
    <row r="3201" spans="1:7">
      <c r="A3201">
        <v>4342</v>
      </c>
      <c r="B3201" t="s">
        <v>993</v>
      </c>
      <c r="C3201">
        <v>2416</v>
      </c>
      <c r="D3201" t="s">
        <v>1009</v>
      </c>
      <c r="E3201" s="128" t="s">
        <v>1003</v>
      </c>
      <c r="F3201">
        <v>6</v>
      </c>
      <c r="G3201" t="s">
        <v>998</v>
      </c>
    </row>
    <row r="3202" spans="1:7">
      <c r="A3202">
        <v>4343</v>
      </c>
      <c r="B3202" t="s">
        <v>997</v>
      </c>
      <c r="C3202">
        <v>2424</v>
      </c>
      <c r="D3202" t="s">
        <v>1008</v>
      </c>
      <c r="E3202" s="128" t="s">
        <v>995</v>
      </c>
      <c r="F3202">
        <v>6</v>
      </c>
      <c r="G3202" t="s">
        <v>996</v>
      </c>
    </row>
    <row r="3203" spans="1:7">
      <c r="A3203">
        <v>4344</v>
      </c>
      <c r="B3203" t="s">
        <v>997</v>
      </c>
      <c r="C3203">
        <v>2411</v>
      </c>
      <c r="D3203" t="s">
        <v>1008</v>
      </c>
      <c r="E3203" s="128" t="s">
        <v>1003</v>
      </c>
      <c r="F3203">
        <v>6</v>
      </c>
      <c r="G3203" t="s">
        <v>998</v>
      </c>
    </row>
    <row r="3204" spans="1:7">
      <c r="A3204">
        <v>4345</v>
      </c>
      <c r="B3204" t="s">
        <v>997</v>
      </c>
      <c r="C3204">
        <v>2403</v>
      </c>
      <c r="D3204" t="s">
        <v>1000</v>
      </c>
      <c r="E3204" s="128" t="s">
        <v>995</v>
      </c>
      <c r="F3204">
        <v>6</v>
      </c>
      <c r="G3204" t="s">
        <v>998</v>
      </c>
    </row>
    <row r="3205" spans="1:7">
      <c r="A3205">
        <v>4346</v>
      </c>
      <c r="B3205" t="s">
        <v>993</v>
      </c>
      <c r="C3205">
        <v>2413</v>
      </c>
      <c r="D3205" t="s">
        <v>994</v>
      </c>
      <c r="E3205" s="128" t="s">
        <v>1003</v>
      </c>
      <c r="F3205">
        <v>6</v>
      </c>
      <c r="G3205" t="s">
        <v>996</v>
      </c>
    </row>
    <row r="3206" spans="1:7">
      <c r="A3206">
        <v>4347</v>
      </c>
      <c r="B3206" t="s">
        <v>997</v>
      </c>
      <c r="C3206">
        <v>2403</v>
      </c>
      <c r="D3206" t="s">
        <v>1000</v>
      </c>
      <c r="E3206" s="128" t="s">
        <v>999</v>
      </c>
      <c r="F3206">
        <v>6</v>
      </c>
      <c r="G3206" t="s">
        <v>998</v>
      </c>
    </row>
    <row r="3207" spans="1:7">
      <c r="A3207">
        <v>4348</v>
      </c>
      <c r="B3207" t="s">
        <v>993</v>
      </c>
      <c r="C3207">
        <v>2418</v>
      </c>
      <c r="D3207" t="s">
        <v>1008</v>
      </c>
      <c r="E3207" s="128" t="s">
        <v>999</v>
      </c>
      <c r="F3207">
        <v>6</v>
      </c>
      <c r="G3207" t="s">
        <v>996</v>
      </c>
    </row>
    <row r="3208" spans="1:7">
      <c r="A3208">
        <v>4349</v>
      </c>
      <c r="B3208" t="s">
        <v>997</v>
      </c>
      <c r="C3208">
        <v>2423</v>
      </c>
      <c r="D3208" t="s">
        <v>1009</v>
      </c>
      <c r="E3208" s="128" t="s">
        <v>995</v>
      </c>
      <c r="F3208">
        <v>6</v>
      </c>
      <c r="G3208" t="s">
        <v>1005</v>
      </c>
    </row>
    <row r="3209" spans="1:7">
      <c r="A3209">
        <v>4350</v>
      </c>
      <c r="B3209" t="s">
        <v>993</v>
      </c>
      <c r="C3209">
        <v>2417</v>
      </c>
      <c r="D3209" t="s">
        <v>1008</v>
      </c>
      <c r="E3209" s="128" t="s">
        <v>995</v>
      </c>
      <c r="F3209">
        <v>6</v>
      </c>
      <c r="G3209" t="s">
        <v>998</v>
      </c>
    </row>
    <row r="3210" spans="1:7">
      <c r="A3210">
        <v>4351</v>
      </c>
      <c r="B3210" t="s">
        <v>993</v>
      </c>
      <c r="C3210">
        <v>2409</v>
      </c>
      <c r="D3210" t="s">
        <v>1009</v>
      </c>
      <c r="E3210" s="128" t="s">
        <v>995</v>
      </c>
      <c r="F3210">
        <v>6</v>
      </c>
      <c r="G3210" t="s">
        <v>996</v>
      </c>
    </row>
    <row r="3211" spans="1:7">
      <c r="A3211">
        <v>4352</v>
      </c>
      <c r="B3211" t="s">
        <v>993</v>
      </c>
      <c r="C3211">
        <v>2416</v>
      </c>
      <c r="D3211" t="s">
        <v>1008</v>
      </c>
      <c r="E3211" s="128" t="s">
        <v>1003</v>
      </c>
      <c r="F3211">
        <v>6</v>
      </c>
      <c r="G3211" t="s">
        <v>996</v>
      </c>
    </row>
    <row r="3212" spans="1:7">
      <c r="A3212">
        <v>4353</v>
      </c>
      <c r="B3212" t="s">
        <v>997</v>
      </c>
      <c r="C3212">
        <v>2408</v>
      </c>
      <c r="D3212" t="s">
        <v>1009</v>
      </c>
      <c r="E3212" s="128" t="s">
        <v>999</v>
      </c>
      <c r="F3212">
        <v>2</v>
      </c>
      <c r="G3212" t="s">
        <v>998</v>
      </c>
    </row>
    <row r="3213" spans="1:7">
      <c r="A3213">
        <v>4354</v>
      </c>
      <c r="B3213" t="s">
        <v>997</v>
      </c>
      <c r="C3213">
        <v>2417</v>
      </c>
      <c r="D3213" t="s">
        <v>1008</v>
      </c>
      <c r="E3213" s="128" t="s">
        <v>999</v>
      </c>
      <c r="F3213">
        <v>6</v>
      </c>
      <c r="G3213" t="s">
        <v>996</v>
      </c>
    </row>
    <row r="3214" spans="1:7">
      <c r="A3214">
        <v>4355</v>
      </c>
      <c r="B3214" t="s">
        <v>997</v>
      </c>
      <c r="C3214">
        <v>2402</v>
      </c>
      <c r="D3214" t="s">
        <v>1008</v>
      </c>
      <c r="E3214" s="128" t="s">
        <v>995</v>
      </c>
      <c r="F3214">
        <v>6</v>
      </c>
      <c r="G3214" t="s">
        <v>998</v>
      </c>
    </row>
    <row r="3215" spans="1:7">
      <c r="A3215">
        <v>4356</v>
      </c>
      <c r="B3215" t="s">
        <v>1001</v>
      </c>
      <c r="C3215">
        <v>2418</v>
      </c>
      <c r="D3215" t="s">
        <v>1009</v>
      </c>
      <c r="E3215" s="128" t="s">
        <v>995</v>
      </c>
      <c r="F3215">
        <v>6</v>
      </c>
      <c r="G3215" t="s">
        <v>996</v>
      </c>
    </row>
    <row r="3216" spans="1:7">
      <c r="A3216">
        <v>4357</v>
      </c>
      <c r="B3216" t="s">
        <v>997</v>
      </c>
      <c r="C3216">
        <v>2405</v>
      </c>
      <c r="D3216" t="s">
        <v>1009</v>
      </c>
      <c r="E3216" s="128" t="s">
        <v>995</v>
      </c>
      <c r="F3216">
        <v>6</v>
      </c>
      <c r="G3216" t="s">
        <v>996</v>
      </c>
    </row>
    <row r="3217" spans="1:7">
      <c r="A3217">
        <v>4358</v>
      </c>
      <c r="B3217" t="s">
        <v>997</v>
      </c>
      <c r="C3217">
        <v>2404</v>
      </c>
      <c r="D3217" t="s">
        <v>1008</v>
      </c>
      <c r="E3217" s="128" t="s">
        <v>999</v>
      </c>
      <c r="F3217">
        <v>6</v>
      </c>
      <c r="G3217" t="s">
        <v>998</v>
      </c>
    </row>
    <row r="3218" spans="1:7">
      <c r="A3218">
        <v>4359</v>
      </c>
      <c r="B3218" t="s">
        <v>993</v>
      </c>
      <c r="C3218">
        <v>2423</v>
      </c>
      <c r="D3218" t="s">
        <v>1009</v>
      </c>
      <c r="E3218" s="128" t="s">
        <v>995</v>
      </c>
      <c r="F3218">
        <v>6</v>
      </c>
      <c r="G3218" t="s">
        <v>998</v>
      </c>
    </row>
    <row r="3219" spans="1:7">
      <c r="A3219">
        <v>4360</v>
      </c>
      <c r="B3219" t="s">
        <v>997</v>
      </c>
      <c r="C3219">
        <v>2402</v>
      </c>
      <c r="D3219" t="s">
        <v>1006</v>
      </c>
      <c r="E3219" s="128" t="s">
        <v>995</v>
      </c>
      <c r="F3219">
        <v>6</v>
      </c>
      <c r="G3219" t="s">
        <v>998</v>
      </c>
    </row>
    <row r="3220" spans="1:7">
      <c r="A3220">
        <v>4361</v>
      </c>
      <c r="B3220" t="s">
        <v>997</v>
      </c>
      <c r="C3220">
        <v>2415</v>
      </c>
      <c r="D3220" t="s">
        <v>1009</v>
      </c>
      <c r="E3220" s="128" t="s">
        <v>999</v>
      </c>
      <c r="F3220">
        <v>6</v>
      </c>
      <c r="G3220" t="s">
        <v>996</v>
      </c>
    </row>
    <row r="3221" spans="1:7">
      <c r="A3221">
        <v>4362</v>
      </c>
      <c r="B3221" t="s">
        <v>1001</v>
      </c>
      <c r="C3221">
        <v>2408</v>
      </c>
      <c r="D3221" t="s">
        <v>1010</v>
      </c>
      <c r="E3221" s="128" t="s">
        <v>995</v>
      </c>
      <c r="F3221">
        <v>6</v>
      </c>
      <c r="G3221" t="s">
        <v>996</v>
      </c>
    </row>
    <row r="3222" spans="1:7">
      <c r="A3222">
        <v>4363</v>
      </c>
      <c r="B3222" t="s">
        <v>993</v>
      </c>
      <c r="C3222">
        <v>2423</v>
      </c>
      <c r="D3222" t="s">
        <v>1008</v>
      </c>
      <c r="E3222" s="128" t="s">
        <v>995</v>
      </c>
      <c r="F3222">
        <v>6</v>
      </c>
      <c r="G3222" t="s">
        <v>998</v>
      </c>
    </row>
    <row r="3223" spans="1:7">
      <c r="A3223">
        <v>4364</v>
      </c>
      <c r="B3223" t="s">
        <v>1001</v>
      </c>
      <c r="C3223">
        <v>2407</v>
      </c>
      <c r="D3223" t="s">
        <v>1006</v>
      </c>
      <c r="E3223" s="128" t="s">
        <v>1003</v>
      </c>
      <c r="F3223">
        <v>6</v>
      </c>
      <c r="G3223" t="s">
        <v>996</v>
      </c>
    </row>
    <row r="3224" spans="1:7">
      <c r="A3224">
        <v>4365</v>
      </c>
      <c r="B3224" t="s">
        <v>997</v>
      </c>
      <c r="C3224">
        <v>2416</v>
      </c>
      <c r="D3224" t="s">
        <v>1008</v>
      </c>
      <c r="E3224" s="128" t="s">
        <v>995</v>
      </c>
      <c r="F3224">
        <v>6</v>
      </c>
      <c r="G3224" t="s">
        <v>996</v>
      </c>
    </row>
    <row r="3225" spans="1:7">
      <c r="A3225">
        <v>4366</v>
      </c>
      <c r="B3225" t="s">
        <v>997</v>
      </c>
      <c r="C3225">
        <v>2416</v>
      </c>
      <c r="D3225" t="s">
        <v>1008</v>
      </c>
      <c r="E3225" s="128" t="s">
        <v>995</v>
      </c>
      <c r="F3225">
        <v>6</v>
      </c>
      <c r="G3225" t="s">
        <v>996</v>
      </c>
    </row>
    <row r="3226" spans="1:7">
      <c r="A3226">
        <v>4367</v>
      </c>
      <c r="B3226" t="s">
        <v>1001</v>
      </c>
      <c r="C3226">
        <v>2405</v>
      </c>
      <c r="D3226" t="s">
        <v>1008</v>
      </c>
      <c r="E3226" s="128" t="s">
        <v>1003</v>
      </c>
      <c r="F3226">
        <v>6</v>
      </c>
      <c r="G3226" t="s">
        <v>996</v>
      </c>
    </row>
    <row r="3227" spans="1:7">
      <c r="A3227">
        <v>4368</v>
      </c>
      <c r="B3227" t="s">
        <v>993</v>
      </c>
      <c r="C3227">
        <v>2420</v>
      </c>
      <c r="D3227" t="s">
        <v>1008</v>
      </c>
      <c r="E3227" s="128" t="s">
        <v>995</v>
      </c>
      <c r="F3227">
        <v>6</v>
      </c>
      <c r="G3227" t="s">
        <v>996</v>
      </c>
    </row>
    <row r="3228" spans="1:7">
      <c r="A3228">
        <v>4369</v>
      </c>
      <c r="B3228" t="s">
        <v>997</v>
      </c>
      <c r="C3228">
        <v>2424</v>
      </c>
      <c r="D3228" t="s">
        <v>1008</v>
      </c>
      <c r="E3228" s="128" t="s">
        <v>1003</v>
      </c>
      <c r="F3228">
        <v>6</v>
      </c>
      <c r="G3228" t="s">
        <v>998</v>
      </c>
    </row>
    <row r="3229" spans="1:7">
      <c r="A3229">
        <v>4370</v>
      </c>
      <c r="B3229" t="s">
        <v>1001</v>
      </c>
      <c r="C3229">
        <v>2412</v>
      </c>
      <c r="D3229" t="s">
        <v>1008</v>
      </c>
      <c r="E3229" s="128" t="s">
        <v>999</v>
      </c>
      <c r="F3229">
        <v>6</v>
      </c>
      <c r="G3229" t="s">
        <v>998</v>
      </c>
    </row>
    <row r="3230" spans="1:7">
      <c r="A3230">
        <v>4371</v>
      </c>
      <c r="B3230" t="s">
        <v>993</v>
      </c>
      <c r="C3230">
        <v>2419</v>
      </c>
      <c r="D3230" t="s">
        <v>1009</v>
      </c>
      <c r="E3230" s="128" t="s">
        <v>995</v>
      </c>
      <c r="F3230">
        <v>6</v>
      </c>
      <c r="G3230" t="s">
        <v>998</v>
      </c>
    </row>
    <row r="3231" spans="1:7">
      <c r="A3231">
        <v>4372</v>
      </c>
      <c r="B3231" t="s">
        <v>993</v>
      </c>
      <c r="C3231">
        <v>2402</v>
      </c>
      <c r="D3231" t="s">
        <v>1009</v>
      </c>
      <c r="E3231" s="128" t="s">
        <v>1004</v>
      </c>
      <c r="F3231">
        <v>6</v>
      </c>
      <c r="G3231" t="s">
        <v>998</v>
      </c>
    </row>
    <row r="3232" spans="1:7">
      <c r="A3232">
        <v>4373</v>
      </c>
      <c r="B3232" t="s">
        <v>997</v>
      </c>
      <c r="C3232">
        <v>2411</v>
      </c>
      <c r="D3232" t="s">
        <v>1006</v>
      </c>
      <c r="E3232" s="128" t="s">
        <v>995</v>
      </c>
      <c r="F3232">
        <v>6</v>
      </c>
      <c r="G3232" t="s">
        <v>996</v>
      </c>
    </row>
    <row r="3233" spans="1:7">
      <c r="A3233">
        <v>4374</v>
      </c>
      <c r="B3233" t="s">
        <v>997</v>
      </c>
      <c r="C3233">
        <v>2405</v>
      </c>
      <c r="D3233" t="s">
        <v>1008</v>
      </c>
      <c r="E3233" s="128" t="s">
        <v>999</v>
      </c>
      <c r="F3233">
        <v>6</v>
      </c>
      <c r="G3233" t="s">
        <v>998</v>
      </c>
    </row>
    <row r="3234" spans="1:7">
      <c r="A3234">
        <v>4375</v>
      </c>
      <c r="B3234" t="s">
        <v>997</v>
      </c>
      <c r="C3234">
        <v>2416</v>
      </c>
      <c r="D3234" t="s">
        <v>1010</v>
      </c>
      <c r="E3234" s="128" t="s">
        <v>1003</v>
      </c>
      <c r="F3234">
        <v>6</v>
      </c>
      <c r="G3234" t="s">
        <v>998</v>
      </c>
    </row>
    <row r="3235" spans="1:7">
      <c r="A3235">
        <v>4376</v>
      </c>
      <c r="B3235" t="s">
        <v>1001</v>
      </c>
      <c r="C3235">
        <v>2401</v>
      </c>
      <c r="D3235" t="s">
        <v>1006</v>
      </c>
      <c r="E3235" s="128" t="s">
        <v>1003</v>
      </c>
      <c r="F3235">
        <v>6</v>
      </c>
      <c r="G3235" t="s">
        <v>998</v>
      </c>
    </row>
    <row r="3236" spans="1:7">
      <c r="A3236">
        <v>4377</v>
      </c>
      <c r="B3236" t="s">
        <v>997</v>
      </c>
      <c r="C3236">
        <v>2423</v>
      </c>
      <c r="D3236" t="s">
        <v>1009</v>
      </c>
      <c r="E3236" s="128" t="s">
        <v>995</v>
      </c>
      <c r="F3236">
        <v>6</v>
      </c>
      <c r="G3236" t="s">
        <v>1005</v>
      </c>
    </row>
    <row r="3237" spans="1:7">
      <c r="A3237">
        <v>4378</v>
      </c>
      <c r="B3237" t="s">
        <v>1001</v>
      </c>
      <c r="C3237">
        <v>2405</v>
      </c>
      <c r="D3237" t="s">
        <v>1006</v>
      </c>
      <c r="E3237" s="128" t="s">
        <v>1003</v>
      </c>
      <c r="F3237">
        <v>6</v>
      </c>
      <c r="G3237" t="s">
        <v>998</v>
      </c>
    </row>
    <row r="3238" spans="1:7">
      <c r="A3238">
        <v>4379</v>
      </c>
      <c r="B3238" t="s">
        <v>997</v>
      </c>
      <c r="C3238">
        <v>2401</v>
      </c>
      <c r="D3238" t="s">
        <v>1008</v>
      </c>
      <c r="E3238" s="128" t="s">
        <v>1003</v>
      </c>
      <c r="F3238">
        <v>6</v>
      </c>
      <c r="G3238" t="s">
        <v>996</v>
      </c>
    </row>
    <row r="3239" spans="1:7">
      <c r="A3239">
        <v>4381</v>
      </c>
      <c r="B3239" t="s">
        <v>1001</v>
      </c>
      <c r="C3239">
        <v>2424</v>
      </c>
      <c r="D3239" t="s">
        <v>1008</v>
      </c>
      <c r="E3239" s="128" t="s">
        <v>1003</v>
      </c>
      <c r="F3239">
        <v>6</v>
      </c>
      <c r="G3239" t="s">
        <v>998</v>
      </c>
    </row>
    <row r="3240" spans="1:7">
      <c r="A3240">
        <v>4382</v>
      </c>
      <c r="B3240" t="s">
        <v>997</v>
      </c>
      <c r="C3240">
        <v>2418</v>
      </c>
      <c r="D3240" t="s">
        <v>1006</v>
      </c>
      <c r="E3240" s="128" t="s">
        <v>999</v>
      </c>
      <c r="F3240">
        <v>6</v>
      </c>
      <c r="G3240" t="s">
        <v>998</v>
      </c>
    </row>
    <row r="3241" spans="1:7">
      <c r="A3241">
        <v>4383</v>
      </c>
      <c r="B3241" t="s">
        <v>997</v>
      </c>
      <c r="C3241">
        <v>2407</v>
      </c>
      <c r="D3241" t="s">
        <v>1006</v>
      </c>
      <c r="E3241" s="128" t="s">
        <v>1003</v>
      </c>
      <c r="F3241">
        <v>6</v>
      </c>
      <c r="G3241" t="s">
        <v>998</v>
      </c>
    </row>
    <row r="3242" spans="1:7">
      <c r="A3242">
        <v>4384</v>
      </c>
      <c r="B3242" t="s">
        <v>993</v>
      </c>
      <c r="C3242">
        <v>2404</v>
      </c>
      <c r="D3242" t="s">
        <v>994</v>
      </c>
      <c r="E3242" s="128" t="s">
        <v>995</v>
      </c>
      <c r="F3242">
        <v>6</v>
      </c>
      <c r="G3242" t="s">
        <v>996</v>
      </c>
    </row>
    <row r="3243" spans="1:7">
      <c r="A3243">
        <v>4385</v>
      </c>
      <c r="B3243" t="s">
        <v>997</v>
      </c>
      <c r="C3243">
        <v>2420</v>
      </c>
      <c r="D3243" t="s">
        <v>1000</v>
      </c>
      <c r="E3243" s="128" t="s">
        <v>995</v>
      </c>
      <c r="F3243">
        <v>6</v>
      </c>
      <c r="G3243" t="s">
        <v>998</v>
      </c>
    </row>
    <row r="3244" spans="1:7">
      <c r="A3244">
        <v>4386</v>
      </c>
      <c r="B3244" t="s">
        <v>997</v>
      </c>
      <c r="C3244">
        <v>2411</v>
      </c>
      <c r="D3244" t="s">
        <v>1006</v>
      </c>
      <c r="E3244" s="128" t="s">
        <v>1004</v>
      </c>
      <c r="F3244">
        <v>6</v>
      </c>
      <c r="G3244" t="s">
        <v>998</v>
      </c>
    </row>
    <row r="3245" spans="1:7">
      <c r="A3245">
        <v>4387</v>
      </c>
      <c r="B3245" t="s">
        <v>993</v>
      </c>
      <c r="C3245">
        <v>2407</v>
      </c>
      <c r="D3245" t="s">
        <v>994</v>
      </c>
      <c r="E3245" s="128" t="s">
        <v>1003</v>
      </c>
      <c r="F3245">
        <v>6</v>
      </c>
      <c r="G3245" t="s">
        <v>996</v>
      </c>
    </row>
    <row r="3246" spans="1:7">
      <c r="A3246">
        <v>4388</v>
      </c>
      <c r="B3246" t="s">
        <v>1001</v>
      </c>
      <c r="C3246">
        <v>2402</v>
      </c>
      <c r="D3246" t="s">
        <v>1006</v>
      </c>
      <c r="E3246" s="128" t="s">
        <v>995</v>
      </c>
      <c r="F3246">
        <v>6</v>
      </c>
      <c r="G3246" t="s">
        <v>998</v>
      </c>
    </row>
    <row r="3247" spans="1:7">
      <c r="A3247">
        <v>4389</v>
      </c>
      <c r="B3247" t="s">
        <v>997</v>
      </c>
      <c r="C3247">
        <v>2415</v>
      </c>
      <c r="D3247" t="s">
        <v>1010</v>
      </c>
      <c r="E3247" s="128" t="s">
        <v>995</v>
      </c>
      <c r="F3247">
        <v>6</v>
      </c>
      <c r="G3247" t="s">
        <v>996</v>
      </c>
    </row>
    <row r="3248" spans="1:7">
      <c r="A3248">
        <v>4390</v>
      </c>
      <c r="B3248" t="s">
        <v>1001</v>
      </c>
      <c r="C3248">
        <v>2405</v>
      </c>
      <c r="D3248" t="s">
        <v>1008</v>
      </c>
      <c r="E3248" s="128" t="s">
        <v>995</v>
      </c>
      <c r="F3248">
        <v>6</v>
      </c>
      <c r="G3248" t="s">
        <v>998</v>
      </c>
    </row>
    <row r="3249" spans="1:7">
      <c r="A3249">
        <v>4391</v>
      </c>
      <c r="B3249" t="s">
        <v>997</v>
      </c>
      <c r="C3249">
        <v>2412</v>
      </c>
      <c r="D3249" t="s">
        <v>1008</v>
      </c>
      <c r="E3249" s="128" t="s">
        <v>995</v>
      </c>
      <c r="F3249">
        <v>6</v>
      </c>
      <c r="G3249" t="s">
        <v>996</v>
      </c>
    </row>
    <row r="3250" spans="1:7">
      <c r="A3250">
        <v>4392</v>
      </c>
      <c r="B3250" t="s">
        <v>993</v>
      </c>
      <c r="C3250">
        <v>2402</v>
      </c>
      <c r="D3250" t="s">
        <v>1009</v>
      </c>
      <c r="E3250" s="128" t="s">
        <v>1003</v>
      </c>
      <c r="F3250">
        <v>6</v>
      </c>
      <c r="G3250" t="s">
        <v>996</v>
      </c>
    </row>
    <row r="3251" spans="1:7">
      <c r="A3251">
        <v>4393</v>
      </c>
      <c r="B3251" t="s">
        <v>997</v>
      </c>
      <c r="C3251">
        <v>2412</v>
      </c>
      <c r="D3251" t="s">
        <v>1009</v>
      </c>
      <c r="E3251" s="128" t="s">
        <v>995</v>
      </c>
      <c r="F3251">
        <v>6</v>
      </c>
      <c r="G3251" t="s">
        <v>996</v>
      </c>
    </row>
    <row r="3252" spans="1:7">
      <c r="A3252">
        <v>4394</v>
      </c>
      <c r="B3252" t="s">
        <v>997</v>
      </c>
      <c r="C3252">
        <v>2418</v>
      </c>
      <c r="D3252" t="s">
        <v>1008</v>
      </c>
      <c r="E3252" s="128" t="s">
        <v>995</v>
      </c>
      <c r="F3252">
        <v>6</v>
      </c>
      <c r="G3252" t="s">
        <v>998</v>
      </c>
    </row>
    <row r="3253" spans="1:7">
      <c r="A3253">
        <v>4395</v>
      </c>
      <c r="B3253" t="s">
        <v>993</v>
      </c>
      <c r="C3253">
        <v>2408</v>
      </c>
      <c r="D3253" t="s">
        <v>1000</v>
      </c>
      <c r="E3253" s="128" t="s">
        <v>995</v>
      </c>
      <c r="F3253">
        <v>6</v>
      </c>
      <c r="G3253" t="s">
        <v>998</v>
      </c>
    </row>
    <row r="3254" spans="1:7">
      <c r="A3254">
        <v>4396</v>
      </c>
      <c r="B3254" t="s">
        <v>993</v>
      </c>
      <c r="C3254">
        <v>2408</v>
      </c>
      <c r="D3254" t="s">
        <v>994</v>
      </c>
      <c r="E3254" s="128" t="s">
        <v>995</v>
      </c>
      <c r="F3254">
        <v>6</v>
      </c>
      <c r="G3254" t="s">
        <v>996</v>
      </c>
    </row>
    <row r="3255" spans="1:7">
      <c r="A3255">
        <v>4397</v>
      </c>
      <c r="B3255" t="s">
        <v>997</v>
      </c>
      <c r="C3255">
        <v>2404</v>
      </c>
      <c r="D3255" t="s">
        <v>1008</v>
      </c>
      <c r="E3255" s="128" t="s">
        <v>999</v>
      </c>
      <c r="F3255">
        <v>6</v>
      </c>
      <c r="G3255" t="s">
        <v>998</v>
      </c>
    </row>
    <row r="3256" spans="1:7">
      <c r="A3256">
        <v>4398</v>
      </c>
      <c r="B3256" t="s">
        <v>997</v>
      </c>
      <c r="C3256">
        <v>2422</v>
      </c>
      <c r="D3256" t="s">
        <v>994</v>
      </c>
      <c r="E3256" s="128" t="s">
        <v>999</v>
      </c>
      <c r="F3256">
        <v>6</v>
      </c>
      <c r="G3256" t="s">
        <v>998</v>
      </c>
    </row>
    <row r="3257" spans="1:7">
      <c r="A3257">
        <v>4399</v>
      </c>
      <c r="B3257" t="s">
        <v>997</v>
      </c>
      <c r="C3257">
        <v>2422</v>
      </c>
      <c r="D3257" t="s">
        <v>994</v>
      </c>
      <c r="E3257" s="128" t="s">
        <v>1003</v>
      </c>
      <c r="F3257">
        <v>6</v>
      </c>
      <c r="G3257" t="s">
        <v>998</v>
      </c>
    </row>
    <row r="3258" spans="1:7">
      <c r="A3258">
        <v>4400</v>
      </c>
      <c r="B3258" t="s">
        <v>993</v>
      </c>
      <c r="C3258">
        <v>2419</v>
      </c>
      <c r="D3258" t="s">
        <v>1008</v>
      </c>
      <c r="E3258" s="128" t="s">
        <v>1003</v>
      </c>
      <c r="F3258">
        <v>6</v>
      </c>
      <c r="G3258" t="s">
        <v>996</v>
      </c>
    </row>
    <row r="3259" spans="1:7">
      <c r="A3259">
        <v>4401</v>
      </c>
      <c r="B3259" t="s">
        <v>997</v>
      </c>
      <c r="C3259">
        <v>2407</v>
      </c>
      <c r="D3259" t="s">
        <v>1010</v>
      </c>
      <c r="E3259" s="128" t="s">
        <v>999</v>
      </c>
      <c r="F3259">
        <v>6</v>
      </c>
      <c r="G3259" t="s">
        <v>998</v>
      </c>
    </row>
    <row r="3260" spans="1:7">
      <c r="A3260">
        <v>4402</v>
      </c>
      <c r="B3260" t="s">
        <v>993</v>
      </c>
      <c r="C3260">
        <v>2403</v>
      </c>
      <c r="D3260" t="s">
        <v>1008</v>
      </c>
      <c r="E3260" s="128" t="s">
        <v>999</v>
      </c>
      <c r="F3260">
        <v>6</v>
      </c>
      <c r="G3260" t="s">
        <v>996</v>
      </c>
    </row>
    <row r="3261" spans="1:7">
      <c r="A3261">
        <v>4404</v>
      </c>
      <c r="B3261" t="s">
        <v>997</v>
      </c>
      <c r="C3261">
        <v>2420</v>
      </c>
      <c r="D3261" t="s">
        <v>1006</v>
      </c>
      <c r="E3261" s="128" t="s">
        <v>995</v>
      </c>
      <c r="F3261">
        <v>2</v>
      </c>
      <c r="G3261" t="s">
        <v>996</v>
      </c>
    </row>
    <row r="3262" spans="1:7">
      <c r="A3262">
        <v>4405</v>
      </c>
      <c r="B3262" t="s">
        <v>997</v>
      </c>
      <c r="C3262">
        <v>2417</v>
      </c>
      <c r="D3262" t="s">
        <v>994</v>
      </c>
      <c r="E3262" s="128" t="s">
        <v>995</v>
      </c>
      <c r="F3262">
        <v>6</v>
      </c>
      <c r="G3262" t="s">
        <v>996</v>
      </c>
    </row>
    <row r="3263" spans="1:7">
      <c r="A3263">
        <v>4406</v>
      </c>
      <c r="B3263" t="s">
        <v>997</v>
      </c>
      <c r="C3263">
        <v>2403</v>
      </c>
      <c r="D3263" t="s">
        <v>1006</v>
      </c>
      <c r="E3263" s="128" t="s">
        <v>1003</v>
      </c>
      <c r="F3263">
        <v>6</v>
      </c>
      <c r="G3263" t="s">
        <v>998</v>
      </c>
    </row>
    <row r="3264" spans="1:7">
      <c r="A3264">
        <v>4407</v>
      </c>
      <c r="B3264" t="s">
        <v>1001</v>
      </c>
      <c r="C3264">
        <v>2419</v>
      </c>
      <c r="D3264" t="s">
        <v>1010</v>
      </c>
      <c r="E3264" s="128" t="s">
        <v>999</v>
      </c>
      <c r="F3264">
        <v>6</v>
      </c>
      <c r="G3264" t="s">
        <v>996</v>
      </c>
    </row>
    <row r="3265" spans="1:7">
      <c r="A3265">
        <v>4408</v>
      </c>
      <c r="B3265" t="s">
        <v>997</v>
      </c>
      <c r="C3265">
        <v>2412</v>
      </c>
      <c r="D3265" t="s">
        <v>1010</v>
      </c>
      <c r="E3265" s="128" t="s">
        <v>999</v>
      </c>
      <c r="F3265">
        <v>6</v>
      </c>
      <c r="G3265" t="s">
        <v>998</v>
      </c>
    </row>
    <row r="3266" spans="1:7">
      <c r="A3266">
        <v>4409</v>
      </c>
      <c r="B3266" t="s">
        <v>1001</v>
      </c>
      <c r="C3266">
        <v>2409</v>
      </c>
      <c r="D3266" t="s">
        <v>994</v>
      </c>
      <c r="E3266" s="128" t="s">
        <v>999</v>
      </c>
      <c r="F3266">
        <v>6</v>
      </c>
      <c r="G3266" t="s">
        <v>996</v>
      </c>
    </row>
    <row r="3267" spans="1:7">
      <c r="A3267">
        <v>4410</v>
      </c>
      <c r="B3267" t="s">
        <v>997</v>
      </c>
      <c r="C3267">
        <v>2403</v>
      </c>
      <c r="D3267" t="s">
        <v>1009</v>
      </c>
      <c r="E3267" s="128" t="s">
        <v>1003</v>
      </c>
      <c r="F3267">
        <v>6</v>
      </c>
      <c r="G3267" t="s">
        <v>998</v>
      </c>
    </row>
    <row r="3268" spans="1:7">
      <c r="A3268">
        <v>4411</v>
      </c>
      <c r="B3268" t="s">
        <v>997</v>
      </c>
      <c r="C3268">
        <v>2408</v>
      </c>
      <c r="D3268" t="s">
        <v>1008</v>
      </c>
      <c r="E3268" s="128" t="s">
        <v>999</v>
      </c>
      <c r="F3268">
        <v>6</v>
      </c>
      <c r="G3268" t="s">
        <v>996</v>
      </c>
    </row>
    <row r="3269" spans="1:7">
      <c r="A3269">
        <v>4412</v>
      </c>
      <c r="B3269" t="s">
        <v>997</v>
      </c>
      <c r="C3269">
        <v>2423</v>
      </c>
      <c r="D3269" t="s">
        <v>994</v>
      </c>
      <c r="E3269" s="128" t="s">
        <v>995</v>
      </c>
      <c r="F3269">
        <v>40</v>
      </c>
      <c r="G3269" t="s">
        <v>998</v>
      </c>
    </row>
    <row r="3270" spans="1:7">
      <c r="A3270">
        <v>4413</v>
      </c>
      <c r="B3270" t="s">
        <v>997</v>
      </c>
      <c r="C3270">
        <v>2421</v>
      </c>
      <c r="D3270" t="s">
        <v>1008</v>
      </c>
      <c r="E3270" s="128" t="s">
        <v>995</v>
      </c>
      <c r="F3270">
        <v>6</v>
      </c>
      <c r="G3270" t="s">
        <v>998</v>
      </c>
    </row>
    <row r="3271" spans="1:7">
      <c r="A3271">
        <v>4414</v>
      </c>
      <c r="B3271" t="s">
        <v>997</v>
      </c>
      <c r="C3271">
        <v>2407</v>
      </c>
      <c r="D3271" t="s">
        <v>1009</v>
      </c>
      <c r="E3271" s="128" t="s">
        <v>999</v>
      </c>
      <c r="F3271">
        <v>6</v>
      </c>
      <c r="G3271" t="s">
        <v>998</v>
      </c>
    </row>
    <row r="3272" spans="1:7">
      <c r="A3272">
        <v>4415</v>
      </c>
      <c r="B3272" t="s">
        <v>997</v>
      </c>
      <c r="C3272">
        <v>2401</v>
      </c>
      <c r="D3272" t="s">
        <v>1000</v>
      </c>
      <c r="E3272" s="128" t="s">
        <v>995</v>
      </c>
      <c r="F3272">
        <v>6</v>
      </c>
      <c r="G3272" t="s">
        <v>996</v>
      </c>
    </row>
    <row r="3273" spans="1:7">
      <c r="A3273">
        <v>4416</v>
      </c>
      <c r="B3273" t="s">
        <v>997</v>
      </c>
      <c r="C3273">
        <v>2415</v>
      </c>
      <c r="D3273" t="s">
        <v>1009</v>
      </c>
      <c r="E3273" s="128" t="s">
        <v>1003</v>
      </c>
      <c r="F3273">
        <v>6</v>
      </c>
      <c r="G3273" t="s">
        <v>998</v>
      </c>
    </row>
    <row r="3274" spans="1:7">
      <c r="A3274">
        <v>4417</v>
      </c>
      <c r="B3274" t="s">
        <v>993</v>
      </c>
      <c r="C3274">
        <v>2405</v>
      </c>
      <c r="D3274" t="s">
        <v>1006</v>
      </c>
      <c r="E3274" s="128" t="s">
        <v>995</v>
      </c>
      <c r="F3274">
        <v>6</v>
      </c>
      <c r="G3274" t="s">
        <v>996</v>
      </c>
    </row>
    <row r="3275" spans="1:7">
      <c r="A3275">
        <v>4418</v>
      </c>
      <c r="B3275" t="s">
        <v>997</v>
      </c>
      <c r="C3275">
        <v>2416</v>
      </c>
      <c r="D3275" t="s">
        <v>1009</v>
      </c>
      <c r="E3275" s="128" t="s">
        <v>995</v>
      </c>
      <c r="F3275">
        <v>6</v>
      </c>
      <c r="G3275" t="s">
        <v>998</v>
      </c>
    </row>
    <row r="3276" spans="1:7">
      <c r="A3276">
        <v>4419</v>
      </c>
      <c r="B3276" t="s">
        <v>1001</v>
      </c>
      <c r="C3276">
        <v>2423</v>
      </c>
      <c r="D3276" t="s">
        <v>1010</v>
      </c>
      <c r="E3276" s="128" t="s">
        <v>995</v>
      </c>
      <c r="F3276">
        <v>6</v>
      </c>
      <c r="G3276" t="s">
        <v>996</v>
      </c>
    </row>
    <row r="3277" spans="1:7">
      <c r="A3277">
        <v>4420</v>
      </c>
      <c r="B3277" t="s">
        <v>997</v>
      </c>
      <c r="C3277">
        <v>2401</v>
      </c>
      <c r="D3277" t="s">
        <v>1000</v>
      </c>
      <c r="E3277" s="128" t="s">
        <v>1003</v>
      </c>
      <c r="F3277">
        <v>6</v>
      </c>
      <c r="G3277" t="s">
        <v>998</v>
      </c>
    </row>
    <row r="3278" spans="1:7">
      <c r="A3278">
        <v>4421</v>
      </c>
      <c r="B3278" t="s">
        <v>997</v>
      </c>
      <c r="C3278">
        <v>2422</v>
      </c>
      <c r="D3278" t="s">
        <v>1006</v>
      </c>
      <c r="E3278" s="128" t="s">
        <v>995</v>
      </c>
      <c r="F3278">
        <v>6</v>
      </c>
      <c r="G3278" t="s">
        <v>998</v>
      </c>
    </row>
    <row r="3279" spans="1:7">
      <c r="A3279">
        <v>4422</v>
      </c>
      <c r="B3279" t="s">
        <v>993</v>
      </c>
      <c r="C3279">
        <v>2405</v>
      </c>
      <c r="D3279" t="s">
        <v>1008</v>
      </c>
      <c r="E3279" s="128" t="s">
        <v>1003</v>
      </c>
      <c r="F3279">
        <v>6</v>
      </c>
      <c r="G3279" t="s">
        <v>998</v>
      </c>
    </row>
    <row r="3280" spans="1:7">
      <c r="A3280">
        <v>4423</v>
      </c>
      <c r="B3280" t="s">
        <v>993</v>
      </c>
      <c r="C3280">
        <v>2415</v>
      </c>
      <c r="D3280" t="s">
        <v>994</v>
      </c>
      <c r="E3280" s="128" t="s">
        <v>1003</v>
      </c>
      <c r="F3280">
        <v>6</v>
      </c>
      <c r="G3280" t="s">
        <v>998</v>
      </c>
    </row>
    <row r="3281" spans="1:7">
      <c r="A3281">
        <v>4424</v>
      </c>
      <c r="B3281" t="s">
        <v>1007</v>
      </c>
      <c r="C3281">
        <v>2402</v>
      </c>
      <c r="D3281" t="s">
        <v>1010</v>
      </c>
      <c r="E3281" s="128" t="s">
        <v>999</v>
      </c>
      <c r="F3281">
        <v>6</v>
      </c>
      <c r="G3281" t="s">
        <v>998</v>
      </c>
    </row>
    <row r="3282" spans="1:7">
      <c r="A3282">
        <v>4425</v>
      </c>
      <c r="B3282" t="s">
        <v>993</v>
      </c>
      <c r="C3282">
        <v>2402</v>
      </c>
      <c r="D3282" t="s">
        <v>1008</v>
      </c>
      <c r="E3282" s="128" t="s">
        <v>995</v>
      </c>
      <c r="F3282">
        <v>6</v>
      </c>
      <c r="G3282" t="s">
        <v>996</v>
      </c>
    </row>
    <row r="3283" spans="1:7">
      <c r="A3283">
        <v>4426</v>
      </c>
      <c r="B3283" t="s">
        <v>993</v>
      </c>
      <c r="C3283">
        <v>2420</v>
      </c>
      <c r="D3283" t="s">
        <v>1006</v>
      </c>
      <c r="E3283" s="128" t="s">
        <v>995</v>
      </c>
      <c r="F3283">
        <v>6</v>
      </c>
      <c r="G3283" t="s">
        <v>998</v>
      </c>
    </row>
    <row r="3284" spans="1:7">
      <c r="A3284">
        <v>4427</v>
      </c>
      <c r="B3284" t="s">
        <v>1001</v>
      </c>
      <c r="C3284">
        <v>2415</v>
      </c>
      <c r="D3284" t="s">
        <v>1006</v>
      </c>
      <c r="E3284" s="128" t="s">
        <v>1003</v>
      </c>
      <c r="F3284">
        <v>6</v>
      </c>
      <c r="G3284" t="s">
        <v>996</v>
      </c>
    </row>
    <row r="3285" spans="1:7">
      <c r="A3285">
        <v>4428</v>
      </c>
      <c r="B3285" t="s">
        <v>997</v>
      </c>
      <c r="C3285">
        <v>2422</v>
      </c>
      <c r="D3285" t="s">
        <v>1010</v>
      </c>
      <c r="E3285" s="128" t="s">
        <v>1003</v>
      </c>
      <c r="F3285">
        <v>6</v>
      </c>
      <c r="G3285" t="s">
        <v>998</v>
      </c>
    </row>
    <row r="3286" spans="1:7">
      <c r="A3286">
        <v>4429</v>
      </c>
      <c r="B3286" t="s">
        <v>997</v>
      </c>
      <c r="C3286">
        <v>2419</v>
      </c>
      <c r="D3286" t="s">
        <v>1010</v>
      </c>
      <c r="E3286" s="128" t="s">
        <v>999</v>
      </c>
      <c r="F3286">
        <v>6</v>
      </c>
      <c r="G3286" t="s">
        <v>998</v>
      </c>
    </row>
    <row r="3287" spans="1:7">
      <c r="A3287">
        <v>4430</v>
      </c>
      <c r="B3287" t="s">
        <v>1001</v>
      </c>
      <c r="C3287">
        <v>2403</v>
      </c>
      <c r="D3287" t="s">
        <v>1010</v>
      </c>
      <c r="E3287" s="128" t="s">
        <v>999</v>
      </c>
      <c r="F3287">
        <v>6</v>
      </c>
      <c r="G3287" t="s">
        <v>996</v>
      </c>
    </row>
    <row r="3288" spans="1:7">
      <c r="A3288">
        <v>4431</v>
      </c>
      <c r="B3288" t="s">
        <v>993</v>
      </c>
      <c r="C3288">
        <v>2418</v>
      </c>
      <c r="D3288" t="s">
        <v>1009</v>
      </c>
      <c r="E3288" s="128" t="s">
        <v>995</v>
      </c>
      <c r="F3288">
        <v>6</v>
      </c>
      <c r="G3288" t="s">
        <v>996</v>
      </c>
    </row>
    <row r="3289" spans="1:7">
      <c r="A3289">
        <v>4432</v>
      </c>
      <c r="B3289" t="s">
        <v>1001</v>
      </c>
      <c r="C3289">
        <v>2401</v>
      </c>
      <c r="D3289" t="s">
        <v>1006</v>
      </c>
      <c r="E3289" s="128" t="s">
        <v>995</v>
      </c>
      <c r="F3289">
        <v>6</v>
      </c>
      <c r="G3289" t="s">
        <v>996</v>
      </c>
    </row>
    <row r="3290" spans="1:7">
      <c r="A3290">
        <v>4433</v>
      </c>
      <c r="B3290" t="s">
        <v>993</v>
      </c>
      <c r="C3290">
        <v>2406</v>
      </c>
      <c r="D3290" t="s">
        <v>1008</v>
      </c>
      <c r="E3290" s="128" t="s">
        <v>995</v>
      </c>
      <c r="F3290">
        <v>6</v>
      </c>
      <c r="G3290" t="s">
        <v>996</v>
      </c>
    </row>
    <row r="3291" spans="1:7">
      <c r="A3291">
        <v>4434</v>
      </c>
      <c r="B3291" t="s">
        <v>993</v>
      </c>
      <c r="C3291">
        <v>2419</v>
      </c>
      <c r="D3291" t="s">
        <v>1009</v>
      </c>
      <c r="E3291" s="128" t="s">
        <v>999</v>
      </c>
      <c r="F3291">
        <v>6</v>
      </c>
      <c r="G3291" t="s">
        <v>996</v>
      </c>
    </row>
    <row r="3292" spans="1:7">
      <c r="A3292">
        <v>4435</v>
      </c>
      <c r="B3292" t="s">
        <v>1002</v>
      </c>
      <c r="C3292">
        <v>2416</v>
      </c>
      <c r="D3292" t="s">
        <v>1008</v>
      </c>
      <c r="E3292" s="128" t="s">
        <v>1003</v>
      </c>
      <c r="F3292">
        <v>6</v>
      </c>
      <c r="G3292" t="s">
        <v>998</v>
      </c>
    </row>
    <row r="3293" spans="1:7">
      <c r="A3293">
        <v>4436</v>
      </c>
      <c r="B3293" t="s">
        <v>1001</v>
      </c>
      <c r="C3293">
        <v>2402</v>
      </c>
      <c r="D3293" t="s">
        <v>1009</v>
      </c>
      <c r="E3293" s="128" t="s">
        <v>995</v>
      </c>
      <c r="F3293">
        <v>6</v>
      </c>
      <c r="G3293" t="s">
        <v>998</v>
      </c>
    </row>
    <row r="3294" spans="1:7">
      <c r="A3294">
        <v>4437</v>
      </c>
      <c r="B3294" t="s">
        <v>997</v>
      </c>
      <c r="C3294">
        <v>2415</v>
      </c>
      <c r="D3294" t="s">
        <v>1009</v>
      </c>
      <c r="E3294" s="128" t="s">
        <v>999</v>
      </c>
      <c r="F3294">
        <v>6</v>
      </c>
      <c r="G3294" t="s">
        <v>996</v>
      </c>
    </row>
    <row r="3295" spans="1:7">
      <c r="A3295">
        <v>4438</v>
      </c>
      <c r="B3295" t="s">
        <v>997</v>
      </c>
      <c r="C3295">
        <v>2418</v>
      </c>
      <c r="D3295" t="s">
        <v>1010</v>
      </c>
      <c r="E3295" s="128" t="s">
        <v>1003</v>
      </c>
      <c r="F3295">
        <v>6</v>
      </c>
      <c r="G3295" t="s">
        <v>996</v>
      </c>
    </row>
    <row r="3296" spans="1:7">
      <c r="A3296">
        <v>4439</v>
      </c>
      <c r="B3296" t="s">
        <v>1001</v>
      </c>
      <c r="C3296">
        <v>2404</v>
      </c>
      <c r="D3296" t="s">
        <v>1008</v>
      </c>
      <c r="E3296" s="128" t="s">
        <v>999</v>
      </c>
      <c r="F3296">
        <v>6</v>
      </c>
      <c r="G3296" t="s">
        <v>998</v>
      </c>
    </row>
    <row r="3297" spans="1:7">
      <c r="A3297">
        <v>4440</v>
      </c>
      <c r="B3297" t="s">
        <v>997</v>
      </c>
      <c r="C3297">
        <v>2409</v>
      </c>
      <c r="D3297" t="s">
        <v>1010</v>
      </c>
      <c r="E3297" s="128" t="s">
        <v>999</v>
      </c>
      <c r="F3297">
        <v>6</v>
      </c>
      <c r="G3297" t="s">
        <v>998</v>
      </c>
    </row>
    <row r="3298" spans="1:7">
      <c r="A3298">
        <v>4441</v>
      </c>
      <c r="B3298" t="s">
        <v>1001</v>
      </c>
      <c r="C3298">
        <v>2409</v>
      </c>
      <c r="D3298" t="s">
        <v>1009</v>
      </c>
      <c r="E3298" s="128" t="s">
        <v>1003</v>
      </c>
      <c r="F3298">
        <v>6</v>
      </c>
      <c r="G3298" t="s">
        <v>998</v>
      </c>
    </row>
    <row r="3299" spans="1:7">
      <c r="A3299">
        <v>4442</v>
      </c>
      <c r="B3299" t="s">
        <v>1001</v>
      </c>
      <c r="C3299">
        <v>2412</v>
      </c>
      <c r="D3299" t="s">
        <v>1008</v>
      </c>
      <c r="E3299" s="128" t="s">
        <v>1003</v>
      </c>
      <c r="F3299">
        <v>6</v>
      </c>
      <c r="G3299" t="s">
        <v>998</v>
      </c>
    </row>
    <row r="3300" spans="1:7">
      <c r="A3300">
        <v>4443</v>
      </c>
      <c r="B3300" t="s">
        <v>997</v>
      </c>
      <c r="C3300">
        <v>2402</v>
      </c>
      <c r="D3300" t="s">
        <v>1009</v>
      </c>
      <c r="E3300" s="128" t="s">
        <v>999</v>
      </c>
      <c r="F3300">
        <v>6</v>
      </c>
      <c r="G3300" t="s">
        <v>998</v>
      </c>
    </row>
    <row r="3301" spans="1:7">
      <c r="A3301">
        <v>4444</v>
      </c>
      <c r="B3301" t="s">
        <v>1001</v>
      </c>
      <c r="C3301">
        <v>2408</v>
      </c>
      <c r="D3301" t="s">
        <v>1009</v>
      </c>
      <c r="E3301" s="128" t="s">
        <v>1003</v>
      </c>
      <c r="F3301">
        <v>6</v>
      </c>
      <c r="G3301" t="s">
        <v>998</v>
      </c>
    </row>
    <row r="3302" spans="1:7">
      <c r="A3302">
        <v>4445</v>
      </c>
      <c r="B3302" t="s">
        <v>997</v>
      </c>
      <c r="C3302">
        <v>2403</v>
      </c>
      <c r="D3302" t="s">
        <v>1010</v>
      </c>
      <c r="E3302" s="128" t="s">
        <v>1003</v>
      </c>
      <c r="F3302">
        <v>3</v>
      </c>
      <c r="G3302" t="s">
        <v>996</v>
      </c>
    </row>
    <row r="3303" spans="1:7">
      <c r="A3303">
        <v>4446</v>
      </c>
      <c r="B3303" t="s">
        <v>993</v>
      </c>
      <c r="C3303">
        <v>2414</v>
      </c>
      <c r="D3303" t="s">
        <v>1010</v>
      </c>
      <c r="E3303" s="128" t="s">
        <v>999</v>
      </c>
      <c r="F3303">
        <v>6</v>
      </c>
      <c r="G3303" t="s">
        <v>998</v>
      </c>
    </row>
    <row r="3304" spans="1:7">
      <c r="A3304">
        <v>4447</v>
      </c>
      <c r="B3304" t="s">
        <v>997</v>
      </c>
      <c r="C3304">
        <v>2414</v>
      </c>
      <c r="D3304" t="s">
        <v>1000</v>
      </c>
      <c r="E3304" s="128" t="s">
        <v>995</v>
      </c>
      <c r="F3304">
        <v>6</v>
      </c>
      <c r="G3304" t="s">
        <v>1005</v>
      </c>
    </row>
    <row r="3305" spans="1:7">
      <c r="A3305">
        <v>4448</v>
      </c>
      <c r="B3305" t="s">
        <v>1001</v>
      </c>
      <c r="C3305">
        <v>2419</v>
      </c>
      <c r="D3305" t="s">
        <v>1009</v>
      </c>
      <c r="E3305" s="128" t="s">
        <v>1003</v>
      </c>
      <c r="F3305">
        <v>6</v>
      </c>
      <c r="G3305" t="s">
        <v>998</v>
      </c>
    </row>
    <row r="3306" spans="1:7">
      <c r="A3306">
        <v>4449</v>
      </c>
      <c r="B3306" t="s">
        <v>997</v>
      </c>
      <c r="C3306">
        <v>2419</v>
      </c>
      <c r="D3306" t="s">
        <v>1009</v>
      </c>
      <c r="E3306" s="128" t="s">
        <v>1004</v>
      </c>
      <c r="F3306">
        <v>6</v>
      </c>
      <c r="G3306" t="s">
        <v>996</v>
      </c>
    </row>
    <row r="3307" spans="1:7">
      <c r="A3307">
        <v>4450</v>
      </c>
      <c r="B3307" t="s">
        <v>997</v>
      </c>
      <c r="C3307">
        <v>2419</v>
      </c>
      <c r="D3307" t="s">
        <v>1009</v>
      </c>
      <c r="E3307" s="128" t="s">
        <v>999</v>
      </c>
      <c r="F3307">
        <v>6</v>
      </c>
      <c r="G3307" t="s">
        <v>996</v>
      </c>
    </row>
    <row r="3308" spans="1:7">
      <c r="A3308">
        <v>4451</v>
      </c>
      <c r="B3308" t="s">
        <v>997</v>
      </c>
      <c r="C3308">
        <v>2420</v>
      </c>
      <c r="D3308" t="s">
        <v>1008</v>
      </c>
      <c r="E3308" s="128" t="s">
        <v>995</v>
      </c>
      <c r="F3308">
        <v>6</v>
      </c>
      <c r="G3308" t="s">
        <v>998</v>
      </c>
    </row>
    <row r="3309" spans="1:7">
      <c r="A3309">
        <v>4452</v>
      </c>
      <c r="B3309" t="s">
        <v>1001</v>
      </c>
      <c r="C3309">
        <v>2401</v>
      </c>
      <c r="D3309" t="s">
        <v>1000</v>
      </c>
      <c r="E3309" s="128" t="s">
        <v>999</v>
      </c>
      <c r="F3309">
        <v>6</v>
      </c>
      <c r="G3309" t="s">
        <v>996</v>
      </c>
    </row>
    <row r="3310" spans="1:7">
      <c r="A3310">
        <v>4453</v>
      </c>
      <c r="B3310" t="s">
        <v>1001</v>
      </c>
      <c r="C3310">
        <v>2404</v>
      </c>
      <c r="D3310" t="s">
        <v>1009</v>
      </c>
      <c r="E3310" s="128" t="s">
        <v>995</v>
      </c>
      <c r="F3310">
        <v>6</v>
      </c>
      <c r="G3310" t="s">
        <v>996</v>
      </c>
    </row>
    <row r="3311" spans="1:7">
      <c r="A3311">
        <v>4454</v>
      </c>
      <c r="B3311" t="s">
        <v>1001</v>
      </c>
      <c r="C3311">
        <v>2404</v>
      </c>
      <c r="D3311" t="s">
        <v>1009</v>
      </c>
      <c r="E3311" s="128" t="s">
        <v>995</v>
      </c>
      <c r="F3311">
        <v>3</v>
      </c>
      <c r="G3311" t="s">
        <v>996</v>
      </c>
    </row>
    <row r="3312" spans="1:7">
      <c r="A3312">
        <v>4455</v>
      </c>
      <c r="B3312" t="s">
        <v>1001</v>
      </c>
      <c r="C3312">
        <v>2408</v>
      </c>
      <c r="D3312" t="s">
        <v>1009</v>
      </c>
      <c r="E3312" s="128" t="s">
        <v>1003</v>
      </c>
      <c r="F3312">
        <v>6</v>
      </c>
      <c r="G3312" t="s">
        <v>998</v>
      </c>
    </row>
    <row r="3313" spans="1:7">
      <c r="A3313">
        <v>4457</v>
      </c>
      <c r="B3313" t="s">
        <v>993</v>
      </c>
      <c r="C3313">
        <v>2416</v>
      </c>
      <c r="D3313" t="s">
        <v>1006</v>
      </c>
      <c r="E3313" s="128" t="s">
        <v>995</v>
      </c>
      <c r="F3313">
        <v>6</v>
      </c>
      <c r="G3313" t="s">
        <v>996</v>
      </c>
    </row>
    <row r="3314" spans="1:7">
      <c r="A3314">
        <v>4458</v>
      </c>
      <c r="B3314" t="s">
        <v>997</v>
      </c>
      <c r="C3314">
        <v>2411</v>
      </c>
      <c r="D3314" t="s">
        <v>1009</v>
      </c>
      <c r="E3314" s="128" t="s">
        <v>999</v>
      </c>
      <c r="F3314">
        <v>6</v>
      </c>
      <c r="G3314" t="s">
        <v>998</v>
      </c>
    </row>
    <row r="3315" spans="1:7">
      <c r="A3315">
        <v>4459</v>
      </c>
      <c r="B3315" t="s">
        <v>993</v>
      </c>
      <c r="C3315">
        <v>2408</v>
      </c>
      <c r="D3315" t="s">
        <v>1008</v>
      </c>
      <c r="E3315" s="128" t="s">
        <v>995</v>
      </c>
      <c r="F3315">
        <v>6</v>
      </c>
      <c r="G3315" t="s">
        <v>996</v>
      </c>
    </row>
    <row r="3316" spans="1:7">
      <c r="A3316">
        <v>4460</v>
      </c>
      <c r="B3316" t="s">
        <v>997</v>
      </c>
      <c r="C3316">
        <v>2409</v>
      </c>
      <c r="D3316" t="s">
        <v>1010</v>
      </c>
      <c r="E3316" s="128" t="s">
        <v>1003</v>
      </c>
      <c r="F3316">
        <v>6</v>
      </c>
      <c r="G3316" t="s">
        <v>998</v>
      </c>
    </row>
    <row r="3317" spans="1:7">
      <c r="A3317">
        <v>4461</v>
      </c>
      <c r="B3317" t="s">
        <v>997</v>
      </c>
      <c r="C3317">
        <v>2423</v>
      </c>
      <c r="D3317" t="s">
        <v>1008</v>
      </c>
      <c r="E3317" s="128" t="s">
        <v>995</v>
      </c>
      <c r="F3317">
        <v>6</v>
      </c>
      <c r="G3317" t="s">
        <v>996</v>
      </c>
    </row>
    <row r="3318" spans="1:7">
      <c r="A3318">
        <v>4462</v>
      </c>
      <c r="B3318" t="s">
        <v>997</v>
      </c>
      <c r="C3318">
        <v>2421</v>
      </c>
      <c r="D3318" t="s">
        <v>1009</v>
      </c>
      <c r="E3318" s="128" t="s">
        <v>1003</v>
      </c>
      <c r="F3318">
        <v>6</v>
      </c>
      <c r="G3318" t="s">
        <v>998</v>
      </c>
    </row>
    <row r="3319" spans="1:7">
      <c r="A3319">
        <v>4463</v>
      </c>
      <c r="B3319" t="s">
        <v>997</v>
      </c>
      <c r="C3319">
        <v>2403</v>
      </c>
      <c r="D3319" t="s">
        <v>1010</v>
      </c>
      <c r="E3319" s="128" t="s">
        <v>999</v>
      </c>
      <c r="F3319">
        <v>6</v>
      </c>
      <c r="G3319" t="s">
        <v>998</v>
      </c>
    </row>
    <row r="3320" spans="1:7">
      <c r="A3320">
        <v>4464</v>
      </c>
      <c r="B3320" t="s">
        <v>997</v>
      </c>
      <c r="C3320">
        <v>2411</v>
      </c>
      <c r="D3320" t="s">
        <v>994</v>
      </c>
      <c r="E3320" s="128" t="s">
        <v>995</v>
      </c>
      <c r="F3320">
        <v>2</v>
      </c>
      <c r="G3320" t="s">
        <v>996</v>
      </c>
    </row>
    <row r="3321" spans="1:7">
      <c r="A3321">
        <v>4465</v>
      </c>
      <c r="B3321" t="s">
        <v>993</v>
      </c>
      <c r="C3321">
        <v>2418</v>
      </c>
      <c r="D3321" t="s">
        <v>1008</v>
      </c>
      <c r="E3321" s="128" t="s">
        <v>1003</v>
      </c>
      <c r="F3321">
        <v>6</v>
      </c>
      <c r="G3321" t="s">
        <v>998</v>
      </c>
    </row>
    <row r="3322" spans="1:7">
      <c r="A3322">
        <v>4466</v>
      </c>
      <c r="B3322" t="s">
        <v>993</v>
      </c>
      <c r="C3322">
        <v>2418</v>
      </c>
      <c r="D3322" t="s">
        <v>1009</v>
      </c>
      <c r="E3322" s="128" t="s">
        <v>995</v>
      </c>
      <c r="F3322">
        <v>6</v>
      </c>
      <c r="G3322" t="s">
        <v>998</v>
      </c>
    </row>
    <row r="3323" spans="1:7">
      <c r="A3323">
        <v>4467</v>
      </c>
      <c r="B3323" t="s">
        <v>1002</v>
      </c>
      <c r="C3323">
        <v>2422</v>
      </c>
      <c r="D3323" t="s">
        <v>1000</v>
      </c>
      <c r="E3323" s="128" t="s">
        <v>999</v>
      </c>
      <c r="F3323">
        <v>6</v>
      </c>
      <c r="G3323" t="s">
        <v>996</v>
      </c>
    </row>
    <row r="3324" spans="1:7">
      <c r="A3324">
        <v>4468</v>
      </c>
      <c r="B3324" t="s">
        <v>1002</v>
      </c>
      <c r="C3324">
        <v>2422</v>
      </c>
      <c r="D3324" t="s">
        <v>1010</v>
      </c>
      <c r="E3324" s="128" t="s">
        <v>999</v>
      </c>
      <c r="F3324">
        <v>6</v>
      </c>
      <c r="G3324" t="s">
        <v>996</v>
      </c>
    </row>
    <row r="3325" spans="1:7">
      <c r="A3325">
        <v>4469</v>
      </c>
      <c r="B3325" t="s">
        <v>1002</v>
      </c>
      <c r="C3325">
        <v>2422</v>
      </c>
      <c r="D3325" t="s">
        <v>1006</v>
      </c>
      <c r="E3325" s="128" t="s">
        <v>999</v>
      </c>
      <c r="F3325">
        <v>6</v>
      </c>
      <c r="G3325" t="s">
        <v>996</v>
      </c>
    </row>
    <row r="3326" spans="1:7">
      <c r="A3326">
        <v>4470</v>
      </c>
      <c r="B3326" t="s">
        <v>997</v>
      </c>
      <c r="C3326">
        <v>2401</v>
      </c>
      <c r="D3326" t="s">
        <v>1008</v>
      </c>
      <c r="E3326" s="128" t="s">
        <v>999</v>
      </c>
      <c r="F3326">
        <v>6</v>
      </c>
      <c r="G3326" t="s">
        <v>998</v>
      </c>
    </row>
    <row r="3327" spans="1:7">
      <c r="A3327">
        <v>4471</v>
      </c>
      <c r="B3327" t="s">
        <v>997</v>
      </c>
      <c r="C3327">
        <v>2416</v>
      </c>
      <c r="D3327" t="s">
        <v>1008</v>
      </c>
      <c r="E3327" s="128" t="s">
        <v>999</v>
      </c>
      <c r="F3327">
        <v>6</v>
      </c>
      <c r="G3327" t="s">
        <v>998</v>
      </c>
    </row>
    <row r="3328" spans="1:7">
      <c r="A3328">
        <v>4472</v>
      </c>
      <c r="B3328" t="s">
        <v>1001</v>
      </c>
      <c r="C3328">
        <v>2420</v>
      </c>
      <c r="D3328" t="s">
        <v>1009</v>
      </c>
      <c r="E3328" s="128" t="s">
        <v>995</v>
      </c>
      <c r="F3328">
        <v>6</v>
      </c>
      <c r="G3328" t="s">
        <v>996</v>
      </c>
    </row>
    <row r="3329" spans="1:7">
      <c r="A3329">
        <v>4473</v>
      </c>
      <c r="B3329" t="s">
        <v>1001</v>
      </c>
      <c r="C3329">
        <v>2405</v>
      </c>
      <c r="D3329" t="s">
        <v>1008</v>
      </c>
      <c r="E3329" s="128" t="s">
        <v>995</v>
      </c>
      <c r="F3329">
        <v>6</v>
      </c>
      <c r="G3329" t="s">
        <v>998</v>
      </c>
    </row>
    <row r="3330" spans="1:7">
      <c r="A3330">
        <v>4474</v>
      </c>
      <c r="B3330" t="s">
        <v>997</v>
      </c>
      <c r="C3330">
        <v>2423</v>
      </c>
      <c r="D3330" t="s">
        <v>1008</v>
      </c>
      <c r="E3330" s="128" t="s">
        <v>995</v>
      </c>
      <c r="F3330">
        <v>6</v>
      </c>
      <c r="G3330" t="s">
        <v>996</v>
      </c>
    </row>
    <row r="3331" spans="1:7">
      <c r="A3331">
        <v>4475</v>
      </c>
      <c r="B3331" t="s">
        <v>997</v>
      </c>
      <c r="C3331">
        <v>2419</v>
      </c>
      <c r="D3331" t="s">
        <v>1008</v>
      </c>
      <c r="E3331" s="128" t="s">
        <v>995</v>
      </c>
      <c r="F3331">
        <v>6</v>
      </c>
      <c r="G3331" t="s">
        <v>998</v>
      </c>
    </row>
    <row r="3332" spans="1:7">
      <c r="A3332">
        <v>4476</v>
      </c>
      <c r="B3332" t="s">
        <v>997</v>
      </c>
      <c r="C3332">
        <v>2419</v>
      </c>
      <c r="D3332" t="s">
        <v>1006</v>
      </c>
      <c r="E3332" s="128" t="s">
        <v>995</v>
      </c>
      <c r="F3332">
        <v>6</v>
      </c>
      <c r="G3332" t="s">
        <v>998</v>
      </c>
    </row>
    <row r="3333" spans="1:7">
      <c r="A3333">
        <v>4477</v>
      </c>
      <c r="B3333" t="s">
        <v>993</v>
      </c>
      <c r="C3333">
        <v>2423</v>
      </c>
      <c r="D3333" t="s">
        <v>1009</v>
      </c>
      <c r="E3333" s="128" t="s">
        <v>999</v>
      </c>
      <c r="F3333">
        <v>6</v>
      </c>
      <c r="G3333" t="s">
        <v>998</v>
      </c>
    </row>
    <row r="3334" spans="1:7">
      <c r="A3334">
        <v>4478</v>
      </c>
      <c r="B3334" t="s">
        <v>993</v>
      </c>
      <c r="C3334">
        <v>2411</v>
      </c>
      <c r="D3334" t="s">
        <v>1009</v>
      </c>
      <c r="E3334" s="128" t="s">
        <v>995</v>
      </c>
      <c r="F3334">
        <v>6</v>
      </c>
      <c r="G3334" t="s">
        <v>996</v>
      </c>
    </row>
    <row r="3335" spans="1:7">
      <c r="A3335">
        <v>4479</v>
      </c>
      <c r="B3335" t="s">
        <v>1001</v>
      </c>
      <c r="C3335">
        <v>2405</v>
      </c>
      <c r="D3335" t="s">
        <v>1009</v>
      </c>
      <c r="E3335" s="128" t="s">
        <v>995</v>
      </c>
      <c r="F3335">
        <v>6</v>
      </c>
      <c r="G3335" t="s">
        <v>998</v>
      </c>
    </row>
    <row r="3336" spans="1:7">
      <c r="A3336">
        <v>4480</v>
      </c>
      <c r="B3336" t="s">
        <v>997</v>
      </c>
      <c r="C3336">
        <v>2413</v>
      </c>
      <c r="D3336" t="s">
        <v>1006</v>
      </c>
      <c r="E3336" s="128" t="s">
        <v>1003</v>
      </c>
      <c r="F3336">
        <v>6</v>
      </c>
      <c r="G3336" t="s">
        <v>998</v>
      </c>
    </row>
    <row r="3337" spans="1:7">
      <c r="A3337">
        <v>4481</v>
      </c>
      <c r="B3337" t="s">
        <v>997</v>
      </c>
      <c r="C3337">
        <v>2423</v>
      </c>
      <c r="D3337" t="s">
        <v>1010</v>
      </c>
      <c r="E3337" s="128" t="s">
        <v>1003</v>
      </c>
      <c r="F3337">
        <v>6</v>
      </c>
      <c r="G3337" t="s">
        <v>996</v>
      </c>
    </row>
    <row r="3338" spans="1:7">
      <c r="A3338">
        <v>4482</v>
      </c>
      <c r="B3338" t="s">
        <v>997</v>
      </c>
      <c r="C3338">
        <v>2414</v>
      </c>
      <c r="D3338" t="s">
        <v>1008</v>
      </c>
      <c r="E3338" s="128" t="s">
        <v>999</v>
      </c>
      <c r="F3338">
        <v>6</v>
      </c>
      <c r="G3338" t="s">
        <v>998</v>
      </c>
    </row>
    <row r="3339" spans="1:7">
      <c r="A3339">
        <v>4483</v>
      </c>
      <c r="B3339" t="s">
        <v>1007</v>
      </c>
      <c r="C3339">
        <v>2402</v>
      </c>
      <c r="D3339" t="s">
        <v>1009</v>
      </c>
      <c r="E3339" s="128" t="s">
        <v>995</v>
      </c>
      <c r="F3339">
        <v>6</v>
      </c>
      <c r="G3339" t="s">
        <v>996</v>
      </c>
    </row>
    <row r="3340" spans="1:7">
      <c r="A3340">
        <v>4484</v>
      </c>
      <c r="B3340" t="s">
        <v>993</v>
      </c>
      <c r="C3340">
        <v>2409</v>
      </c>
      <c r="D3340" t="s">
        <v>1006</v>
      </c>
      <c r="E3340" s="128" t="s">
        <v>995</v>
      </c>
      <c r="F3340">
        <v>6</v>
      </c>
      <c r="G3340" t="s">
        <v>998</v>
      </c>
    </row>
    <row r="3341" spans="1:7">
      <c r="A3341">
        <v>4485</v>
      </c>
      <c r="B3341" t="s">
        <v>1001</v>
      </c>
      <c r="C3341">
        <v>2422</v>
      </c>
      <c r="D3341" t="s">
        <v>1009</v>
      </c>
      <c r="E3341" s="128" t="s">
        <v>999</v>
      </c>
      <c r="F3341">
        <v>6</v>
      </c>
      <c r="G3341" t="s">
        <v>996</v>
      </c>
    </row>
    <row r="3342" spans="1:7">
      <c r="A3342">
        <v>4486</v>
      </c>
      <c r="B3342" t="s">
        <v>993</v>
      </c>
      <c r="C3342">
        <v>2405</v>
      </c>
      <c r="D3342" t="s">
        <v>1008</v>
      </c>
      <c r="E3342" s="128" t="s">
        <v>1003</v>
      </c>
      <c r="F3342">
        <v>6</v>
      </c>
      <c r="G3342" t="s">
        <v>998</v>
      </c>
    </row>
    <row r="3343" spans="1:7">
      <c r="A3343">
        <v>4487</v>
      </c>
      <c r="B3343" t="s">
        <v>993</v>
      </c>
      <c r="C3343">
        <v>2418</v>
      </c>
      <c r="D3343" t="s">
        <v>1009</v>
      </c>
      <c r="E3343" s="128" t="s">
        <v>999</v>
      </c>
      <c r="F3343">
        <v>6</v>
      </c>
      <c r="G3343" t="s">
        <v>998</v>
      </c>
    </row>
    <row r="3344" spans="1:7">
      <c r="A3344">
        <v>4488</v>
      </c>
      <c r="B3344" t="s">
        <v>1001</v>
      </c>
      <c r="C3344">
        <v>2419</v>
      </c>
      <c r="D3344" t="s">
        <v>1009</v>
      </c>
      <c r="E3344" s="128" t="s">
        <v>1003</v>
      </c>
      <c r="F3344">
        <v>6</v>
      </c>
      <c r="G3344" t="s">
        <v>998</v>
      </c>
    </row>
    <row r="3345" spans="1:7">
      <c r="A3345">
        <v>4489</v>
      </c>
      <c r="B3345" t="s">
        <v>993</v>
      </c>
      <c r="C3345">
        <v>2413</v>
      </c>
      <c r="D3345" t="s">
        <v>1009</v>
      </c>
      <c r="E3345" s="128" t="s">
        <v>999</v>
      </c>
      <c r="F3345">
        <v>6</v>
      </c>
      <c r="G3345" t="s">
        <v>996</v>
      </c>
    </row>
    <row r="3346" spans="1:7">
      <c r="A3346">
        <v>4490</v>
      </c>
      <c r="B3346" t="s">
        <v>997</v>
      </c>
      <c r="C3346">
        <v>2417</v>
      </c>
      <c r="D3346" t="s">
        <v>1008</v>
      </c>
      <c r="E3346" s="128" t="s">
        <v>999</v>
      </c>
      <c r="F3346">
        <v>6</v>
      </c>
      <c r="G3346" t="s">
        <v>996</v>
      </c>
    </row>
    <row r="3347" spans="1:7">
      <c r="A3347">
        <v>4491</v>
      </c>
      <c r="B3347" t="s">
        <v>993</v>
      </c>
      <c r="C3347">
        <v>2419</v>
      </c>
      <c r="D3347" t="s">
        <v>1008</v>
      </c>
      <c r="E3347" s="128" t="s">
        <v>999</v>
      </c>
      <c r="F3347">
        <v>6</v>
      </c>
      <c r="G3347" t="s">
        <v>998</v>
      </c>
    </row>
    <row r="3348" spans="1:7">
      <c r="A3348">
        <v>4492</v>
      </c>
      <c r="B3348" t="s">
        <v>997</v>
      </c>
      <c r="C3348">
        <v>2415</v>
      </c>
      <c r="D3348" t="s">
        <v>1006</v>
      </c>
      <c r="E3348" s="128" t="s">
        <v>999</v>
      </c>
      <c r="F3348">
        <v>6</v>
      </c>
      <c r="G3348" t="s">
        <v>996</v>
      </c>
    </row>
    <row r="3349" spans="1:7">
      <c r="A3349">
        <v>4493</v>
      </c>
      <c r="B3349" t="s">
        <v>1001</v>
      </c>
      <c r="C3349">
        <v>2415</v>
      </c>
      <c r="D3349" t="s">
        <v>1008</v>
      </c>
      <c r="E3349" s="128" t="s">
        <v>1003</v>
      </c>
      <c r="F3349">
        <v>6</v>
      </c>
      <c r="G3349" t="s">
        <v>996</v>
      </c>
    </row>
    <row r="3350" spans="1:7">
      <c r="A3350">
        <v>4494</v>
      </c>
      <c r="B3350" t="s">
        <v>993</v>
      </c>
      <c r="C3350">
        <v>2417</v>
      </c>
      <c r="D3350" t="s">
        <v>1008</v>
      </c>
      <c r="E3350" s="128" t="s">
        <v>995</v>
      </c>
      <c r="F3350">
        <v>6</v>
      </c>
      <c r="G3350" t="s">
        <v>998</v>
      </c>
    </row>
    <row r="3351" spans="1:7">
      <c r="A3351">
        <v>4496</v>
      </c>
      <c r="B3351" t="s">
        <v>1001</v>
      </c>
      <c r="C3351">
        <v>2402</v>
      </c>
      <c r="D3351" t="s">
        <v>1008</v>
      </c>
      <c r="E3351" s="128" t="s">
        <v>995</v>
      </c>
      <c r="F3351">
        <v>6</v>
      </c>
      <c r="G3351" t="s">
        <v>998</v>
      </c>
    </row>
    <row r="3352" spans="1:7">
      <c r="A3352">
        <v>4497</v>
      </c>
      <c r="B3352" t="s">
        <v>993</v>
      </c>
      <c r="C3352">
        <v>2417</v>
      </c>
      <c r="D3352" t="s">
        <v>1010</v>
      </c>
      <c r="E3352" s="128" t="s">
        <v>995</v>
      </c>
      <c r="F3352">
        <v>6</v>
      </c>
      <c r="G3352" t="s">
        <v>996</v>
      </c>
    </row>
    <row r="3353" spans="1:7">
      <c r="A3353">
        <v>4498</v>
      </c>
      <c r="B3353" t="s">
        <v>997</v>
      </c>
      <c r="C3353">
        <v>2420</v>
      </c>
      <c r="D3353" t="s">
        <v>1006</v>
      </c>
      <c r="E3353" s="128" t="s">
        <v>999</v>
      </c>
      <c r="F3353">
        <v>6</v>
      </c>
      <c r="G3353" t="s">
        <v>996</v>
      </c>
    </row>
    <row r="3354" spans="1:7">
      <c r="A3354">
        <v>4499</v>
      </c>
      <c r="B3354" t="s">
        <v>997</v>
      </c>
      <c r="C3354">
        <v>2422</v>
      </c>
      <c r="D3354" t="s">
        <v>994</v>
      </c>
      <c r="E3354" s="128" t="s">
        <v>999</v>
      </c>
      <c r="F3354">
        <v>6</v>
      </c>
      <c r="G3354" t="s">
        <v>998</v>
      </c>
    </row>
    <row r="3355" spans="1:7">
      <c r="A3355">
        <v>4500</v>
      </c>
      <c r="B3355" t="s">
        <v>997</v>
      </c>
      <c r="C3355">
        <v>2423</v>
      </c>
      <c r="D3355" t="s">
        <v>1009</v>
      </c>
      <c r="E3355" s="128" t="s">
        <v>995</v>
      </c>
      <c r="F3355">
        <v>6</v>
      </c>
      <c r="G3355" t="s">
        <v>996</v>
      </c>
    </row>
    <row r="3356" spans="1:7">
      <c r="A3356">
        <v>4501</v>
      </c>
      <c r="B3356" t="s">
        <v>997</v>
      </c>
      <c r="C3356">
        <v>2403</v>
      </c>
      <c r="D3356" t="s">
        <v>1008</v>
      </c>
      <c r="E3356" s="128" t="s">
        <v>999</v>
      </c>
      <c r="F3356">
        <v>6</v>
      </c>
      <c r="G3356" t="s">
        <v>998</v>
      </c>
    </row>
    <row r="3357" spans="1:7">
      <c r="A3357">
        <v>4502</v>
      </c>
      <c r="B3357" t="s">
        <v>997</v>
      </c>
      <c r="C3357">
        <v>2404</v>
      </c>
      <c r="D3357" t="s">
        <v>1006</v>
      </c>
      <c r="E3357" s="128" t="s">
        <v>995</v>
      </c>
      <c r="F3357">
        <v>6</v>
      </c>
      <c r="G3357" t="s">
        <v>996</v>
      </c>
    </row>
    <row r="3358" spans="1:7">
      <c r="A3358">
        <v>4503</v>
      </c>
      <c r="B3358" t="s">
        <v>1002</v>
      </c>
      <c r="C3358">
        <v>2414</v>
      </c>
      <c r="D3358" t="s">
        <v>1009</v>
      </c>
      <c r="E3358" s="128" t="s">
        <v>1003</v>
      </c>
      <c r="F3358">
        <v>9</v>
      </c>
      <c r="G3358" t="s">
        <v>998</v>
      </c>
    </row>
    <row r="3359" spans="1:7">
      <c r="A3359">
        <v>4504</v>
      </c>
      <c r="B3359" t="s">
        <v>993</v>
      </c>
      <c r="C3359">
        <v>2417</v>
      </c>
      <c r="D3359" t="s">
        <v>1009</v>
      </c>
      <c r="E3359" s="128" t="s">
        <v>999</v>
      </c>
      <c r="F3359">
        <v>13</v>
      </c>
      <c r="G3359" t="s">
        <v>996</v>
      </c>
    </row>
    <row r="3360" spans="1:7">
      <c r="A3360">
        <v>4505</v>
      </c>
      <c r="B3360" t="s">
        <v>997</v>
      </c>
      <c r="C3360">
        <v>2413</v>
      </c>
      <c r="D3360" t="s">
        <v>1010</v>
      </c>
      <c r="E3360" s="128" t="s">
        <v>995</v>
      </c>
      <c r="F3360">
        <v>6</v>
      </c>
      <c r="G3360" t="s">
        <v>998</v>
      </c>
    </row>
    <row r="3361" spans="1:7">
      <c r="A3361">
        <v>4506</v>
      </c>
      <c r="B3361" t="s">
        <v>997</v>
      </c>
      <c r="C3361">
        <v>2402</v>
      </c>
      <c r="D3361" t="s">
        <v>1000</v>
      </c>
      <c r="E3361" s="128" t="s">
        <v>995</v>
      </c>
      <c r="F3361">
        <v>6</v>
      </c>
      <c r="G3361" t="s">
        <v>998</v>
      </c>
    </row>
    <row r="3362" spans="1:7">
      <c r="A3362">
        <v>4507</v>
      </c>
      <c r="B3362" t="s">
        <v>997</v>
      </c>
      <c r="C3362">
        <v>2408</v>
      </c>
      <c r="D3362" t="s">
        <v>1000</v>
      </c>
      <c r="E3362" s="128" t="s">
        <v>995</v>
      </c>
      <c r="F3362">
        <v>6</v>
      </c>
      <c r="G3362" t="s">
        <v>996</v>
      </c>
    </row>
    <row r="3363" spans="1:7">
      <c r="A3363">
        <v>4508</v>
      </c>
      <c r="B3363" t="s">
        <v>997</v>
      </c>
      <c r="C3363">
        <v>2414</v>
      </c>
      <c r="D3363" t="s">
        <v>1008</v>
      </c>
      <c r="E3363" s="128" t="s">
        <v>999</v>
      </c>
      <c r="F3363">
        <v>6</v>
      </c>
      <c r="G3363" t="s">
        <v>996</v>
      </c>
    </row>
    <row r="3364" spans="1:7">
      <c r="A3364">
        <v>4509</v>
      </c>
      <c r="B3364" t="s">
        <v>1001</v>
      </c>
      <c r="C3364">
        <v>2412</v>
      </c>
      <c r="D3364" t="s">
        <v>1008</v>
      </c>
      <c r="E3364" s="128" t="s">
        <v>1003</v>
      </c>
      <c r="F3364">
        <v>6</v>
      </c>
      <c r="G3364" t="s">
        <v>998</v>
      </c>
    </row>
    <row r="3365" spans="1:7">
      <c r="A3365">
        <v>4510</v>
      </c>
      <c r="B3365" t="s">
        <v>993</v>
      </c>
      <c r="C3365">
        <v>2421</v>
      </c>
      <c r="D3365" t="s">
        <v>1009</v>
      </c>
      <c r="E3365" s="128" t="s">
        <v>995</v>
      </c>
      <c r="F3365">
        <v>6</v>
      </c>
      <c r="G3365" t="s">
        <v>998</v>
      </c>
    </row>
    <row r="3366" spans="1:7">
      <c r="A3366">
        <v>4511</v>
      </c>
      <c r="B3366" t="s">
        <v>997</v>
      </c>
      <c r="C3366">
        <v>2420</v>
      </c>
      <c r="D3366" t="s">
        <v>1006</v>
      </c>
      <c r="E3366" s="128" t="s">
        <v>999</v>
      </c>
      <c r="F3366">
        <v>6</v>
      </c>
      <c r="G3366" t="s">
        <v>1005</v>
      </c>
    </row>
    <row r="3367" spans="1:7">
      <c r="A3367">
        <v>4512</v>
      </c>
      <c r="B3367" t="s">
        <v>997</v>
      </c>
      <c r="C3367">
        <v>2405</v>
      </c>
      <c r="D3367" t="s">
        <v>1010</v>
      </c>
      <c r="E3367" s="128" t="s">
        <v>995</v>
      </c>
      <c r="F3367">
        <v>6</v>
      </c>
      <c r="G3367" t="s">
        <v>996</v>
      </c>
    </row>
    <row r="3368" spans="1:7">
      <c r="A3368">
        <v>4513</v>
      </c>
      <c r="B3368" t="s">
        <v>997</v>
      </c>
      <c r="C3368">
        <v>2403</v>
      </c>
      <c r="D3368" t="s">
        <v>1009</v>
      </c>
      <c r="E3368" s="128" t="s">
        <v>1003</v>
      </c>
      <c r="F3368">
        <v>6</v>
      </c>
      <c r="G3368" t="s">
        <v>998</v>
      </c>
    </row>
    <row r="3369" spans="1:7">
      <c r="A3369">
        <v>4514</v>
      </c>
      <c r="B3369" t="s">
        <v>997</v>
      </c>
      <c r="C3369">
        <v>2424</v>
      </c>
      <c r="D3369" t="s">
        <v>1009</v>
      </c>
      <c r="E3369" s="128" t="s">
        <v>1003</v>
      </c>
      <c r="F3369">
        <v>6</v>
      </c>
      <c r="G3369" t="s">
        <v>998</v>
      </c>
    </row>
    <row r="3370" spans="1:7">
      <c r="A3370">
        <v>4515</v>
      </c>
      <c r="B3370" t="s">
        <v>1001</v>
      </c>
      <c r="C3370">
        <v>2413</v>
      </c>
      <c r="D3370" t="s">
        <v>1010</v>
      </c>
      <c r="E3370" s="128" t="s">
        <v>1003</v>
      </c>
      <c r="F3370">
        <v>6</v>
      </c>
      <c r="G3370" t="s">
        <v>998</v>
      </c>
    </row>
    <row r="3371" spans="1:7">
      <c r="A3371">
        <v>4516</v>
      </c>
      <c r="B3371" t="s">
        <v>997</v>
      </c>
      <c r="C3371">
        <v>2403</v>
      </c>
      <c r="D3371" t="s">
        <v>1009</v>
      </c>
      <c r="E3371" s="128" t="s">
        <v>999</v>
      </c>
      <c r="F3371">
        <v>6</v>
      </c>
      <c r="G3371" t="s">
        <v>998</v>
      </c>
    </row>
    <row r="3372" spans="1:7">
      <c r="A3372">
        <v>4517</v>
      </c>
      <c r="B3372" t="s">
        <v>997</v>
      </c>
      <c r="C3372">
        <v>2422</v>
      </c>
      <c r="D3372" t="s">
        <v>1000</v>
      </c>
      <c r="E3372" s="128" t="s">
        <v>999</v>
      </c>
      <c r="F3372">
        <v>6</v>
      </c>
      <c r="G3372" t="s">
        <v>998</v>
      </c>
    </row>
    <row r="3373" spans="1:7">
      <c r="A3373">
        <v>4518</v>
      </c>
      <c r="B3373" t="s">
        <v>1001</v>
      </c>
      <c r="C3373">
        <v>2422</v>
      </c>
      <c r="D3373" t="s">
        <v>1009</v>
      </c>
      <c r="E3373" s="128" t="s">
        <v>999</v>
      </c>
      <c r="F3373">
        <v>6</v>
      </c>
      <c r="G3373" t="s">
        <v>996</v>
      </c>
    </row>
    <row r="3374" spans="1:7">
      <c r="A3374">
        <v>4519</v>
      </c>
      <c r="B3374" t="s">
        <v>997</v>
      </c>
      <c r="C3374">
        <v>2401</v>
      </c>
      <c r="D3374" t="s">
        <v>1008</v>
      </c>
      <c r="E3374" s="128" t="s">
        <v>999</v>
      </c>
      <c r="F3374">
        <v>6</v>
      </c>
      <c r="G3374" t="s">
        <v>996</v>
      </c>
    </row>
    <row r="3375" spans="1:7">
      <c r="A3375">
        <v>4520</v>
      </c>
      <c r="B3375" t="s">
        <v>997</v>
      </c>
      <c r="C3375">
        <v>2415</v>
      </c>
      <c r="D3375" t="s">
        <v>1008</v>
      </c>
      <c r="E3375" s="128" t="s">
        <v>999</v>
      </c>
      <c r="F3375">
        <v>6</v>
      </c>
      <c r="G3375" t="s">
        <v>998</v>
      </c>
    </row>
    <row r="3376" spans="1:7">
      <c r="A3376">
        <v>4521</v>
      </c>
      <c r="B3376" t="s">
        <v>997</v>
      </c>
      <c r="C3376">
        <v>2402</v>
      </c>
      <c r="D3376" t="s">
        <v>1008</v>
      </c>
      <c r="E3376" s="128" t="s">
        <v>1003</v>
      </c>
      <c r="F3376">
        <v>6</v>
      </c>
      <c r="G3376" t="s">
        <v>998</v>
      </c>
    </row>
    <row r="3377" spans="1:7">
      <c r="A3377">
        <v>4523</v>
      </c>
      <c r="B3377" t="s">
        <v>997</v>
      </c>
      <c r="C3377">
        <v>2401</v>
      </c>
      <c r="D3377" t="s">
        <v>1000</v>
      </c>
      <c r="E3377" s="128" t="s">
        <v>999</v>
      </c>
      <c r="F3377">
        <v>6</v>
      </c>
      <c r="G3377" t="s">
        <v>996</v>
      </c>
    </row>
    <row r="3378" spans="1:7">
      <c r="A3378">
        <v>4524</v>
      </c>
      <c r="B3378" t="s">
        <v>997</v>
      </c>
      <c r="C3378">
        <v>2422</v>
      </c>
      <c r="D3378" t="s">
        <v>1000</v>
      </c>
      <c r="E3378" s="128" t="s">
        <v>995</v>
      </c>
      <c r="F3378">
        <v>6</v>
      </c>
      <c r="G3378" t="s">
        <v>998</v>
      </c>
    </row>
    <row r="3379" spans="1:7">
      <c r="A3379">
        <v>4525</v>
      </c>
      <c r="B3379" t="s">
        <v>1002</v>
      </c>
      <c r="C3379">
        <v>2402</v>
      </c>
      <c r="D3379" t="s">
        <v>1000</v>
      </c>
      <c r="E3379" s="128" t="s">
        <v>999</v>
      </c>
      <c r="F3379">
        <v>6</v>
      </c>
      <c r="G3379" t="s">
        <v>996</v>
      </c>
    </row>
    <row r="3380" spans="1:7">
      <c r="A3380">
        <v>4526</v>
      </c>
      <c r="B3380" t="s">
        <v>1002</v>
      </c>
      <c r="C3380">
        <v>2402</v>
      </c>
      <c r="D3380" t="s">
        <v>1006</v>
      </c>
      <c r="E3380" s="128" t="s">
        <v>999</v>
      </c>
      <c r="F3380">
        <v>6</v>
      </c>
      <c r="G3380" t="s">
        <v>996</v>
      </c>
    </row>
    <row r="3381" spans="1:7">
      <c r="A3381">
        <v>4527</v>
      </c>
      <c r="B3381" t="s">
        <v>997</v>
      </c>
      <c r="C3381">
        <v>2406</v>
      </c>
      <c r="D3381" t="s">
        <v>1006</v>
      </c>
      <c r="E3381" s="128" t="s">
        <v>999</v>
      </c>
      <c r="F3381">
        <v>5</v>
      </c>
      <c r="G3381" t="s">
        <v>998</v>
      </c>
    </row>
    <row r="3382" spans="1:7">
      <c r="A3382">
        <v>4528</v>
      </c>
      <c r="B3382" t="s">
        <v>997</v>
      </c>
      <c r="C3382">
        <v>2409</v>
      </c>
      <c r="D3382" t="s">
        <v>1006</v>
      </c>
      <c r="E3382" s="128" t="s">
        <v>999</v>
      </c>
      <c r="F3382">
        <v>5</v>
      </c>
      <c r="G3382" t="s">
        <v>998</v>
      </c>
    </row>
    <row r="3383" spans="1:7">
      <c r="A3383">
        <v>4529</v>
      </c>
      <c r="B3383" t="s">
        <v>997</v>
      </c>
      <c r="C3383">
        <v>2405</v>
      </c>
      <c r="D3383" t="s">
        <v>1009</v>
      </c>
      <c r="E3383" s="128" t="s">
        <v>999</v>
      </c>
      <c r="F3383">
        <v>5</v>
      </c>
      <c r="G3383" t="s">
        <v>996</v>
      </c>
    </row>
    <row r="3384" spans="1:7">
      <c r="A3384">
        <v>4530</v>
      </c>
      <c r="B3384" t="s">
        <v>997</v>
      </c>
      <c r="C3384">
        <v>2412</v>
      </c>
      <c r="D3384" t="s">
        <v>1009</v>
      </c>
      <c r="E3384" s="128" t="s">
        <v>995</v>
      </c>
      <c r="F3384">
        <v>5</v>
      </c>
      <c r="G3384" t="s">
        <v>996</v>
      </c>
    </row>
    <row r="3385" spans="1:7">
      <c r="A3385">
        <v>4531</v>
      </c>
      <c r="B3385" t="s">
        <v>993</v>
      </c>
      <c r="C3385">
        <v>2421</v>
      </c>
      <c r="D3385" t="s">
        <v>1009</v>
      </c>
      <c r="E3385" s="128" t="s">
        <v>995</v>
      </c>
      <c r="F3385">
        <v>5</v>
      </c>
      <c r="G3385" t="s">
        <v>998</v>
      </c>
    </row>
    <row r="3386" spans="1:7">
      <c r="A3386">
        <v>4532</v>
      </c>
      <c r="B3386" t="s">
        <v>997</v>
      </c>
      <c r="C3386">
        <v>2404</v>
      </c>
      <c r="D3386" t="s">
        <v>1009</v>
      </c>
      <c r="E3386" s="128" t="s">
        <v>995</v>
      </c>
      <c r="F3386">
        <v>5</v>
      </c>
      <c r="G3386" t="s">
        <v>996</v>
      </c>
    </row>
    <row r="3387" spans="1:7">
      <c r="A3387">
        <v>4533</v>
      </c>
      <c r="B3387" t="s">
        <v>997</v>
      </c>
      <c r="C3387">
        <v>2416</v>
      </c>
      <c r="D3387" t="s">
        <v>1008</v>
      </c>
      <c r="E3387" s="128" t="s">
        <v>995</v>
      </c>
      <c r="F3387">
        <v>5</v>
      </c>
      <c r="G3387" t="s">
        <v>998</v>
      </c>
    </row>
    <row r="3388" spans="1:7">
      <c r="A3388">
        <v>4534</v>
      </c>
      <c r="B3388" t="s">
        <v>1001</v>
      </c>
      <c r="C3388">
        <v>2422</v>
      </c>
      <c r="D3388" t="s">
        <v>1008</v>
      </c>
      <c r="E3388" s="128" t="s">
        <v>999</v>
      </c>
      <c r="F3388">
        <v>5</v>
      </c>
      <c r="G3388" t="s">
        <v>998</v>
      </c>
    </row>
    <row r="3389" spans="1:7">
      <c r="A3389">
        <v>4535</v>
      </c>
      <c r="B3389" t="s">
        <v>1001</v>
      </c>
      <c r="C3389">
        <v>2424</v>
      </c>
      <c r="D3389" t="s">
        <v>1009</v>
      </c>
      <c r="E3389" s="128" t="s">
        <v>995</v>
      </c>
      <c r="F3389">
        <v>5</v>
      </c>
      <c r="G3389" t="s">
        <v>998</v>
      </c>
    </row>
    <row r="3390" spans="1:7">
      <c r="A3390">
        <v>4536</v>
      </c>
      <c r="B3390" t="s">
        <v>993</v>
      </c>
      <c r="C3390">
        <v>2408</v>
      </c>
      <c r="D3390" t="s">
        <v>1006</v>
      </c>
      <c r="E3390" s="128" t="s">
        <v>1003</v>
      </c>
      <c r="F3390">
        <v>5</v>
      </c>
      <c r="G3390" t="s">
        <v>998</v>
      </c>
    </row>
    <row r="3391" spans="1:7">
      <c r="A3391">
        <v>4537</v>
      </c>
      <c r="B3391" t="s">
        <v>997</v>
      </c>
      <c r="C3391">
        <v>2418</v>
      </c>
      <c r="D3391" t="s">
        <v>1010</v>
      </c>
      <c r="E3391" s="128" t="s">
        <v>1003</v>
      </c>
      <c r="F3391">
        <v>5</v>
      </c>
      <c r="G3391" t="s">
        <v>998</v>
      </c>
    </row>
    <row r="3392" spans="1:7">
      <c r="A3392">
        <v>4538</v>
      </c>
      <c r="B3392" t="s">
        <v>993</v>
      </c>
      <c r="C3392">
        <v>2419</v>
      </c>
      <c r="D3392" t="s">
        <v>1006</v>
      </c>
      <c r="E3392" s="128" t="s">
        <v>1003</v>
      </c>
      <c r="F3392">
        <v>5</v>
      </c>
      <c r="G3392" t="s">
        <v>998</v>
      </c>
    </row>
    <row r="3393" spans="1:7">
      <c r="A3393">
        <v>4539</v>
      </c>
      <c r="B3393" t="s">
        <v>997</v>
      </c>
      <c r="C3393">
        <v>2409</v>
      </c>
      <c r="D3393" t="s">
        <v>1009</v>
      </c>
      <c r="E3393" s="128" t="s">
        <v>995</v>
      </c>
      <c r="F3393">
        <v>5</v>
      </c>
      <c r="G3393" t="s">
        <v>996</v>
      </c>
    </row>
    <row r="3394" spans="1:7">
      <c r="A3394">
        <v>4540</v>
      </c>
      <c r="B3394" t="s">
        <v>997</v>
      </c>
      <c r="C3394">
        <v>2413</v>
      </c>
      <c r="D3394" t="s">
        <v>1009</v>
      </c>
      <c r="E3394" s="128" t="s">
        <v>995</v>
      </c>
      <c r="F3394">
        <v>5</v>
      </c>
      <c r="G3394" t="s">
        <v>998</v>
      </c>
    </row>
    <row r="3395" spans="1:7">
      <c r="A3395">
        <v>4541</v>
      </c>
      <c r="B3395" t="s">
        <v>997</v>
      </c>
      <c r="C3395">
        <v>2422</v>
      </c>
      <c r="D3395" t="s">
        <v>1008</v>
      </c>
      <c r="E3395" s="128" t="s">
        <v>1003</v>
      </c>
      <c r="F3395">
        <v>5</v>
      </c>
      <c r="G3395" t="s">
        <v>998</v>
      </c>
    </row>
    <row r="3396" spans="1:7">
      <c r="A3396">
        <v>4542</v>
      </c>
      <c r="B3396" t="s">
        <v>1002</v>
      </c>
      <c r="C3396">
        <v>2406</v>
      </c>
      <c r="D3396" t="s">
        <v>1009</v>
      </c>
      <c r="E3396" s="128" t="s">
        <v>1003</v>
      </c>
      <c r="F3396">
        <v>5</v>
      </c>
      <c r="G3396" t="s">
        <v>996</v>
      </c>
    </row>
    <row r="3397" spans="1:7">
      <c r="A3397">
        <v>4543</v>
      </c>
      <c r="B3397" t="s">
        <v>997</v>
      </c>
      <c r="C3397">
        <v>2409</v>
      </c>
      <c r="D3397" t="s">
        <v>1009</v>
      </c>
      <c r="E3397" s="128" t="s">
        <v>995</v>
      </c>
      <c r="F3397">
        <v>5</v>
      </c>
      <c r="G3397" t="s">
        <v>998</v>
      </c>
    </row>
    <row r="3398" spans="1:7">
      <c r="A3398">
        <v>4544</v>
      </c>
      <c r="B3398" t="s">
        <v>997</v>
      </c>
      <c r="C3398">
        <v>2401</v>
      </c>
      <c r="D3398" t="s">
        <v>1006</v>
      </c>
      <c r="E3398" s="128" t="s">
        <v>995</v>
      </c>
      <c r="F3398">
        <v>5</v>
      </c>
      <c r="G3398" t="s">
        <v>998</v>
      </c>
    </row>
    <row r="3399" spans="1:7">
      <c r="A3399">
        <v>4545</v>
      </c>
      <c r="B3399" t="s">
        <v>997</v>
      </c>
      <c r="C3399">
        <v>2411</v>
      </c>
      <c r="D3399" t="s">
        <v>1008</v>
      </c>
      <c r="E3399" s="128" t="s">
        <v>999</v>
      </c>
      <c r="F3399">
        <v>5</v>
      </c>
      <c r="G3399" t="s">
        <v>998</v>
      </c>
    </row>
    <row r="3400" spans="1:7">
      <c r="A3400">
        <v>4546</v>
      </c>
      <c r="B3400" t="s">
        <v>997</v>
      </c>
      <c r="C3400">
        <v>2407</v>
      </c>
      <c r="D3400" t="s">
        <v>1009</v>
      </c>
      <c r="E3400" s="128" t="s">
        <v>1003</v>
      </c>
      <c r="F3400">
        <v>5</v>
      </c>
      <c r="G3400" t="s">
        <v>996</v>
      </c>
    </row>
    <row r="3401" spans="1:7">
      <c r="A3401">
        <v>4547</v>
      </c>
      <c r="B3401" t="s">
        <v>993</v>
      </c>
      <c r="C3401">
        <v>2409</v>
      </c>
      <c r="D3401" t="s">
        <v>1009</v>
      </c>
      <c r="E3401" s="128" t="s">
        <v>1003</v>
      </c>
      <c r="F3401">
        <v>5</v>
      </c>
      <c r="G3401" t="s">
        <v>996</v>
      </c>
    </row>
    <row r="3402" spans="1:7">
      <c r="A3402">
        <v>4548</v>
      </c>
      <c r="B3402" t="s">
        <v>993</v>
      </c>
      <c r="C3402">
        <v>2402</v>
      </c>
      <c r="D3402" t="s">
        <v>1006</v>
      </c>
      <c r="E3402" s="128" t="s">
        <v>995</v>
      </c>
      <c r="F3402">
        <v>5</v>
      </c>
      <c r="G3402" t="s">
        <v>996</v>
      </c>
    </row>
    <row r="3403" spans="1:7">
      <c r="A3403">
        <v>4549</v>
      </c>
      <c r="B3403" t="s">
        <v>1001</v>
      </c>
      <c r="C3403">
        <v>2424</v>
      </c>
      <c r="D3403" t="s">
        <v>1000</v>
      </c>
      <c r="E3403" s="128" t="s">
        <v>999</v>
      </c>
      <c r="F3403">
        <v>5</v>
      </c>
      <c r="G3403" t="s">
        <v>996</v>
      </c>
    </row>
    <row r="3404" spans="1:7">
      <c r="A3404">
        <v>4550</v>
      </c>
      <c r="B3404" t="s">
        <v>1001</v>
      </c>
      <c r="C3404">
        <v>2416</v>
      </c>
      <c r="D3404" t="s">
        <v>1008</v>
      </c>
      <c r="E3404" s="128" t="s">
        <v>1003</v>
      </c>
      <c r="F3404">
        <v>2</v>
      </c>
      <c r="G3404" t="s">
        <v>998</v>
      </c>
    </row>
    <row r="3405" spans="1:7">
      <c r="A3405">
        <v>4551</v>
      </c>
      <c r="B3405" t="s">
        <v>1001</v>
      </c>
      <c r="C3405">
        <v>2416</v>
      </c>
      <c r="D3405" t="s">
        <v>1006</v>
      </c>
      <c r="E3405" s="128" t="s">
        <v>1003</v>
      </c>
      <c r="F3405">
        <v>5</v>
      </c>
      <c r="G3405" t="s">
        <v>998</v>
      </c>
    </row>
    <row r="3406" spans="1:7">
      <c r="A3406">
        <v>4552</v>
      </c>
      <c r="B3406" t="s">
        <v>997</v>
      </c>
      <c r="C3406">
        <v>2418</v>
      </c>
      <c r="D3406" t="s">
        <v>1008</v>
      </c>
      <c r="E3406" s="128" t="s">
        <v>1003</v>
      </c>
      <c r="F3406">
        <v>5</v>
      </c>
      <c r="G3406" t="s">
        <v>996</v>
      </c>
    </row>
    <row r="3407" spans="1:7">
      <c r="A3407">
        <v>4553</v>
      </c>
      <c r="B3407" t="s">
        <v>1001</v>
      </c>
      <c r="C3407">
        <v>2418</v>
      </c>
      <c r="D3407" t="s">
        <v>1009</v>
      </c>
      <c r="E3407" s="128" t="s">
        <v>995</v>
      </c>
      <c r="F3407">
        <v>5</v>
      </c>
      <c r="G3407" t="s">
        <v>996</v>
      </c>
    </row>
    <row r="3408" spans="1:7">
      <c r="A3408">
        <v>4554</v>
      </c>
      <c r="B3408" t="s">
        <v>1001</v>
      </c>
      <c r="C3408">
        <v>2405</v>
      </c>
      <c r="D3408" t="s">
        <v>1008</v>
      </c>
      <c r="E3408" s="128" t="s">
        <v>995</v>
      </c>
      <c r="F3408">
        <v>5</v>
      </c>
      <c r="G3408" t="s">
        <v>998</v>
      </c>
    </row>
    <row r="3409" spans="1:7">
      <c r="A3409">
        <v>4555</v>
      </c>
      <c r="B3409" t="s">
        <v>993</v>
      </c>
      <c r="C3409">
        <v>2420</v>
      </c>
      <c r="D3409" t="s">
        <v>1009</v>
      </c>
      <c r="E3409" s="128" t="s">
        <v>1003</v>
      </c>
      <c r="F3409">
        <v>5</v>
      </c>
      <c r="G3409" t="s">
        <v>998</v>
      </c>
    </row>
    <row r="3410" spans="1:7">
      <c r="A3410">
        <v>4556</v>
      </c>
      <c r="B3410" t="s">
        <v>997</v>
      </c>
      <c r="C3410">
        <v>2412</v>
      </c>
      <c r="D3410" t="s">
        <v>1010</v>
      </c>
      <c r="E3410" s="128" t="s">
        <v>999</v>
      </c>
      <c r="F3410">
        <v>5</v>
      </c>
      <c r="G3410" t="s">
        <v>998</v>
      </c>
    </row>
    <row r="3411" spans="1:7">
      <c r="A3411">
        <v>4557</v>
      </c>
      <c r="B3411" t="s">
        <v>1001</v>
      </c>
      <c r="C3411">
        <v>2418</v>
      </c>
      <c r="D3411" t="s">
        <v>1006</v>
      </c>
      <c r="E3411" s="128" t="s">
        <v>995</v>
      </c>
      <c r="F3411">
        <v>5</v>
      </c>
      <c r="G3411" t="s">
        <v>996</v>
      </c>
    </row>
    <row r="3412" spans="1:7">
      <c r="A3412">
        <v>4558</v>
      </c>
      <c r="B3412" t="s">
        <v>997</v>
      </c>
      <c r="C3412">
        <v>2417</v>
      </c>
      <c r="D3412" t="s">
        <v>1006</v>
      </c>
      <c r="E3412" s="128" t="s">
        <v>995</v>
      </c>
      <c r="F3412">
        <v>5</v>
      </c>
      <c r="G3412" t="s">
        <v>998</v>
      </c>
    </row>
    <row r="3413" spans="1:7">
      <c r="A3413">
        <v>4559</v>
      </c>
      <c r="B3413" t="s">
        <v>993</v>
      </c>
      <c r="C3413">
        <v>2409</v>
      </c>
      <c r="D3413" t="s">
        <v>1008</v>
      </c>
      <c r="E3413" s="128" t="s">
        <v>995</v>
      </c>
      <c r="F3413">
        <v>5</v>
      </c>
      <c r="G3413" t="s">
        <v>998</v>
      </c>
    </row>
    <row r="3414" spans="1:7">
      <c r="A3414">
        <v>4560</v>
      </c>
      <c r="B3414" t="s">
        <v>997</v>
      </c>
      <c r="C3414">
        <v>2404</v>
      </c>
      <c r="D3414" t="s">
        <v>1009</v>
      </c>
      <c r="E3414" s="128" t="s">
        <v>1003</v>
      </c>
      <c r="F3414">
        <v>5</v>
      </c>
      <c r="G3414" t="s">
        <v>998</v>
      </c>
    </row>
    <row r="3415" spans="1:7">
      <c r="A3415">
        <v>4561</v>
      </c>
      <c r="B3415" t="s">
        <v>1002</v>
      </c>
      <c r="C3415">
        <v>2407</v>
      </c>
      <c r="D3415" t="s">
        <v>1009</v>
      </c>
      <c r="E3415" s="128" t="s">
        <v>1003</v>
      </c>
      <c r="F3415">
        <v>5</v>
      </c>
      <c r="G3415" t="s">
        <v>998</v>
      </c>
    </row>
    <row r="3416" spans="1:7">
      <c r="A3416">
        <v>4562</v>
      </c>
      <c r="B3416" t="s">
        <v>1001</v>
      </c>
      <c r="C3416">
        <v>2419</v>
      </c>
      <c r="D3416" t="s">
        <v>994</v>
      </c>
      <c r="E3416" s="128" t="s">
        <v>995</v>
      </c>
      <c r="F3416">
        <v>5</v>
      </c>
      <c r="G3416" t="s">
        <v>996</v>
      </c>
    </row>
    <row r="3417" spans="1:7">
      <c r="A3417">
        <v>4563</v>
      </c>
      <c r="B3417" t="s">
        <v>993</v>
      </c>
      <c r="C3417">
        <v>2402</v>
      </c>
      <c r="D3417" t="s">
        <v>994</v>
      </c>
      <c r="E3417" s="128" t="s">
        <v>995</v>
      </c>
      <c r="F3417">
        <v>5</v>
      </c>
      <c r="G3417" t="s">
        <v>996</v>
      </c>
    </row>
    <row r="3418" spans="1:7">
      <c r="A3418">
        <v>4564</v>
      </c>
      <c r="B3418" t="s">
        <v>993</v>
      </c>
      <c r="C3418">
        <v>2417</v>
      </c>
      <c r="D3418" t="s">
        <v>1009</v>
      </c>
      <c r="E3418" s="128" t="s">
        <v>1003</v>
      </c>
      <c r="F3418">
        <v>5</v>
      </c>
      <c r="G3418" t="s">
        <v>998</v>
      </c>
    </row>
    <row r="3419" spans="1:7">
      <c r="A3419">
        <v>4565</v>
      </c>
      <c r="B3419" t="s">
        <v>1002</v>
      </c>
      <c r="C3419">
        <v>2415</v>
      </c>
      <c r="D3419" t="s">
        <v>1000</v>
      </c>
      <c r="E3419" s="128" t="s">
        <v>995</v>
      </c>
      <c r="F3419">
        <v>5</v>
      </c>
      <c r="G3419" t="s">
        <v>996</v>
      </c>
    </row>
    <row r="3420" spans="1:7">
      <c r="A3420">
        <v>4566</v>
      </c>
      <c r="B3420" t="s">
        <v>1001</v>
      </c>
      <c r="C3420">
        <v>2418</v>
      </c>
      <c r="D3420" t="s">
        <v>1008</v>
      </c>
      <c r="E3420" s="128" t="s">
        <v>1003</v>
      </c>
      <c r="F3420">
        <v>5</v>
      </c>
      <c r="G3420" t="s">
        <v>998</v>
      </c>
    </row>
    <row r="3421" spans="1:7">
      <c r="A3421">
        <v>4567</v>
      </c>
      <c r="B3421" t="s">
        <v>997</v>
      </c>
      <c r="C3421">
        <v>2419</v>
      </c>
      <c r="D3421" t="s">
        <v>1008</v>
      </c>
      <c r="E3421" s="128" t="s">
        <v>995</v>
      </c>
      <c r="F3421">
        <v>5</v>
      </c>
      <c r="G3421" t="s">
        <v>998</v>
      </c>
    </row>
    <row r="3422" spans="1:7">
      <c r="A3422">
        <v>4568</v>
      </c>
      <c r="B3422" t="s">
        <v>997</v>
      </c>
      <c r="C3422">
        <v>2402</v>
      </c>
      <c r="D3422" t="s">
        <v>1008</v>
      </c>
      <c r="E3422" s="128" t="s">
        <v>995</v>
      </c>
      <c r="F3422">
        <v>5</v>
      </c>
      <c r="G3422" t="s">
        <v>998</v>
      </c>
    </row>
    <row r="3423" spans="1:7">
      <c r="A3423">
        <v>4570</v>
      </c>
      <c r="B3423" t="s">
        <v>997</v>
      </c>
      <c r="C3423">
        <v>2412</v>
      </c>
      <c r="D3423" t="s">
        <v>994</v>
      </c>
      <c r="E3423" s="128" t="s">
        <v>995</v>
      </c>
      <c r="F3423">
        <v>5</v>
      </c>
      <c r="G3423" t="s">
        <v>998</v>
      </c>
    </row>
    <row r="3424" spans="1:7">
      <c r="A3424">
        <v>4571</v>
      </c>
      <c r="B3424" t="s">
        <v>1001</v>
      </c>
      <c r="C3424">
        <v>2418</v>
      </c>
      <c r="D3424" t="s">
        <v>1006</v>
      </c>
      <c r="E3424" s="128" t="s">
        <v>995</v>
      </c>
      <c r="F3424">
        <v>5</v>
      </c>
      <c r="G3424" t="s">
        <v>996</v>
      </c>
    </row>
    <row r="3425" spans="1:7">
      <c r="A3425">
        <v>4572</v>
      </c>
      <c r="B3425" t="s">
        <v>1001</v>
      </c>
      <c r="C3425">
        <v>2418</v>
      </c>
      <c r="D3425" t="s">
        <v>1008</v>
      </c>
      <c r="E3425" s="128" t="s">
        <v>995</v>
      </c>
      <c r="F3425">
        <v>5</v>
      </c>
      <c r="G3425" t="s">
        <v>996</v>
      </c>
    </row>
    <row r="3426" spans="1:7">
      <c r="A3426">
        <v>4573</v>
      </c>
      <c r="B3426" t="s">
        <v>997</v>
      </c>
      <c r="C3426">
        <v>2418</v>
      </c>
      <c r="D3426" t="s">
        <v>1009</v>
      </c>
      <c r="E3426" s="128" t="s">
        <v>995</v>
      </c>
      <c r="F3426">
        <v>5</v>
      </c>
      <c r="G3426" t="s">
        <v>996</v>
      </c>
    </row>
    <row r="3427" spans="1:7">
      <c r="A3427">
        <v>4574</v>
      </c>
      <c r="B3427" t="s">
        <v>997</v>
      </c>
      <c r="C3427">
        <v>2407</v>
      </c>
      <c r="D3427" t="s">
        <v>1009</v>
      </c>
      <c r="E3427" s="128" t="s">
        <v>1003</v>
      </c>
      <c r="F3427">
        <v>5</v>
      </c>
      <c r="G3427" t="s">
        <v>998</v>
      </c>
    </row>
    <row r="3428" spans="1:7">
      <c r="A3428">
        <v>4575</v>
      </c>
      <c r="B3428" t="s">
        <v>993</v>
      </c>
      <c r="C3428">
        <v>2422</v>
      </c>
      <c r="D3428" t="s">
        <v>1008</v>
      </c>
      <c r="E3428" s="128" t="s">
        <v>1003</v>
      </c>
      <c r="F3428">
        <v>5</v>
      </c>
      <c r="G3428" t="s">
        <v>996</v>
      </c>
    </row>
    <row r="3429" spans="1:7">
      <c r="A3429">
        <v>4576</v>
      </c>
      <c r="B3429" t="s">
        <v>1001</v>
      </c>
      <c r="C3429">
        <v>2414</v>
      </c>
      <c r="D3429" t="s">
        <v>1008</v>
      </c>
      <c r="E3429" s="128" t="s">
        <v>1003</v>
      </c>
      <c r="F3429">
        <v>5</v>
      </c>
      <c r="G3429" t="s">
        <v>998</v>
      </c>
    </row>
    <row r="3430" spans="1:7">
      <c r="A3430">
        <v>4577</v>
      </c>
      <c r="B3430" t="s">
        <v>1001</v>
      </c>
      <c r="C3430">
        <v>2413</v>
      </c>
      <c r="D3430" t="s">
        <v>1009</v>
      </c>
      <c r="E3430" s="128" t="s">
        <v>1003</v>
      </c>
      <c r="F3430">
        <v>5</v>
      </c>
      <c r="G3430" t="s">
        <v>998</v>
      </c>
    </row>
    <row r="3431" spans="1:7">
      <c r="A3431">
        <v>4578</v>
      </c>
      <c r="B3431" t="s">
        <v>1001</v>
      </c>
      <c r="C3431">
        <v>2418</v>
      </c>
      <c r="D3431" t="s">
        <v>1008</v>
      </c>
      <c r="E3431" s="128" t="s">
        <v>1003</v>
      </c>
      <c r="F3431">
        <v>5</v>
      </c>
      <c r="G3431" t="s">
        <v>998</v>
      </c>
    </row>
    <row r="3432" spans="1:7">
      <c r="A3432">
        <v>4579</v>
      </c>
      <c r="B3432" t="s">
        <v>1001</v>
      </c>
      <c r="C3432">
        <v>2408</v>
      </c>
      <c r="D3432" t="s">
        <v>1008</v>
      </c>
      <c r="E3432" s="128" t="s">
        <v>995</v>
      </c>
      <c r="F3432">
        <v>5</v>
      </c>
      <c r="G3432" t="s">
        <v>996</v>
      </c>
    </row>
    <row r="3433" spans="1:7">
      <c r="A3433">
        <v>4580</v>
      </c>
      <c r="B3433" t="s">
        <v>997</v>
      </c>
      <c r="C3433">
        <v>2420</v>
      </c>
      <c r="D3433" t="s">
        <v>1010</v>
      </c>
      <c r="E3433" s="128" t="s">
        <v>995</v>
      </c>
      <c r="F3433">
        <v>5</v>
      </c>
      <c r="G3433" t="s">
        <v>996</v>
      </c>
    </row>
    <row r="3434" spans="1:7">
      <c r="A3434">
        <v>4581</v>
      </c>
      <c r="B3434" t="s">
        <v>997</v>
      </c>
      <c r="C3434">
        <v>2404</v>
      </c>
      <c r="D3434" t="s">
        <v>1006</v>
      </c>
      <c r="E3434" s="128" t="s">
        <v>995</v>
      </c>
      <c r="F3434">
        <v>5</v>
      </c>
      <c r="G3434" t="s">
        <v>996</v>
      </c>
    </row>
    <row r="3435" spans="1:7">
      <c r="A3435">
        <v>4582</v>
      </c>
      <c r="B3435" t="s">
        <v>997</v>
      </c>
      <c r="C3435">
        <v>2416</v>
      </c>
      <c r="D3435" t="s">
        <v>1008</v>
      </c>
      <c r="E3435" s="128" t="s">
        <v>995</v>
      </c>
      <c r="F3435">
        <v>5</v>
      </c>
      <c r="G3435" t="s">
        <v>998</v>
      </c>
    </row>
    <row r="3436" spans="1:7">
      <c r="A3436">
        <v>4583</v>
      </c>
      <c r="B3436" t="s">
        <v>1001</v>
      </c>
      <c r="C3436">
        <v>2422</v>
      </c>
      <c r="D3436" t="s">
        <v>1009</v>
      </c>
      <c r="E3436" s="128" t="s">
        <v>999</v>
      </c>
      <c r="F3436">
        <v>5</v>
      </c>
      <c r="G3436" t="s">
        <v>996</v>
      </c>
    </row>
    <row r="3437" spans="1:7">
      <c r="A3437">
        <v>4584</v>
      </c>
      <c r="B3437" t="s">
        <v>1001</v>
      </c>
      <c r="C3437">
        <v>2420</v>
      </c>
      <c r="D3437" t="s">
        <v>1008</v>
      </c>
      <c r="E3437" s="128" t="s">
        <v>999</v>
      </c>
      <c r="F3437">
        <v>5</v>
      </c>
      <c r="G3437" t="s">
        <v>998</v>
      </c>
    </row>
    <row r="3438" spans="1:7">
      <c r="A3438">
        <v>4585</v>
      </c>
      <c r="B3438" t="s">
        <v>997</v>
      </c>
      <c r="C3438">
        <v>2405</v>
      </c>
      <c r="D3438" t="s">
        <v>1008</v>
      </c>
      <c r="E3438" s="128" t="s">
        <v>1003</v>
      </c>
      <c r="F3438">
        <v>5</v>
      </c>
      <c r="G3438" t="s">
        <v>996</v>
      </c>
    </row>
    <row r="3439" spans="1:7">
      <c r="A3439">
        <v>4586</v>
      </c>
      <c r="B3439" t="s">
        <v>997</v>
      </c>
      <c r="C3439">
        <v>2415</v>
      </c>
      <c r="D3439" t="s">
        <v>1009</v>
      </c>
      <c r="E3439" s="128" t="s">
        <v>995</v>
      </c>
      <c r="F3439">
        <v>5</v>
      </c>
      <c r="G3439" t="s">
        <v>998</v>
      </c>
    </row>
    <row r="3440" spans="1:7">
      <c r="A3440">
        <v>4587</v>
      </c>
      <c r="B3440" t="s">
        <v>997</v>
      </c>
      <c r="C3440">
        <v>2401</v>
      </c>
      <c r="D3440" t="s">
        <v>1008</v>
      </c>
      <c r="E3440" s="128" t="s">
        <v>1003</v>
      </c>
      <c r="F3440">
        <v>5</v>
      </c>
      <c r="G3440" t="s">
        <v>996</v>
      </c>
    </row>
    <row r="3441" spans="1:7">
      <c r="A3441">
        <v>4588</v>
      </c>
      <c r="B3441" t="s">
        <v>1001</v>
      </c>
      <c r="C3441">
        <v>2411</v>
      </c>
      <c r="D3441" t="s">
        <v>1009</v>
      </c>
      <c r="E3441" s="128" t="s">
        <v>1003</v>
      </c>
      <c r="F3441">
        <v>5</v>
      </c>
      <c r="G3441" t="s">
        <v>998</v>
      </c>
    </row>
    <row r="3442" spans="1:7">
      <c r="A3442">
        <v>4589</v>
      </c>
      <c r="B3442" t="s">
        <v>1001</v>
      </c>
      <c r="C3442">
        <v>2420</v>
      </c>
      <c r="D3442" t="s">
        <v>1008</v>
      </c>
      <c r="E3442" s="128" t="s">
        <v>999</v>
      </c>
      <c r="F3442">
        <v>5</v>
      </c>
      <c r="G3442" t="s">
        <v>998</v>
      </c>
    </row>
    <row r="3443" spans="1:7">
      <c r="A3443">
        <v>4590</v>
      </c>
      <c r="B3443" t="s">
        <v>993</v>
      </c>
      <c r="C3443">
        <v>2419</v>
      </c>
      <c r="D3443" t="s">
        <v>1009</v>
      </c>
      <c r="E3443" s="128" t="s">
        <v>995</v>
      </c>
      <c r="F3443">
        <v>5</v>
      </c>
      <c r="G3443" t="s">
        <v>998</v>
      </c>
    </row>
    <row r="3444" spans="1:7">
      <c r="A3444">
        <v>4591</v>
      </c>
      <c r="B3444" t="s">
        <v>997</v>
      </c>
      <c r="C3444">
        <v>2419</v>
      </c>
      <c r="D3444" t="s">
        <v>1009</v>
      </c>
      <c r="E3444" s="128" t="s">
        <v>999</v>
      </c>
      <c r="F3444">
        <v>5</v>
      </c>
      <c r="G3444" t="s">
        <v>998</v>
      </c>
    </row>
    <row r="3445" spans="1:7">
      <c r="A3445">
        <v>4592</v>
      </c>
      <c r="B3445" t="s">
        <v>997</v>
      </c>
      <c r="C3445">
        <v>2415</v>
      </c>
      <c r="D3445" t="s">
        <v>1006</v>
      </c>
      <c r="E3445" s="128" t="s">
        <v>995</v>
      </c>
      <c r="F3445">
        <v>5</v>
      </c>
      <c r="G3445" t="s">
        <v>998</v>
      </c>
    </row>
    <row r="3446" spans="1:7">
      <c r="A3446">
        <v>4593</v>
      </c>
      <c r="B3446" t="s">
        <v>993</v>
      </c>
      <c r="C3446">
        <v>2419</v>
      </c>
      <c r="D3446" t="s">
        <v>1009</v>
      </c>
      <c r="E3446" s="128" t="s">
        <v>995</v>
      </c>
      <c r="F3446">
        <v>5</v>
      </c>
      <c r="G3446" t="s">
        <v>998</v>
      </c>
    </row>
    <row r="3447" spans="1:7">
      <c r="A3447">
        <v>4594</v>
      </c>
      <c r="B3447" t="s">
        <v>993</v>
      </c>
      <c r="C3447">
        <v>2409</v>
      </c>
      <c r="D3447" t="s">
        <v>1008</v>
      </c>
      <c r="E3447" s="128" t="s">
        <v>995</v>
      </c>
      <c r="F3447">
        <v>5</v>
      </c>
      <c r="G3447" t="s">
        <v>998</v>
      </c>
    </row>
    <row r="3448" spans="1:7">
      <c r="A3448">
        <v>4595</v>
      </c>
      <c r="B3448" t="s">
        <v>1001</v>
      </c>
      <c r="C3448">
        <v>2405</v>
      </c>
      <c r="D3448" t="s">
        <v>1009</v>
      </c>
      <c r="E3448" s="128" t="s">
        <v>1003</v>
      </c>
      <c r="F3448">
        <v>5</v>
      </c>
      <c r="G3448" t="s">
        <v>998</v>
      </c>
    </row>
    <row r="3449" spans="1:7">
      <c r="A3449">
        <v>4596</v>
      </c>
      <c r="B3449" t="s">
        <v>993</v>
      </c>
      <c r="C3449">
        <v>2417</v>
      </c>
      <c r="D3449" t="s">
        <v>1008</v>
      </c>
      <c r="E3449" s="128" t="s">
        <v>1003</v>
      </c>
      <c r="F3449">
        <v>5</v>
      </c>
      <c r="G3449" t="s">
        <v>998</v>
      </c>
    </row>
    <row r="3450" spans="1:7">
      <c r="A3450">
        <v>4597</v>
      </c>
      <c r="B3450" t="s">
        <v>997</v>
      </c>
      <c r="C3450">
        <v>2413</v>
      </c>
      <c r="D3450" t="s">
        <v>1008</v>
      </c>
      <c r="E3450" s="128" t="s">
        <v>1003</v>
      </c>
      <c r="F3450">
        <v>5</v>
      </c>
      <c r="G3450" t="s">
        <v>998</v>
      </c>
    </row>
    <row r="3451" spans="1:7">
      <c r="A3451">
        <v>4598</v>
      </c>
      <c r="B3451" t="s">
        <v>1002</v>
      </c>
      <c r="C3451">
        <v>2403</v>
      </c>
      <c r="D3451" t="s">
        <v>1006</v>
      </c>
      <c r="E3451" s="128" t="s">
        <v>995</v>
      </c>
      <c r="F3451">
        <v>5</v>
      </c>
      <c r="G3451" t="s">
        <v>996</v>
      </c>
    </row>
    <row r="3452" spans="1:7">
      <c r="A3452">
        <v>4599</v>
      </c>
      <c r="B3452" t="s">
        <v>997</v>
      </c>
      <c r="C3452">
        <v>2414</v>
      </c>
      <c r="D3452" t="s">
        <v>1006</v>
      </c>
      <c r="E3452" s="128" t="s">
        <v>1003</v>
      </c>
      <c r="F3452">
        <v>5</v>
      </c>
      <c r="G3452" t="s">
        <v>998</v>
      </c>
    </row>
    <row r="3453" spans="1:7">
      <c r="A3453">
        <v>4600</v>
      </c>
      <c r="B3453" t="s">
        <v>997</v>
      </c>
      <c r="C3453">
        <v>2409</v>
      </c>
      <c r="D3453" t="s">
        <v>1009</v>
      </c>
      <c r="E3453" s="128" t="s">
        <v>1003</v>
      </c>
      <c r="F3453">
        <v>5</v>
      </c>
      <c r="G3453" t="s">
        <v>998</v>
      </c>
    </row>
    <row r="3454" spans="1:7">
      <c r="A3454">
        <v>4601</v>
      </c>
      <c r="B3454" t="s">
        <v>997</v>
      </c>
      <c r="C3454">
        <v>2417</v>
      </c>
      <c r="D3454" t="s">
        <v>994</v>
      </c>
      <c r="E3454" s="128" t="s">
        <v>999</v>
      </c>
      <c r="F3454">
        <v>5</v>
      </c>
      <c r="G3454" t="s">
        <v>996</v>
      </c>
    </row>
    <row r="3455" spans="1:7">
      <c r="A3455">
        <v>4602</v>
      </c>
      <c r="B3455" t="s">
        <v>993</v>
      </c>
      <c r="C3455">
        <v>2406</v>
      </c>
      <c r="D3455" t="s">
        <v>1008</v>
      </c>
      <c r="E3455" s="128" t="s">
        <v>1003</v>
      </c>
      <c r="F3455">
        <v>24</v>
      </c>
      <c r="G3455" t="s">
        <v>998</v>
      </c>
    </row>
    <row r="3456" spans="1:7">
      <c r="A3456">
        <v>4603</v>
      </c>
      <c r="B3456" t="s">
        <v>993</v>
      </c>
      <c r="C3456">
        <v>2421</v>
      </c>
      <c r="D3456" t="s">
        <v>1010</v>
      </c>
      <c r="E3456" s="128" t="s">
        <v>995</v>
      </c>
      <c r="F3456">
        <v>5</v>
      </c>
      <c r="G3456" t="s">
        <v>998</v>
      </c>
    </row>
    <row r="3457" spans="1:7">
      <c r="A3457">
        <v>4604</v>
      </c>
      <c r="B3457" t="s">
        <v>997</v>
      </c>
      <c r="C3457">
        <v>2413</v>
      </c>
      <c r="D3457" t="s">
        <v>1009</v>
      </c>
      <c r="E3457" s="128" t="s">
        <v>995</v>
      </c>
      <c r="F3457">
        <v>5</v>
      </c>
      <c r="G3457" t="s">
        <v>998</v>
      </c>
    </row>
    <row r="3458" spans="1:7">
      <c r="A3458">
        <v>4605</v>
      </c>
      <c r="B3458" t="s">
        <v>997</v>
      </c>
      <c r="C3458">
        <v>2408</v>
      </c>
      <c r="D3458" t="s">
        <v>1006</v>
      </c>
      <c r="E3458" s="128" t="s">
        <v>995</v>
      </c>
      <c r="F3458">
        <v>5</v>
      </c>
      <c r="G3458" t="s">
        <v>996</v>
      </c>
    </row>
    <row r="3459" spans="1:7">
      <c r="A3459">
        <v>4606</v>
      </c>
      <c r="B3459" t="s">
        <v>997</v>
      </c>
      <c r="C3459">
        <v>2408</v>
      </c>
      <c r="D3459" t="s">
        <v>1008</v>
      </c>
      <c r="E3459" s="128" t="s">
        <v>995</v>
      </c>
      <c r="F3459">
        <v>5</v>
      </c>
      <c r="G3459" t="s">
        <v>996</v>
      </c>
    </row>
    <row r="3460" spans="1:7">
      <c r="A3460">
        <v>4607</v>
      </c>
      <c r="B3460" t="s">
        <v>1001</v>
      </c>
      <c r="C3460">
        <v>2415</v>
      </c>
      <c r="D3460" t="s">
        <v>1008</v>
      </c>
      <c r="E3460" s="128" t="s">
        <v>999</v>
      </c>
      <c r="F3460">
        <v>5</v>
      </c>
      <c r="G3460" t="s">
        <v>998</v>
      </c>
    </row>
    <row r="3461" spans="1:7">
      <c r="A3461">
        <v>4608</v>
      </c>
      <c r="B3461" t="s">
        <v>1001</v>
      </c>
      <c r="C3461">
        <v>2420</v>
      </c>
      <c r="D3461" t="s">
        <v>1008</v>
      </c>
      <c r="E3461" s="128" t="s">
        <v>999</v>
      </c>
      <c r="F3461">
        <v>5</v>
      </c>
      <c r="G3461" t="s">
        <v>998</v>
      </c>
    </row>
    <row r="3462" spans="1:7">
      <c r="A3462">
        <v>4609</v>
      </c>
      <c r="B3462" t="s">
        <v>997</v>
      </c>
      <c r="C3462">
        <v>2407</v>
      </c>
      <c r="D3462" t="s">
        <v>1008</v>
      </c>
      <c r="E3462" s="128" t="s">
        <v>999</v>
      </c>
      <c r="F3462">
        <v>5</v>
      </c>
      <c r="G3462" t="s">
        <v>998</v>
      </c>
    </row>
    <row r="3463" spans="1:7">
      <c r="A3463">
        <v>4610</v>
      </c>
      <c r="B3463" t="s">
        <v>1007</v>
      </c>
      <c r="C3463">
        <v>2404</v>
      </c>
      <c r="D3463" t="s">
        <v>1008</v>
      </c>
      <c r="E3463" s="128" t="s">
        <v>1004</v>
      </c>
      <c r="F3463">
        <v>5</v>
      </c>
      <c r="G3463" t="s">
        <v>998</v>
      </c>
    </row>
    <row r="3464" spans="1:7">
      <c r="A3464">
        <v>4611</v>
      </c>
      <c r="B3464" t="s">
        <v>993</v>
      </c>
      <c r="C3464">
        <v>2418</v>
      </c>
      <c r="D3464" t="s">
        <v>1009</v>
      </c>
      <c r="E3464" s="128" t="s">
        <v>995</v>
      </c>
      <c r="F3464">
        <v>5</v>
      </c>
      <c r="G3464" t="s">
        <v>996</v>
      </c>
    </row>
    <row r="3465" spans="1:7">
      <c r="A3465">
        <v>4612</v>
      </c>
      <c r="B3465" t="s">
        <v>1001</v>
      </c>
      <c r="C3465">
        <v>2424</v>
      </c>
      <c r="D3465" t="s">
        <v>1000</v>
      </c>
      <c r="E3465" s="128" t="s">
        <v>1003</v>
      </c>
      <c r="F3465">
        <v>5</v>
      </c>
      <c r="G3465" t="s">
        <v>996</v>
      </c>
    </row>
    <row r="3466" spans="1:7">
      <c r="A3466">
        <v>4613</v>
      </c>
      <c r="B3466" t="s">
        <v>997</v>
      </c>
      <c r="C3466">
        <v>2419</v>
      </c>
      <c r="D3466" t="s">
        <v>994</v>
      </c>
      <c r="E3466" s="128" t="s">
        <v>999</v>
      </c>
      <c r="F3466">
        <v>5</v>
      </c>
      <c r="G3466" t="s">
        <v>996</v>
      </c>
    </row>
    <row r="3467" spans="1:7">
      <c r="A3467">
        <v>4614</v>
      </c>
      <c r="B3467" t="s">
        <v>1001</v>
      </c>
      <c r="C3467">
        <v>2414</v>
      </c>
      <c r="D3467" t="s">
        <v>1006</v>
      </c>
      <c r="E3467" s="128" t="s">
        <v>999</v>
      </c>
      <c r="F3467">
        <v>5</v>
      </c>
      <c r="G3467" t="s">
        <v>998</v>
      </c>
    </row>
    <row r="3468" spans="1:7">
      <c r="A3468">
        <v>4615</v>
      </c>
      <c r="B3468" t="s">
        <v>1001</v>
      </c>
      <c r="C3468">
        <v>2419</v>
      </c>
      <c r="D3468" t="s">
        <v>1010</v>
      </c>
      <c r="E3468" s="128" t="s">
        <v>995</v>
      </c>
      <c r="F3468">
        <v>5</v>
      </c>
      <c r="G3468" t="s">
        <v>996</v>
      </c>
    </row>
    <row r="3469" spans="1:7">
      <c r="A3469">
        <v>4616</v>
      </c>
      <c r="B3469" t="s">
        <v>997</v>
      </c>
      <c r="C3469">
        <v>2420</v>
      </c>
      <c r="D3469" t="s">
        <v>1009</v>
      </c>
      <c r="E3469" s="128" t="s">
        <v>999</v>
      </c>
      <c r="F3469">
        <v>5</v>
      </c>
      <c r="G3469" t="s">
        <v>998</v>
      </c>
    </row>
    <row r="3470" spans="1:7">
      <c r="A3470">
        <v>4617</v>
      </c>
      <c r="B3470" t="s">
        <v>997</v>
      </c>
      <c r="C3470">
        <v>2414</v>
      </c>
      <c r="D3470" t="s">
        <v>1008</v>
      </c>
      <c r="E3470" s="128" t="s">
        <v>999</v>
      </c>
      <c r="F3470">
        <v>5</v>
      </c>
      <c r="G3470" t="s">
        <v>998</v>
      </c>
    </row>
    <row r="3471" spans="1:7">
      <c r="A3471">
        <v>4618</v>
      </c>
      <c r="B3471" t="s">
        <v>993</v>
      </c>
      <c r="C3471">
        <v>2418</v>
      </c>
      <c r="D3471" t="s">
        <v>1009</v>
      </c>
      <c r="E3471" s="128" t="s">
        <v>995</v>
      </c>
      <c r="F3471">
        <v>5</v>
      </c>
      <c r="G3471" t="s">
        <v>996</v>
      </c>
    </row>
    <row r="3472" spans="1:7">
      <c r="A3472">
        <v>4619</v>
      </c>
      <c r="B3472" t="s">
        <v>993</v>
      </c>
      <c r="C3472">
        <v>2401</v>
      </c>
      <c r="D3472" t="s">
        <v>1000</v>
      </c>
      <c r="E3472" s="128" t="s">
        <v>1003</v>
      </c>
      <c r="F3472">
        <v>5</v>
      </c>
      <c r="G3472" t="s">
        <v>996</v>
      </c>
    </row>
    <row r="3473" spans="1:7">
      <c r="A3473">
        <v>4620</v>
      </c>
      <c r="B3473" t="s">
        <v>993</v>
      </c>
      <c r="C3473">
        <v>2405</v>
      </c>
      <c r="D3473" t="s">
        <v>1006</v>
      </c>
      <c r="E3473" s="128" t="s">
        <v>999</v>
      </c>
      <c r="F3473">
        <v>5</v>
      </c>
      <c r="G3473" t="s">
        <v>996</v>
      </c>
    </row>
    <row r="3474" spans="1:7">
      <c r="A3474">
        <v>4621</v>
      </c>
      <c r="B3474" t="s">
        <v>1001</v>
      </c>
      <c r="C3474">
        <v>2407</v>
      </c>
      <c r="D3474" t="s">
        <v>1009</v>
      </c>
      <c r="E3474" s="128" t="s">
        <v>995</v>
      </c>
      <c r="F3474">
        <v>5</v>
      </c>
      <c r="G3474" t="s">
        <v>998</v>
      </c>
    </row>
    <row r="3475" spans="1:7">
      <c r="A3475">
        <v>4622</v>
      </c>
      <c r="B3475" t="s">
        <v>993</v>
      </c>
      <c r="C3475">
        <v>2420</v>
      </c>
      <c r="D3475" t="s">
        <v>1010</v>
      </c>
      <c r="E3475" s="128" t="s">
        <v>995</v>
      </c>
      <c r="F3475">
        <v>5</v>
      </c>
      <c r="G3475" t="s">
        <v>998</v>
      </c>
    </row>
    <row r="3476" spans="1:7">
      <c r="A3476">
        <v>4623</v>
      </c>
      <c r="B3476" t="s">
        <v>997</v>
      </c>
      <c r="C3476">
        <v>2408</v>
      </c>
      <c r="D3476" t="s">
        <v>1006</v>
      </c>
      <c r="E3476" s="128" t="s">
        <v>999</v>
      </c>
      <c r="F3476">
        <v>5</v>
      </c>
      <c r="G3476" t="s">
        <v>996</v>
      </c>
    </row>
    <row r="3477" spans="1:7">
      <c r="A3477">
        <v>4624</v>
      </c>
      <c r="B3477" t="s">
        <v>993</v>
      </c>
      <c r="C3477">
        <v>2402</v>
      </c>
      <c r="D3477" t="s">
        <v>1009</v>
      </c>
      <c r="E3477" s="128" t="s">
        <v>999</v>
      </c>
      <c r="F3477">
        <v>5</v>
      </c>
      <c r="G3477" t="s">
        <v>996</v>
      </c>
    </row>
    <row r="3478" spans="1:7">
      <c r="A3478">
        <v>4625</v>
      </c>
      <c r="B3478" t="s">
        <v>1001</v>
      </c>
      <c r="C3478">
        <v>2401</v>
      </c>
      <c r="D3478" t="s">
        <v>994</v>
      </c>
      <c r="E3478" s="128" t="s">
        <v>999</v>
      </c>
      <c r="F3478">
        <v>5</v>
      </c>
      <c r="G3478" t="s">
        <v>996</v>
      </c>
    </row>
    <row r="3479" spans="1:7">
      <c r="A3479">
        <v>4626</v>
      </c>
      <c r="B3479" t="s">
        <v>993</v>
      </c>
      <c r="C3479">
        <v>2405</v>
      </c>
      <c r="D3479" t="s">
        <v>1008</v>
      </c>
      <c r="E3479" s="128" t="s">
        <v>999</v>
      </c>
      <c r="F3479">
        <v>5</v>
      </c>
      <c r="G3479" t="s">
        <v>998</v>
      </c>
    </row>
    <row r="3480" spans="1:7">
      <c r="A3480">
        <v>4627</v>
      </c>
      <c r="B3480" t="s">
        <v>993</v>
      </c>
      <c r="C3480">
        <v>2421</v>
      </c>
      <c r="D3480" t="s">
        <v>994</v>
      </c>
      <c r="E3480" s="128" t="s">
        <v>995</v>
      </c>
      <c r="F3480">
        <v>5</v>
      </c>
      <c r="G3480" t="s">
        <v>996</v>
      </c>
    </row>
    <row r="3481" spans="1:7">
      <c r="A3481">
        <v>4628</v>
      </c>
      <c r="B3481" t="s">
        <v>993</v>
      </c>
      <c r="C3481">
        <v>2421</v>
      </c>
      <c r="D3481" t="s">
        <v>994</v>
      </c>
      <c r="E3481" s="128" t="s">
        <v>995</v>
      </c>
      <c r="F3481">
        <v>5</v>
      </c>
      <c r="G3481" t="s">
        <v>996</v>
      </c>
    </row>
    <row r="3482" spans="1:7">
      <c r="A3482">
        <v>4629</v>
      </c>
      <c r="B3482" t="s">
        <v>997</v>
      </c>
      <c r="C3482">
        <v>2415</v>
      </c>
      <c r="D3482" t="s">
        <v>1010</v>
      </c>
      <c r="E3482" s="128" t="s">
        <v>1003</v>
      </c>
      <c r="F3482">
        <v>5</v>
      </c>
      <c r="G3482" t="s">
        <v>996</v>
      </c>
    </row>
    <row r="3483" spans="1:7">
      <c r="A3483">
        <v>4630</v>
      </c>
      <c r="B3483" t="s">
        <v>1001</v>
      </c>
      <c r="C3483">
        <v>2418</v>
      </c>
      <c r="D3483" t="s">
        <v>1008</v>
      </c>
      <c r="E3483" s="128" t="s">
        <v>1003</v>
      </c>
      <c r="F3483">
        <v>5</v>
      </c>
      <c r="G3483" t="s">
        <v>998</v>
      </c>
    </row>
    <row r="3484" spans="1:7">
      <c r="A3484">
        <v>4631</v>
      </c>
      <c r="B3484" t="s">
        <v>997</v>
      </c>
      <c r="C3484">
        <v>2419</v>
      </c>
      <c r="D3484" t="s">
        <v>1008</v>
      </c>
      <c r="E3484" s="128" t="s">
        <v>1003</v>
      </c>
      <c r="F3484">
        <v>5</v>
      </c>
      <c r="G3484" t="s">
        <v>996</v>
      </c>
    </row>
    <row r="3485" spans="1:7">
      <c r="A3485">
        <v>4632</v>
      </c>
      <c r="B3485" t="s">
        <v>997</v>
      </c>
      <c r="C3485">
        <v>2419</v>
      </c>
      <c r="D3485" t="s">
        <v>1010</v>
      </c>
      <c r="E3485" s="128" t="s">
        <v>999</v>
      </c>
      <c r="F3485">
        <v>5</v>
      </c>
      <c r="G3485" t="s">
        <v>998</v>
      </c>
    </row>
    <row r="3486" spans="1:7">
      <c r="A3486">
        <v>4633</v>
      </c>
      <c r="B3486" t="s">
        <v>997</v>
      </c>
      <c r="C3486">
        <v>2419</v>
      </c>
      <c r="D3486" t="s">
        <v>994</v>
      </c>
      <c r="E3486" s="128" t="s">
        <v>995</v>
      </c>
      <c r="F3486">
        <v>5</v>
      </c>
      <c r="G3486" t="s">
        <v>996</v>
      </c>
    </row>
    <row r="3487" spans="1:7">
      <c r="A3487">
        <v>4634</v>
      </c>
      <c r="B3487" t="s">
        <v>993</v>
      </c>
      <c r="C3487">
        <v>2415</v>
      </c>
      <c r="D3487" t="s">
        <v>1009</v>
      </c>
      <c r="E3487" s="128" t="s">
        <v>1003</v>
      </c>
      <c r="F3487">
        <v>5</v>
      </c>
      <c r="G3487" t="s">
        <v>996</v>
      </c>
    </row>
    <row r="3488" spans="1:7">
      <c r="A3488">
        <v>4635</v>
      </c>
      <c r="B3488" t="s">
        <v>993</v>
      </c>
      <c r="C3488">
        <v>2421</v>
      </c>
      <c r="D3488" t="s">
        <v>1006</v>
      </c>
      <c r="E3488" s="128" t="s">
        <v>1003</v>
      </c>
      <c r="F3488">
        <v>5</v>
      </c>
      <c r="G3488" t="s">
        <v>998</v>
      </c>
    </row>
    <row r="3489" spans="1:7">
      <c r="A3489">
        <v>4637</v>
      </c>
      <c r="B3489" t="s">
        <v>997</v>
      </c>
      <c r="C3489">
        <v>2403</v>
      </c>
      <c r="D3489" t="s">
        <v>1009</v>
      </c>
      <c r="E3489" s="128" t="s">
        <v>995</v>
      </c>
      <c r="F3489">
        <v>5</v>
      </c>
      <c r="G3489" t="s">
        <v>998</v>
      </c>
    </row>
    <row r="3490" spans="1:7">
      <c r="A3490">
        <v>4638</v>
      </c>
      <c r="B3490" t="s">
        <v>997</v>
      </c>
      <c r="C3490">
        <v>2405</v>
      </c>
      <c r="D3490" t="s">
        <v>1010</v>
      </c>
      <c r="E3490" s="128" t="s">
        <v>1003</v>
      </c>
      <c r="F3490">
        <v>5</v>
      </c>
      <c r="G3490" t="s">
        <v>996</v>
      </c>
    </row>
    <row r="3491" spans="1:7">
      <c r="A3491">
        <v>4639</v>
      </c>
      <c r="B3491" t="s">
        <v>997</v>
      </c>
      <c r="C3491">
        <v>2407</v>
      </c>
      <c r="D3491" t="s">
        <v>994</v>
      </c>
      <c r="E3491" s="128" t="s">
        <v>995</v>
      </c>
      <c r="F3491">
        <v>5</v>
      </c>
      <c r="G3491" t="s">
        <v>996</v>
      </c>
    </row>
    <row r="3492" spans="1:7">
      <c r="A3492">
        <v>4640</v>
      </c>
      <c r="B3492" t="s">
        <v>993</v>
      </c>
      <c r="C3492">
        <v>2405</v>
      </c>
      <c r="D3492" t="s">
        <v>1006</v>
      </c>
      <c r="E3492" s="128" t="s">
        <v>999</v>
      </c>
      <c r="F3492">
        <v>5</v>
      </c>
      <c r="G3492" t="s">
        <v>996</v>
      </c>
    </row>
    <row r="3493" spans="1:7">
      <c r="A3493">
        <v>4641</v>
      </c>
      <c r="B3493" t="s">
        <v>993</v>
      </c>
      <c r="C3493">
        <v>2421</v>
      </c>
      <c r="D3493" t="s">
        <v>1008</v>
      </c>
      <c r="E3493" s="128" t="s">
        <v>999</v>
      </c>
      <c r="F3493">
        <v>5</v>
      </c>
      <c r="G3493" t="s">
        <v>996</v>
      </c>
    </row>
    <row r="3494" spans="1:7">
      <c r="A3494">
        <v>4642</v>
      </c>
      <c r="B3494" t="s">
        <v>993</v>
      </c>
      <c r="C3494">
        <v>2405</v>
      </c>
      <c r="D3494" t="s">
        <v>1009</v>
      </c>
      <c r="E3494" s="128" t="s">
        <v>995</v>
      </c>
      <c r="F3494">
        <v>5</v>
      </c>
      <c r="G3494" t="s">
        <v>996</v>
      </c>
    </row>
    <row r="3495" spans="1:7">
      <c r="A3495">
        <v>4643</v>
      </c>
      <c r="B3495" t="s">
        <v>997</v>
      </c>
      <c r="C3495">
        <v>2405</v>
      </c>
      <c r="D3495" t="s">
        <v>1006</v>
      </c>
      <c r="E3495" s="128" t="s">
        <v>1003</v>
      </c>
      <c r="F3495">
        <v>5</v>
      </c>
      <c r="G3495" t="s">
        <v>998</v>
      </c>
    </row>
    <row r="3496" spans="1:7">
      <c r="A3496">
        <v>4644</v>
      </c>
      <c r="B3496" t="s">
        <v>993</v>
      </c>
      <c r="C3496">
        <v>2416</v>
      </c>
      <c r="D3496" t="s">
        <v>1008</v>
      </c>
      <c r="E3496" s="128" t="s">
        <v>1004</v>
      </c>
      <c r="F3496">
        <v>6</v>
      </c>
      <c r="G3496" t="s">
        <v>998</v>
      </c>
    </row>
    <row r="3497" spans="1:7">
      <c r="A3497">
        <v>4645</v>
      </c>
      <c r="B3497" t="s">
        <v>997</v>
      </c>
      <c r="C3497">
        <v>2416</v>
      </c>
      <c r="D3497" t="s">
        <v>1010</v>
      </c>
      <c r="E3497" s="128" t="s">
        <v>1004</v>
      </c>
      <c r="F3497">
        <v>5</v>
      </c>
      <c r="G3497" t="s">
        <v>996</v>
      </c>
    </row>
    <row r="3498" spans="1:7">
      <c r="A3498">
        <v>4646</v>
      </c>
      <c r="B3498" t="s">
        <v>997</v>
      </c>
      <c r="C3498">
        <v>2408</v>
      </c>
      <c r="D3498" t="s">
        <v>1000</v>
      </c>
      <c r="E3498" s="128" t="s">
        <v>995</v>
      </c>
      <c r="F3498">
        <v>5</v>
      </c>
      <c r="G3498" t="s">
        <v>996</v>
      </c>
    </row>
    <row r="3499" spans="1:7">
      <c r="A3499">
        <v>4647</v>
      </c>
      <c r="B3499" t="s">
        <v>997</v>
      </c>
      <c r="C3499">
        <v>2419</v>
      </c>
      <c r="D3499" t="s">
        <v>1010</v>
      </c>
      <c r="E3499" s="128" t="s">
        <v>999</v>
      </c>
      <c r="F3499">
        <v>5</v>
      </c>
      <c r="G3499" t="s">
        <v>998</v>
      </c>
    </row>
    <row r="3500" spans="1:7">
      <c r="A3500">
        <v>4648</v>
      </c>
      <c r="B3500" t="s">
        <v>997</v>
      </c>
      <c r="C3500">
        <v>2424</v>
      </c>
      <c r="D3500" t="s">
        <v>1008</v>
      </c>
      <c r="E3500" s="128" t="s">
        <v>999</v>
      </c>
      <c r="F3500">
        <v>5</v>
      </c>
      <c r="G3500" t="s">
        <v>998</v>
      </c>
    </row>
    <row r="3501" spans="1:7">
      <c r="A3501">
        <v>4649</v>
      </c>
      <c r="B3501" t="s">
        <v>997</v>
      </c>
      <c r="C3501">
        <v>2412</v>
      </c>
      <c r="D3501" t="s">
        <v>1009</v>
      </c>
      <c r="E3501" s="128" t="s">
        <v>995</v>
      </c>
      <c r="F3501">
        <v>5</v>
      </c>
      <c r="G3501" t="s">
        <v>998</v>
      </c>
    </row>
    <row r="3502" spans="1:7">
      <c r="A3502">
        <v>4650</v>
      </c>
      <c r="B3502" t="s">
        <v>1001</v>
      </c>
      <c r="C3502">
        <v>2408</v>
      </c>
      <c r="D3502" t="s">
        <v>1010</v>
      </c>
      <c r="E3502" s="128" t="s">
        <v>995</v>
      </c>
      <c r="F3502">
        <v>5</v>
      </c>
      <c r="G3502" t="s">
        <v>996</v>
      </c>
    </row>
    <row r="3503" spans="1:7">
      <c r="A3503">
        <v>4651</v>
      </c>
      <c r="B3503" t="s">
        <v>993</v>
      </c>
      <c r="C3503">
        <v>2416</v>
      </c>
      <c r="D3503" t="s">
        <v>1009</v>
      </c>
      <c r="E3503" s="128" t="s">
        <v>1003</v>
      </c>
      <c r="F3503">
        <v>5</v>
      </c>
      <c r="G3503" t="s">
        <v>998</v>
      </c>
    </row>
    <row r="3504" spans="1:7">
      <c r="A3504">
        <v>4652</v>
      </c>
      <c r="B3504" t="s">
        <v>997</v>
      </c>
      <c r="C3504">
        <v>2412</v>
      </c>
      <c r="D3504" t="s">
        <v>1009</v>
      </c>
      <c r="E3504" s="128" t="s">
        <v>995</v>
      </c>
      <c r="F3504">
        <v>5</v>
      </c>
      <c r="G3504" t="s">
        <v>998</v>
      </c>
    </row>
    <row r="3505" spans="1:7">
      <c r="A3505">
        <v>4653</v>
      </c>
      <c r="B3505" t="s">
        <v>997</v>
      </c>
      <c r="C3505">
        <v>2418</v>
      </c>
      <c r="D3505" t="s">
        <v>1010</v>
      </c>
      <c r="E3505" s="128" t="s">
        <v>999</v>
      </c>
      <c r="F3505">
        <v>5</v>
      </c>
      <c r="G3505" t="s">
        <v>996</v>
      </c>
    </row>
    <row r="3506" spans="1:7">
      <c r="A3506">
        <v>4654</v>
      </c>
      <c r="B3506" t="s">
        <v>1002</v>
      </c>
      <c r="C3506">
        <v>2413</v>
      </c>
      <c r="D3506" t="s">
        <v>1006</v>
      </c>
      <c r="E3506" s="128" t="s">
        <v>995</v>
      </c>
      <c r="F3506">
        <v>5</v>
      </c>
      <c r="G3506" t="s">
        <v>996</v>
      </c>
    </row>
    <row r="3507" spans="1:7">
      <c r="A3507">
        <v>4656</v>
      </c>
      <c r="B3507" t="s">
        <v>1001</v>
      </c>
      <c r="C3507">
        <v>2413</v>
      </c>
      <c r="D3507" t="s">
        <v>1008</v>
      </c>
      <c r="E3507" s="128" t="s">
        <v>995</v>
      </c>
      <c r="F3507">
        <v>5</v>
      </c>
      <c r="G3507" t="s">
        <v>996</v>
      </c>
    </row>
    <row r="3508" spans="1:7">
      <c r="A3508">
        <v>4657</v>
      </c>
      <c r="B3508" t="s">
        <v>997</v>
      </c>
      <c r="C3508">
        <v>2419</v>
      </c>
      <c r="D3508" t="s">
        <v>1008</v>
      </c>
      <c r="E3508" s="128" t="s">
        <v>995</v>
      </c>
      <c r="F3508">
        <v>5</v>
      </c>
      <c r="G3508" t="s">
        <v>996</v>
      </c>
    </row>
    <row r="3509" spans="1:7">
      <c r="A3509">
        <v>4658</v>
      </c>
      <c r="B3509" t="s">
        <v>997</v>
      </c>
      <c r="C3509">
        <v>2413</v>
      </c>
      <c r="D3509" t="s">
        <v>1010</v>
      </c>
      <c r="E3509" s="128" t="s">
        <v>999</v>
      </c>
      <c r="F3509">
        <v>5</v>
      </c>
      <c r="G3509" t="s">
        <v>996</v>
      </c>
    </row>
    <row r="3510" spans="1:7">
      <c r="A3510">
        <v>4659</v>
      </c>
      <c r="B3510" t="s">
        <v>997</v>
      </c>
      <c r="C3510">
        <v>2405</v>
      </c>
      <c r="D3510" t="s">
        <v>1009</v>
      </c>
      <c r="E3510" s="128" t="s">
        <v>1003</v>
      </c>
      <c r="F3510">
        <v>5</v>
      </c>
      <c r="G3510" t="s">
        <v>998</v>
      </c>
    </row>
    <row r="3511" spans="1:7">
      <c r="A3511">
        <v>4660</v>
      </c>
      <c r="B3511" t="s">
        <v>997</v>
      </c>
      <c r="C3511">
        <v>2414</v>
      </c>
      <c r="D3511" t="s">
        <v>1009</v>
      </c>
      <c r="E3511" s="128" t="s">
        <v>995</v>
      </c>
      <c r="F3511">
        <v>5</v>
      </c>
      <c r="G3511" t="s">
        <v>998</v>
      </c>
    </row>
    <row r="3512" spans="1:7">
      <c r="A3512">
        <v>4661</v>
      </c>
      <c r="B3512" t="s">
        <v>1001</v>
      </c>
      <c r="C3512">
        <v>2401</v>
      </c>
      <c r="D3512" t="s">
        <v>1006</v>
      </c>
      <c r="E3512" s="128" t="s">
        <v>1004</v>
      </c>
      <c r="F3512">
        <v>5</v>
      </c>
      <c r="G3512" t="s">
        <v>998</v>
      </c>
    </row>
    <row r="3513" spans="1:7">
      <c r="A3513">
        <v>4662</v>
      </c>
      <c r="B3513" t="s">
        <v>993</v>
      </c>
      <c r="C3513">
        <v>2402</v>
      </c>
      <c r="D3513" t="s">
        <v>1008</v>
      </c>
      <c r="E3513" s="128" t="s">
        <v>1003</v>
      </c>
      <c r="F3513">
        <v>5</v>
      </c>
      <c r="G3513" t="s">
        <v>998</v>
      </c>
    </row>
    <row r="3514" spans="1:7">
      <c r="A3514">
        <v>4663</v>
      </c>
      <c r="B3514" t="s">
        <v>1001</v>
      </c>
      <c r="C3514">
        <v>2415</v>
      </c>
      <c r="D3514" t="s">
        <v>1008</v>
      </c>
      <c r="E3514" s="128" t="s">
        <v>1003</v>
      </c>
      <c r="F3514">
        <v>5</v>
      </c>
      <c r="G3514" t="s">
        <v>996</v>
      </c>
    </row>
    <row r="3515" spans="1:7">
      <c r="A3515">
        <v>4664</v>
      </c>
      <c r="B3515" t="s">
        <v>997</v>
      </c>
      <c r="C3515">
        <v>2418</v>
      </c>
      <c r="D3515" t="s">
        <v>1008</v>
      </c>
      <c r="E3515" s="128" t="s">
        <v>1003</v>
      </c>
      <c r="F3515">
        <v>5</v>
      </c>
      <c r="G3515" t="s">
        <v>998</v>
      </c>
    </row>
    <row r="3516" spans="1:7">
      <c r="A3516">
        <v>4665</v>
      </c>
      <c r="B3516" t="s">
        <v>997</v>
      </c>
      <c r="C3516">
        <v>2417</v>
      </c>
      <c r="D3516" t="s">
        <v>1010</v>
      </c>
      <c r="E3516" s="128" t="s">
        <v>999</v>
      </c>
      <c r="F3516">
        <v>5</v>
      </c>
      <c r="G3516" t="s">
        <v>998</v>
      </c>
    </row>
    <row r="3517" spans="1:7">
      <c r="A3517">
        <v>4666</v>
      </c>
      <c r="B3517" t="s">
        <v>997</v>
      </c>
      <c r="C3517">
        <v>2423</v>
      </c>
      <c r="D3517" t="s">
        <v>1009</v>
      </c>
      <c r="E3517" s="128" t="s">
        <v>1003</v>
      </c>
      <c r="F3517">
        <v>5</v>
      </c>
      <c r="G3517" t="s">
        <v>998</v>
      </c>
    </row>
    <row r="3518" spans="1:7">
      <c r="A3518">
        <v>4667</v>
      </c>
      <c r="B3518" t="s">
        <v>993</v>
      </c>
      <c r="C3518">
        <v>2418</v>
      </c>
      <c r="D3518" t="s">
        <v>1008</v>
      </c>
      <c r="E3518" s="128" t="s">
        <v>999</v>
      </c>
      <c r="F3518">
        <v>5</v>
      </c>
      <c r="G3518" t="s">
        <v>998</v>
      </c>
    </row>
    <row r="3519" spans="1:7">
      <c r="A3519">
        <v>4668</v>
      </c>
      <c r="B3519" t="s">
        <v>1001</v>
      </c>
      <c r="C3519">
        <v>2423</v>
      </c>
      <c r="D3519" t="s">
        <v>1010</v>
      </c>
      <c r="E3519" s="128" t="s">
        <v>995</v>
      </c>
      <c r="F3519">
        <v>5</v>
      </c>
      <c r="G3519" t="s">
        <v>996</v>
      </c>
    </row>
    <row r="3520" spans="1:7">
      <c r="A3520">
        <v>4669</v>
      </c>
      <c r="B3520" t="s">
        <v>1001</v>
      </c>
      <c r="C3520">
        <v>2418</v>
      </c>
      <c r="D3520" t="s">
        <v>1009</v>
      </c>
      <c r="E3520" s="128" t="s">
        <v>1003</v>
      </c>
      <c r="F3520">
        <v>5</v>
      </c>
      <c r="G3520" t="s">
        <v>998</v>
      </c>
    </row>
    <row r="3521" spans="1:7">
      <c r="A3521">
        <v>4670</v>
      </c>
      <c r="B3521" t="s">
        <v>1001</v>
      </c>
      <c r="C3521">
        <v>2408</v>
      </c>
      <c r="D3521" t="s">
        <v>1008</v>
      </c>
      <c r="E3521" s="128" t="s">
        <v>995</v>
      </c>
      <c r="F3521">
        <v>5</v>
      </c>
      <c r="G3521" t="s">
        <v>998</v>
      </c>
    </row>
    <row r="3522" spans="1:7">
      <c r="A3522">
        <v>4671</v>
      </c>
      <c r="B3522" t="s">
        <v>997</v>
      </c>
      <c r="C3522">
        <v>2413</v>
      </c>
      <c r="D3522" t="s">
        <v>1009</v>
      </c>
      <c r="E3522" s="128" t="s">
        <v>995</v>
      </c>
      <c r="F3522">
        <v>5</v>
      </c>
      <c r="G3522" t="s">
        <v>998</v>
      </c>
    </row>
    <row r="3523" spans="1:7">
      <c r="A3523">
        <v>4672</v>
      </c>
      <c r="B3523" t="s">
        <v>1001</v>
      </c>
      <c r="C3523">
        <v>2421</v>
      </c>
      <c r="D3523" t="s">
        <v>1008</v>
      </c>
      <c r="E3523" s="128" t="s">
        <v>995</v>
      </c>
      <c r="F3523">
        <v>5</v>
      </c>
      <c r="G3523" t="s">
        <v>998</v>
      </c>
    </row>
    <row r="3524" spans="1:7">
      <c r="A3524">
        <v>4673</v>
      </c>
      <c r="B3524" t="s">
        <v>997</v>
      </c>
      <c r="C3524">
        <v>2412</v>
      </c>
      <c r="D3524" t="s">
        <v>1009</v>
      </c>
      <c r="E3524" s="128" t="s">
        <v>1003</v>
      </c>
      <c r="F3524">
        <v>5</v>
      </c>
      <c r="G3524" t="s">
        <v>996</v>
      </c>
    </row>
    <row r="3525" spans="1:7">
      <c r="A3525">
        <v>4674</v>
      </c>
      <c r="B3525" t="s">
        <v>993</v>
      </c>
      <c r="C3525">
        <v>2416</v>
      </c>
      <c r="D3525" t="s">
        <v>1006</v>
      </c>
      <c r="E3525" s="128" t="s">
        <v>999</v>
      </c>
      <c r="F3525">
        <v>5</v>
      </c>
      <c r="G3525" t="s">
        <v>998</v>
      </c>
    </row>
    <row r="3526" spans="1:7">
      <c r="A3526">
        <v>4675</v>
      </c>
      <c r="B3526" t="s">
        <v>997</v>
      </c>
      <c r="C3526">
        <v>2415</v>
      </c>
      <c r="D3526" t="s">
        <v>1008</v>
      </c>
      <c r="E3526" s="128" t="s">
        <v>1003</v>
      </c>
      <c r="F3526">
        <v>5</v>
      </c>
      <c r="G3526" t="s">
        <v>996</v>
      </c>
    </row>
    <row r="3527" spans="1:7">
      <c r="A3527">
        <v>4676</v>
      </c>
      <c r="B3527" t="s">
        <v>1001</v>
      </c>
      <c r="C3527">
        <v>2405</v>
      </c>
      <c r="D3527" t="s">
        <v>1008</v>
      </c>
      <c r="E3527" s="128" t="s">
        <v>999</v>
      </c>
      <c r="F3527">
        <v>5</v>
      </c>
      <c r="G3527" t="s">
        <v>996</v>
      </c>
    </row>
    <row r="3528" spans="1:7">
      <c r="A3528">
        <v>4677</v>
      </c>
      <c r="B3528" t="s">
        <v>997</v>
      </c>
      <c r="C3528">
        <v>2413</v>
      </c>
      <c r="D3528" t="s">
        <v>1009</v>
      </c>
      <c r="E3528" s="128" t="s">
        <v>995</v>
      </c>
      <c r="F3528">
        <v>5</v>
      </c>
      <c r="G3528" t="s">
        <v>998</v>
      </c>
    </row>
    <row r="3529" spans="1:7">
      <c r="A3529">
        <v>4678</v>
      </c>
      <c r="B3529" t="s">
        <v>997</v>
      </c>
      <c r="C3529">
        <v>2402</v>
      </c>
      <c r="D3529" t="s">
        <v>1009</v>
      </c>
      <c r="E3529" s="128" t="s">
        <v>995</v>
      </c>
      <c r="F3529">
        <v>5</v>
      </c>
      <c r="G3529" t="s">
        <v>996</v>
      </c>
    </row>
    <row r="3530" spans="1:7">
      <c r="A3530">
        <v>4679</v>
      </c>
      <c r="B3530" t="s">
        <v>997</v>
      </c>
      <c r="C3530">
        <v>2419</v>
      </c>
      <c r="D3530" t="s">
        <v>1008</v>
      </c>
      <c r="E3530" s="128" t="s">
        <v>999</v>
      </c>
      <c r="F3530">
        <v>5</v>
      </c>
      <c r="G3530" t="s">
        <v>998</v>
      </c>
    </row>
    <row r="3531" spans="1:7">
      <c r="A3531">
        <v>4680</v>
      </c>
      <c r="B3531" t="s">
        <v>997</v>
      </c>
      <c r="C3531">
        <v>2412</v>
      </c>
      <c r="D3531" t="s">
        <v>994</v>
      </c>
      <c r="E3531" s="128" t="s">
        <v>999</v>
      </c>
      <c r="F3531">
        <v>5</v>
      </c>
      <c r="G3531" t="s">
        <v>996</v>
      </c>
    </row>
    <row r="3532" spans="1:7">
      <c r="A3532">
        <v>4681</v>
      </c>
      <c r="B3532" t="s">
        <v>1001</v>
      </c>
      <c r="C3532">
        <v>2411</v>
      </c>
      <c r="D3532" t="s">
        <v>1009</v>
      </c>
      <c r="E3532" s="128" t="s">
        <v>999</v>
      </c>
      <c r="F3532">
        <v>5</v>
      </c>
      <c r="G3532" t="s">
        <v>998</v>
      </c>
    </row>
    <row r="3533" spans="1:7">
      <c r="A3533">
        <v>4682</v>
      </c>
      <c r="B3533" t="s">
        <v>997</v>
      </c>
      <c r="C3533">
        <v>2417</v>
      </c>
      <c r="D3533" t="s">
        <v>1010</v>
      </c>
      <c r="E3533" s="128" t="s">
        <v>999</v>
      </c>
      <c r="F3533">
        <v>5</v>
      </c>
      <c r="G3533" t="s">
        <v>998</v>
      </c>
    </row>
    <row r="3534" spans="1:7">
      <c r="A3534">
        <v>4683</v>
      </c>
      <c r="B3534" t="s">
        <v>1001</v>
      </c>
      <c r="C3534">
        <v>2419</v>
      </c>
      <c r="D3534" t="s">
        <v>1008</v>
      </c>
      <c r="E3534" s="128" t="s">
        <v>1003</v>
      </c>
      <c r="F3534">
        <v>5</v>
      </c>
      <c r="G3534" t="s">
        <v>998</v>
      </c>
    </row>
    <row r="3535" spans="1:7">
      <c r="A3535">
        <v>4684</v>
      </c>
      <c r="B3535" t="s">
        <v>997</v>
      </c>
      <c r="C3535">
        <v>2415</v>
      </c>
      <c r="D3535" t="s">
        <v>1009</v>
      </c>
      <c r="E3535" s="128" t="s">
        <v>999</v>
      </c>
      <c r="F3535">
        <v>5</v>
      </c>
      <c r="G3535" t="s">
        <v>998</v>
      </c>
    </row>
    <row r="3536" spans="1:7">
      <c r="A3536">
        <v>4685</v>
      </c>
      <c r="B3536" t="s">
        <v>993</v>
      </c>
      <c r="C3536">
        <v>2417</v>
      </c>
      <c r="D3536" t="s">
        <v>1000</v>
      </c>
      <c r="E3536" s="128" t="s">
        <v>999</v>
      </c>
      <c r="F3536">
        <v>5</v>
      </c>
      <c r="G3536" t="s">
        <v>998</v>
      </c>
    </row>
    <row r="3537" spans="1:7">
      <c r="A3537">
        <v>4686</v>
      </c>
      <c r="B3537" t="s">
        <v>997</v>
      </c>
      <c r="C3537">
        <v>2417</v>
      </c>
      <c r="D3537" t="s">
        <v>1008</v>
      </c>
      <c r="E3537" s="128" t="s">
        <v>1003</v>
      </c>
      <c r="F3537">
        <v>5</v>
      </c>
      <c r="G3537" t="s">
        <v>998</v>
      </c>
    </row>
    <row r="3538" spans="1:7">
      <c r="A3538">
        <v>4687</v>
      </c>
      <c r="B3538" t="s">
        <v>997</v>
      </c>
      <c r="C3538">
        <v>2405</v>
      </c>
      <c r="D3538" t="s">
        <v>1008</v>
      </c>
      <c r="E3538" s="128" t="s">
        <v>999</v>
      </c>
      <c r="F3538">
        <v>5</v>
      </c>
      <c r="G3538" t="s">
        <v>996</v>
      </c>
    </row>
    <row r="3539" spans="1:7">
      <c r="A3539">
        <v>4688</v>
      </c>
      <c r="B3539" t="s">
        <v>997</v>
      </c>
      <c r="C3539">
        <v>2411</v>
      </c>
      <c r="D3539" t="s">
        <v>1009</v>
      </c>
      <c r="E3539" s="128" t="s">
        <v>999</v>
      </c>
      <c r="F3539">
        <v>5</v>
      </c>
      <c r="G3539" t="s">
        <v>998</v>
      </c>
    </row>
    <row r="3540" spans="1:7">
      <c r="A3540">
        <v>4689</v>
      </c>
      <c r="B3540" t="s">
        <v>997</v>
      </c>
      <c r="C3540">
        <v>2401</v>
      </c>
      <c r="D3540" t="s">
        <v>1009</v>
      </c>
      <c r="E3540" s="128" t="s">
        <v>999</v>
      </c>
      <c r="F3540">
        <v>5</v>
      </c>
      <c r="G3540" t="s">
        <v>998</v>
      </c>
    </row>
    <row r="3541" spans="1:7">
      <c r="A3541">
        <v>4690</v>
      </c>
      <c r="B3541" t="s">
        <v>993</v>
      </c>
      <c r="C3541">
        <v>2406</v>
      </c>
      <c r="D3541" t="s">
        <v>1008</v>
      </c>
      <c r="E3541" s="128" t="s">
        <v>999</v>
      </c>
      <c r="F3541">
        <v>5</v>
      </c>
      <c r="G3541" t="s">
        <v>996</v>
      </c>
    </row>
    <row r="3542" spans="1:7">
      <c r="A3542">
        <v>4692</v>
      </c>
      <c r="B3542" t="s">
        <v>993</v>
      </c>
      <c r="C3542">
        <v>2406</v>
      </c>
      <c r="D3542" t="s">
        <v>1009</v>
      </c>
      <c r="E3542" s="128" t="s">
        <v>999</v>
      </c>
      <c r="F3542">
        <v>5</v>
      </c>
      <c r="G3542" t="s">
        <v>996</v>
      </c>
    </row>
    <row r="3543" spans="1:7">
      <c r="A3543">
        <v>4693</v>
      </c>
      <c r="B3543" t="s">
        <v>1001</v>
      </c>
      <c r="C3543">
        <v>2424</v>
      </c>
      <c r="D3543" t="s">
        <v>1009</v>
      </c>
      <c r="E3543" s="128" t="s">
        <v>1004</v>
      </c>
      <c r="F3543">
        <v>5</v>
      </c>
      <c r="G3543" t="s">
        <v>996</v>
      </c>
    </row>
    <row r="3544" spans="1:7">
      <c r="A3544">
        <v>4694</v>
      </c>
      <c r="B3544" t="s">
        <v>1001</v>
      </c>
      <c r="C3544">
        <v>2406</v>
      </c>
      <c r="D3544" t="s">
        <v>1010</v>
      </c>
      <c r="E3544" s="128" t="s">
        <v>999</v>
      </c>
      <c r="F3544">
        <v>5</v>
      </c>
      <c r="G3544" t="s">
        <v>998</v>
      </c>
    </row>
    <row r="3545" spans="1:7">
      <c r="A3545">
        <v>4695</v>
      </c>
      <c r="B3545" t="s">
        <v>997</v>
      </c>
      <c r="C3545">
        <v>2404</v>
      </c>
      <c r="D3545" t="s">
        <v>1010</v>
      </c>
      <c r="E3545" s="128" t="s">
        <v>995</v>
      </c>
      <c r="F3545">
        <v>5</v>
      </c>
      <c r="G3545" t="s">
        <v>998</v>
      </c>
    </row>
    <row r="3546" spans="1:7">
      <c r="A3546">
        <v>4696</v>
      </c>
      <c r="B3546" t="s">
        <v>997</v>
      </c>
      <c r="C3546">
        <v>2424</v>
      </c>
      <c r="D3546" t="s">
        <v>1009</v>
      </c>
      <c r="E3546" s="128" t="s">
        <v>999</v>
      </c>
      <c r="F3546">
        <v>5</v>
      </c>
      <c r="G3546" t="s">
        <v>998</v>
      </c>
    </row>
    <row r="3547" spans="1:7">
      <c r="A3547">
        <v>4697</v>
      </c>
      <c r="B3547" t="s">
        <v>997</v>
      </c>
      <c r="C3547">
        <v>2416</v>
      </c>
      <c r="D3547" t="s">
        <v>1009</v>
      </c>
      <c r="E3547" s="128" t="s">
        <v>995</v>
      </c>
      <c r="F3547">
        <v>5</v>
      </c>
      <c r="G3547" t="s">
        <v>996</v>
      </c>
    </row>
    <row r="3548" spans="1:7">
      <c r="A3548">
        <v>4698</v>
      </c>
      <c r="B3548" t="s">
        <v>1001</v>
      </c>
      <c r="C3548">
        <v>2407</v>
      </c>
      <c r="D3548" t="s">
        <v>1008</v>
      </c>
      <c r="E3548" s="128" t="s">
        <v>999</v>
      </c>
      <c r="F3548">
        <v>5</v>
      </c>
      <c r="G3548" t="s">
        <v>996</v>
      </c>
    </row>
    <row r="3549" spans="1:7">
      <c r="A3549">
        <v>4699</v>
      </c>
      <c r="B3549" t="s">
        <v>997</v>
      </c>
      <c r="C3549">
        <v>2403</v>
      </c>
      <c r="D3549" t="s">
        <v>1010</v>
      </c>
      <c r="E3549" s="128" t="s">
        <v>995</v>
      </c>
      <c r="F3549">
        <v>5</v>
      </c>
      <c r="G3549" t="s">
        <v>996</v>
      </c>
    </row>
    <row r="3550" spans="1:7">
      <c r="A3550">
        <v>4700</v>
      </c>
      <c r="B3550" t="s">
        <v>997</v>
      </c>
      <c r="C3550">
        <v>2411</v>
      </c>
      <c r="D3550" t="s">
        <v>1009</v>
      </c>
      <c r="E3550" s="128" t="s">
        <v>1003</v>
      </c>
      <c r="F3550">
        <v>5</v>
      </c>
      <c r="G3550" t="s">
        <v>998</v>
      </c>
    </row>
    <row r="3551" spans="1:7">
      <c r="A3551">
        <v>4701</v>
      </c>
      <c r="B3551" t="s">
        <v>993</v>
      </c>
      <c r="C3551">
        <v>2407</v>
      </c>
      <c r="D3551" t="s">
        <v>1008</v>
      </c>
      <c r="E3551" s="128" t="s">
        <v>999</v>
      </c>
      <c r="F3551">
        <v>5</v>
      </c>
      <c r="G3551" t="s">
        <v>996</v>
      </c>
    </row>
    <row r="3552" spans="1:7">
      <c r="A3552">
        <v>4702</v>
      </c>
      <c r="B3552" t="s">
        <v>997</v>
      </c>
      <c r="C3552">
        <v>2418</v>
      </c>
      <c r="D3552" t="s">
        <v>1006</v>
      </c>
      <c r="E3552" s="128" t="s">
        <v>999</v>
      </c>
      <c r="F3552">
        <v>5</v>
      </c>
      <c r="G3552" t="s">
        <v>998</v>
      </c>
    </row>
    <row r="3553" spans="1:7">
      <c r="A3553">
        <v>4704</v>
      </c>
      <c r="B3553" t="s">
        <v>993</v>
      </c>
      <c r="C3553">
        <v>2409</v>
      </c>
      <c r="D3553" t="s">
        <v>1006</v>
      </c>
      <c r="E3553" s="128" t="s">
        <v>995</v>
      </c>
      <c r="F3553">
        <v>5</v>
      </c>
      <c r="G3553" t="s">
        <v>996</v>
      </c>
    </row>
    <row r="3554" spans="1:7">
      <c r="A3554">
        <v>4705</v>
      </c>
      <c r="B3554" t="s">
        <v>997</v>
      </c>
      <c r="C3554">
        <v>2424</v>
      </c>
      <c r="D3554" t="s">
        <v>1009</v>
      </c>
      <c r="E3554" s="128" t="s">
        <v>995</v>
      </c>
      <c r="F3554">
        <v>1</v>
      </c>
      <c r="G3554" t="s">
        <v>996</v>
      </c>
    </row>
    <row r="3555" spans="1:7">
      <c r="A3555">
        <v>4706</v>
      </c>
      <c r="B3555" t="s">
        <v>997</v>
      </c>
      <c r="C3555">
        <v>2417</v>
      </c>
      <c r="D3555" t="s">
        <v>1010</v>
      </c>
      <c r="E3555" s="128" t="s">
        <v>1003</v>
      </c>
      <c r="F3555">
        <v>5</v>
      </c>
      <c r="G3555" t="s">
        <v>996</v>
      </c>
    </row>
    <row r="3556" spans="1:7">
      <c r="A3556">
        <v>4707</v>
      </c>
      <c r="B3556" t="s">
        <v>1001</v>
      </c>
      <c r="C3556">
        <v>2417</v>
      </c>
      <c r="D3556" t="s">
        <v>1010</v>
      </c>
      <c r="E3556" s="128" t="s">
        <v>1003</v>
      </c>
      <c r="F3556">
        <v>5</v>
      </c>
      <c r="G3556" t="s">
        <v>996</v>
      </c>
    </row>
    <row r="3557" spans="1:7">
      <c r="A3557">
        <v>4708</v>
      </c>
      <c r="B3557" t="s">
        <v>993</v>
      </c>
      <c r="C3557">
        <v>2415</v>
      </c>
      <c r="D3557" t="s">
        <v>1009</v>
      </c>
      <c r="E3557" s="128" t="s">
        <v>1004</v>
      </c>
      <c r="F3557">
        <v>5</v>
      </c>
      <c r="G3557" t="s">
        <v>998</v>
      </c>
    </row>
    <row r="3558" spans="1:7">
      <c r="A3558">
        <v>4709</v>
      </c>
      <c r="B3558" t="s">
        <v>1001</v>
      </c>
      <c r="C3558">
        <v>2409</v>
      </c>
      <c r="D3558" t="s">
        <v>1006</v>
      </c>
      <c r="E3558" s="128" t="s">
        <v>995</v>
      </c>
      <c r="F3558">
        <v>5</v>
      </c>
      <c r="G3558" t="s">
        <v>996</v>
      </c>
    </row>
    <row r="3559" spans="1:7">
      <c r="A3559">
        <v>4710</v>
      </c>
      <c r="B3559" t="s">
        <v>993</v>
      </c>
      <c r="C3559">
        <v>2418</v>
      </c>
      <c r="D3559" t="s">
        <v>1008</v>
      </c>
      <c r="E3559" s="128" t="s">
        <v>999</v>
      </c>
      <c r="F3559">
        <v>5</v>
      </c>
      <c r="G3559" t="s">
        <v>998</v>
      </c>
    </row>
    <row r="3560" spans="1:7">
      <c r="A3560">
        <v>4711</v>
      </c>
      <c r="B3560" t="s">
        <v>1001</v>
      </c>
      <c r="C3560">
        <v>2420</v>
      </c>
      <c r="D3560" t="s">
        <v>1010</v>
      </c>
      <c r="E3560" s="128" t="s">
        <v>999</v>
      </c>
      <c r="F3560">
        <v>5</v>
      </c>
      <c r="G3560" t="s">
        <v>998</v>
      </c>
    </row>
    <row r="3561" spans="1:7">
      <c r="A3561">
        <v>4712</v>
      </c>
      <c r="B3561" t="s">
        <v>997</v>
      </c>
      <c r="C3561">
        <v>2407</v>
      </c>
      <c r="D3561" t="s">
        <v>1010</v>
      </c>
      <c r="E3561" s="128" t="s">
        <v>1003</v>
      </c>
      <c r="F3561">
        <v>5</v>
      </c>
      <c r="G3561" t="s">
        <v>996</v>
      </c>
    </row>
    <row r="3562" spans="1:7">
      <c r="A3562">
        <v>4713</v>
      </c>
      <c r="B3562" t="s">
        <v>997</v>
      </c>
      <c r="C3562">
        <v>2413</v>
      </c>
      <c r="D3562" t="s">
        <v>1009</v>
      </c>
      <c r="E3562" s="128" t="s">
        <v>999</v>
      </c>
      <c r="F3562">
        <v>5</v>
      </c>
      <c r="G3562" t="s">
        <v>998</v>
      </c>
    </row>
    <row r="3563" spans="1:7">
      <c r="A3563">
        <v>4714</v>
      </c>
      <c r="B3563" t="s">
        <v>997</v>
      </c>
      <c r="C3563">
        <v>2404</v>
      </c>
      <c r="D3563" t="s">
        <v>1010</v>
      </c>
      <c r="E3563" s="128" t="s">
        <v>999</v>
      </c>
      <c r="F3563">
        <v>5</v>
      </c>
      <c r="G3563" t="s">
        <v>998</v>
      </c>
    </row>
    <row r="3564" spans="1:7">
      <c r="A3564">
        <v>4715</v>
      </c>
      <c r="B3564" t="s">
        <v>997</v>
      </c>
      <c r="C3564">
        <v>2417</v>
      </c>
      <c r="D3564" t="s">
        <v>1010</v>
      </c>
      <c r="E3564" s="128" t="s">
        <v>999</v>
      </c>
      <c r="F3564">
        <v>5</v>
      </c>
      <c r="G3564" t="s">
        <v>996</v>
      </c>
    </row>
    <row r="3565" spans="1:7">
      <c r="A3565">
        <v>4716</v>
      </c>
      <c r="B3565" t="s">
        <v>1001</v>
      </c>
      <c r="C3565">
        <v>2402</v>
      </c>
      <c r="D3565" t="s">
        <v>1010</v>
      </c>
      <c r="E3565" s="128" t="s">
        <v>1003</v>
      </c>
      <c r="F3565">
        <v>5</v>
      </c>
      <c r="G3565" t="s">
        <v>996</v>
      </c>
    </row>
    <row r="3566" spans="1:7">
      <c r="A3566">
        <v>4718</v>
      </c>
      <c r="B3566" t="s">
        <v>993</v>
      </c>
      <c r="C3566">
        <v>2417</v>
      </c>
      <c r="D3566" t="s">
        <v>1009</v>
      </c>
      <c r="E3566" s="128" t="s">
        <v>995</v>
      </c>
      <c r="F3566">
        <v>5</v>
      </c>
      <c r="G3566" t="s">
        <v>996</v>
      </c>
    </row>
    <row r="3567" spans="1:7">
      <c r="A3567">
        <v>4719</v>
      </c>
      <c r="B3567" t="s">
        <v>993</v>
      </c>
      <c r="C3567">
        <v>2417</v>
      </c>
      <c r="D3567" t="s">
        <v>1009</v>
      </c>
      <c r="E3567" s="128" t="s">
        <v>995</v>
      </c>
      <c r="F3567">
        <v>5</v>
      </c>
      <c r="G3567" t="s">
        <v>996</v>
      </c>
    </row>
    <row r="3568" spans="1:7">
      <c r="A3568">
        <v>4720</v>
      </c>
      <c r="B3568" t="s">
        <v>997</v>
      </c>
      <c r="C3568">
        <v>2412</v>
      </c>
      <c r="D3568" t="s">
        <v>1000</v>
      </c>
      <c r="E3568" s="128" t="s">
        <v>999</v>
      </c>
      <c r="F3568">
        <v>5</v>
      </c>
      <c r="G3568" t="s">
        <v>996</v>
      </c>
    </row>
    <row r="3569" spans="1:7">
      <c r="A3569">
        <v>4721</v>
      </c>
      <c r="B3569" t="s">
        <v>1001</v>
      </c>
      <c r="C3569">
        <v>2404</v>
      </c>
      <c r="D3569" t="s">
        <v>1000</v>
      </c>
      <c r="E3569" s="128" t="s">
        <v>995</v>
      </c>
      <c r="F3569">
        <v>4</v>
      </c>
      <c r="G3569" t="s">
        <v>996</v>
      </c>
    </row>
    <row r="3570" spans="1:7">
      <c r="A3570">
        <v>4722</v>
      </c>
      <c r="B3570" t="s">
        <v>993</v>
      </c>
      <c r="C3570">
        <v>2404</v>
      </c>
      <c r="D3570" t="s">
        <v>1009</v>
      </c>
      <c r="E3570" s="128" t="s">
        <v>1003</v>
      </c>
      <c r="F3570">
        <v>4</v>
      </c>
      <c r="G3570" t="s">
        <v>998</v>
      </c>
    </row>
    <row r="3571" spans="1:7">
      <c r="A3571">
        <v>4723</v>
      </c>
      <c r="B3571" t="s">
        <v>997</v>
      </c>
      <c r="C3571">
        <v>2416</v>
      </c>
      <c r="D3571" t="s">
        <v>1006</v>
      </c>
      <c r="E3571" s="128" t="s">
        <v>999</v>
      </c>
      <c r="F3571">
        <v>4</v>
      </c>
      <c r="G3571" t="s">
        <v>998</v>
      </c>
    </row>
    <row r="3572" spans="1:7">
      <c r="A3572">
        <v>4724</v>
      </c>
      <c r="B3572" t="s">
        <v>1007</v>
      </c>
      <c r="C3572">
        <v>2415</v>
      </c>
      <c r="D3572" t="s">
        <v>1009</v>
      </c>
      <c r="E3572" s="128" t="s">
        <v>1003</v>
      </c>
      <c r="F3572">
        <v>4</v>
      </c>
      <c r="G3572" t="s">
        <v>998</v>
      </c>
    </row>
    <row r="3573" spans="1:7">
      <c r="A3573">
        <v>4725</v>
      </c>
      <c r="B3573" t="s">
        <v>997</v>
      </c>
      <c r="C3573">
        <v>2417</v>
      </c>
      <c r="D3573" t="s">
        <v>1000</v>
      </c>
      <c r="E3573" s="128" t="s">
        <v>995</v>
      </c>
      <c r="F3573">
        <v>4</v>
      </c>
      <c r="G3573" t="s">
        <v>996</v>
      </c>
    </row>
    <row r="3574" spans="1:7">
      <c r="A3574">
        <v>4726</v>
      </c>
      <c r="B3574" t="s">
        <v>993</v>
      </c>
      <c r="C3574">
        <v>2418</v>
      </c>
      <c r="D3574" t="s">
        <v>1008</v>
      </c>
      <c r="E3574" s="128" t="s">
        <v>999</v>
      </c>
      <c r="F3574">
        <v>4</v>
      </c>
      <c r="G3574" t="s">
        <v>998</v>
      </c>
    </row>
    <row r="3575" spans="1:7">
      <c r="A3575">
        <v>4727</v>
      </c>
      <c r="B3575" t="s">
        <v>997</v>
      </c>
      <c r="C3575">
        <v>2423</v>
      </c>
      <c r="D3575" t="s">
        <v>1006</v>
      </c>
      <c r="E3575" s="128" t="s">
        <v>995</v>
      </c>
      <c r="F3575">
        <v>4</v>
      </c>
      <c r="G3575" t="s">
        <v>996</v>
      </c>
    </row>
    <row r="3576" spans="1:7">
      <c r="A3576">
        <v>4728</v>
      </c>
      <c r="B3576" t="s">
        <v>997</v>
      </c>
      <c r="C3576">
        <v>2421</v>
      </c>
      <c r="D3576" t="s">
        <v>1008</v>
      </c>
      <c r="E3576" s="128" t="s">
        <v>995</v>
      </c>
      <c r="F3576">
        <v>4</v>
      </c>
      <c r="G3576" t="s">
        <v>996</v>
      </c>
    </row>
    <row r="3577" spans="1:7">
      <c r="A3577">
        <v>4729</v>
      </c>
      <c r="B3577" t="s">
        <v>997</v>
      </c>
      <c r="C3577">
        <v>2413</v>
      </c>
      <c r="D3577" t="s">
        <v>1009</v>
      </c>
      <c r="E3577" s="128" t="s">
        <v>995</v>
      </c>
      <c r="F3577">
        <v>4</v>
      </c>
      <c r="G3577" t="s">
        <v>998</v>
      </c>
    </row>
    <row r="3578" spans="1:7">
      <c r="A3578">
        <v>4730</v>
      </c>
      <c r="B3578" t="s">
        <v>997</v>
      </c>
      <c r="C3578">
        <v>2417</v>
      </c>
      <c r="D3578" t="s">
        <v>994</v>
      </c>
      <c r="E3578" s="128" t="s">
        <v>995</v>
      </c>
      <c r="F3578">
        <v>4</v>
      </c>
      <c r="G3578" t="s">
        <v>996</v>
      </c>
    </row>
    <row r="3579" spans="1:7">
      <c r="A3579">
        <v>4731</v>
      </c>
      <c r="B3579" t="s">
        <v>997</v>
      </c>
      <c r="C3579">
        <v>2404</v>
      </c>
      <c r="D3579" t="s">
        <v>1006</v>
      </c>
      <c r="E3579" s="128" t="s">
        <v>1003</v>
      </c>
      <c r="F3579">
        <v>4</v>
      </c>
      <c r="G3579" t="s">
        <v>996</v>
      </c>
    </row>
    <row r="3580" spans="1:7">
      <c r="A3580">
        <v>4732</v>
      </c>
      <c r="B3580" t="s">
        <v>1002</v>
      </c>
      <c r="C3580">
        <v>2423</v>
      </c>
      <c r="D3580" t="s">
        <v>1008</v>
      </c>
      <c r="E3580" s="128" t="s">
        <v>1003</v>
      </c>
      <c r="F3580">
        <v>4</v>
      </c>
      <c r="G3580" t="s">
        <v>996</v>
      </c>
    </row>
    <row r="3581" spans="1:7">
      <c r="A3581">
        <v>4733</v>
      </c>
      <c r="B3581" t="s">
        <v>997</v>
      </c>
      <c r="C3581">
        <v>2424</v>
      </c>
      <c r="D3581" t="s">
        <v>1006</v>
      </c>
      <c r="E3581" s="128" t="s">
        <v>995</v>
      </c>
      <c r="F3581">
        <v>4</v>
      </c>
      <c r="G3581" t="s">
        <v>1005</v>
      </c>
    </row>
    <row r="3582" spans="1:7">
      <c r="A3582">
        <v>4734</v>
      </c>
      <c r="B3582" t="s">
        <v>997</v>
      </c>
      <c r="C3582">
        <v>2418</v>
      </c>
      <c r="D3582" t="s">
        <v>1008</v>
      </c>
      <c r="E3582" s="128" t="s">
        <v>999</v>
      </c>
      <c r="F3582">
        <v>4</v>
      </c>
      <c r="G3582" t="s">
        <v>996</v>
      </c>
    </row>
    <row r="3583" spans="1:7">
      <c r="A3583">
        <v>4735</v>
      </c>
      <c r="B3583" t="s">
        <v>997</v>
      </c>
      <c r="C3583">
        <v>2414</v>
      </c>
      <c r="D3583" t="s">
        <v>1000</v>
      </c>
      <c r="E3583" s="128" t="s">
        <v>995</v>
      </c>
      <c r="F3583">
        <v>4</v>
      </c>
      <c r="G3583" t="s">
        <v>998</v>
      </c>
    </row>
    <row r="3584" spans="1:7">
      <c r="A3584">
        <v>4736</v>
      </c>
      <c r="B3584" t="s">
        <v>997</v>
      </c>
      <c r="C3584">
        <v>2405</v>
      </c>
      <c r="D3584" t="s">
        <v>1009</v>
      </c>
      <c r="E3584" s="128" t="s">
        <v>999</v>
      </c>
      <c r="F3584">
        <v>4</v>
      </c>
      <c r="G3584" t="s">
        <v>998</v>
      </c>
    </row>
    <row r="3585" spans="1:7">
      <c r="A3585">
        <v>4737</v>
      </c>
      <c r="B3585" t="s">
        <v>993</v>
      </c>
      <c r="C3585">
        <v>2405</v>
      </c>
      <c r="D3585" t="s">
        <v>1009</v>
      </c>
      <c r="E3585" s="128" t="s">
        <v>995</v>
      </c>
      <c r="F3585">
        <v>4</v>
      </c>
      <c r="G3585" t="s">
        <v>998</v>
      </c>
    </row>
    <row r="3586" spans="1:7">
      <c r="A3586">
        <v>4738</v>
      </c>
      <c r="B3586" t="s">
        <v>993</v>
      </c>
      <c r="C3586">
        <v>2405</v>
      </c>
      <c r="D3586" t="s">
        <v>1009</v>
      </c>
      <c r="E3586" s="128" t="s">
        <v>995</v>
      </c>
      <c r="F3586">
        <v>4</v>
      </c>
      <c r="G3586" t="s">
        <v>998</v>
      </c>
    </row>
    <row r="3587" spans="1:7">
      <c r="A3587">
        <v>4739</v>
      </c>
      <c r="B3587" t="s">
        <v>997</v>
      </c>
      <c r="C3587">
        <v>2423</v>
      </c>
      <c r="D3587" t="s">
        <v>1008</v>
      </c>
      <c r="E3587" s="128" t="s">
        <v>995</v>
      </c>
      <c r="F3587">
        <v>4</v>
      </c>
      <c r="G3587" t="s">
        <v>996</v>
      </c>
    </row>
    <row r="3588" spans="1:7">
      <c r="A3588">
        <v>4740</v>
      </c>
      <c r="B3588" t="s">
        <v>993</v>
      </c>
      <c r="C3588">
        <v>2419</v>
      </c>
      <c r="D3588" t="s">
        <v>1010</v>
      </c>
      <c r="E3588" s="128" t="s">
        <v>999</v>
      </c>
      <c r="F3588">
        <v>4</v>
      </c>
      <c r="G3588" t="s">
        <v>996</v>
      </c>
    </row>
    <row r="3589" spans="1:7">
      <c r="A3589">
        <v>4741</v>
      </c>
      <c r="B3589" t="s">
        <v>997</v>
      </c>
      <c r="C3589">
        <v>2402</v>
      </c>
      <c r="D3589" t="s">
        <v>1009</v>
      </c>
      <c r="E3589" s="128" t="s">
        <v>995</v>
      </c>
      <c r="F3589">
        <v>4</v>
      </c>
      <c r="G3589" t="s">
        <v>996</v>
      </c>
    </row>
    <row r="3590" spans="1:7">
      <c r="A3590">
        <v>4742</v>
      </c>
      <c r="B3590" t="s">
        <v>993</v>
      </c>
      <c r="C3590">
        <v>2407</v>
      </c>
      <c r="D3590" t="s">
        <v>1009</v>
      </c>
      <c r="E3590" s="128" t="s">
        <v>1003</v>
      </c>
      <c r="F3590">
        <v>4</v>
      </c>
      <c r="G3590" t="s">
        <v>998</v>
      </c>
    </row>
    <row r="3591" spans="1:7">
      <c r="A3591">
        <v>4743</v>
      </c>
      <c r="B3591" t="s">
        <v>997</v>
      </c>
      <c r="C3591">
        <v>2407</v>
      </c>
      <c r="D3591" t="s">
        <v>1006</v>
      </c>
      <c r="E3591" s="128" t="s">
        <v>995</v>
      </c>
      <c r="F3591">
        <v>4</v>
      </c>
      <c r="G3591" t="s">
        <v>998</v>
      </c>
    </row>
    <row r="3592" spans="1:7">
      <c r="A3592">
        <v>4744</v>
      </c>
      <c r="B3592" t="s">
        <v>1001</v>
      </c>
      <c r="C3592">
        <v>2423</v>
      </c>
      <c r="D3592" t="s">
        <v>1009</v>
      </c>
      <c r="E3592" s="128" t="s">
        <v>1003</v>
      </c>
      <c r="F3592">
        <v>4</v>
      </c>
      <c r="G3592" t="s">
        <v>998</v>
      </c>
    </row>
    <row r="3593" spans="1:7">
      <c r="A3593">
        <v>4745</v>
      </c>
      <c r="B3593" t="s">
        <v>1001</v>
      </c>
      <c r="C3593">
        <v>2414</v>
      </c>
      <c r="D3593" t="s">
        <v>1008</v>
      </c>
      <c r="E3593" s="128" t="s">
        <v>995</v>
      </c>
      <c r="F3593">
        <v>4</v>
      </c>
      <c r="G3593" t="s">
        <v>998</v>
      </c>
    </row>
    <row r="3594" spans="1:7">
      <c r="A3594">
        <v>4746</v>
      </c>
      <c r="B3594" t="s">
        <v>997</v>
      </c>
      <c r="C3594">
        <v>2422</v>
      </c>
      <c r="D3594" t="s">
        <v>1009</v>
      </c>
      <c r="E3594" s="128" t="s">
        <v>995</v>
      </c>
      <c r="F3594">
        <v>4</v>
      </c>
      <c r="G3594" t="s">
        <v>996</v>
      </c>
    </row>
    <row r="3595" spans="1:7">
      <c r="A3595">
        <v>4747</v>
      </c>
      <c r="B3595" t="s">
        <v>997</v>
      </c>
      <c r="C3595">
        <v>2408</v>
      </c>
      <c r="D3595" t="s">
        <v>1009</v>
      </c>
      <c r="E3595" s="128" t="s">
        <v>1003</v>
      </c>
      <c r="F3595">
        <v>4</v>
      </c>
      <c r="G3595" t="s">
        <v>996</v>
      </c>
    </row>
    <row r="3596" spans="1:7">
      <c r="A3596">
        <v>4748</v>
      </c>
      <c r="B3596" t="s">
        <v>997</v>
      </c>
      <c r="C3596">
        <v>2416</v>
      </c>
      <c r="D3596" t="s">
        <v>1006</v>
      </c>
      <c r="E3596" s="128" t="s">
        <v>999</v>
      </c>
      <c r="F3596">
        <v>4</v>
      </c>
      <c r="G3596" t="s">
        <v>998</v>
      </c>
    </row>
    <row r="3597" spans="1:7">
      <c r="A3597">
        <v>4749</v>
      </c>
      <c r="B3597" t="s">
        <v>997</v>
      </c>
      <c r="C3597">
        <v>2420</v>
      </c>
      <c r="D3597" t="s">
        <v>1000</v>
      </c>
      <c r="E3597" s="128" t="s">
        <v>995</v>
      </c>
      <c r="F3597">
        <v>4</v>
      </c>
      <c r="G3597" t="s">
        <v>996</v>
      </c>
    </row>
    <row r="3598" spans="1:7">
      <c r="A3598">
        <v>4752</v>
      </c>
      <c r="B3598" t="s">
        <v>993</v>
      </c>
      <c r="C3598">
        <v>2411</v>
      </c>
      <c r="D3598" t="s">
        <v>994</v>
      </c>
      <c r="E3598" s="128" t="s">
        <v>999</v>
      </c>
      <c r="F3598">
        <v>4</v>
      </c>
      <c r="G3598" t="s">
        <v>996</v>
      </c>
    </row>
    <row r="3599" spans="1:7">
      <c r="A3599">
        <v>4753</v>
      </c>
      <c r="B3599" t="s">
        <v>993</v>
      </c>
      <c r="C3599">
        <v>2408</v>
      </c>
      <c r="D3599" t="s">
        <v>994</v>
      </c>
      <c r="E3599" s="128" t="s">
        <v>995</v>
      </c>
      <c r="F3599">
        <v>4</v>
      </c>
      <c r="G3599" t="s">
        <v>996</v>
      </c>
    </row>
    <row r="3600" spans="1:7">
      <c r="A3600">
        <v>4754</v>
      </c>
      <c r="B3600" t="s">
        <v>993</v>
      </c>
      <c r="C3600">
        <v>2408</v>
      </c>
      <c r="D3600" t="s">
        <v>994</v>
      </c>
      <c r="E3600" s="128" t="s">
        <v>995</v>
      </c>
      <c r="F3600">
        <v>4</v>
      </c>
      <c r="G3600" t="s">
        <v>996</v>
      </c>
    </row>
    <row r="3601" spans="1:7">
      <c r="A3601">
        <v>4755</v>
      </c>
      <c r="B3601" t="s">
        <v>993</v>
      </c>
      <c r="C3601">
        <v>2409</v>
      </c>
      <c r="D3601" t="s">
        <v>1000</v>
      </c>
      <c r="E3601" s="128" t="s">
        <v>1004</v>
      </c>
      <c r="F3601">
        <v>4</v>
      </c>
      <c r="G3601" t="s">
        <v>998</v>
      </c>
    </row>
    <row r="3602" spans="1:7">
      <c r="A3602">
        <v>4756</v>
      </c>
      <c r="B3602" t="s">
        <v>993</v>
      </c>
      <c r="C3602">
        <v>2412</v>
      </c>
      <c r="D3602" t="s">
        <v>1008</v>
      </c>
      <c r="E3602" s="128" t="s">
        <v>1003</v>
      </c>
      <c r="F3602">
        <v>4</v>
      </c>
      <c r="G3602" t="s">
        <v>998</v>
      </c>
    </row>
    <row r="3603" spans="1:7">
      <c r="A3603">
        <v>4757</v>
      </c>
      <c r="B3603" t="s">
        <v>993</v>
      </c>
      <c r="C3603">
        <v>2412</v>
      </c>
      <c r="D3603" t="s">
        <v>1006</v>
      </c>
      <c r="E3603" s="128" t="s">
        <v>1003</v>
      </c>
      <c r="F3603">
        <v>4</v>
      </c>
      <c r="G3603" t="s">
        <v>998</v>
      </c>
    </row>
    <row r="3604" spans="1:7">
      <c r="A3604">
        <v>4758</v>
      </c>
      <c r="B3604" t="s">
        <v>993</v>
      </c>
      <c r="C3604">
        <v>2423</v>
      </c>
      <c r="D3604" t="s">
        <v>1008</v>
      </c>
      <c r="E3604" s="128" t="s">
        <v>995</v>
      </c>
      <c r="F3604">
        <v>4</v>
      </c>
      <c r="G3604" t="s">
        <v>996</v>
      </c>
    </row>
    <row r="3605" spans="1:7">
      <c r="A3605">
        <v>4759</v>
      </c>
      <c r="B3605" t="s">
        <v>997</v>
      </c>
      <c r="C3605">
        <v>2416</v>
      </c>
      <c r="D3605" t="s">
        <v>1008</v>
      </c>
      <c r="E3605" s="128" t="s">
        <v>995</v>
      </c>
      <c r="F3605">
        <v>4</v>
      </c>
      <c r="G3605" t="s">
        <v>996</v>
      </c>
    </row>
    <row r="3606" spans="1:7">
      <c r="A3606">
        <v>4760</v>
      </c>
      <c r="B3606" t="s">
        <v>993</v>
      </c>
      <c r="C3606">
        <v>2402</v>
      </c>
      <c r="D3606" t="s">
        <v>1008</v>
      </c>
      <c r="E3606" s="128" t="s">
        <v>1003</v>
      </c>
      <c r="F3606">
        <v>4</v>
      </c>
      <c r="G3606" t="s">
        <v>998</v>
      </c>
    </row>
    <row r="3607" spans="1:7">
      <c r="A3607">
        <v>4761</v>
      </c>
      <c r="B3607" t="s">
        <v>993</v>
      </c>
      <c r="C3607">
        <v>2414</v>
      </c>
      <c r="D3607" t="s">
        <v>1006</v>
      </c>
      <c r="E3607" s="128" t="s">
        <v>999</v>
      </c>
      <c r="F3607">
        <v>4</v>
      </c>
      <c r="G3607" t="s">
        <v>996</v>
      </c>
    </row>
    <row r="3608" spans="1:7">
      <c r="A3608">
        <v>4763</v>
      </c>
      <c r="B3608" t="s">
        <v>997</v>
      </c>
      <c r="C3608">
        <v>2406</v>
      </c>
      <c r="D3608" t="s">
        <v>1008</v>
      </c>
      <c r="E3608" s="128" t="s">
        <v>999</v>
      </c>
      <c r="F3608">
        <v>4</v>
      </c>
      <c r="G3608" t="s">
        <v>998</v>
      </c>
    </row>
    <row r="3609" spans="1:7">
      <c r="A3609">
        <v>4764</v>
      </c>
      <c r="B3609" t="s">
        <v>993</v>
      </c>
      <c r="C3609">
        <v>2418</v>
      </c>
      <c r="D3609" t="s">
        <v>1008</v>
      </c>
      <c r="E3609" s="128" t="s">
        <v>999</v>
      </c>
      <c r="F3609">
        <v>4</v>
      </c>
      <c r="G3609" t="s">
        <v>996</v>
      </c>
    </row>
    <row r="3610" spans="1:7">
      <c r="A3610">
        <v>4765</v>
      </c>
      <c r="B3610" t="s">
        <v>993</v>
      </c>
      <c r="C3610">
        <v>2406</v>
      </c>
      <c r="D3610" t="s">
        <v>1008</v>
      </c>
      <c r="E3610" s="128" t="s">
        <v>995</v>
      </c>
      <c r="F3610">
        <v>4</v>
      </c>
      <c r="G3610" t="s">
        <v>998</v>
      </c>
    </row>
    <row r="3611" spans="1:7">
      <c r="A3611">
        <v>4766</v>
      </c>
      <c r="B3611" t="s">
        <v>997</v>
      </c>
      <c r="C3611">
        <v>2411</v>
      </c>
      <c r="D3611" t="s">
        <v>1009</v>
      </c>
      <c r="E3611" s="128" t="s">
        <v>999</v>
      </c>
      <c r="F3611">
        <v>4</v>
      </c>
      <c r="G3611" t="s">
        <v>998</v>
      </c>
    </row>
    <row r="3612" spans="1:7">
      <c r="A3612">
        <v>4767</v>
      </c>
      <c r="B3612" t="s">
        <v>997</v>
      </c>
      <c r="C3612">
        <v>2409</v>
      </c>
      <c r="D3612" t="s">
        <v>1008</v>
      </c>
      <c r="E3612" s="128" t="s">
        <v>995</v>
      </c>
      <c r="F3612">
        <v>4</v>
      </c>
      <c r="G3612" t="s">
        <v>998</v>
      </c>
    </row>
    <row r="3613" spans="1:7">
      <c r="A3613">
        <v>4768</v>
      </c>
      <c r="B3613" t="s">
        <v>993</v>
      </c>
      <c r="C3613">
        <v>2424</v>
      </c>
      <c r="D3613" t="s">
        <v>994</v>
      </c>
      <c r="E3613" s="128" t="s">
        <v>999</v>
      </c>
      <c r="F3613">
        <v>4</v>
      </c>
      <c r="G3613" t="s">
        <v>996</v>
      </c>
    </row>
    <row r="3614" spans="1:7">
      <c r="A3614">
        <v>4769</v>
      </c>
      <c r="B3614" t="s">
        <v>997</v>
      </c>
      <c r="C3614">
        <v>2406</v>
      </c>
      <c r="D3614" t="s">
        <v>1008</v>
      </c>
      <c r="E3614" s="128" t="s">
        <v>1003</v>
      </c>
      <c r="F3614">
        <v>4</v>
      </c>
      <c r="G3614" t="s">
        <v>998</v>
      </c>
    </row>
    <row r="3615" spans="1:7">
      <c r="A3615">
        <v>4770</v>
      </c>
      <c r="B3615" t="s">
        <v>993</v>
      </c>
      <c r="C3615">
        <v>2403</v>
      </c>
      <c r="D3615" t="s">
        <v>1006</v>
      </c>
      <c r="E3615" s="128" t="s">
        <v>995</v>
      </c>
      <c r="F3615">
        <v>4</v>
      </c>
      <c r="G3615" t="s">
        <v>996</v>
      </c>
    </row>
    <row r="3616" spans="1:7">
      <c r="A3616">
        <v>4771</v>
      </c>
      <c r="B3616" t="s">
        <v>993</v>
      </c>
      <c r="C3616">
        <v>2423</v>
      </c>
      <c r="D3616" t="s">
        <v>1010</v>
      </c>
      <c r="E3616" s="128" t="s">
        <v>999</v>
      </c>
      <c r="F3616">
        <v>4</v>
      </c>
      <c r="G3616" t="s">
        <v>996</v>
      </c>
    </row>
    <row r="3617" spans="1:7">
      <c r="A3617">
        <v>4772</v>
      </c>
      <c r="B3617" t="s">
        <v>1001</v>
      </c>
      <c r="C3617">
        <v>2419</v>
      </c>
      <c r="D3617" t="s">
        <v>1008</v>
      </c>
      <c r="E3617" s="128" t="s">
        <v>999</v>
      </c>
      <c r="F3617">
        <v>4</v>
      </c>
      <c r="G3617" t="s">
        <v>998</v>
      </c>
    </row>
    <row r="3618" spans="1:7">
      <c r="A3618">
        <v>4774</v>
      </c>
      <c r="B3618" t="s">
        <v>997</v>
      </c>
      <c r="C3618">
        <v>2419</v>
      </c>
      <c r="D3618" t="s">
        <v>1009</v>
      </c>
      <c r="E3618" s="128" t="s">
        <v>995</v>
      </c>
      <c r="F3618">
        <v>4</v>
      </c>
      <c r="G3618" t="s">
        <v>998</v>
      </c>
    </row>
    <row r="3619" spans="1:7">
      <c r="A3619">
        <v>4775</v>
      </c>
      <c r="B3619" t="s">
        <v>997</v>
      </c>
      <c r="C3619">
        <v>2412</v>
      </c>
      <c r="D3619" t="s">
        <v>1006</v>
      </c>
      <c r="E3619" s="128" t="s">
        <v>1003</v>
      </c>
      <c r="F3619">
        <v>4</v>
      </c>
      <c r="G3619" t="s">
        <v>998</v>
      </c>
    </row>
    <row r="3620" spans="1:7">
      <c r="A3620">
        <v>4776</v>
      </c>
      <c r="B3620" t="s">
        <v>1001</v>
      </c>
      <c r="C3620">
        <v>2416</v>
      </c>
      <c r="D3620" t="s">
        <v>1010</v>
      </c>
      <c r="E3620" s="128" t="s">
        <v>999</v>
      </c>
      <c r="F3620">
        <v>4</v>
      </c>
      <c r="G3620" t="s">
        <v>998</v>
      </c>
    </row>
    <row r="3621" spans="1:7">
      <c r="A3621">
        <v>4777</v>
      </c>
      <c r="B3621" t="s">
        <v>997</v>
      </c>
      <c r="C3621">
        <v>2423</v>
      </c>
      <c r="D3621" t="s">
        <v>1009</v>
      </c>
      <c r="E3621" s="128" t="s">
        <v>995</v>
      </c>
      <c r="F3621">
        <v>4</v>
      </c>
      <c r="G3621" t="s">
        <v>998</v>
      </c>
    </row>
    <row r="3622" spans="1:7">
      <c r="A3622">
        <v>4778</v>
      </c>
      <c r="B3622" t="s">
        <v>997</v>
      </c>
      <c r="C3622">
        <v>2414</v>
      </c>
      <c r="D3622" t="s">
        <v>1009</v>
      </c>
      <c r="E3622" s="128" t="s">
        <v>995</v>
      </c>
      <c r="F3622">
        <v>4</v>
      </c>
      <c r="G3622" t="s">
        <v>998</v>
      </c>
    </row>
    <row r="3623" spans="1:7">
      <c r="A3623">
        <v>4779</v>
      </c>
      <c r="B3623" t="s">
        <v>997</v>
      </c>
      <c r="C3623">
        <v>2409</v>
      </c>
      <c r="D3623" t="s">
        <v>1009</v>
      </c>
      <c r="E3623" s="128" t="s">
        <v>999</v>
      </c>
      <c r="F3623">
        <v>4</v>
      </c>
      <c r="G3623" t="s">
        <v>996</v>
      </c>
    </row>
    <row r="3624" spans="1:7">
      <c r="A3624">
        <v>4782</v>
      </c>
      <c r="B3624" t="s">
        <v>997</v>
      </c>
      <c r="C3624">
        <v>2424</v>
      </c>
      <c r="D3624" t="s">
        <v>1006</v>
      </c>
      <c r="E3624" s="128" t="s">
        <v>1003</v>
      </c>
      <c r="F3624">
        <v>4</v>
      </c>
      <c r="G3624" t="s">
        <v>998</v>
      </c>
    </row>
    <row r="3625" spans="1:7">
      <c r="A3625">
        <v>4783</v>
      </c>
      <c r="B3625" t="s">
        <v>993</v>
      </c>
      <c r="C3625">
        <v>2406</v>
      </c>
      <c r="D3625" t="s">
        <v>1006</v>
      </c>
      <c r="E3625" s="128" t="s">
        <v>1003</v>
      </c>
      <c r="F3625">
        <v>4</v>
      </c>
      <c r="G3625" t="s">
        <v>998</v>
      </c>
    </row>
    <row r="3626" spans="1:7">
      <c r="A3626">
        <v>4784</v>
      </c>
      <c r="B3626" t="s">
        <v>1001</v>
      </c>
      <c r="C3626">
        <v>2422</v>
      </c>
      <c r="D3626" t="s">
        <v>1010</v>
      </c>
      <c r="E3626" s="128" t="s">
        <v>999</v>
      </c>
      <c r="F3626">
        <v>4</v>
      </c>
      <c r="G3626" t="s">
        <v>996</v>
      </c>
    </row>
    <row r="3627" spans="1:7">
      <c r="A3627">
        <v>4785</v>
      </c>
      <c r="B3627" t="s">
        <v>993</v>
      </c>
      <c r="C3627">
        <v>2406</v>
      </c>
      <c r="D3627" t="s">
        <v>1008</v>
      </c>
      <c r="E3627" s="128" t="s">
        <v>1003</v>
      </c>
      <c r="F3627">
        <v>4</v>
      </c>
      <c r="G3627" t="s">
        <v>998</v>
      </c>
    </row>
    <row r="3628" spans="1:7">
      <c r="A3628">
        <v>4786</v>
      </c>
      <c r="B3628" t="s">
        <v>993</v>
      </c>
      <c r="C3628">
        <v>2419</v>
      </c>
      <c r="D3628" t="s">
        <v>1010</v>
      </c>
      <c r="E3628" s="128" t="s">
        <v>995</v>
      </c>
      <c r="F3628">
        <v>4</v>
      </c>
      <c r="G3628" t="s">
        <v>996</v>
      </c>
    </row>
    <row r="3629" spans="1:7">
      <c r="A3629">
        <v>4787</v>
      </c>
      <c r="B3629" t="s">
        <v>993</v>
      </c>
      <c r="C3629">
        <v>2402</v>
      </c>
      <c r="D3629" t="s">
        <v>1009</v>
      </c>
      <c r="E3629" s="128" t="s">
        <v>995</v>
      </c>
      <c r="F3629">
        <v>4</v>
      </c>
      <c r="G3629" t="s">
        <v>996</v>
      </c>
    </row>
    <row r="3630" spans="1:7">
      <c r="A3630">
        <v>4788</v>
      </c>
      <c r="B3630" t="s">
        <v>997</v>
      </c>
      <c r="C3630">
        <v>2402</v>
      </c>
      <c r="D3630" t="s">
        <v>1009</v>
      </c>
      <c r="E3630" s="128" t="s">
        <v>995</v>
      </c>
      <c r="F3630">
        <v>4</v>
      </c>
      <c r="G3630" t="s">
        <v>996</v>
      </c>
    </row>
    <row r="3631" spans="1:7">
      <c r="A3631">
        <v>4789</v>
      </c>
      <c r="B3631" t="s">
        <v>997</v>
      </c>
      <c r="C3631">
        <v>2401</v>
      </c>
      <c r="D3631" t="s">
        <v>1009</v>
      </c>
      <c r="E3631" s="128" t="s">
        <v>995</v>
      </c>
      <c r="F3631">
        <v>4</v>
      </c>
      <c r="G3631" t="s">
        <v>998</v>
      </c>
    </row>
    <row r="3632" spans="1:7">
      <c r="A3632">
        <v>4790</v>
      </c>
      <c r="B3632" t="s">
        <v>993</v>
      </c>
      <c r="C3632">
        <v>2418</v>
      </c>
      <c r="D3632" t="s">
        <v>1009</v>
      </c>
      <c r="E3632" s="128" t="s">
        <v>995</v>
      </c>
      <c r="F3632">
        <v>4</v>
      </c>
      <c r="G3632" t="s">
        <v>998</v>
      </c>
    </row>
    <row r="3633" spans="1:7">
      <c r="A3633">
        <v>4791</v>
      </c>
      <c r="B3633" t="s">
        <v>997</v>
      </c>
      <c r="C3633">
        <v>2409</v>
      </c>
      <c r="D3633" t="s">
        <v>1009</v>
      </c>
      <c r="E3633" s="128" t="s">
        <v>999</v>
      </c>
      <c r="F3633">
        <v>4</v>
      </c>
      <c r="G3633" t="s">
        <v>996</v>
      </c>
    </row>
    <row r="3634" spans="1:7">
      <c r="A3634">
        <v>4792</v>
      </c>
      <c r="B3634" t="s">
        <v>1001</v>
      </c>
      <c r="C3634">
        <v>2413</v>
      </c>
      <c r="D3634" t="s">
        <v>1008</v>
      </c>
      <c r="E3634" s="128" t="s">
        <v>995</v>
      </c>
      <c r="F3634">
        <v>4</v>
      </c>
      <c r="G3634" t="s">
        <v>996</v>
      </c>
    </row>
    <row r="3635" spans="1:7">
      <c r="A3635">
        <v>4793</v>
      </c>
      <c r="B3635" t="s">
        <v>997</v>
      </c>
      <c r="C3635">
        <v>2404</v>
      </c>
      <c r="D3635" t="s">
        <v>1009</v>
      </c>
      <c r="E3635" s="128" t="s">
        <v>999</v>
      </c>
      <c r="F3635">
        <v>4</v>
      </c>
      <c r="G3635" t="s">
        <v>998</v>
      </c>
    </row>
    <row r="3636" spans="1:7">
      <c r="A3636">
        <v>4794</v>
      </c>
      <c r="B3636" t="s">
        <v>997</v>
      </c>
      <c r="C3636">
        <v>2419</v>
      </c>
      <c r="D3636" t="s">
        <v>1010</v>
      </c>
      <c r="E3636" s="128" t="s">
        <v>999</v>
      </c>
      <c r="F3636">
        <v>4</v>
      </c>
      <c r="G3636" t="s">
        <v>996</v>
      </c>
    </row>
    <row r="3637" spans="1:7">
      <c r="A3637">
        <v>4795</v>
      </c>
      <c r="B3637" t="s">
        <v>993</v>
      </c>
      <c r="C3637">
        <v>2411</v>
      </c>
      <c r="D3637" t="s">
        <v>1009</v>
      </c>
      <c r="E3637" s="128" t="s">
        <v>1003</v>
      </c>
      <c r="F3637">
        <v>4</v>
      </c>
      <c r="G3637" t="s">
        <v>998</v>
      </c>
    </row>
    <row r="3638" spans="1:7">
      <c r="A3638">
        <v>4796</v>
      </c>
      <c r="B3638" t="s">
        <v>997</v>
      </c>
      <c r="C3638">
        <v>2402</v>
      </c>
      <c r="D3638" t="s">
        <v>1008</v>
      </c>
      <c r="E3638" s="128" t="s">
        <v>999</v>
      </c>
      <c r="F3638">
        <v>4</v>
      </c>
      <c r="G3638" t="s">
        <v>998</v>
      </c>
    </row>
    <row r="3639" spans="1:7">
      <c r="A3639">
        <v>4797</v>
      </c>
      <c r="B3639" t="s">
        <v>997</v>
      </c>
      <c r="C3639">
        <v>2402</v>
      </c>
      <c r="D3639" t="s">
        <v>1010</v>
      </c>
      <c r="E3639" s="128" t="s">
        <v>995</v>
      </c>
      <c r="F3639">
        <v>4</v>
      </c>
      <c r="G3639" t="s">
        <v>998</v>
      </c>
    </row>
    <row r="3640" spans="1:7">
      <c r="A3640">
        <v>4798</v>
      </c>
      <c r="B3640" t="s">
        <v>1001</v>
      </c>
      <c r="C3640">
        <v>2409</v>
      </c>
      <c r="D3640" t="s">
        <v>1009</v>
      </c>
      <c r="E3640" s="128" t="s">
        <v>995</v>
      </c>
      <c r="F3640">
        <v>4</v>
      </c>
      <c r="G3640" t="s">
        <v>996</v>
      </c>
    </row>
    <row r="3641" spans="1:7">
      <c r="A3641">
        <v>4799</v>
      </c>
      <c r="B3641" t="s">
        <v>1001</v>
      </c>
      <c r="C3641">
        <v>2411</v>
      </c>
      <c r="D3641" t="s">
        <v>1009</v>
      </c>
      <c r="E3641" s="128" t="s">
        <v>999</v>
      </c>
      <c r="F3641">
        <v>4</v>
      </c>
      <c r="G3641" t="s">
        <v>996</v>
      </c>
    </row>
    <row r="3642" spans="1:7">
      <c r="A3642">
        <v>4800</v>
      </c>
      <c r="B3642" t="s">
        <v>1001</v>
      </c>
      <c r="C3642">
        <v>2408</v>
      </c>
      <c r="D3642" t="s">
        <v>1010</v>
      </c>
      <c r="E3642" s="128" t="s">
        <v>995</v>
      </c>
      <c r="F3642">
        <v>4</v>
      </c>
      <c r="G3642" t="s">
        <v>996</v>
      </c>
    </row>
    <row r="3643" spans="1:7">
      <c r="A3643">
        <v>4801</v>
      </c>
      <c r="B3643" t="s">
        <v>997</v>
      </c>
      <c r="C3643">
        <v>2408</v>
      </c>
      <c r="D3643" t="s">
        <v>1010</v>
      </c>
      <c r="E3643" s="128" t="s">
        <v>999</v>
      </c>
      <c r="F3643">
        <v>4</v>
      </c>
      <c r="G3643" t="s">
        <v>998</v>
      </c>
    </row>
    <row r="3644" spans="1:7">
      <c r="A3644">
        <v>4802</v>
      </c>
      <c r="B3644" t="s">
        <v>993</v>
      </c>
      <c r="C3644">
        <v>2404</v>
      </c>
      <c r="D3644" t="s">
        <v>1006</v>
      </c>
      <c r="E3644" s="128" t="s">
        <v>995</v>
      </c>
      <c r="F3644">
        <v>4</v>
      </c>
      <c r="G3644" t="s">
        <v>998</v>
      </c>
    </row>
    <row r="3645" spans="1:7">
      <c r="A3645">
        <v>4803</v>
      </c>
      <c r="B3645" t="s">
        <v>993</v>
      </c>
      <c r="C3645">
        <v>2415</v>
      </c>
      <c r="D3645" t="s">
        <v>1008</v>
      </c>
      <c r="E3645" s="128" t="s">
        <v>999</v>
      </c>
      <c r="F3645">
        <v>4</v>
      </c>
      <c r="G3645" t="s">
        <v>998</v>
      </c>
    </row>
    <row r="3646" spans="1:7">
      <c r="A3646">
        <v>4804</v>
      </c>
      <c r="B3646" t="s">
        <v>1001</v>
      </c>
      <c r="C3646">
        <v>2414</v>
      </c>
      <c r="D3646" t="s">
        <v>1009</v>
      </c>
      <c r="E3646" s="128" t="s">
        <v>1003</v>
      </c>
      <c r="F3646">
        <v>4</v>
      </c>
      <c r="G3646" t="s">
        <v>998</v>
      </c>
    </row>
    <row r="3647" spans="1:7">
      <c r="A3647">
        <v>4805</v>
      </c>
      <c r="B3647" t="s">
        <v>993</v>
      </c>
      <c r="C3647">
        <v>2420</v>
      </c>
      <c r="D3647" t="s">
        <v>994</v>
      </c>
      <c r="E3647" s="128" t="s">
        <v>995</v>
      </c>
      <c r="F3647">
        <v>4</v>
      </c>
      <c r="G3647" t="s">
        <v>996</v>
      </c>
    </row>
    <row r="3648" spans="1:7">
      <c r="A3648">
        <v>4806</v>
      </c>
      <c r="B3648" t="s">
        <v>993</v>
      </c>
      <c r="C3648">
        <v>2420</v>
      </c>
      <c r="D3648" t="s">
        <v>1000</v>
      </c>
      <c r="E3648" s="128" t="s">
        <v>999</v>
      </c>
      <c r="F3648">
        <v>4</v>
      </c>
      <c r="G3648" t="s">
        <v>998</v>
      </c>
    </row>
    <row r="3649" spans="1:7">
      <c r="A3649">
        <v>4807</v>
      </c>
      <c r="B3649" t="s">
        <v>997</v>
      </c>
      <c r="C3649">
        <v>2404</v>
      </c>
      <c r="D3649" t="s">
        <v>1006</v>
      </c>
      <c r="E3649" s="128" t="s">
        <v>995</v>
      </c>
      <c r="F3649">
        <v>4</v>
      </c>
      <c r="G3649" t="s">
        <v>996</v>
      </c>
    </row>
    <row r="3650" spans="1:7">
      <c r="A3650">
        <v>4808</v>
      </c>
      <c r="B3650" t="s">
        <v>997</v>
      </c>
      <c r="C3650">
        <v>2404</v>
      </c>
      <c r="D3650" t="s">
        <v>1006</v>
      </c>
      <c r="E3650" s="128" t="s">
        <v>999</v>
      </c>
      <c r="F3650">
        <v>4</v>
      </c>
      <c r="G3650" t="s">
        <v>1005</v>
      </c>
    </row>
    <row r="3651" spans="1:7">
      <c r="A3651">
        <v>4809</v>
      </c>
      <c r="B3651" t="s">
        <v>997</v>
      </c>
      <c r="C3651">
        <v>2404</v>
      </c>
      <c r="D3651" t="s">
        <v>1006</v>
      </c>
      <c r="E3651" s="128" t="s">
        <v>995</v>
      </c>
      <c r="F3651">
        <v>4</v>
      </c>
      <c r="G3651" t="s">
        <v>996</v>
      </c>
    </row>
    <row r="3652" spans="1:7">
      <c r="A3652">
        <v>4810</v>
      </c>
      <c r="B3652" t="s">
        <v>997</v>
      </c>
      <c r="C3652">
        <v>2405</v>
      </c>
      <c r="D3652" t="s">
        <v>1008</v>
      </c>
      <c r="E3652" s="128" t="s">
        <v>995</v>
      </c>
      <c r="F3652">
        <v>4</v>
      </c>
      <c r="G3652" t="s">
        <v>996</v>
      </c>
    </row>
    <row r="3653" spans="1:7">
      <c r="A3653">
        <v>4811</v>
      </c>
      <c r="B3653" t="s">
        <v>1001</v>
      </c>
      <c r="C3653">
        <v>2406</v>
      </c>
      <c r="D3653" t="s">
        <v>1010</v>
      </c>
      <c r="E3653" s="128" t="s">
        <v>999</v>
      </c>
      <c r="F3653">
        <v>4</v>
      </c>
      <c r="G3653" t="s">
        <v>996</v>
      </c>
    </row>
    <row r="3654" spans="1:7">
      <c r="A3654">
        <v>4812</v>
      </c>
      <c r="B3654" t="s">
        <v>997</v>
      </c>
      <c r="C3654">
        <v>2401</v>
      </c>
      <c r="D3654" t="s">
        <v>1009</v>
      </c>
      <c r="E3654" s="128" t="s">
        <v>999</v>
      </c>
      <c r="F3654">
        <v>4</v>
      </c>
      <c r="G3654" t="s">
        <v>996</v>
      </c>
    </row>
    <row r="3655" spans="1:7">
      <c r="A3655">
        <v>4813</v>
      </c>
      <c r="B3655" t="s">
        <v>997</v>
      </c>
      <c r="C3655">
        <v>2419</v>
      </c>
      <c r="D3655" t="s">
        <v>1009</v>
      </c>
      <c r="E3655" s="128" t="s">
        <v>1004</v>
      </c>
      <c r="F3655">
        <v>4</v>
      </c>
      <c r="G3655" t="s">
        <v>998</v>
      </c>
    </row>
    <row r="3656" spans="1:7">
      <c r="A3656">
        <v>4814</v>
      </c>
      <c r="B3656" t="s">
        <v>997</v>
      </c>
      <c r="C3656">
        <v>2408</v>
      </c>
      <c r="D3656" t="s">
        <v>1000</v>
      </c>
      <c r="E3656" s="128" t="s">
        <v>999</v>
      </c>
      <c r="F3656">
        <v>4</v>
      </c>
      <c r="G3656" t="s">
        <v>996</v>
      </c>
    </row>
    <row r="3657" spans="1:7">
      <c r="A3657">
        <v>4815</v>
      </c>
      <c r="B3657" t="s">
        <v>1001</v>
      </c>
      <c r="C3657">
        <v>2412</v>
      </c>
      <c r="D3657" t="s">
        <v>1009</v>
      </c>
      <c r="E3657" s="128" t="s">
        <v>1003</v>
      </c>
      <c r="F3657">
        <v>4</v>
      </c>
      <c r="G3657" t="s">
        <v>998</v>
      </c>
    </row>
    <row r="3658" spans="1:7">
      <c r="A3658">
        <v>4816</v>
      </c>
      <c r="B3658" t="s">
        <v>993</v>
      </c>
      <c r="C3658">
        <v>2402</v>
      </c>
      <c r="D3658" t="s">
        <v>1009</v>
      </c>
      <c r="E3658" s="128" t="s">
        <v>995</v>
      </c>
      <c r="F3658">
        <v>4</v>
      </c>
      <c r="G3658" t="s">
        <v>996</v>
      </c>
    </row>
    <row r="3659" spans="1:7">
      <c r="A3659">
        <v>4817</v>
      </c>
      <c r="B3659" t="s">
        <v>993</v>
      </c>
      <c r="C3659">
        <v>2415</v>
      </c>
      <c r="D3659" t="s">
        <v>1009</v>
      </c>
      <c r="E3659" s="128" t="s">
        <v>1003</v>
      </c>
      <c r="F3659">
        <v>4</v>
      </c>
      <c r="G3659" t="s">
        <v>996</v>
      </c>
    </row>
    <row r="3660" spans="1:7">
      <c r="A3660">
        <v>4818</v>
      </c>
      <c r="B3660" t="s">
        <v>1001</v>
      </c>
      <c r="C3660">
        <v>2409</v>
      </c>
      <c r="D3660" t="s">
        <v>1008</v>
      </c>
      <c r="E3660" s="128" t="s">
        <v>995</v>
      </c>
      <c r="F3660">
        <v>4</v>
      </c>
      <c r="G3660" t="s">
        <v>996</v>
      </c>
    </row>
    <row r="3661" spans="1:7">
      <c r="A3661">
        <v>4819</v>
      </c>
      <c r="B3661" t="s">
        <v>993</v>
      </c>
      <c r="C3661">
        <v>2413</v>
      </c>
      <c r="D3661" t="s">
        <v>1009</v>
      </c>
      <c r="E3661" s="128" t="s">
        <v>999</v>
      </c>
      <c r="F3661">
        <v>4</v>
      </c>
      <c r="G3661" t="s">
        <v>998</v>
      </c>
    </row>
    <row r="3662" spans="1:7">
      <c r="A3662">
        <v>4820</v>
      </c>
      <c r="B3662" t="s">
        <v>993</v>
      </c>
      <c r="C3662">
        <v>2418</v>
      </c>
      <c r="D3662" t="s">
        <v>1006</v>
      </c>
      <c r="E3662" s="128" t="s">
        <v>999</v>
      </c>
      <c r="F3662">
        <v>4</v>
      </c>
      <c r="G3662" t="s">
        <v>996</v>
      </c>
    </row>
    <row r="3663" spans="1:7">
      <c r="A3663">
        <v>4821</v>
      </c>
      <c r="B3663" t="s">
        <v>993</v>
      </c>
      <c r="C3663">
        <v>2403</v>
      </c>
      <c r="D3663" t="s">
        <v>1009</v>
      </c>
      <c r="E3663" s="128" t="s">
        <v>1003</v>
      </c>
      <c r="F3663">
        <v>4</v>
      </c>
      <c r="G3663" t="s">
        <v>998</v>
      </c>
    </row>
    <row r="3664" spans="1:7">
      <c r="A3664">
        <v>4822</v>
      </c>
      <c r="B3664" t="s">
        <v>993</v>
      </c>
      <c r="C3664">
        <v>2403</v>
      </c>
      <c r="D3664" t="s">
        <v>1009</v>
      </c>
      <c r="E3664" s="128" t="s">
        <v>1003</v>
      </c>
      <c r="F3664">
        <v>4</v>
      </c>
      <c r="G3664" t="s">
        <v>998</v>
      </c>
    </row>
    <row r="3665" spans="1:7">
      <c r="A3665">
        <v>4823</v>
      </c>
      <c r="B3665" t="s">
        <v>1001</v>
      </c>
      <c r="C3665">
        <v>2406</v>
      </c>
      <c r="D3665" t="s">
        <v>1008</v>
      </c>
      <c r="E3665" s="128" t="s">
        <v>995</v>
      </c>
      <c r="F3665">
        <v>4</v>
      </c>
      <c r="G3665" t="s">
        <v>996</v>
      </c>
    </row>
    <row r="3666" spans="1:7">
      <c r="A3666">
        <v>4824</v>
      </c>
      <c r="B3666" t="s">
        <v>993</v>
      </c>
      <c r="C3666">
        <v>2421</v>
      </c>
      <c r="D3666" t="s">
        <v>1009</v>
      </c>
      <c r="E3666" s="128" t="s">
        <v>995</v>
      </c>
      <c r="F3666">
        <v>4</v>
      </c>
      <c r="G3666" t="s">
        <v>996</v>
      </c>
    </row>
    <row r="3667" spans="1:7">
      <c r="A3667">
        <v>4825</v>
      </c>
      <c r="B3667" t="s">
        <v>993</v>
      </c>
      <c r="C3667">
        <v>2412</v>
      </c>
      <c r="D3667" t="s">
        <v>1010</v>
      </c>
      <c r="E3667" s="128" t="s">
        <v>995</v>
      </c>
      <c r="F3667">
        <v>4</v>
      </c>
      <c r="G3667" t="s">
        <v>996</v>
      </c>
    </row>
    <row r="3668" spans="1:7">
      <c r="A3668">
        <v>4826</v>
      </c>
      <c r="B3668" t="s">
        <v>993</v>
      </c>
      <c r="C3668">
        <v>2423</v>
      </c>
      <c r="D3668" t="s">
        <v>1008</v>
      </c>
      <c r="E3668" s="128" t="s">
        <v>999</v>
      </c>
      <c r="F3668">
        <v>4</v>
      </c>
      <c r="G3668" t="s">
        <v>998</v>
      </c>
    </row>
    <row r="3669" spans="1:7">
      <c r="A3669">
        <v>4827</v>
      </c>
      <c r="B3669" t="s">
        <v>997</v>
      </c>
      <c r="C3669">
        <v>2401</v>
      </c>
      <c r="D3669" t="s">
        <v>1008</v>
      </c>
      <c r="E3669" s="128" t="s">
        <v>995</v>
      </c>
      <c r="F3669">
        <v>4</v>
      </c>
      <c r="G3669" t="s">
        <v>996</v>
      </c>
    </row>
    <row r="3670" spans="1:7">
      <c r="A3670">
        <v>4828</v>
      </c>
      <c r="B3670" t="s">
        <v>993</v>
      </c>
      <c r="C3670">
        <v>2420</v>
      </c>
      <c r="D3670" t="s">
        <v>1006</v>
      </c>
      <c r="E3670" s="128" t="s">
        <v>999</v>
      </c>
      <c r="F3670">
        <v>4</v>
      </c>
      <c r="G3670" t="s">
        <v>998</v>
      </c>
    </row>
    <row r="3671" spans="1:7">
      <c r="A3671">
        <v>4829</v>
      </c>
      <c r="B3671" t="s">
        <v>993</v>
      </c>
      <c r="C3671">
        <v>2416</v>
      </c>
      <c r="D3671" t="s">
        <v>994</v>
      </c>
      <c r="E3671" s="128" t="s">
        <v>995</v>
      </c>
      <c r="F3671">
        <v>4</v>
      </c>
      <c r="G3671" t="s">
        <v>996</v>
      </c>
    </row>
    <row r="3672" spans="1:7">
      <c r="A3672">
        <v>4830</v>
      </c>
      <c r="B3672" t="s">
        <v>997</v>
      </c>
      <c r="C3672">
        <v>2408</v>
      </c>
      <c r="D3672" t="s">
        <v>1006</v>
      </c>
      <c r="E3672" s="128" t="s">
        <v>1003</v>
      </c>
      <c r="F3672">
        <v>4</v>
      </c>
      <c r="G3672" t="s">
        <v>998</v>
      </c>
    </row>
    <row r="3673" spans="1:7">
      <c r="A3673">
        <v>4831</v>
      </c>
      <c r="B3673" t="s">
        <v>993</v>
      </c>
      <c r="C3673">
        <v>2411</v>
      </c>
      <c r="D3673" t="s">
        <v>1006</v>
      </c>
      <c r="E3673" s="128" t="s">
        <v>995</v>
      </c>
      <c r="F3673">
        <v>4</v>
      </c>
      <c r="G3673" t="s">
        <v>998</v>
      </c>
    </row>
    <row r="3674" spans="1:7">
      <c r="A3674">
        <v>4832</v>
      </c>
      <c r="B3674" t="s">
        <v>993</v>
      </c>
      <c r="C3674">
        <v>2402</v>
      </c>
      <c r="D3674" t="s">
        <v>1000</v>
      </c>
      <c r="E3674" s="128" t="s">
        <v>995</v>
      </c>
      <c r="F3674">
        <v>4</v>
      </c>
      <c r="G3674" t="s">
        <v>996</v>
      </c>
    </row>
    <row r="3675" spans="1:7">
      <c r="A3675">
        <v>4833</v>
      </c>
      <c r="B3675" t="s">
        <v>997</v>
      </c>
      <c r="C3675">
        <v>2422</v>
      </c>
      <c r="D3675" t="s">
        <v>1006</v>
      </c>
      <c r="E3675" s="128" t="s">
        <v>995</v>
      </c>
      <c r="F3675">
        <v>4</v>
      </c>
      <c r="G3675" t="s">
        <v>998</v>
      </c>
    </row>
    <row r="3676" spans="1:7">
      <c r="A3676">
        <v>4834</v>
      </c>
      <c r="B3676" t="s">
        <v>997</v>
      </c>
      <c r="C3676">
        <v>2401</v>
      </c>
      <c r="D3676" t="s">
        <v>1009</v>
      </c>
      <c r="E3676" s="128" t="s">
        <v>1003</v>
      </c>
      <c r="F3676">
        <v>4</v>
      </c>
      <c r="G3676" t="s">
        <v>996</v>
      </c>
    </row>
    <row r="3677" spans="1:7">
      <c r="A3677">
        <v>4835</v>
      </c>
      <c r="B3677" t="s">
        <v>997</v>
      </c>
      <c r="C3677">
        <v>2401</v>
      </c>
      <c r="D3677" t="s">
        <v>994</v>
      </c>
      <c r="E3677" s="128" t="s">
        <v>999</v>
      </c>
      <c r="F3677">
        <v>4</v>
      </c>
      <c r="G3677" t="s">
        <v>998</v>
      </c>
    </row>
    <row r="3678" spans="1:7">
      <c r="A3678">
        <v>4836</v>
      </c>
      <c r="B3678" t="s">
        <v>997</v>
      </c>
      <c r="C3678">
        <v>2401</v>
      </c>
      <c r="D3678" t="s">
        <v>1009</v>
      </c>
      <c r="E3678" s="128" t="s">
        <v>995</v>
      </c>
      <c r="F3678">
        <v>4</v>
      </c>
      <c r="G3678" t="s">
        <v>996</v>
      </c>
    </row>
    <row r="3679" spans="1:7">
      <c r="A3679">
        <v>4837</v>
      </c>
      <c r="B3679" t="s">
        <v>997</v>
      </c>
      <c r="C3679">
        <v>2412</v>
      </c>
      <c r="D3679" t="s">
        <v>1010</v>
      </c>
      <c r="E3679" s="128" t="s">
        <v>995</v>
      </c>
      <c r="F3679">
        <v>4</v>
      </c>
      <c r="G3679" t="s">
        <v>996</v>
      </c>
    </row>
    <row r="3680" spans="1:7">
      <c r="A3680">
        <v>4838</v>
      </c>
      <c r="B3680" t="s">
        <v>1001</v>
      </c>
      <c r="C3680">
        <v>2412</v>
      </c>
      <c r="D3680" t="s">
        <v>1000</v>
      </c>
      <c r="E3680" s="128" t="s">
        <v>995</v>
      </c>
      <c r="F3680">
        <v>4</v>
      </c>
      <c r="G3680" t="s">
        <v>998</v>
      </c>
    </row>
    <row r="3681" spans="1:7">
      <c r="A3681">
        <v>4839</v>
      </c>
      <c r="B3681" t="s">
        <v>1001</v>
      </c>
      <c r="C3681">
        <v>2405</v>
      </c>
      <c r="D3681" t="s">
        <v>1010</v>
      </c>
      <c r="E3681" s="128" t="s">
        <v>999</v>
      </c>
      <c r="F3681">
        <v>4</v>
      </c>
      <c r="G3681" t="s">
        <v>998</v>
      </c>
    </row>
    <row r="3682" spans="1:7">
      <c r="A3682">
        <v>4840</v>
      </c>
      <c r="B3682" t="s">
        <v>993</v>
      </c>
      <c r="C3682">
        <v>2405</v>
      </c>
      <c r="D3682" t="s">
        <v>1009</v>
      </c>
      <c r="E3682" s="128" t="s">
        <v>995</v>
      </c>
      <c r="F3682">
        <v>4</v>
      </c>
      <c r="G3682" t="s">
        <v>996</v>
      </c>
    </row>
    <row r="3683" spans="1:7">
      <c r="A3683">
        <v>4841</v>
      </c>
      <c r="B3683" t="s">
        <v>993</v>
      </c>
      <c r="C3683">
        <v>2424</v>
      </c>
      <c r="D3683" t="s">
        <v>1008</v>
      </c>
      <c r="E3683" s="128" t="s">
        <v>1003</v>
      </c>
      <c r="F3683">
        <v>4</v>
      </c>
      <c r="G3683" t="s">
        <v>998</v>
      </c>
    </row>
    <row r="3684" spans="1:7">
      <c r="A3684">
        <v>4842</v>
      </c>
      <c r="B3684" t="s">
        <v>1001</v>
      </c>
      <c r="C3684">
        <v>2412</v>
      </c>
      <c r="D3684" t="s">
        <v>1010</v>
      </c>
      <c r="E3684" s="128" t="s">
        <v>995</v>
      </c>
      <c r="F3684">
        <v>4</v>
      </c>
      <c r="G3684" t="s">
        <v>996</v>
      </c>
    </row>
    <row r="3685" spans="1:7">
      <c r="A3685">
        <v>4843</v>
      </c>
      <c r="B3685" t="s">
        <v>993</v>
      </c>
      <c r="C3685">
        <v>2412</v>
      </c>
      <c r="D3685" t="s">
        <v>1009</v>
      </c>
      <c r="E3685" s="128" t="s">
        <v>999</v>
      </c>
      <c r="F3685">
        <v>4</v>
      </c>
      <c r="G3685" t="s">
        <v>996</v>
      </c>
    </row>
    <row r="3686" spans="1:7">
      <c r="A3686">
        <v>4844</v>
      </c>
      <c r="B3686" t="s">
        <v>997</v>
      </c>
      <c r="C3686">
        <v>2407</v>
      </c>
      <c r="D3686" t="s">
        <v>1009</v>
      </c>
      <c r="E3686" s="128" t="s">
        <v>995</v>
      </c>
      <c r="F3686">
        <v>4</v>
      </c>
      <c r="G3686" t="s">
        <v>996</v>
      </c>
    </row>
    <row r="3687" spans="1:7">
      <c r="A3687">
        <v>4845</v>
      </c>
      <c r="B3687" t="s">
        <v>997</v>
      </c>
      <c r="C3687">
        <v>2417</v>
      </c>
      <c r="D3687" t="s">
        <v>1008</v>
      </c>
      <c r="E3687" s="128" t="s">
        <v>995</v>
      </c>
      <c r="F3687">
        <v>4</v>
      </c>
      <c r="G3687" t="s">
        <v>998</v>
      </c>
    </row>
    <row r="3688" spans="1:7">
      <c r="A3688">
        <v>4846</v>
      </c>
      <c r="B3688" t="s">
        <v>993</v>
      </c>
      <c r="C3688">
        <v>2409</v>
      </c>
      <c r="D3688" t="s">
        <v>1009</v>
      </c>
      <c r="E3688" s="128" t="s">
        <v>1003</v>
      </c>
      <c r="F3688">
        <v>4</v>
      </c>
      <c r="G3688" t="s">
        <v>998</v>
      </c>
    </row>
    <row r="3689" spans="1:7">
      <c r="A3689">
        <v>4847</v>
      </c>
      <c r="B3689" t="s">
        <v>997</v>
      </c>
      <c r="C3689">
        <v>2414</v>
      </c>
      <c r="D3689" t="s">
        <v>1008</v>
      </c>
      <c r="E3689" s="128" t="s">
        <v>1003</v>
      </c>
      <c r="F3689">
        <v>3</v>
      </c>
      <c r="G3689" t="s">
        <v>998</v>
      </c>
    </row>
    <row r="3690" spans="1:7">
      <c r="A3690">
        <v>4848</v>
      </c>
      <c r="B3690" t="s">
        <v>997</v>
      </c>
      <c r="C3690">
        <v>2403</v>
      </c>
      <c r="D3690" t="s">
        <v>1008</v>
      </c>
      <c r="E3690" s="128" t="s">
        <v>995</v>
      </c>
      <c r="F3690">
        <v>3</v>
      </c>
      <c r="G3690" t="s">
        <v>996</v>
      </c>
    </row>
    <row r="3691" spans="1:7">
      <c r="A3691">
        <v>4849</v>
      </c>
      <c r="B3691" t="s">
        <v>997</v>
      </c>
      <c r="C3691">
        <v>2401</v>
      </c>
      <c r="D3691" t="s">
        <v>994</v>
      </c>
      <c r="E3691" s="128" t="s">
        <v>999</v>
      </c>
      <c r="F3691">
        <v>3</v>
      </c>
      <c r="G3691" t="s">
        <v>996</v>
      </c>
    </row>
    <row r="3692" spans="1:7">
      <c r="A3692">
        <v>4850</v>
      </c>
      <c r="B3692" t="s">
        <v>997</v>
      </c>
      <c r="C3692">
        <v>2403</v>
      </c>
      <c r="D3692" t="s">
        <v>1009</v>
      </c>
      <c r="E3692" s="128" t="s">
        <v>995</v>
      </c>
      <c r="F3692">
        <v>3</v>
      </c>
      <c r="G3692" t="s">
        <v>996</v>
      </c>
    </row>
    <row r="3693" spans="1:7">
      <c r="A3693">
        <v>4851</v>
      </c>
      <c r="B3693" t="s">
        <v>997</v>
      </c>
      <c r="C3693">
        <v>2411</v>
      </c>
      <c r="D3693" t="s">
        <v>1009</v>
      </c>
      <c r="E3693" s="128" t="s">
        <v>1004</v>
      </c>
      <c r="F3693">
        <v>3</v>
      </c>
      <c r="G3693" t="s">
        <v>998</v>
      </c>
    </row>
    <row r="3694" spans="1:7">
      <c r="A3694">
        <v>4852</v>
      </c>
      <c r="B3694" t="s">
        <v>997</v>
      </c>
      <c r="C3694">
        <v>2412</v>
      </c>
      <c r="D3694" t="s">
        <v>1008</v>
      </c>
      <c r="E3694" s="128" t="s">
        <v>995</v>
      </c>
      <c r="F3694">
        <v>3</v>
      </c>
      <c r="G3694" t="s">
        <v>996</v>
      </c>
    </row>
    <row r="3695" spans="1:7">
      <c r="A3695">
        <v>4853</v>
      </c>
      <c r="B3695" t="s">
        <v>1001</v>
      </c>
      <c r="C3695">
        <v>2403</v>
      </c>
      <c r="D3695" t="s">
        <v>1008</v>
      </c>
      <c r="E3695" s="128" t="s">
        <v>995</v>
      </c>
      <c r="F3695">
        <v>3</v>
      </c>
      <c r="G3695" t="s">
        <v>996</v>
      </c>
    </row>
    <row r="3696" spans="1:7">
      <c r="A3696">
        <v>4854</v>
      </c>
      <c r="B3696" t="s">
        <v>997</v>
      </c>
      <c r="C3696">
        <v>2407</v>
      </c>
      <c r="D3696" t="s">
        <v>1010</v>
      </c>
      <c r="E3696" s="128" t="s">
        <v>1003</v>
      </c>
      <c r="F3696">
        <v>3</v>
      </c>
      <c r="G3696" t="s">
        <v>998</v>
      </c>
    </row>
    <row r="3697" spans="1:7">
      <c r="A3697">
        <v>4855</v>
      </c>
      <c r="B3697" t="s">
        <v>997</v>
      </c>
      <c r="C3697">
        <v>2416</v>
      </c>
      <c r="D3697" t="s">
        <v>1000</v>
      </c>
      <c r="E3697" s="128" t="s">
        <v>995</v>
      </c>
      <c r="F3697">
        <v>3</v>
      </c>
      <c r="G3697" t="s">
        <v>996</v>
      </c>
    </row>
    <row r="3698" spans="1:7">
      <c r="A3698">
        <v>4856</v>
      </c>
      <c r="B3698" t="s">
        <v>993</v>
      </c>
      <c r="C3698">
        <v>2421</v>
      </c>
      <c r="D3698" t="s">
        <v>1006</v>
      </c>
      <c r="E3698" s="128" t="s">
        <v>995</v>
      </c>
      <c r="F3698">
        <v>3</v>
      </c>
      <c r="G3698" t="s">
        <v>1005</v>
      </c>
    </row>
    <row r="3699" spans="1:7">
      <c r="A3699">
        <v>4857</v>
      </c>
      <c r="B3699" t="s">
        <v>993</v>
      </c>
      <c r="C3699">
        <v>2421</v>
      </c>
      <c r="D3699" t="s">
        <v>1000</v>
      </c>
      <c r="E3699" s="128" t="s">
        <v>995</v>
      </c>
      <c r="F3699">
        <v>3</v>
      </c>
      <c r="G3699" t="s">
        <v>1005</v>
      </c>
    </row>
    <row r="3700" spans="1:7">
      <c r="A3700">
        <v>4858</v>
      </c>
      <c r="B3700" t="s">
        <v>997</v>
      </c>
      <c r="C3700">
        <v>2409</v>
      </c>
      <c r="D3700" t="s">
        <v>1006</v>
      </c>
      <c r="E3700" s="128" t="s">
        <v>999</v>
      </c>
      <c r="F3700">
        <v>3</v>
      </c>
      <c r="G3700" t="s">
        <v>998</v>
      </c>
    </row>
    <row r="3701" spans="1:7">
      <c r="A3701">
        <v>4859</v>
      </c>
      <c r="B3701" t="s">
        <v>1001</v>
      </c>
      <c r="C3701">
        <v>2413</v>
      </c>
      <c r="D3701" t="s">
        <v>1000</v>
      </c>
      <c r="E3701" s="128" t="s">
        <v>1003</v>
      </c>
      <c r="F3701">
        <v>3</v>
      </c>
      <c r="G3701" t="s">
        <v>998</v>
      </c>
    </row>
    <row r="3702" spans="1:7">
      <c r="A3702">
        <v>4860</v>
      </c>
      <c r="B3702" t="s">
        <v>1001</v>
      </c>
      <c r="C3702">
        <v>2414</v>
      </c>
      <c r="D3702" t="s">
        <v>1008</v>
      </c>
      <c r="E3702" s="128" t="s">
        <v>995</v>
      </c>
      <c r="F3702">
        <v>3</v>
      </c>
      <c r="G3702" t="s">
        <v>996</v>
      </c>
    </row>
    <row r="3703" spans="1:7">
      <c r="A3703">
        <v>4861</v>
      </c>
      <c r="B3703" t="s">
        <v>1001</v>
      </c>
      <c r="C3703">
        <v>2418</v>
      </c>
      <c r="D3703" t="s">
        <v>1010</v>
      </c>
      <c r="E3703" s="128" t="s">
        <v>1003</v>
      </c>
      <c r="F3703">
        <v>3</v>
      </c>
      <c r="G3703" t="s">
        <v>998</v>
      </c>
    </row>
    <row r="3704" spans="1:7">
      <c r="A3704">
        <v>4862</v>
      </c>
      <c r="B3704" t="s">
        <v>997</v>
      </c>
      <c r="C3704">
        <v>2415</v>
      </c>
      <c r="D3704" t="s">
        <v>1009</v>
      </c>
      <c r="E3704" s="128" t="s">
        <v>999</v>
      </c>
      <c r="F3704">
        <v>3</v>
      </c>
      <c r="G3704" t="s">
        <v>996</v>
      </c>
    </row>
    <row r="3705" spans="1:7">
      <c r="A3705">
        <v>4863</v>
      </c>
      <c r="B3705" t="s">
        <v>997</v>
      </c>
      <c r="C3705">
        <v>2415</v>
      </c>
      <c r="D3705" t="s">
        <v>1009</v>
      </c>
      <c r="E3705" s="128" t="s">
        <v>999</v>
      </c>
      <c r="F3705">
        <v>3</v>
      </c>
      <c r="G3705" t="s">
        <v>996</v>
      </c>
    </row>
    <row r="3706" spans="1:7">
      <c r="A3706">
        <v>4864</v>
      </c>
      <c r="B3706" t="s">
        <v>1001</v>
      </c>
      <c r="C3706">
        <v>2407</v>
      </c>
      <c r="D3706" t="s">
        <v>1010</v>
      </c>
      <c r="E3706" s="128" t="s">
        <v>1003</v>
      </c>
      <c r="F3706">
        <v>3</v>
      </c>
      <c r="G3706" t="s">
        <v>998</v>
      </c>
    </row>
    <row r="3707" spans="1:7">
      <c r="A3707">
        <v>4865</v>
      </c>
      <c r="B3707" t="s">
        <v>997</v>
      </c>
      <c r="C3707">
        <v>2418</v>
      </c>
      <c r="D3707" t="s">
        <v>1006</v>
      </c>
      <c r="E3707" s="128" t="s">
        <v>999</v>
      </c>
      <c r="F3707">
        <v>3</v>
      </c>
      <c r="G3707" t="s">
        <v>998</v>
      </c>
    </row>
    <row r="3708" spans="1:7">
      <c r="A3708">
        <v>4866</v>
      </c>
      <c r="B3708" t="s">
        <v>1001</v>
      </c>
      <c r="C3708">
        <v>2417</v>
      </c>
      <c r="D3708" t="s">
        <v>1008</v>
      </c>
      <c r="E3708" s="128" t="s">
        <v>1003</v>
      </c>
      <c r="F3708">
        <v>3</v>
      </c>
      <c r="G3708" t="s">
        <v>998</v>
      </c>
    </row>
    <row r="3709" spans="1:7">
      <c r="A3709">
        <v>4867</v>
      </c>
      <c r="B3709" t="s">
        <v>993</v>
      </c>
      <c r="C3709">
        <v>2423</v>
      </c>
      <c r="D3709" t="s">
        <v>1008</v>
      </c>
      <c r="E3709" s="128" t="s">
        <v>1003</v>
      </c>
      <c r="F3709">
        <v>3</v>
      </c>
      <c r="G3709" t="s">
        <v>998</v>
      </c>
    </row>
    <row r="3710" spans="1:7">
      <c r="A3710">
        <v>4868</v>
      </c>
      <c r="B3710" t="s">
        <v>1001</v>
      </c>
      <c r="C3710">
        <v>2422</v>
      </c>
      <c r="D3710" t="s">
        <v>1008</v>
      </c>
      <c r="E3710" s="128" t="s">
        <v>999</v>
      </c>
      <c r="F3710">
        <v>3</v>
      </c>
      <c r="G3710" t="s">
        <v>998</v>
      </c>
    </row>
    <row r="3711" spans="1:7">
      <c r="A3711">
        <v>4869</v>
      </c>
      <c r="B3711" t="s">
        <v>997</v>
      </c>
      <c r="C3711">
        <v>2416</v>
      </c>
      <c r="D3711" t="s">
        <v>1008</v>
      </c>
      <c r="E3711" s="128" t="s">
        <v>995</v>
      </c>
      <c r="F3711">
        <v>3</v>
      </c>
      <c r="G3711" t="s">
        <v>996</v>
      </c>
    </row>
    <row r="3712" spans="1:7">
      <c r="A3712">
        <v>4870</v>
      </c>
      <c r="B3712" t="s">
        <v>1001</v>
      </c>
      <c r="C3712">
        <v>2401</v>
      </c>
      <c r="D3712" t="s">
        <v>1009</v>
      </c>
      <c r="E3712" s="128" t="s">
        <v>999</v>
      </c>
      <c r="F3712">
        <v>3</v>
      </c>
      <c r="G3712" t="s">
        <v>998</v>
      </c>
    </row>
    <row r="3713" spans="1:7">
      <c r="A3713">
        <v>4871</v>
      </c>
      <c r="B3713" t="s">
        <v>997</v>
      </c>
      <c r="C3713">
        <v>2401</v>
      </c>
      <c r="D3713" t="s">
        <v>1009</v>
      </c>
      <c r="E3713" s="128" t="s">
        <v>995</v>
      </c>
      <c r="F3713">
        <v>3</v>
      </c>
      <c r="G3713" t="s">
        <v>996</v>
      </c>
    </row>
    <row r="3714" spans="1:7">
      <c r="A3714">
        <v>4872</v>
      </c>
      <c r="B3714" t="s">
        <v>997</v>
      </c>
      <c r="C3714">
        <v>2406</v>
      </c>
      <c r="D3714" t="s">
        <v>1010</v>
      </c>
      <c r="E3714" s="128" t="s">
        <v>999</v>
      </c>
      <c r="F3714">
        <v>3</v>
      </c>
      <c r="G3714" t="s">
        <v>996</v>
      </c>
    </row>
    <row r="3715" spans="1:7">
      <c r="A3715">
        <v>4873</v>
      </c>
      <c r="B3715" t="s">
        <v>993</v>
      </c>
      <c r="C3715">
        <v>2418</v>
      </c>
      <c r="D3715" t="s">
        <v>1008</v>
      </c>
      <c r="E3715" s="128" t="s">
        <v>999</v>
      </c>
      <c r="F3715">
        <v>3</v>
      </c>
      <c r="G3715" t="s">
        <v>996</v>
      </c>
    </row>
    <row r="3716" spans="1:7">
      <c r="A3716">
        <v>4874</v>
      </c>
      <c r="B3716" t="s">
        <v>993</v>
      </c>
      <c r="C3716">
        <v>2415</v>
      </c>
      <c r="D3716" t="s">
        <v>994</v>
      </c>
      <c r="E3716" s="128" t="s">
        <v>995</v>
      </c>
      <c r="F3716">
        <v>3</v>
      </c>
      <c r="G3716" t="s">
        <v>998</v>
      </c>
    </row>
    <row r="3717" spans="1:7">
      <c r="A3717">
        <v>4875</v>
      </c>
      <c r="B3717" t="s">
        <v>997</v>
      </c>
      <c r="C3717">
        <v>2405</v>
      </c>
      <c r="D3717" t="s">
        <v>1008</v>
      </c>
      <c r="E3717" s="128" t="s">
        <v>1003</v>
      </c>
      <c r="F3717">
        <v>3</v>
      </c>
      <c r="G3717" t="s">
        <v>998</v>
      </c>
    </row>
    <row r="3718" spans="1:7">
      <c r="A3718">
        <v>4876</v>
      </c>
      <c r="B3718" t="s">
        <v>997</v>
      </c>
      <c r="C3718">
        <v>2409</v>
      </c>
      <c r="D3718" t="s">
        <v>1010</v>
      </c>
      <c r="E3718" s="128" t="s">
        <v>999</v>
      </c>
      <c r="F3718">
        <v>3</v>
      </c>
      <c r="G3718" t="s">
        <v>996</v>
      </c>
    </row>
    <row r="3719" spans="1:7">
      <c r="A3719">
        <v>4877</v>
      </c>
      <c r="B3719" t="s">
        <v>997</v>
      </c>
      <c r="C3719">
        <v>2423</v>
      </c>
      <c r="D3719" t="s">
        <v>1009</v>
      </c>
      <c r="E3719" s="128" t="s">
        <v>1003</v>
      </c>
      <c r="F3719">
        <v>3</v>
      </c>
      <c r="G3719" t="s">
        <v>998</v>
      </c>
    </row>
    <row r="3720" spans="1:7">
      <c r="A3720">
        <v>4878</v>
      </c>
      <c r="B3720" t="s">
        <v>997</v>
      </c>
      <c r="C3720">
        <v>2423</v>
      </c>
      <c r="D3720" t="s">
        <v>1008</v>
      </c>
      <c r="E3720" s="128" t="s">
        <v>999</v>
      </c>
      <c r="F3720">
        <v>3</v>
      </c>
      <c r="G3720" t="s">
        <v>998</v>
      </c>
    </row>
    <row r="3721" spans="1:7">
      <c r="A3721">
        <v>4879</v>
      </c>
      <c r="B3721" t="s">
        <v>1001</v>
      </c>
      <c r="C3721">
        <v>2411</v>
      </c>
      <c r="D3721" t="s">
        <v>1008</v>
      </c>
      <c r="E3721" s="128" t="s">
        <v>1003</v>
      </c>
      <c r="F3721">
        <v>3</v>
      </c>
      <c r="G3721" t="s">
        <v>998</v>
      </c>
    </row>
    <row r="3722" spans="1:7">
      <c r="A3722">
        <v>4880</v>
      </c>
      <c r="B3722" t="s">
        <v>1002</v>
      </c>
      <c r="C3722">
        <v>2418</v>
      </c>
      <c r="D3722" t="s">
        <v>1000</v>
      </c>
      <c r="E3722" s="128" t="s">
        <v>999</v>
      </c>
      <c r="F3722">
        <v>3</v>
      </c>
      <c r="G3722" t="s">
        <v>998</v>
      </c>
    </row>
    <row r="3723" spans="1:7">
      <c r="A3723">
        <v>4881</v>
      </c>
      <c r="B3723" t="s">
        <v>997</v>
      </c>
      <c r="C3723">
        <v>2416</v>
      </c>
      <c r="D3723" t="s">
        <v>1010</v>
      </c>
      <c r="E3723" s="128" t="s">
        <v>999</v>
      </c>
      <c r="F3723">
        <v>3</v>
      </c>
      <c r="G3723" t="s">
        <v>998</v>
      </c>
    </row>
    <row r="3724" spans="1:7">
      <c r="A3724">
        <v>4882</v>
      </c>
      <c r="B3724" t="s">
        <v>997</v>
      </c>
      <c r="C3724">
        <v>2416</v>
      </c>
      <c r="D3724" t="s">
        <v>1008</v>
      </c>
      <c r="E3724" s="128" t="s">
        <v>1003</v>
      </c>
      <c r="F3724">
        <v>3</v>
      </c>
      <c r="G3724" t="s">
        <v>998</v>
      </c>
    </row>
    <row r="3725" spans="1:7">
      <c r="A3725">
        <v>4883</v>
      </c>
      <c r="B3725" t="s">
        <v>997</v>
      </c>
      <c r="C3725">
        <v>2412</v>
      </c>
      <c r="D3725" t="s">
        <v>1008</v>
      </c>
      <c r="E3725" s="128" t="s">
        <v>1003</v>
      </c>
      <c r="F3725">
        <v>3</v>
      </c>
      <c r="G3725" t="s">
        <v>998</v>
      </c>
    </row>
    <row r="3726" spans="1:7">
      <c r="A3726">
        <v>4884</v>
      </c>
      <c r="B3726" t="s">
        <v>997</v>
      </c>
      <c r="C3726">
        <v>2409</v>
      </c>
      <c r="D3726" t="s">
        <v>1008</v>
      </c>
      <c r="E3726" s="128" t="s">
        <v>995</v>
      </c>
      <c r="F3726">
        <v>3</v>
      </c>
      <c r="G3726" t="s">
        <v>996</v>
      </c>
    </row>
    <row r="3727" spans="1:7">
      <c r="A3727">
        <v>4885</v>
      </c>
      <c r="B3727" t="s">
        <v>1001</v>
      </c>
      <c r="C3727">
        <v>2405</v>
      </c>
      <c r="D3727" t="s">
        <v>1008</v>
      </c>
      <c r="E3727" s="128" t="s">
        <v>1003</v>
      </c>
      <c r="F3727">
        <v>3</v>
      </c>
      <c r="G3727" t="s">
        <v>998</v>
      </c>
    </row>
    <row r="3728" spans="1:7">
      <c r="A3728">
        <v>4886</v>
      </c>
      <c r="B3728" t="s">
        <v>997</v>
      </c>
      <c r="C3728">
        <v>2416</v>
      </c>
      <c r="D3728" t="s">
        <v>1008</v>
      </c>
      <c r="E3728" s="128" t="s">
        <v>1003</v>
      </c>
      <c r="F3728">
        <v>3</v>
      </c>
      <c r="G3728" t="s">
        <v>998</v>
      </c>
    </row>
    <row r="3729" spans="1:7">
      <c r="A3729">
        <v>4887</v>
      </c>
      <c r="B3729" t="s">
        <v>997</v>
      </c>
      <c r="C3729">
        <v>2415</v>
      </c>
      <c r="D3729" t="s">
        <v>1000</v>
      </c>
      <c r="E3729" s="128" t="s">
        <v>995</v>
      </c>
      <c r="F3729">
        <v>3</v>
      </c>
      <c r="G3729" t="s">
        <v>998</v>
      </c>
    </row>
    <row r="3730" spans="1:7">
      <c r="A3730">
        <v>4888</v>
      </c>
      <c r="B3730" t="s">
        <v>997</v>
      </c>
      <c r="C3730">
        <v>2402</v>
      </c>
      <c r="D3730" t="s">
        <v>1008</v>
      </c>
      <c r="E3730" s="128" t="s">
        <v>999</v>
      </c>
      <c r="F3730">
        <v>3</v>
      </c>
      <c r="G3730" t="s">
        <v>998</v>
      </c>
    </row>
    <row r="3731" spans="1:7">
      <c r="A3731">
        <v>4889</v>
      </c>
      <c r="B3731" t="s">
        <v>997</v>
      </c>
      <c r="C3731">
        <v>2401</v>
      </c>
      <c r="D3731" t="s">
        <v>1006</v>
      </c>
      <c r="E3731" s="128" t="s">
        <v>1003</v>
      </c>
      <c r="F3731">
        <v>3</v>
      </c>
      <c r="G3731" t="s">
        <v>998</v>
      </c>
    </row>
    <row r="3732" spans="1:7">
      <c r="A3732">
        <v>4890</v>
      </c>
      <c r="B3732" t="s">
        <v>1007</v>
      </c>
      <c r="C3732">
        <v>2402</v>
      </c>
      <c r="D3732" t="s">
        <v>1010</v>
      </c>
      <c r="E3732" s="128" t="s">
        <v>999</v>
      </c>
      <c r="F3732">
        <v>3</v>
      </c>
      <c r="G3732" t="s">
        <v>1005</v>
      </c>
    </row>
    <row r="3733" spans="1:7">
      <c r="A3733">
        <v>4891</v>
      </c>
      <c r="B3733" t="s">
        <v>993</v>
      </c>
      <c r="C3733">
        <v>2416</v>
      </c>
      <c r="D3733" t="s">
        <v>1000</v>
      </c>
      <c r="E3733" s="128" t="s">
        <v>995</v>
      </c>
      <c r="F3733">
        <v>3</v>
      </c>
      <c r="G3733" t="s">
        <v>996</v>
      </c>
    </row>
    <row r="3734" spans="1:7">
      <c r="A3734">
        <v>4892</v>
      </c>
      <c r="B3734" t="s">
        <v>1001</v>
      </c>
      <c r="C3734">
        <v>2412</v>
      </c>
      <c r="D3734" t="s">
        <v>1009</v>
      </c>
      <c r="E3734" s="128" t="s">
        <v>995</v>
      </c>
      <c r="F3734">
        <v>3</v>
      </c>
      <c r="G3734" t="s">
        <v>998</v>
      </c>
    </row>
    <row r="3735" spans="1:7">
      <c r="A3735">
        <v>4893</v>
      </c>
      <c r="B3735" t="s">
        <v>993</v>
      </c>
      <c r="C3735">
        <v>2418</v>
      </c>
      <c r="D3735" t="s">
        <v>1006</v>
      </c>
      <c r="E3735" s="128" t="s">
        <v>999</v>
      </c>
      <c r="F3735">
        <v>3</v>
      </c>
      <c r="G3735" t="s">
        <v>996</v>
      </c>
    </row>
    <row r="3736" spans="1:7">
      <c r="A3736">
        <v>4894</v>
      </c>
      <c r="B3736" t="s">
        <v>997</v>
      </c>
      <c r="C3736">
        <v>2415</v>
      </c>
      <c r="D3736" t="s">
        <v>1008</v>
      </c>
      <c r="E3736" s="128" t="s">
        <v>995</v>
      </c>
      <c r="F3736">
        <v>3</v>
      </c>
      <c r="G3736" t="s">
        <v>998</v>
      </c>
    </row>
    <row r="3737" spans="1:7">
      <c r="A3737">
        <v>4895</v>
      </c>
      <c r="B3737" t="s">
        <v>997</v>
      </c>
      <c r="C3737">
        <v>2419</v>
      </c>
      <c r="D3737" t="s">
        <v>1009</v>
      </c>
      <c r="E3737" s="128" t="s">
        <v>995</v>
      </c>
      <c r="F3737">
        <v>3</v>
      </c>
      <c r="G3737" t="s">
        <v>996</v>
      </c>
    </row>
    <row r="3738" spans="1:7">
      <c r="A3738">
        <v>4896</v>
      </c>
      <c r="B3738" t="s">
        <v>997</v>
      </c>
      <c r="C3738">
        <v>2418</v>
      </c>
      <c r="D3738" t="s">
        <v>1009</v>
      </c>
      <c r="E3738" s="128" t="s">
        <v>995</v>
      </c>
      <c r="F3738">
        <v>3</v>
      </c>
      <c r="G3738" t="s">
        <v>998</v>
      </c>
    </row>
    <row r="3739" spans="1:7">
      <c r="A3739">
        <v>4897</v>
      </c>
      <c r="B3739" t="s">
        <v>997</v>
      </c>
      <c r="C3739">
        <v>2419</v>
      </c>
      <c r="D3739" t="s">
        <v>1009</v>
      </c>
      <c r="E3739" s="128" t="s">
        <v>1003</v>
      </c>
      <c r="F3739">
        <v>3</v>
      </c>
      <c r="G3739" t="s">
        <v>998</v>
      </c>
    </row>
    <row r="3740" spans="1:7">
      <c r="A3740">
        <v>4898</v>
      </c>
      <c r="B3740" t="s">
        <v>997</v>
      </c>
      <c r="C3740">
        <v>2401</v>
      </c>
      <c r="D3740" t="s">
        <v>1010</v>
      </c>
      <c r="E3740" s="128" t="s">
        <v>1004</v>
      </c>
      <c r="F3740">
        <v>3</v>
      </c>
      <c r="G3740" t="s">
        <v>998</v>
      </c>
    </row>
    <row r="3741" spans="1:7">
      <c r="A3741">
        <v>4899</v>
      </c>
      <c r="B3741" t="s">
        <v>997</v>
      </c>
      <c r="C3741">
        <v>2420</v>
      </c>
      <c r="D3741" t="s">
        <v>1000</v>
      </c>
      <c r="E3741" s="128" t="s">
        <v>1003</v>
      </c>
      <c r="F3741">
        <v>3</v>
      </c>
      <c r="G3741" t="s">
        <v>998</v>
      </c>
    </row>
    <row r="3742" spans="1:7">
      <c r="A3742">
        <v>4900</v>
      </c>
      <c r="B3742" t="s">
        <v>1001</v>
      </c>
      <c r="C3742">
        <v>2421</v>
      </c>
      <c r="D3742" t="s">
        <v>1010</v>
      </c>
      <c r="E3742" s="128" t="s">
        <v>995</v>
      </c>
      <c r="F3742">
        <v>3</v>
      </c>
      <c r="G3742" t="s">
        <v>998</v>
      </c>
    </row>
    <row r="3743" spans="1:7">
      <c r="A3743">
        <v>4901</v>
      </c>
      <c r="B3743" t="s">
        <v>1001</v>
      </c>
      <c r="C3743">
        <v>2411</v>
      </c>
      <c r="D3743" t="s">
        <v>1009</v>
      </c>
      <c r="E3743" s="128" t="s">
        <v>1003</v>
      </c>
      <c r="F3743">
        <v>3</v>
      </c>
      <c r="G3743" t="s">
        <v>998</v>
      </c>
    </row>
    <row r="3744" spans="1:7">
      <c r="A3744">
        <v>4902</v>
      </c>
      <c r="B3744" t="s">
        <v>997</v>
      </c>
      <c r="C3744">
        <v>2418</v>
      </c>
      <c r="D3744" t="s">
        <v>1008</v>
      </c>
      <c r="E3744" s="128" t="s">
        <v>1003</v>
      </c>
      <c r="F3744">
        <v>3</v>
      </c>
      <c r="G3744" t="s">
        <v>996</v>
      </c>
    </row>
    <row r="3745" spans="1:7">
      <c r="A3745">
        <v>4903</v>
      </c>
      <c r="B3745" t="s">
        <v>1001</v>
      </c>
      <c r="C3745">
        <v>2402</v>
      </c>
      <c r="D3745" t="s">
        <v>1006</v>
      </c>
      <c r="E3745" s="128" t="s">
        <v>995</v>
      </c>
      <c r="F3745">
        <v>3</v>
      </c>
      <c r="G3745" t="s">
        <v>996</v>
      </c>
    </row>
    <row r="3746" spans="1:7">
      <c r="A3746">
        <v>4904</v>
      </c>
      <c r="B3746" t="s">
        <v>997</v>
      </c>
      <c r="C3746">
        <v>2403</v>
      </c>
      <c r="D3746" t="s">
        <v>1009</v>
      </c>
      <c r="E3746" s="128" t="s">
        <v>995</v>
      </c>
      <c r="F3746">
        <v>3</v>
      </c>
      <c r="G3746" t="s">
        <v>996</v>
      </c>
    </row>
    <row r="3747" spans="1:7">
      <c r="A3747">
        <v>4905</v>
      </c>
      <c r="B3747" t="s">
        <v>997</v>
      </c>
      <c r="C3747">
        <v>2414</v>
      </c>
      <c r="D3747" t="s">
        <v>1008</v>
      </c>
      <c r="E3747" s="128" t="s">
        <v>999</v>
      </c>
      <c r="F3747">
        <v>3</v>
      </c>
      <c r="G3747" t="s">
        <v>996</v>
      </c>
    </row>
    <row r="3748" spans="1:7">
      <c r="A3748">
        <v>4906</v>
      </c>
      <c r="B3748" t="s">
        <v>1007</v>
      </c>
      <c r="C3748">
        <v>2408</v>
      </c>
      <c r="D3748" t="s">
        <v>1009</v>
      </c>
      <c r="E3748" s="128" t="s">
        <v>1003</v>
      </c>
      <c r="F3748">
        <v>3</v>
      </c>
      <c r="G3748" t="s">
        <v>998</v>
      </c>
    </row>
    <row r="3749" spans="1:7">
      <c r="A3749">
        <v>4907</v>
      </c>
      <c r="B3749" t="s">
        <v>997</v>
      </c>
      <c r="C3749">
        <v>2411</v>
      </c>
      <c r="D3749" t="s">
        <v>1009</v>
      </c>
      <c r="E3749" s="128" t="s">
        <v>1004</v>
      </c>
      <c r="F3749">
        <v>3</v>
      </c>
      <c r="G3749" t="s">
        <v>998</v>
      </c>
    </row>
    <row r="3750" spans="1:7">
      <c r="A3750">
        <v>4908</v>
      </c>
      <c r="B3750" t="s">
        <v>997</v>
      </c>
      <c r="C3750">
        <v>2419</v>
      </c>
      <c r="D3750" t="s">
        <v>1008</v>
      </c>
      <c r="E3750" s="128" t="s">
        <v>999</v>
      </c>
      <c r="F3750">
        <v>3</v>
      </c>
      <c r="G3750" t="s">
        <v>998</v>
      </c>
    </row>
    <row r="3751" spans="1:7">
      <c r="A3751">
        <v>4909</v>
      </c>
      <c r="B3751" t="s">
        <v>997</v>
      </c>
      <c r="C3751">
        <v>2421</v>
      </c>
      <c r="D3751" t="s">
        <v>1010</v>
      </c>
      <c r="E3751" s="128" t="s">
        <v>995</v>
      </c>
      <c r="F3751">
        <v>3</v>
      </c>
      <c r="G3751" t="s">
        <v>996</v>
      </c>
    </row>
    <row r="3752" spans="1:7">
      <c r="A3752">
        <v>4910</v>
      </c>
      <c r="B3752" t="s">
        <v>997</v>
      </c>
      <c r="C3752">
        <v>2415</v>
      </c>
      <c r="D3752" t="s">
        <v>1010</v>
      </c>
      <c r="E3752" s="128" t="s">
        <v>1004</v>
      </c>
      <c r="F3752">
        <v>3</v>
      </c>
      <c r="G3752" t="s">
        <v>998</v>
      </c>
    </row>
    <row r="3753" spans="1:7">
      <c r="A3753">
        <v>4911</v>
      </c>
      <c r="B3753" t="s">
        <v>997</v>
      </c>
      <c r="C3753">
        <v>2417</v>
      </c>
      <c r="D3753" t="s">
        <v>1009</v>
      </c>
      <c r="E3753" s="128" t="s">
        <v>995</v>
      </c>
      <c r="F3753">
        <v>3</v>
      </c>
      <c r="G3753" t="s">
        <v>996</v>
      </c>
    </row>
    <row r="3754" spans="1:7">
      <c r="A3754">
        <v>4912</v>
      </c>
      <c r="B3754" t="s">
        <v>1001</v>
      </c>
      <c r="C3754">
        <v>2413</v>
      </c>
      <c r="D3754" t="s">
        <v>1008</v>
      </c>
      <c r="E3754" s="128" t="s">
        <v>995</v>
      </c>
      <c r="F3754">
        <v>3</v>
      </c>
      <c r="G3754" t="s">
        <v>996</v>
      </c>
    </row>
    <row r="3755" spans="1:7">
      <c r="A3755">
        <v>4913</v>
      </c>
      <c r="B3755" t="s">
        <v>997</v>
      </c>
      <c r="C3755">
        <v>2416</v>
      </c>
      <c r="D3755" t="s">
        <v>1010</v>
      </c>
      <c r="E3755" s="128" t="s">
        <v>999</v>
      </c>
      <c r="F3755">
        <v>3</v>
      </c>
      <c r="G3755" t="s">
        <v>996</v>
      </c>
    </row>
    <row r="3756" spans="1:7">
      <c r="A3756">
        <v>4914</v>
      </c>
      <c r="B3756" t="s">
        <v>1001</v>
      </c>
      <c r="C3756">
        <v>2423</v>
      </c>
      <c r="D3756" t="s">
        <v>1000</v>
      </c>
      <c r="E3756" s="128" t="s">
        <v>995</v>
      </c>
      <c r="F3756">
        <v>3</v>
      </c>
      <c r="G3756" t="s">
        <v>996</v>
      </c>
    </row>
    <row r="3757" spans="1:7">
      <c r="A3757">
        <v>4915</v>
      </c>
      <c r="B3757" t="s">
        <v>1002</v>
      </c>
      <c r="C3757">
        <v>2423</v>
      </c>
      <c r="D3757" t="s">
        <v>1009</v>
      </c>
      <c r="E3757" s="128" t="s">
        <v>1003</v>
      </c>
      <c r="F3757">
        <v>3</v>
      </c>
      <c r="G3757" t="s">
        <v>998</v>
      </c>
    </row>
    <row r="3758" spans="1:7">
      <c r="A3758">
        <v>4916</v>
      </c>
      <c r="B3758" t="s">
        <v>997</v>
      </c>
      <c r="C3758">
        <v>2422</v>
      </c>
      <c r="D3758" t="s">
        <v>1010</v>
      </c>
      <c r="E3758" s="128" t="s">
        <v>1003</v>
      </c>
      <c r="F3758">
        <v>3</v>
      </c>
      <c r="G3758" t="s">
        <v>996</v>
      </c>
    </row>
    <row r="3759" spans="1:7">
      <c r="A3759">
        <v>4917</v>
      </c>
      <c r="B3759" t="s">
        <v>997</v>
      </c>
      <c r="C3759">
        <v>2403</v>
      </c>
      <c r="D3759" t="s">
        <v>1006</v>
      </c>
      <c r="E3759" s="128" t="s">
        <v>1003</v>
      </c>
      <c r="F3759">
        <v>3</v>
      </c>
      <c r="G3759" t="s">
        <v>998</v>
      </c>
    </row>
    <row r="3760" spans="1:7">
      <c r="A3760">
        <v>4918</v>
      </c>
      <c r="B3760" t="s">
        <v>1001</v>
      </c>
      <c r="C3760">
        <v>2412</v>
      </c>
      <c r="D3760" t="s">
        <v>1009</v>
      </c>
      <c r="E3760" s="128" t="s">
        <v>1003</v>
      </c>
      <c r="F3760">
        <v>3</v>
      </c>
      <c r="G3760" t="s">
        <v>996</v>
      </c>
    </row>
    <row r="3761" spans="1:7">
      <c r="A3761">
        <v>4919</v>
      </c>
      <c r="B3761" t="s">
        <v>997</v>
      </c>
      <c r="C3761">
        <v>2405</v>
      </c>
      <c r="D3761" t="s">
        <v>1006</v>
      </c>
      <c r="E3761" s="128" t="s">
        <v>999</v>
      </c>
      <c r="F3761">
        <v>3</v>
      </c>
      <c r="G3761" t="s">
        <v>996</v>
      </c>
    </row>
    <row r="3762" spans="1:7">
      <c r="A3762">
        <v>4920</v>
      </c>
      <c r="B3762" t="s">
        <v>997</v>
      </c>
      <c r="C3762">
        <v>2405</v>
      </c>
      <c r="D3762" t="s">
        <v>1006</v>
      </c>
      <c r="E3762" s="128" t="s">
        <v>999</v>
      </c>
      <c r="F3762">
        <v>3</v>
      </c>
      <c r="G3762" t="s">
        <v>996</v>
      </c>
    </row>
    <row r="3763" spans="1:7">
      <c r="A3763">
        <v>4921</v>
      </c>
      <c r="B3763" t="s">
        <v>997</v>
      </c>
      <c r="C3763">
        <v>2409</v>
      </c>
      <c r="D3763" t="s">
        <v>1010</v>
      </c>
      <c r="E3763" s="128" t="s">
        <v>1003</v>
      </c>
      <c r="F3763">
        <v>3</v>
      </c>
      <c r="G3763" t="s">
        <v>998</v>
      </c>
    </row>
    <row r="3764" spans="1:7">
      <c r="A3764">
        <v>4922</v>
      </c>
      <c r="B3764" t="s">
        <v>997</v>
      </c>
      <c r="C3764">
        <v>2405</v>
      </c>
      <c r="D3764" t="s">
        <v>1009</v>
      </c>
      <c r="E3764" s="128" t="s">
        <v>995</v>
      </c>
      <c r="F3764">
        <v>3</v>
      </c>
      <c r="G3764" t="s">
        <v>998</v>
      </c>
    </row>
    <row r="3765" spans="1:7">
      <c r="A3765">
        <v>4923</v>
      </c>
      <c r="B3765" t="s">
        <v>1001</v>
      </c>
      <c r="C3765">
        <v>2411</v>
      </c>
      <c r="D3765" t="s">
        <v>1008</v>
      </c>
      <c r="E3765" s="128" t="s">
        <v>999</v>
      </c>
      <c r="F3765">
        <v>3</v>
      </c>
      <c r="G3765" t="s">
        <v>1005</v>
      </c>
    </row>
    <row r="3766" spans="1:7">
      <c r="A3766">
        <v>4924</v>
      </c>
      <c r="B3766" t="s">
        <v>1001</v>
      </c>
      <c r="C3766">
        <v>2412</v>
      </c>
      <c r="D3766" t="s">
        <v>1010</v>
      </c>
      <c r="E3766" s="128" t="s">
        <v>999</v>
      </c>
      <c r="F3766">
        <v>3</v>
      </c>
      <c r="G3766" t="s">
        <v>996</v>
      </c>
    </row>
    <row r="3767" spans="1:7">
      <c r="A3767">
        <v>4925</v>
      </c>
      <c r="B3767" t="s">
        <v>997</v>
      </c>
      <c r="C3767">
        <v>2414</v>
      </c>
      <c r="D3767" t="s">
        <v>1008</v>
      </c>
      <c r="E3767" s="128" t="s">
        <v>995</v>
      </c>
      <c r="F3767">
        <v>3</v>
      </c>
      <c r="G3767" t="s">
        <v>998</v>
      </c>
    </row>
    <row r="3768" spans="1:7">
      <c r="A3768">
        <v>4926</v>
      </c>
      <c r="B3768" t="s">
        <v>997</v>
      </c>
      <c r="C3768">
        <v>2414</v>
      </c>
      <c r="D3768" t="s">
        <v>1009</v>
      </c>
      <c r="E3768" s="128" t="s">
        <v>1003</v>
      </c>
      <c r="F3768">
        <v>3</v>
      </c>
      <c r="G3768" t="s">
        <v>998</v>
      </c>
    </row>
    <row r="3769" spans="1:7">
      <c r="A3769">
        <v>4927</v>
      </c>
      <c r="B3769" t="s">
        <v>997</v>
      </c>
      <c r="C3769">
        <v>2404</v>
      </c>
      <c r="D3769" t="s">
        <v>1006</v>
      </c>
      <c r="E3769" s="128" t="s">
        <v>995</v>
      </c>
      <c r="F3769">
        <v>3</v>
      </c>
      <c r="G3769" t="s">
        <v>996</v>
      </c>
    </row>
    <row r="3770" spans="1:7">
      <c r="A3770">
        <v>4928</v>
      </c>
      <c r="B3770" t="s">
        <v>993</v>
      </c>
      <c r="C3770">
        <v>2419</v>
      </c>
      <c r="D3770" t="s">
        <v>1000</v>
      </c>
      <c r="E3770" s="128" t="s">
        <v>995</v>
      </c>
      <c r="F3770">
        <v>3</v>
      </c>
      <c r="G3770" t="s">
        <v>996</v>
      </c>
    </row>
    <row r="3771" spans="1:7">
      <c r="A3771">
        <v>4929</v>
      </c>
      <c r="B3771" t="s">
        <v>997</v>
      </c>
      <c r="C3771">
        <v>2417</v>
      </c>
      <c r="D3771" t="s">
        <v>1009</v>
      </c>
      <c r="E3771" s="128" t="s">
        <v>995</v>
      </c>
      <c r="F3771">
        <v>3</v>
      </c>
      <c r="G3771" t="s">
        <v>998</v>
      </c>
    </row>
    <row r="3772" spans="1:7">
      <c r="A3772">
        <v>4930</v>
      </c>
      <c r="B3772" t="s">
        <v>997</v>
      </c>
      <c r="C3772">
        <v>2402</v>
      </c>
      <c r="D3772" t="s">
        <v>1008</v>
      </c>
      <c r="E3772" s="128" t="s">
        <v>1003</v>
      </c>
      <c r="F3772">
        <v>3</v>
      </c>
      <c r="G3772" t="s">
        <v>998</v>
      </c>
    </row>
    <row r="3773" spans="1:7">
      <c r="A3773">
        <v>4931</v>
      </c>
      <c r="B3773" t="s">
        <v>1001</v>
      </c>
      <c r="C3773">
        <v>2407</v>
      </c>
      <c r="D3773" t="s">
        <v>1008</v>
      </c>
      <c r="E3773" s="128" t="s">
        <v>1003</v>
      </c>
      <c r="F3773">
        <v>3</v>
      </c>
      <c r="G3773" t="s">
        <v>998</v>
      </c>
    </row>
    <row r="3774" spans="1:7">
      <c r="A3774">
        <v>4932</v>
      </c>
      <c r="B3774" t="s">
        <v>997</v>
      </c>
      <c r="C3774">
        <v>2418</v>
      </c>
      <c r="D3774" t="s">
        <v>1008</v>
      </c>
      <c r="E3774" s="128" t="s">
        <v>995</v>
      </c>
      <c r="F3774">
        <v>3</v>
      </c>
      <c r="G3774" t="s">
        <v>998</v>
      </c>
    </row>
    <row r="3775" spans="1:7">
      <c r="A3775">
        <v>4933</v>
      </c>
      <c r="B3775" t="s">
        <v>997</v>
      </c>
      <c r="C3775">
        <v>2418</v>
      </c>
      <c r="D3775" t="s">
        <v>1008</v>
      </c>
      <c r="E3775" s="128" t="s">
        <v>995</v>
      </c>
      <c r="F3775">
        <v>3</v>
      </c>
      <c r="G3775" t="s">
        <v>998</v>
      </c>
    </row>
    <row r="3776" spans="1:7">
      <c r="A3776">
        <v>4934</v>
      </c>
      <c r="B3776" t="s">
        <v>997</v>
      </c>
      <c r="C3776">
        <v>2408</v>
      </c>
      <c r="D3776" t="s">
        <v>1010</v>
      </c>
      <c r="E3776" s="128" t="s">
        <v>1003</v>
      </c>
      <c r="F3776">
        <v>3</v>
      </c>
      <c r="G3776" t="s">
        <v>996</v>
      </c>
    </row>
    <row r="3777" spans="1:7">
      <c r="A3777">
        <v>4935</v>
      </c>
      <c r="B3777" t="s">
        <v>997</v>
      </c>
      <c r="C3777">
        <v>2411</v>
      </c>
      <c r="D3777" t="s">
        <v>1000</v>
      </c>
      <c r="E3777" s="128" t="s">
        <v>1003</v>
      </c>
      <c r="F3777">
        <v>3</v>
      </c>
      <c r="G3777" t="s">
        <v>998</v>
      </c>
    </row>
    <row r="3778" spans="1:7">
      <c r="A3778">
        <v>4936</v>
      </c>
      <c r="B3778" t="s">
        <v>997</v>
      </c>
      <c r="C3778">
        <v>2414</v>
      </c>
      <c r="D3778" t="s">
        <v>1008</v>
      </c>
      <c r="E3778" s="128" t="s">
        <v>995</v>
      </c>
      <c r="F3778">
        <v>3</v>
      </c>
      <c r="G3778" t="s">
        <v>996</v>
      </c>
    </row>
    <row r="3779" spans="1:7">
      <c r="A3779">
        <v>4937</v>
      </c>
      <c r="B3779" t="s">
        <v>997</v>
      </c>
      <c r="C3779">
        <v>2405</v>
      </c>
      <c r="D3779" t="s">
        <v>1008</v>
      </c>
      <c r="E3779" s="128" t="s">
        <v>999</v>
      </c>
      <c r="F3779">
        <v>3</v>
      </c>
      <c r="G3779" t="s">
        <v>998</v>
      </c>
    </row>
    <row r="3780" spans="1:7">
      <c r="A3780">
        <v>4938</v>
      </c>
      <c r="B3780" t="s">
        <v>997</v>
      </c>
      <c r="C3780">
        <v>2415</v>
      </c>
      <c r="D3780" t="s">
        <v>1009</v>
      </c>
      <c r="E3780" s="128" t="s">
        <v>1003</v>
      </c>
      <c r="F3780">
        <v>3</v>
      </c>
      <c r="G3780" t="s">
        <v>998</v>
      </c>
    </row>
    <row r="3781" spans="1:7">
      <c r="A3781">
        <v>4939</v>
      </c>
      <c r="B3781" t="s">
        <v>997</v>
      </c>
      <c r="C3781">
        <v>2412</v>
      </c>
      <c r="D3781" t="s">
        <v>994</v>
      </c>
      <c r="E3781" s="128" t="s">
        <v>995</v>
      </c>
      <c r="F3781">
        <v>3</v>
      </c>
      <c r="G3781" t="s">
        <v>998</v>
      </c>
    </row>
    <row r="3782" spans="1:7">
      <c r="A3782">
        <v>4940</v>
      </c>
      <c r="B3782" t="s">
        <v>997</v>
      </c>
      <c r="C3782">
        <v>2402</v>
      </c>
      <c r="D3782" t="s">
        <v>1009</v>
      </c>
      <c r="E3782" s="128" t="s">
        <v>999</v>
      </c>
      <c r="F3782">
        <v>3</v>
      </c>
      <c r="G3782" t="s">
        <v>998</v>
      </c>
    </row>
    <row r="3783" spans="1:7">
      <c r="A3783">
        <v>4941</v>
      </c>
      <c r="B3783" t="s">
        <v>997</v>
      </c>
      <c r="C3783">
        <v>2422</v>
      </c>
      <c r="D3783" t="s">
        <v>1008</v>
      </c>
      <c r="E3783" s="128" t="s">
        <v>1003</v>
      </c>
      <c r="F3783">
        <v>3</v>
      </c>
      <c r="G3783" t="s">
        <v>998</v>
      </c>
    </row>
    <row r="3784" spans="1:7">
      <c r="A3784">
        <v>4942</v>
      </c>
      <c r="B3784" t="s">
        <v>993</v>
      </c>
      <c r="C3784">
        <v>2419</v>
      </c>
      <c r="D3784" t="s">
        <v>1010</v>
      </c>
      <c r="E3784" s="128" t="s">
        <v>995</v>
      </c>
      <c r="F3784">
        <v>3</v>
      </c>
      <c r="G3784" t="s">
        <v>996</v>
      </c>
    </row>
    <row r="3785" spans="1:7">
      <c r="A3785">
        <v>4943</v>
      </c>
      <c r="B3785" t="s">
        <v>1001</v>
      </c>
      <c r="C3785">
        <v>2409</v>
      </c>
      <c r="D3785" t="s">
        <v>1000</v>
      </c>
      <c r="E3785" s="128" t="s">
        <v>995</v>
      </c>
      <c r="F3785">
        <v>3</v>
      </c>
      <c r="G3785" t="s">
        <v>996</v>
      </c>
    </row>
    <row r="3786" spans="1:7">
      <c r="A3786">
        <v>4944</v>
      </c>
      <c r="B3786" t="s">
        <v>997</v>
      </c>
      <c r="C3786">
        <v>2415</v>
      </c>
      <c r="D3786" t="s">
        <v>1008</v>
      </c>
      <c r="E3786" s="128" t="s">
        <v>1003</v>
      </c>
      <c r="F3786">
        <v>3</v>
      </c>
      <c r="G3786" t="s">
        <v>996</v>
      </c>
    </row>
    <row r="3787" spans="1:7">
      <c r="A3787">
        <v>4945</v>
      </c>
      <c r="B3787" t="s">
        <v>997</v>
      </c>
      <c r="C3787">
        <v>2415</v>
      </c>
      <c r="D3787" t="s">
        <v>1009</v>
      </c>
      <c r="E3787" s="128" t="s">
        <v>999</v>
      </c>
      <c r="F3787">
        <v>3</v>
      </c>
      <c r="G3787" t="s">
        <v>998</v>
      </c>
    </row>
    <row r="3788" spans="1:7">
      <c r="A3788">
        <v>4946</v>
      </c>
      <c r="B3788" t="s">
        <v>997</v>
      </c>
      <c r="C3788">
        <v>2424</v>
      </c>
      <c r="D3788" t="s">
        <v>1006</v>
      </c>
      <c r="E3788" s="128" t="s">
        <v>999</v>
      </c>
      <c r="F3788">
        <v>3</v>
      </c>
      <c r="G3788" t="s">
        <v>998</v>
      </c>
    </row>
    <row r="3789" spans="1:7">
      <c r="A3789">
        <v>4947</v>
      </c>
      <c r="B3789" t="s">
        <v>1001</v>
      </c>
      <c r="C3789">
        <v>2408</v>
      </c>
      <c r="D3789" t="s">
        <v>1008</v>
      </c>
      <c r="E3789" s="128" t="s">
        <v>1003</v>
      </c>
      <c r="F3789">
        <v>3</v>
      </c>
      <c r="G3789" t="s">
        <v>998</v>
      </c>
    </row>
    <row r="3790" spans="1:7">
      <c r="A3790">
        <v>4948</v>
      </c>
      <c r="B3790" t="s">
        <v>997</v>
      </c>
      <c r="C3790">
        <v>2406</v>
      </c>
      <c r="D3790" t="s">
        <v>1010</v>
      </c>
      <c r="E3790" s="128" t="s">
        <v>995</v>
      </c>
      <c r="F3790">
        <v>3</v>
      </c>
      <c r="G3790" t="s">
        <v>996</v>
      </c>
    </row>
    <row r="3791" spans="1:7">
      <c r="A3791">
        <v>4949</v>
      </c>
      <c r="B3791" t="s">
        <v>997</v>
      </c>
      <c r="C3791">
        <v>2411</v>
      </c>
      <c r="D3791" t="s">
        <v>1009</v>
      </c>
      <c r="E3791" s="128" t="s">
        <v>999</v>
      </c>
      <c r="F3791">
        <v>3</v>
      </c>
      <c r="G3791" t="s">
        <v>996</v>
      </c>
    </row>
    <row r="3792" spans="1:7">
      <c r="A3792">
        <v>4950</v>
      </c>
      <c r="B3792" t="s">
        <v>993</v>
      </c>
      <c r="C3792">
        <v>2419</v>
      </c>
      <c r="D3792" t="s">
        <v>1008</v>
      </c>
      <c r="E3792" s="128" t="s">
        <v>999</v>
      </c>
      <c r="F3792">
        <v>3</v>
      </c>
      <c r="G3792" t="s">
        <v>998</v>
      </c>
    </row>
    <row r="3793" spans="1:7">
      <c r="A3793">
        <v>4951</v>
      </c>
      <c r="B3793" t="s">
        <v>997</v>
      </c>
      <c r="C3793">
        <v>2404</v>
      </c>
      <c r="D3793" t="s">
        <v>1010</v>
      </c>
      <c r="E3793" s="128" t="s">
        <v>999</v>
      </c>
      <c r="F3793">
        <v>3</v>
      </c>
      <c r="G3793" t="s">
        <v>1005</v>
      </c>
    </row>
    <row r="3794" spans="1:7">
      <c r="A3794">
        <v>4952</v>
      </c>
      <c r="B3794" t="s">
        <v>1001</v>
      </c>
      <c r="C3794">
        <v>2412</v>
      </c>
      <c r="D3794" t="s">
        <v>1010</v>
      </c>
      <c r="E3794" s="128" t="s">
        <v>1003</v>
      </c>
      <c r="F3794">
        <v>3</v>
      </c>
      <c r="G3794" t="s">
        <v>998</v>
      </c>
    </row>
    <row r="3795" spans="1:7">
      <c r="A3795">
        <v>4953</v>
      </c>
      <c r="B3795" t="s">
        <v>1001</v>
      </c>
      <c r="C3795">
        <v>2413</v>
      </c>
      <c r="D3795" t="s">
        <v>1006</v>
      </c>
      <c r="E3795" s="128" t="s">
        <v>999</v>
      </c>
      <c r="F3795">
        <v>3</v>
      </c>
      <c r="G3795" t="s">
        <v>998</v>
      </c>
    </row>
    <row r="3796" spans="1:7">
      <c r="A3796">
        <v>4954</v>
      </c>
      <c r="B3796" t="s">
        <v>997</v>
      </c>
      <c r="C3796">
        <v>2421</v>
      </c>
      <c r="D3796" t="s">
        <v>1008</v>
      </c>
      <c r="E3796" s="128" t="s">
        <v>995</v>
      </c>
      <c r="F3796">
        <v>3</v>
      </c>
      <c r="G3796" t="s">
        <v>998</v>
      </c>
    </row>
    <row r="3797" spans="1:7">
      <c r="A3797">
        <v>4955</v>
      </c>
      <c r="B3797" t="s">
        <v>993</v>
      </c>
      <c r="C3797">
        <v>2417</v>
      </c>
      <c r="D3797" t="s">
        <v>1008</v>
      </c>
      <c r="E3797" s="128" t="s">
        <v>1004</v>
      </c>
      <c r="F3797">
        <v>3</v>
      </c>
      <c r="G3797" t="s">
        <v>998</v>
      </c>
    </row>
    <row r="3798" spans="1:7">
      <c r="A3798">
        <v>4956</v>
      </c>
      <c r="B3798" t="s">
        <v>1001</v>
      </c>
      <c r="C3798">
        <v>2417</v>
      </c>
      <c r="D3798" t="s">
        <v>1008</v>
      </c>
      <c r="E3798" s="128" t="s">
        <v>1003</v>
      </c>
      <c r="F3798">
        <v>3</v>
      </c>
      <c r="G3798" t="s">
        <v>998</v>
      </c>
    </row>
    <row r="3799" spans="1:7">
      <c r="A3799">
        <v>4957</v>
      </c>
      <c r="B3799" t="s">
        <v>1001</v>
      </c>
      <c r="C3799">
        <v>2411</v>
      </c>
      <c r="D3799" t="s">
        <v>1006</v>
      </c>
      <c r="E3799" s="128" t="s">
        <v>999</v>
      </c>
      <c r="F3799">
        <v>3</v>
      </c>
      <c r="G3799" t="s">
        <v>998</v>
      </c>
    </row>
    <row r="3800" spans="1:7">
      <c r="A3800">
        <v>4958</v>
      </c>
      <c r="B3800" t="s">
        <v>997</v>
      </c>
      <c r="C3800">
        <v>2402</v>
      </c>
      <c r="D3800" t="s">
        <v>1009</v>
      </c>
      <c r="E3800" s="128" t="s">
        <v>1003</v>
      </c>
      <c r="F3800">
        <v>3</v>
      </c>
      <c r="G3800" t="s">
        <v>998</v>
      </c>
    </row>
    <row r="3801" spans="1:7">
      <c r="A3801">
        <v>4959</v>
      </c>
      <c r="B3801" t="s">
        <v>997</v>
      </c>
      <c r="C3801">
        <v>2404</v>
      </c>
      <c r="D3801" t="s">
        <v>1008</v>
      </c>
      <c r="E3801" s="128" t="s">
        <v>1003</v>
      </c>
      <c r="F3801">
        <v>3</v>
      </c>
      <c r="G3801" t="s">
        <v>998</v>
      </c>
    </row>
    <row r="3802" spans="1:7">
      <c r="A3802">
        <v>4960</v>
      </c>
      <c r="B3802" t="s">
        <v>993</v>
      </c>
      <c r="C3802">
        <v>2405</v>
      </c>
      <c r="D3802" t="s">
        <v>1010</v>
      </c>
      <c r="E3802" s="128" t="s">
        <v>995</v>
      </c>
      <c r="F3802">
        <v>3</v>
      </c>
      <c r="G3802" t="s">
        <v>998</v>
      </c>
    </row>
    <row r="3803" spans="1:7">
      <c r="A3803">
        <v>4961</v>
      </c>
      <c r="B3803" t="s">
        <v>1002</v>
      </c>
      <c r="C3803">
        <v>2417</v>
      </c>
      <c r="D3803" t="s">
        <v>1000</v>
      </c>
      <c r="E3803" s="128" t="s">
        <v>995</v>
      </c>
      <c r="F3803">
        <v>3</v>
      </c>
      <c r="G3803" t="s">
        <v>998</v>
      </c>
    </row>
    <row r="3804" spans="1:7">
      <c r="A3804">
        <v>4962</v>
      </c>
      <c r="B3804" t="s">
        <v>1002</v>
      </c>
      <c r="C3804">
        <v>2419</v>
      </c>
      <c r="D3804" t="s">
        <v>1010</v>
      </c>
      <c r="E3804" s="128" t="s">
        <v>995</v>
      </c>
      <c r="F3804">
        <v>3</v>
      </c>
      <c r="G3804" t="s">
        <v>998</v>
      </c>
    </row>
    <row r="3805" spans="1:7">
      <c r="A3805">
        <v>4963</v>
      </c>
      <c r="B3805" t="s">
        <v>997</v>
      </c>
      <c r="C3805">
        <v>2412</v>
      </c>
      <c r="D3805" t="s">
        <v>1010</v>
      </c>
      <c r="E3805" s="128" t="s">
        <v>995</v>
      </c>
      <c r="F3805">
        <v>3</v>
      </c>
      <c r="G3805" t="s">
        <v>996</v>
      </c>
    </row>
    <row r="3806" spans="1:7">
      <c r="A3806">
        <v>4964</v>
      </c>
      <c r="B3806" t="s">
        <v>1001</v>
      </c>
      <c r="C3806">
        <v>2412</v>
      </c>
      <c r="D3806" t="s">
        <v>1008</v>
      </c>
      <c r="E3806" s="128" t="s">
        <v>995</v>
      </c>
      <c r="F3806">
        <v>3</v>
      </c>
      <c r="G3806" t="s">
        <v>996</v>
      </c>
    </row>
    <row r="3807" spans="1:7">
      <c r="A3807">
        <v>4965</v>
      </c>
      <c r="B3807" t="s">
        <v>997</v>
      </c>
      <c r="C3807">
        <v>2424</v>
      </c>
      <c r="D3807" t="s">
        <v>1009</v>
      </c>
      <c r="E3807" s="128" t="s">
        <v>1003</v>
      </c>
      <c r="F3807">
        <v>3</v>
      </c>
      <c r="G3807" t="s">
        <v>996</v>
      </c>
    </row>
    <row r="3808" spans="1:7">
      <c r="A3808">
        <v>4966</v>
      </c>
      <c r="B3808" t="s">
        <v>1001</v>
      </c>
      <c r="C3808">
        <v>2424</v>
      </c>
      <c r="D3808" t="s">
        <v>1000</v>
      </c>
      <c r="E3808" s="128" t="s">
        <v>995</v>
      </c>
      <c r="F3808">
        <v>3</v>
      </c>
      <c r="G3808" t="s">
        <v>996</v>
      </c>
    </row>
    <row r="3809" spans="1:7">
      <c r="A3809">
        <v>4967</v>
      </c>
      <c r="B3809" t="s">
        <v>997</v>
      </c>
      <c r="C3809">
        <v>2417</v>
      </c>
      <c r="D3809" t="s">
        <v>1009</v>
      </c>
      <c r="E3809" s="128" t="s">
        <v>999</v>
      </c>
      <c r="F3809">
        <v>3</v>
      </c>
      <c r="G3809" t="s">
        <v>998</v>
      </c>
    </row>
    <row r="3810" spans="1:7">
      <c r="A3810">
        <v>4968</v>
      </c>
      <c r="B3810" t="s">
        <v>993</v>
      </c>
      <c r="C3810">
        <v>2419</v>
      </c>
      <c r="D3810" t="s">
        <v>1010</v>
      </c>
      <c r="E3810" s="128" t="s">
        <v>1004</v>
      </c>
      <c r="F3810">
        <v>3</v>
      </c>
      <c r="G3810" t="s">
        <v>998</v>
      </c>
    </row>
    <row r="3811" spans="1:7">
      <c r="A3811">
        <v>4969</v>
      </c>
      <c r="B3811" t="s">
        <v>1001</v>
      </c>
      <c r="C3811">
        <v>2414</v>
      </c>
      <c r="D3811" t="s">
        <v>1010</v>
      </c>
      <c r="E3811" s="128" t="s">
        <v>995</v>
      </c>
      <c r="F3811">
        <v>3</v>
      </c>
      <c r="G3811" t="s">
        <v>996</v>
      </c>
    </row>
    <row r="3812" spans="1:7">
      <c r="A3812">
        <v>4970</v>
      </c>
      <c r="B3812" t="s">
        <v>997</v>
      </c>
      <c r="C3812">
        <v>2401</v>
      </c>
      <c r="D3812" t="s">
        <v>1009</v>
      </c>
      <c r="E3812" s="128" t="s">
        <v>995</v>
      </c>
      <c r="F3812">
        <v>3</v>
      </c>
      <c r="G3812" t="s">
        <v>996</v>
      </c>
    </row>
    <row r="3813" spans="1:7">
      <c r="A3813">
        <v>4971</v>
      </c>
      <c r="B3813" t="s">
        <v>997</v>
      </c>
      <c r="C3813">
        <v>2413</v>
      </c>
      <c r="D3813" t="s">
        <v>1009</v>
      </c>
      <c r="E3813" s="128" t="s">
        <v>1003</v>
      </c>
      <c r="F3813">
        <v>1</v>
      </c>
      <c r="G3813" t="s">
        <v>998</v>
      </c>
    </row>
    <row r="3814" spans="1:7">
      <c r="A3814">
        <v>4972</v>
      </c>
      <c r="B3814" t="s">
        <v>997</v>
      </c>
      <c r="C3814">
        <v>2402</v>
      </c>
      <c r="D3814" t="s">
        <v>1009</v>
      </c>
      <c r="E3814" s="128" t="s">
        <v>1004</v>
      </c>
      <c r="F3814">
        <v>3</v>
      </c>
      <c r="G3814" t="s">
        <v>998</v>
      </c>
    </row>
    <row r="3815" spans="1:7">
      <c r="A3815">
        <v>4973</v>
      </c>
      <c r="B3815" t="s">
        <v>997</v>
      </c>
      <c r="C3815">
        <v>2401</v>
      </c>
      <c r="D3815" t="s">
        <v>1009</v>
      </c>
      <c r="E3815" s="128" t="s">
        <v>999</v>
      </c>
      <c r="F3815">
        <v>3</v>
      </c>
      <c r="G3815" t="s">
        <v>996</v>
      </c>
    </row>
    <row r="3816" spans="1:7">
      <c r="A3816">
        <v>4974</v>
      </c>
      <c r="B3816" t="s">
        <v>997</v>
      </c>
      <c r="C3816">
        <v>2404</v>
      </c>
      <c r="D3816" t="s">
        <v>1010</v>
      </c>
      <c r="E3816" s="128" t="s">
        <v>1004</v>
      </c>
      <c r="F3816">
        <v>3</v>
      </c>
      <c r="G3816" t="s">
        <v>998</v>
      </c>
    </row>
    <row r="3817" spans="1:7">
      <c r="A3817">
        <v>4975</v>
      </c>
      <c r="B3817" t="s">
        <v>1001</v>
      </c>
      <c r="C3817">
        <v>2411</v>
      </c>
      <c r="D3817" t="s">
        <v>1009</v>
      </c>
      <c r="E3817" s="128" t="s">
        <v>995</v>
      </c>
      <c r="F3817">
        <v>3</v>
      </c>
      <c r="G3817" t="s">
        <v>996</v>
      </c>
    </row>
    <row r="3818" spans="1:7">
      <c r="A3818">
        <v>4976</v>
      </c>
      <c r="B3818" t="s">
        <v>993</v>
      </c>
      <c r="C3818">
        <v>2417</v>
      </c>
      <c r="D3818" t="s">
        <v>1008</v>
      </c>
      <c r="E3818" s="128" t="s">
        <v>1004</v>
      </c>
      <c r="F3818">
        <v>3</v>
      </c>
      <c r="G3818" t="s">
        <v>998</v>
      </c>
    </row>
    <row r="3819" spans="1:7">
      <c r="A3819">
        <v>4977</v>
      </c>
      <c r="B3819" t="s">
        <v>997</v>
      </c>
      <c r="C3819">
        <v>2409</v>
      </c>
      <c r="D3819" t="s">
        <v>1000</v>
      </c>
      <c r="E3819" s="128" t="s">
        <v>995</v>
      </c>
      <c r="F3819">
        <v>3</v>
      </c>
      <c r="G3819" t="s">
        <v>998</v>
      </c>
    </row>
    <row r="3820" spans="1:7">
      <c r="A3820">
        <v>4978</v>
      </c>
      <c r="B3820" t="s">
        <v>993</v>
      </c>
      <c r="C3820">
        <v>2409</v>
      </c>
      <c r="D3820" t="s">
        <v>1000</v>
      </c>
      <c r="E3820" s="128" t="s">
        <v>995</v>
      </c>
      <c r="F3820">
        <v>3</v>
      </c>
      <c r="G3820" t="s">
        <v>998</v>
      </c>
    </row>
    <row r="3821" spans="1:7">
      <c r="A3821">
        <v>4979</v>
      </c>
      <c r="B3821" t="s">
        <v>993</v>
      </c>
      <c r="C3821">
        <v>2415</v>
      </c>
      <c r="D3821" t="s">
        <v>1000</v>
      </c>
      <c r="E3821" s="128" t="s">
        <v>1004</v>
      </c>
      <c r="F3821">
        <v>3</v>
      </c>
      <c r="G3821" t="s">
        <v>998</v>
      </c>
    </row>
    <row r="3822" spans="1:7">
      <c r="A3822">
        <v>4980</v>
      </c>
      <c r="B3822" t="s">
        <v>1001</v>
      </c>
      <c r="C3822">
        <v>2409</v>
      </c>
      <c r="D3822" t="s">
        <v>1006</v>
      </c>
      <c r="E3822" s="128" t="s">
        <v>995</v>
      </c>
      <c r="F3822">
        <v>3</v>
      </c>
      <c r="G3822" t="s">
        <v>998</v>
      </c>
    </row>
    <row r="3823" spans="1:7">
      <c r="A3823">
        <v>4981</v>
      </c>
      <c r="B3823" t="s">
        <v>993</v>
      </c>
      <c r="C3823">
        <v>2419</v>
      </c>
      <c r="D3823" t="s">
        <v>994</v>
      </c>
      <c r="E3823" s="128" t="s">
        <v>995</v>
      </c>
      <c r="F3823">
        <v>3</v>
      </c>
      <c r="G3823" t="s">
        <v>996</v>
      </c>
    </row>
    <row r="3824" spans="1:7">
      <c r="A3824">
        <v>4982</v>
      </c>
      <c r="B3824" t="s">
        <v>993</v>
      </c>
      <c r="C3824">
        <v>2417</v>
      </c>
      <c r="D3824" t="s">
        <v>1009</v>
      </c>
      <c r="E3824" s="128" t="s">
        <v>995</v>
      </c>
      <c r="F3824">
        <v>3</v>
      </c>
      <c r="G3824" t="s">
        <v>998</v>
      </c>
    </row>
    <row r="3825" spans="1:7">
      <c r="A3825">
        <v>4983</v>
      </c>
      <c r="B3825" t="s">
        <v>993</v>
      </c>
      <c r="C3825">
        <v>2419</v>
      </c>
      <c r="D3825" t="s">
        <v>1000</v>
      </c>
      <c r="E3825" s="128" t="s">
        <v>995</v>
      </c>
      <c r="F3825">
        <v>3</v>
      </c>
      <c r="G3825" t="s">
        <v>996</v>
      </c>
    </row>
    <row r="3826" spans="1:7">
      <c r="A3826">
        <v>4984</v>
      </c>
      <c r="B3826" t="s">
        <v>997</v>
      </c>
      <c r="C3826">
        <v>2415</v>
      </c>
      <c r="D3826" t="s">
        <v>1010</v>
      </c>
      <c r="E3826" s="128" t="s">
        <v>995</v>
      </c>
      <c r="F3826">
        <v>3</v>
      </c>
      <c r="G3826" t="s">
        <v>996</v>
      </c>
    </row>
    <row r="3827" spans="1:7">
      <c r="A3827">
        <v>4985</v>
      </c>
      <c r="B3827" t="s">
        <v>997</v>
      </c>
      <c r="C3827">
        <v>2423</v>
      </c>
      <c r="D3827" t="s">
        <v>1010</v>
      </c>
      <c r="E3827" s="128" t="s">
        <v>995</v>
      </c>
      <c r="F3827">
        <v>3</v>
      </c>
      <c r="G3827" t="s">
        <v>996</v>
      </c>
    </row>
    <row r="3828" spans="1:7">
      <c r="A3828">
        <v>4986</v>
      </c>
      <c r="B3828" t="s">
        <v>997</v>
      </c>
      <c r="C3828">
        <v>2418</v>
      </c>
      <c r="D3828" t="s">
        <v>1000</v>
      </c>
      <c r="E3828" s="128" t="s">
        <v>995</v>
      </c>
      <c r="F3828">
        <v>3</v>
      </c>
      <c r="G3828" t="s">
        <v>1005</v>
      </c>
    </row>
    <row r="3829" spans="1:7">
      <c r="A3829">
        <v>4987</v>
      </c>
      <c r="B3829" t="s">
        <v>997</v>
      </c>
      <c r="C3829">
        <v>2423</v>
      </c>
      <c r="D3829" t="s">
        <v>1010</v>
      </c>
      <c r="E3829" s="128" t="s">
        <v>995</v>
      </c>
      <c r="F3829">
        <v>3</v>
      </c>
      <c r="G3829" t="s">
        <v>996</v>
      </c>
    </row>
    <row r="3830" spans="1:7">
      <c r="A3830">
        <v>4988</v>
      </c>
      <c r="B3830" t="s">
        <v>997</v>
      </c>
      <c r="C3830">
        <v>2401</v>
      </c>
      <c r="D3830" t="s">
        <v>1009</v>
      </c>
      <c r="E3830" s="128" t="s">
        <v>995</v>
      </c>
      <c r="F3830">
        <v>3</v>
      </c>
      <c r="G3830" t="s">
        <v>996</v>
      </c>
    </row>
    <row r="3831" spans="1:7">
      <c r="A3831">
        <v>4989</v>
      </c>
      <c r="B3831" t="s">
        <v>997</v>
      </c>
      <c r="C3831">
        <v>2412</v>
      </c>
      <c r="D3831" t="s">
        <v>1010</v>
      </c>
      <c r="E3831" s="128" t="s">
        <v>995</v>
      </c>
      <c r="F3831">
        <v>3</v>
      </c>
      <c r="G3831" t="s">
        <v>996</v>
      </c>
    </row>
    <row r="3832" spans="1:7">
      <c r="A3832">
        <v>4990</v>
      </c>
      <c r="B3832" t="s">
        <v>997</v>
      </c>
      <c r="C3832">
        <v>2402</v>
      </c>
      <c r="D3832" t="s">
        <v>1000</v>
      </c>
      <c r="E3832" s="128" t="s">
        <v>995</v>
      </c>
      <c r="F3832">
        <v>3</v>
      </c>
      <c r="G3832" t="s">
        <v>998</v>
      </c>
    </row>
    <row r="3833" spans="1:7">
      <c r="A3833">
        <v>4991</v>
      </c>
      <c r="B3833" t="s">
        <v>997</v>
      </c>
      <c r="C3833">
        <v>2403</v>
      </c>
      <c r="D3833" t="s">
        <v>1009</v>
      </c>
      <c r="E3833" s="128" t="s">
        <v>995</v>
      </c>
      <c r="F3833">
        <v>3</v>
      </c>
      <c r="G3833" t="s">
        <v>996</v>
      </c>
    </row>
    <row r="3834" spans="1:7">
      <c r="A3834">
        <v>4992</v>
      </c>
      <c r="B3834" t="s">
        <v>993</v>
      </c>
      <c r="C3834">
        <v>2424</v>
      </c>
      <c r="D3834" t="s">
        <v>1006</v>
      </c>
      <c r="E3834" s="128" t="s">
        <v>995</v>
      </c>
      <c r="F3834">
        <v>3</v>
      </c>
      <c r="G3834" t="s">
        <v>996</v>
      </c>
    </row>
    <row r="3835" spans="1:7">
      <c r="A3835">
        <v>4993</v>
      </c>
      <c r="B3835" t="s">
        <v>1001</v>
      </c>
      <c r="C3835">
        <v>2401</v>
      </c>
      <c r="D3835" t="s">
        <v>1009</v>
      </c>
      <c r="E3835" s="128" t="s">
        <v>1003</v>
      </c>
      <c r="F3835">
        <v>3</v>
      </c>
      <c r="G3835" t="s">
        <v>996</v>
      </c>
    </row>
    <row r="3836" spans="1:7">
      <c r="A3836">
        <v>4994</v>
      </c>
      <c r="B3836" t="s">
        <v>997</v>
      </c>
      <c r="C3836">
        <v>2401</v>
      </c>
      <c r="D3836" t="s">
        <v>1010</v>
      </c>
      <c r="E3836" s="128" t="s">
        <v>1003</v>
      </c>
      <c r="F3836">
        <v>3</v>
      </c>
      <c r="G3836" t="s">
        <v>998</v>
      </c>
    </row>
    <row r="3837" spans="1:7">
      <c r="A3837">
        <v>4995</v>
      </c>
      <c r="B3837" t="s">
        <v>997</v>
      </c>
      <c r="C3837">
        <v>2415</v>
      </c>
      <c r="D3837" t="s">
        <v>1000</v>
      </c>
      <c r="E3837" s="128" t="s">
        <v>999</v>
      </c>
      <c r="F3837">
        <v>3</v>
      </c>
      <c r="G3837" t="s">
        <v>998</v>
      </c>
    </row>
    <row r="3838" spans="1:7">
      <c r="A3838">
        <v>4996</v>
      </c>
      <c r="B3838" t="s">
        <v>997</v>
      </c>
      <c r="C3838">
        <v>2407</v>
      </c>
      <c r="D3838" t="s">
        <v>1008</v>
      </c>
      <c r="E3838" s="128" t="s">
        <v>995</v>
      </c>
      <c r="F3838">
        <v>3</v>
      </c>
      <c r="G3838" t="s">
        <v>996</v>
      </c>
    </row>
    <row r="3839" spans="1:7">
      <c r="A3839">
        <v>4997</v>
      </c>
      <c r="B3839" t="s">
        <v>997</v>
      </c>
      <c r="C3839">
        <v>2402</v>
      </c>
      <c r="D3839" t="s">
        <v>1009</v>
      </c>
      <c r="E3839" s="128" t="s">
        <v>999</v>
      </c>
      <c r="F3839">
        <v>3</v>
      </c>
      <c r="G3839" t="s">
        <v>996</v>
      </c>
    </row>
    <row r="3840" spans="1:7">
      <c r="A3840">
        <v>4998</v>
      </c>
      <c r="B3840" t="s">
        <v>997</v>
      </c>
      <c r="C3840">
        <v>2402</v>
      </c>
      <c r="D3840" t="s">
        <v>1009</v>
      </c>
      <c r="E3840" s="128" t="s">
        <v>999</v>
      </c>
      <c r="F3840">
        <v>3</v>
      </c>
      <c r="G3840" t="s">
        <v>998</v>
      </c>
    </row>
    <row r="3841" spans="1:7">
      <c r="A3841">
        <v>4999</v>
      </c>
      <c r="B3841" t="s">
        <v>1002</v>
      </c>
      <c r="C3841">
        <v>2402</v>
      </c>
      <c r="D3841" t="s">
        <v>1008</v>
      </c>
      <c r="E3841" s="128" t="s">
        <v>999</v>
      </c>
      <c r="F3841">
        <v>3</v>
      </c>
      <c r="G3841" t="s">
        <v>998</v>
      </c>
    </row>
    <row r="3842" spans="1:7">
      <c r="A3842">
        <v>5000</v>
      </c>
      <c r="B3842" t="s">
        <v>997</v>
      </c>
      <c r="C3842">
        <v>2408</v>
      </c>
      <c r="D3842" t="s">
        <v>1009</v>
      </c>
      <c r="E3842" s="128" t="s">
        <v>1003</v>
      </c>
      <c r="F3842">
        <v>3</v>
      </c>
      <c r="G3842" t="s">
        <v>998</v>
      </c>
    </row>
    <row r="3843" spans="1:7">
      <c r="A3843">
        <v>5001</v>
      </c>
      <c r="B3843" t="s">
        <v>993</v>
      </c>
      <c r="C3843">
        <v>2401</v>
      </c>
      <c r="D3843" t="s">
        <v>1008</v>
      </c>
      <c r="E3843" s="128" t="s">
        <v>995</v>
      </c>
      <c r="F3843">
        <v>3</v>
      </c>
      <c r="G3843" t="s">
        <v>998</v>
      </c>
    </row>
    <row r="3844" spans="1:7">
      <c r="A3844">
        <v>5002</v>
      </c>
      <c r="B3844" t="s">
        <v>993</v>
      </c>
      <c r="C3844">
        <v>2423</v>
      </c>
      <c r="D3844" t="s">
        <v>1000</v>
      </c>
      <c r="E3844" s="128" t="s">
        <v>999</v>
      </c>
      <c r="F3844">
        <v>3</v>
      </c>
      <c r="G3844" t="s">
        <v>996</v>
      </c>
    </row>
    <row r="3845" spans="1:7">
      <c r="A3845">
        <v>5003</v>
      </c>
      <c r="B3845" t="s">
        <v>997</v>
      </c>
      <c r="C3845">
        <v>2418</v>
      </c>
      <c r="D3845" t="s">
        <v>1010</v>
      </c>
      <c r="E3845" s="128" t="s">
        <v>995</v>
      </c>
      <c r="F3845">
        <v>3</v>
      </c>
      <c r="G3845" t="s">
        <v>996</v>
      </c>
    </row>
    <row r="3846" spans="1:7">
      <c r="A3846">
        <v>5004</v>
      </c>
      <c r="B3846" t="s">
        <v>997</v>
      </c>
      <c r="C3846">
        <v>2403</v>
      </c>
      <c r="D3846" t="s">
        <v>1010</v>
      </c>
      <c r="E3846" s="128" t="s">
        <v>999</v>
      </c>
      <c r="F3846">
        <v>3</v>
      </c>
      <c r="G3846" t="s">
        <v>998</v>
      </c>
    </row>
    <row r="3847" spans="1:7">
      <c r="A3847">
        <v>5005</v>
      </c>
      <c r="B3847" t="s">
        <v>1007</v>
      </c>
      <c r="C3847">
        <v>2402</v>
      </c>
      <c r="D3847" t="s">
        <v>1009</v>
      </c>
      <c r="E3847" s="128" t="s">
        <v>999</v>
      </c>
      <c r="F3847">
        <v>3</v>
      </c>
      <c r="G3847" t="s">
        <v>998</v>
      </c>
    </row>
    <row r="3848" spans="1:7">
      <c r="A3848">
        <v>5006</v>
      </c>
      <c r="B3848" t="s">
        <v>993</v>
      </c>
      <c r="C3848">
        <v>2411</v>
      </c>
      <c r="D3848" t="s">
        <v>994</v>
      </c>
      <c r="E3848" s="128" t="s">
        <v>995</v>
      </c>
      <c r="F3848">
        <v>3</v>
      </c>
      <c r="G3848" t="s">
        <v>996</v>
      </c>
    </row>
    <row r="3849" spans="1:7">
      <c r="A3849">
        <v>5007</v>
      </c>
      <c r="B3849" t="s">
        <v>1001</v>
      </c>
      <c r="C3849">
        <v>2409</v>
      </c>
      <c r="D3849" t="s">
        <v>1010</v>
      </c>
      <c r="E3849" s="128" t="s">
        <v>1003</v>
      </c>
      <c r="F3849">
        <v>3</v>
      </c>
      <c r="G3849" t="s">
        <v>996</v>
      </c>
    </row>
    <row r="3850" spans="1:7">
      <c r="A3850">
        <v>5008</v>
      </c>
      <c r="B3850" t="s">
        <v>997</v>
      </c>
      <c r="C3850">
        <v>2412</v>
      </c>
      <c r="D3850" t="s">
        <v>1009</v>
      </c>
      <c r="E3850" s="128" t="s">
        <v>1004</v>
      </c>
      <c r="F3850">
        <v>3</v>
      </c>
      <c r="G3850" t="s">
        <v>998</v>
      </c>
    </row>
    <row r="3851" spans="1:7">
      <c r="A3851">
        <v>5009</v>
      </c>
      <c r="B3851" t="s">
        <v>993</v>
      </c>
      <c r="C3851">
        <v>2414</v>
      </c>
      <c r="D3851" t="s">
        <v>1006</v>
      </c>
      <c r="E3851" s="128" t="s">
        <v>995</v>
      </c>
      <c r="F3851">
        <v>3</v>
      </c>
      <c r="G3851" t="s">
        <v>998</v>
      </c>
    </row>
    <row r="3852" spans="1:7">
      <c r="A3852">
        <v>5010</v>
      </c>
      <c r="B3852" t="s">
        <v>1001</v>
      </c>
      <c r="C3852">
        <v>2419</v>
      </c>
      <c r="D3852" t="s">
        <v>1008</v>
      </c>
      <c r="E3852" s="128" t="s">
        <v>995</v>
      </c>
      <c r="F3852">
        <v>3</v>
      </c>
      <c r="G3852" t="s">
        <v>996</v>
      </c>
    </row>
    <row r="3853" spans="1:7">
      <c r="A3853">
        <v>5011</v>
      </c>
      <c r="B3853" t="s">
        <v>1001</v>
      </c>
      <c r="C3853">
        <v>2411</v>
      </c>
      <c r="D3853" t="s">
        <v>1009</v>
      </c>
      <c r="E3853" s="128" t="s">
        <v>995</v>
      </c>
      <c r="F3853">
        <v>3</v>
      </c>
      <c r="G3853" t="s">
        <v>996</v>
      </c>
    </row>
    <row r="3854" spans="1:7">
      <c r="A3854">
        <v>5012</v>
      </c>
      <c r="B3854" t="s">
        <v>993</v>
      </c>
      <c r="C3854">
        <v>2415</v>
      </c>
      <c r="D3854" t="s">
        <v>1008</v>
      </c>
      <c r="E3854" s="128" t="s">
        <v>995</v>
      </c>
      <c r="F3854">
        <v>3</v>
      </c>
      <c r="G3854" t="s">
        <v>996</v>
      </c>
    </row>
    <row r="3855" spans="1:7">
      <c r="A3855">
        <v>5013</v>
      </c>
      <c r="B3855" t="s">
        <v>997</v>
      </c>
      <c r="C3855">
        <v>2420</v>
      </c>
      <c r="D3855" t="s">
        <v>1000</v>
      </c>
      <c r="E3855" s="128" t="s">
        <v>999</v>
      </c>
      <c r="F3855">
        <v>3</v>
      </c>
      <c r="G3855" t="s">
        <v>996</v>
      </c>
    </row>
    <row r="3856" spans="1:7">
      <c r="A3856">
        <v>5014</v>
      </c>
      <c r="B3856" t="s">
        <v>997</v>
      </c>
      <c r="C3856">
        <v>2402</v>
      </c>
      <c r="D3856" t="s">
        <v>1008</v>
      </c>
      <c r="E3856" s="128" t="s">
        <v>1003</v>
      </c>
      <c r="F3856">
        <v>3</v>
      </c>
      <c r="G3856" t="s">
        <v>998</v>
      </c>
    </row>
    <row r="3857" spans="1:7">
      <c r="A3857">
        <v>5015</v>
      </c>
      <c r="B3857" t="s">
        <v>997</v>
      </c>
      <c r="C3857">
        <v>2402</v>
      </c>
      <c r="D3857" t="s">
        <v>1009</v>
      </c>
      <c r="E3857" s="128" t="s">
        <v>1003</v>
      </c>
      <c r="F3857">
        <v>3</v>
      </c>
      <c r="G3857" t="s">
        <v>998</v>
      </c>
    </row>
    <row r="3858" spans="1:7">
      <c r="A3858">
        <v>5016</v>
      </c>
      <c r="B3858" t="s">
        <v>1001</v>
      </c>
      <c r="C3858">
        <v>2411</v>
      </c>
      <c r="D3858" t="s">
        <v>1000</v>
      </c>
      <c r="E3858" s="128" t="s">
        <v>1003</v>
      </c>
      <c r="F3858">
        <v>3</v>
      </c>
      <c r="G3858" t="s">
        <v>996</v>
      </c>
    </row>
    <row r="3859" spans="1:7">
      <c r="A3859">
        <v>5017</v>
      </c>
      <c r="B3859" t="s">
        <v>1001</v>
      </c>
      <c r="C3859">
        <v>2411</v>
      </c>
      <c r="D3859" t="s">
        <v>1000</v>
      </c>
      <c r="E3859" s="128" t="s">
        <v>1004</v>
      </c>
      <c r="F3859">
        <v>3</v>
      </c>
      <c r="G3859" t="s">
        <v>996</v>
      </c>
    </row>
    <row r="3860" spans="1:7">
      <c r="A3860">
        <v>5018</v>
      </c>
      <c r="B3860" t="s">
        <v>1001</v>
      </c>
      <c r="C3860">
        <v>2424</v>
      </c>
      <c r="D3860" t="s">
        <v>1009</v>
      </c>
      <c r="E3860" s="128" t="s">
        <v>995</v>
      </c>
      <c r="F3860">
        <v>3</v>
      </c>
      <c r="G3860" t="s">
        <v>998</v>
      </c>
    </row>
    <row r="3861" spans="1:7">
      <c r="A3861">
        <v>5019</v>
      </c>
      <c r="B3861" t="s">
        <v>997</v>
      </c>
      <c r="C3861">
        <v>2415</v>
      </c>
      <c r="D3861" t="s">
        <v>1008</v>
      </c>
      <c r="E3861" s="128" t="s">
        <v>999</v>
      </c>
      <c r="F3861">
        <v>3</v>
      </c>
      <c r="G3861" t="s">
        <v>998</v>
      </c>
    </row>
    <row r="3862" spans="1:7">
      <c r="A3862">
        <v>5020</v>
      </c>
      <c r="B3862" t="s">
        <v>997</v>
      </c>
      <c r="C3862">
        <v>2402</v>
      </c>
      <c r="D3862" t="s">
        <v>1010</v>
      </c>
      <c r="E3862" s="128" t="s">
        <v>999</v>
      </c>
      <c r="F3862">
        <v>3</v>
      </c>
      <c r="G3862" t="s">
        <v>998</v>
      </c>
    </row>
    <row r="3863" spans="1:7">
      <c r="A3863">
        <v>5021</v>
      </c>
      <c r="B3863" t="s">
        <v>997</v>
      </c>
      <c r="C3863">
        <v>2421</v>
      </c>
      <c r="D3863" t="s">
        <v>1009</v>
      </c>
      <c r="E3863" s="128" t="s">
        <v>999</v>
      </c>
      <c r="F3863">
        <v>3</v>
      </c>
      <c r="G3863" t="s">
        <v>996</v>
      </c>
    </row>
    <row r="3864" spans="1:7">
      <c r="A3864">
        <v>5022</v>
      </c>
      <c r="B3864" t="s">
        <v>1001</v>
      </c>
      <c r="C3864">
        <v>2420</v>
      </c>
      <c r="D3864" t="s">
        <v>994</v>
      </c>
      <c r="E3864" s="128" t="s">
        <v>995</v>
      </c>
      <c r="F3864">
        <v>3</v>
      </c>
      <c r="G3864" t="s">
        <v>996</v>
      </c>
    </row>
    <row r="3865" spans="1:7">
      <c r="A3865">
        <v>5023</v>
      </c>
      <c r="B3865" t="s">
        <v>997</v>
      </c>
      <c r="C3865">
        <v>2417</v>
      </c>
      <c r="D3865" t="s">
        <v>1006</v>
      </c>
      <c r="E3865" s="128" t="s">
        <v>999</v>
      </c>
      <c r="F3865">
        <v>3</v>
      </c>
      <c r="G3865" t="s">
        <v>998</v>
      </c>
    </row>
    <row r="3866" spans="1:7">
      <c r="A3866">
        <v>5024</v>
      </c>
      <c r="B3866" t="s">
        <v>997</v>
      </c>
      <c r="C3866">
        <v>2417</v>
      </c>
      <c r="D3866" t="s">
        <v>1006</v>
      </c>
      <c r="E3866" s="128" t="s">
        <v>999</v>
      </c>
      <c r="F3866">
        <v>3</v>
      </c>
      <c r="G3866" t="s">
        <v>998</v>
      </c>
    </row>
    <row r="3867" spans="1:7">
      <c r="A3867">
        <v>5025</v>
      </c>
      <c r="B3867" t="s">
        <v>997</v>
      </c>
      <c r="C3867">
        <v>2401</v>
      </c>
      <c r="D3867" t="s">
        <v>1008</v>
      </c>
      <c r="E3867" s="128" t="s">
        <v>995</v>
      </c>
      <c r="F3867">
        <v>3</v>
      </c>
      <c r="G3867" t="s">
        <v>998</v>
      </c>
    </row>
    <row r="3868" spans="1:7">
      <c r="A3868">
        <v>5026</v>
      </c>
      <c r="B3868" t="s">
        <v>1001</v>
      </c>
      <c r="C3868">
        <v>2408</v>
      </c>
      <c r="D3868" t="s">
        <v>1009</v>
      </c>
      <c r="E3868" s="128" t="s">
        <v>1003</v>
      </c>
      <c r="F3868">
        <v>3</v>
      </c>
      <c r="G3868" t="s">
        <v>998</v>
      </c>
    </row>
    <row r="3869" spans="1:7">
      <c r="A3869">
        <v>5027</v>
      </c>
      <c r="B3869" t="s">
        <v>997</v>
      </c>
      <c r="C3869">
        <v>2401</v>
      </c>
      <c r="D3869" t="s">
        <v>994</v>
      </c>
      <c r="E3869" s="128" t="s">
        <v>995</v>
      </c>
      <c r="F3869">
        <v>3</v>
      </c>
      <c r="G3869" t="s">
        <v>996</v>
      </c>
    </row>
    <row r="3870" spans="1:7">
      <c r="A3870">
        <v>5028</v>
      </c>
      <c r="B3870" t="s">
        <v>997</v>
      </c>
      <c r="C3870">
        <v>2402</v>
      </c>
      <c r="D3870" t="s">
        <v>1009</v>
      </c>
      <c r="E3870" s="128" t="s">
        <v>1003</v>
      </c>
      <c r="F3870">
        <v>3</v>
      </c>
      <c r="G3870" t="s">
        <v>998</v>
      </c>
    </row>
    <row r="3871" spans="1:7">
      <c r="A3871">
        <v>5029</v>
      </c>
      <c r="B3871" t="s">
        <v>1001</v>
      </c>
      <c r="C3871">
        <v>2409</v>
      </c>
      <c r="D3871" t="s">
        <v>1006</v>
      </c>
      <c r="E3871" s="128" t="s">
        <v>1003</v>
      </c>
      <c r="F3871">
        <v>3</v>
      </c>
      <c r="G3871" t="s">
        <v>996</v>
      </c>
    </row>
    <row r="3872" spans="1:7">
      <c r="A3872">
        <v>5030</v>
      </c>
      <c r="B3872" t="s">
        <v>997</v>
      </c>
      <c r="C3872">
        <v>2415</v>
      </c>
      <c r="D3872" t="s">
        <v>1008</v>
      </c>
      <c r="E3872" s="128" t="s">
        <v>995</v>
      </c>
      <c r="F3872">
        <v>3</v>
      </c>
      <c r="G3872" t="s">
        <v>998</v>
      </c>
    </row>
    <row r="3873" spans="1:7">
      <c r="A3873">
        <v>5031</v>
      </c>
      <c r="B3873" t="s">
        <v>997</v>
      </c>
      <c r="C3873">
        <v>2424</v>
      </c>
      <c r="D3873" t="s">
        <v>1006</v>
      </c>
      <c r="E3873" s="128" t="s">
        <v>1003</v>
      </c>
      <c r="F3873">
        <v>3</v>
      </c>
      <c r="G3873" t="s">
        <v>998</v>
      </c>
    </row>
    <row r="3874" spans="1:7">
      <c r="A3874">
        <v>5032</v>
      </c>
      <c r="B3874" t="s">
        <v>1001</v>
      </c>
      <c r="C3874">
        <v>2405</v>
      </c>
      <c r="D3874" t="s">
        <v>1010</v>
      </c>
      <c r="E3874" s="128" t="s">
        <v>1003</v>
      </c>
      <c r="F3874">
        <v>3</v>
      </c>
      <c r="G3874" t="s">
        <v>998</v>
      </c>
    </row>
    <row r="3875" spans="1:7">
      <c r="A3875">
        <v>5033</v>
      </c>
      <c r="B3875" t="s">
        <v>1001</v>
      </c>
      <c r="C3875">
        <v>2405</v>
      </c>
      <c r="D3875" t="s">
        <v>1000</v>
      </c>
      <c r="E3875" s="128" t="s">
        <v>995</v>
      </c>
      <c r="F3875">
        <v>3</v>
      </c>
      <c r="G3875" t="s">
        <v>996</v>
      </c>
    </row>
    <row r="3876" spans="1:7">
      <c r="A3876">
        <v>5034</v>
      </c>
      <c r="B3876" t="s">
        <v>1001</v>
      </c>
      <c r="C3876">
        <v>2420</v>
      </c>
      <c r="D3876" t="s">
        <v>994</v>
      </c>
      <c r="E3876" s="128" t="s">
        <v>995</v>
      </c>
      <c r="F3876">
        <v>3</v>
      </c>
      <c r="G3876" t="s">
        <v>996</v>
      </c>
    </row>
    <row r="3877" spans="1:7">
      <c r="A3877">
        <v>5035</v>
      </c>
      <c r="B3877" t="s">
        <v>997</v>
      </c>
      <c r="C3877">
        <v>2401</v>
      </c>
      <c r="D3877" t="s">
        <v>1009</v>
      </c>
      <c r="E3877" s="128" t="s">
        <v>999</v>
      </c>
      <c r="F3877">
        <v>3</v>
      </c>
      <c r="G3877" t="s">
        <v>998</v>
      </c>
    </row>
    <row r="3878" spans="1:7">
      <c r="A3878">
        <v>5036</v>
      </c>
      <c r="B3878" t="s">
        <v>997</v>
      </c>
      <c r="C3878">
        <v>2416</v>
      </c>
      <c r="D3878" t="s">
        <v>1008</v>
      </c>
      <c r="E3878" s="128" t="s">
        <v>999</v>
      </c>
      <c r="F3878">
        <v>3</v>
      </c>
      <c r="G3878" t="s">
        <v>996</v>
      </c>
    </row>
    <row r="3879" spans="1:7">
      <c r="A3879">
        <v>5037</v>
      </c>
      <c r="B3879" t="s">
        <v>997</v>
      </c>
      <c r="C3879">
        <v>2402</v>
      </c>
      <c r="D3879" t="s">
        <v>1009</v>
      </c>
      <c r="E3879" s="128" t="s">
        <v>995</v>
      </c>
      <c r="F3879">
        <v>3</v>
      </c>
      <c r="G3879" t="s">
        <v>996</v>
      </c>
    </row>
    <row r="3880" spans="1:7">
      <c r="A3880">
        <v>5038</v>
      </c>
      <c r="B3880" t="s">
        <v>993</v>
      </c>
      <c r="C3880">
        <v>2416</v>
      </c>
      <c r="D3880" t="s">
        <v>1006</v>
      </c>
      <c r="E3880" s="128" t="s">
        <v>1003</v>
      </c>
      <c r="F3880">
        <v>3</v>
      </c>
      <c r="G3880" t="s">
        <v>996</v>
      </c>
    </row>
    <row r="3881" spans="1:7">
      <c r="A3881">
        <v>5039</v>
      </c>
      <c r="B3881" t="s">
        <v>997</v>
      </c>
      <c r="C3881">
        <v>2412</v>
      </c>
      <c r="D3881" t="s">
        <v>1008</v>
      </c>
      <c r="E3881" s="128" t="s">
        <v>999</v>
      </c>
      <c r="F3881">
        <v>3</v>
      </c>
      <c r="G3881" t="s">
        <v>998</v>
      </c>
    </row>
    <row r="3882" spans="1:7">
      <c r="A3882">
        <v>5040</v>
      </c>
      <c r="B3882" t="s">
        <v>997</v>
      </c>
      <c r="C3882">
        <v>2403</v>
      </c>
      <c r="D3882" t="s">
        <v>1009</v>
      </c>
      <c r="E3882" s="128" t="s">
        <v>1003</v>
      </c>
      <c r="F3882">
        <v>3</v>
      </c>
      <c r="G3882" t="s">
        <v>996</v>
      </c>
    </row>
    <row r="3883" spans="1:7">
      <c r="A3883">
        <v>5041</v>
      </c>
      <c r="B3883" t="s">
        <v>1001</v>
      </c>
      <c r="C3883">
        <v>2407</v>
      </c>
      <c r="D3883" t="s">
        <v>1009</v>
      </c>
      <c r="E3883" s="128" t="s">
        <v>1004</v>
      </c>
      <c r="F3883">
        <v>3</v>
      </c>
      <c r="G3883" t="s">
        <v>996</v>
      </c>
    </row>
    <row r="3884" spans="1:7">
      <c r="A3884">
        <v>5042</v>
      </c>
      <c r="B3884" t="s">
        <v>997</v>
      </c>
      <c r="C3884">
        <v>2411</v>
      </c>
      <c r="D3884" t="s">
        <v>1008</v>
      </c>
      <c r="E3884" s="128" t="s">
        <v>999</v>
      </c>
      <c r="F3884">
        <v>3</v>
      </c>
      <c r="G3884" t="s">
        <v>998</v>
      </c>
    </row>
    <row r="3885" spans="1:7">
      <c r="A3885">
        <v>5043</v>
      </c>
      <c r="B3885" t="s">
        <v>1001</v>
      </c>
      <c r="C3885">
        <v>2418</v>
      </c>
      <c r="D3885" t="s">
        <v>1008</v>
      </c>
      <c r="E3885" s="128" t="s">
        <v>1003</v>
      </c>
      <c r="F3885">
        <v>3</v>
      </c>
      <c r="G3885" t="s">
        <v>998</v>
      </c>
    </row>
    <row r="3886" spans="1:7">
      <c r="A3886">
        <v>5044</v>
      </c>
      <c r="B3886" t="s">
        <v>997</v>
      </c>
      <c r="C3886">
        <v>2418</v>
      </c>
      <c r="D3886" t="s">
        <v>1008</v>
      </c>
      <c r="E3886" s="128" t="s">
        <v>1003</v>
      </c>
      <c r="F3886">
        <v>3</v>
      </c>
      <c r="G3886" t="s">
        <v>998</v>
      </c>
    </row>
    <row r="3887" spans="1:7">
      <c r="A3887">
        <v>5045</v>
      </c>
      <c r="B3887" t="s">
        <v>997</v>
      </c>
      <c r="C3887">
        <v>2424</v>
      </c>
      <c r="D3887" t="s">
        <v>1000</v>
      </c>
      <c r="E3887" s="128" t="s">
        <v>995</v>
      </c>
      <c r="F3887">
        <v>3</v>
      </c>
      <c r="G3887" t="s">
        <v>998</v>
      </c>
    </row>
    <row r="3888" spans="1:7">
      <c r="A3888">
        <v>5046</v>
      </c>
      <c r="B3888" t="s">
        <v>1001</v>
      </c>
      <c r="C3888">
        <v>2403</v>
      </c>
      <c r="D3888" t="s">
        <v>1006</v>
      </c>
      <c r="E3888" s="128" t="s">
        <v>995</v>
      </c>
      <c r="F3888">
        <v>3</v>
      </c>
      <c r="G3888" t="s">
        <v>996</v>
      </c>
    </row>
    <row r="3889" spans="1:7">
      <c r="A3889">
        <v>5047</v>
      </c>
      <c r="B3889" t="s">
        <v>993</v>
      </c>
      <c r="C3889">
        <v>2423</v>
      </c>
      <c r="D3889" t="s">
        <v>1010</v>
      </c>
      <c r="E3889" s="128" t="s">
        <v>1003</v>
      </c>
      <c r="F3889">
        <v>3</v>
      </c>
      <c r="G3889" t="s">
        <v>996</v>
      </c>
    </row>
    <row r="3890" spans="1:7">
      <c r="A3890">
        <v>5048</v>
      </c>
      <c r="B3890" t="s">
        <v>997</v>
      </c>
      <c r="C3890">
        <v>2415</v>
      </c>
      <c r="D3890" t="s">
        <v>1010</v>
      </c>
      <c r="E3890" s="128" t="s">
        <v>995</v>
      </c>
      <c r="F3890">
        <v>3</v>
      </c>
      <c r="G3890" t="s">
        <v>998</v>
      </c>
    </row>
    <row r="3891" spans="1:7">
      <c r="A3891">
        <v>5049</v>
      </c>
      <c r="B3891" t="s">
        <v>1001</v>
      </c>
      <c r="C3891">
        <v>2423</v>
      </c>
      <c r="D3891" t="s">
        <v>1009</v>
      </c>
      <c r="E3891" s="128" t="s">
        <v>999</v>
      </c>
      <c r="F3891">
        <v>3</v>
      </c>
      <c r="G3891" t="s">
        <v>998</v>
      </c>
    </row>
    <row r="3892" spans="1:7">
      <c r="A3892">
        <v>5050</v>
      </c>
      <c r="B3892" t="s">
        <v>993</v>
      </c>
      <c r="C3892">
        <v>2409</v>
      </c>
      <c r="D3892" t="s">
        <v>1008</v>
      </c>
      <c r="E3892" s="128" t="s">
        <v>999</v>
      </c>
      <c r="F3892">
        <v>3</v>
      </c>
      <c r="G3892" t="s">
        <v>998</v>
      </c>
    </row>
    <row r="3893" spans="1:7">
      <c r="A3893">
        <v>5051</v>
      </c>
      <c r="B3893" t="s">
        <v>997</v>
      </c>
      <c r="C3893">
        <v>2424</v>
      </c>
      <c r="D3893" t="s">
        <v>994</v>
      </c>
      <c r="E3893" s="128" t="s">
        <v>995</v>
      </c>
      <c r="F3893">
        <v>3</v>
      </c>
      <c r="G3893" t="s">
        <v>996</v>
      </c>
    </row>
    <row r="3894" spans="1:7">
      <c r="A3894">
        <v>5052</v>
      </c>
      <c r="B3894" t="s">
        <v>997</v>
      </c>
      <c r="C3894">
        <v>2420</v>
      </c>
      <c r="D3894" t="s">
        <v>1006</v>
      </c>
      <c r="E3894" s="128" t="s">
        <v>999</v>
      </c>
      <c r="F3894">
        <v>3</v>
      </c>
      <c r="G3894" t="s">
        <v>996</v>
      </c>
    </row>
    <row r="3895" spans="1:7">
      <c r="A3895">
        <v>5053</v>
      </c>
      <c r="B3895" t="s">
        <v>1001</v>
      </c>
      <c r="C3895">
        <v>2402</v>
      </c>
      <c r="D3895" t="s">
        <v>1008</v>
      </c>
      <c r="E3895" s="128" t="s">
        <v>995</v>
      </c>
      <c r="F3895">
        <v>3</v>
      </c>
      <c r="G3895" t="s">
        <v>998</v>
      </c>
    </row>
    <row r="3896" spans="1:7">
      <c r="A3896">
        <v>5054</v>
      </c>
      <c r="B3896" t="s">
        <v>997</v>
      </c>
      <c r="C3896">
        <v>2411</v>
      </c>
      <c r="D3896" t="s">
        <v>1008</v>
      </c>
      <c r="E3896" s="128" t="s">
        <v>999</v>
      </c>
      <c r="F3896">
        <v>3</v>
      </c>
      <c r="G3896" t="s">
        <v>996</v>
      </c>
    </row>
    <row r="3897" spans="1:7">
      <c r="A3897">
        <v>5055</v>
      </c>
      <c r="B3897" t="s">
        <v>997</v>
      </c>
      <c r="C3897">
        <v>2424</v>
      </c>
      <c r="D3897" t="s">
        <v>1006</v>
      </c>
      <c r="E3897" s="128" t="s">
        <v>995</v>
      </c>
      <c r="F3897">
        <v>3</v>
      </c>
      <c r="G3897" t="s">
        <v>998</v>
      </c>
    </row>
    <row r="3898" spans="1:7">
      <c r="A3898">
        <v>5056</v>
      </c>
      <c r="B3898" t="s">
        <v>1001</v>
      </c>
      <c r="C3898">
        <v>2402</v>
      </c>
      <c r="D3898" t="s">
        <v>1006</v>
      </c>
      <c r="E3898" s="128" t="s">
        <v>995</v>
      </c>
      <c r="F3898">
        <v>3</v>
      </c>
      <c r="G3898" t="s">
        <v>998</v>
      </c>
    </row>
    <row r="3899" spans="1:7">
      <c r="A3899">
        <v>5057</v>
      </c>
      <c r="B3899" t="s">
        <v>993</v>
      </c>
      <c r="C3899">
        <v>2424</v>
      </c>
      <c r="D3899" t="s">
        <v>1010</v>
      </c>
      <c r="E3899" s="128" t="s">
        <v>999</v>
      </c>
      <c r="F3899">
        <v>3</v>
      </c>
      <c r="G3899" t="s">
        <v>998</v>
      </c>
    </row>
    <row r="3900" spans="1:7">
      <c r="A3900">
        <v>5058</v>
      </c>
      <c r="B3900" t="s">
        <v>997</v>
      </c>
      <c r="C3900">
        <v>2420</v>
      </c>
      <c r="D3900" t="s">
        <v>1008</v>
      </c>
      <c r="E3900" s="128" t="s">
        <v>999</v>
      </c>
      <c r="F3900">
        <v>3</v>
      </c>
      <c r="G3900" t="s">
        <v>996</v>
      </c>
    </row>
    <row r="3901" spans="1:7">
      <c r="A3901">
        <v>5059</v>
      </c>
      <c r="B3901" t="s">
        <v>997</v>
      </c>
      <c r="C3901">
        <v>2417</v>
      </c>
      <c r="D3901" t="s">
        <v>994</v>
      </c>
      <c r="E3901" s="128" t="s">
        <v>995</v>
      </c>
      <c r="F3901">
        <v>3</v>
      </c>
      <c r="G3901" t="s">
        <v>996</v>
      </c>
    </row>
    <row r="3902" spans="1:7">
      <c r="A3902">
        <v>5060</v>
      </c>
      <c r="B3902" t="s">
        <v>997</v>
      </c>
      <c r="C3902">
        <v>2417</v>
      </c>
      <c r="D3902" t="s">
        <v>994</v>
      </c>
      <c r="E3902" s="128" t="s">
        <v>995</v>
      </c>
      <c r="F3902">
        <v>3</v>
      </c>
      <c r="G3902" t="s">
        <v>996</v>
      </c>
    </row>
    <row r="3903" spans="1:7">
      <c r="A3903">
        <v>5061</v>
      </c>
      <c r="B3903" t="s">
        <v>997</v>
      </c>
      <c r="C3903">
        <v>2408</v>
      </c>
      <c r="D3903" t="s">
        <v>1009</v>
      </c>
      <c r="E3903" s="128" t="s">
        <v>999</v>
      </c>
      <c r="F3903">
        <v>3</v>
      </c>
      <c r="G3903" t="s">
        <v>996</v>
      </c>
    </row>
    <row r="3904" spans="1:7">
      <c r="A3904">
        <v>5062</v>
      </c>
      <c r="B3904" t="s">
        <v>997</v>
      </c>
      <c r="C3904">
        <v>2402</v>
      </c>
      <c r="D3904" t="s">
        <v>1010</v>
      </c>
      <c r="E3904" s="128" t="s">
        <v>995</v>
      </c>
      <c r="F3904">
        <v>3</v>
      </c>
      <c r="G3904" t="s">
        <v>998</v>
      </c>
    </row>
    <row r="3905" spans="1:7">
      <c r="A3905">
        <v>5063</v>
      </c>
      <c r="B3905" t="s">
        <v>997</v>
      </c>
      <c r="C3905">
        <v>2407</v>
      </c>
      <c r="D3905" t="s">
        <v>1008</v>
      </c>
      <c r="E3905" s="128" t="s">
        <v>995</v>
      </c>
      <c r="F3905">
        <v>3</v>
      </c>
      <c r="G3905" t="s">
        <v>998</v>
      </c>
    </row>
    <row r="3906" spans="1:7">
      <c r="A3906">
        <v>5064</v>
      </c>
      <c r="B3906" t="s">
        <v>997</v>
      </c>
      <c r="C3906">
        <v>2406</v>
      </c>
      <c r="D3906" t="s">
        <v>1006</v>
      </c>
      <c r="E3906" s="128" t="s">
        <v>1003</v>
      </c>
      <c r="F3906">
        <v>3</v>
      </c>
      <c r="G3906" t="s">
        <v>998</v>
      </c>
    </row>
    <row r="3907" spans="1:7">
      <c r="A3907">
        <v>5065</v>
      </c>
      <c r="B3907" t="s">
        <v>997</v>
      </c>
      <c r="C3907">
        <v>2402</v>
      </c>
      <c r="D3907" t="s">
        <v>1008</v>
      </c>
      <c r="E3907" s="128" t="s">
        <v>995</v>
      </c>
      <c r="F3907">
        <v>3</v>
      </c>
      <c r="G3907" t="s">
        <v>996</v>
      </c>
    </row>
    <row r="3908" spans="1:7">
      <c r="A3908">
        <v>5066</v>
      </c>
      <c r="B3908" t="s">
        <v>997</v>
      </c>
      <c r="C3908">
        <v>2413</v>
      </c>
      <c r="D3908" t="s">
        <v>1000</v>
      </c>
      <c r="E3908" s="128" t="s">
        <v>995</v>
      </c>
      <c r="F3908">
        <v>3</v>
      </c>
      <c r="G3908" t="s">
        <v>996</v>
      </c>
    </row>
    <row r="3909" spans="1:7">
      <c r="A3909">
        <v>5067</v>
      </c>
      <c r="B3909" t="s">
        <v>997</v>
      </c>
      <c r="C3909">
        <v>2412</v>
      </c>
      <c r="D3909" t="s">
        <v>1006</v>
      </c>
      <c r="E3909" s="128" t="s">
        <v>999</v>
      </c>
      <c r="F3909">
        <v>3</v>
      </c>
      <c r="G3909" t="s">
        <v>998</v>
      </c>
    </row>
    <row r="3910" spans="1:7">
      <c r="A3910">
        <v>5068</v>
      </c>
      <c r="B3910" t="s">
        <v>993</v>
      </c>
      <c r="C3910">
        <v>2411</v>
      </c>
      <c r="D3910" t="s">
        <v>1000</v>
      </c>
      <c r="E3910" s="128" t="s">
        <v>999</v>
      </c>
      <c r="F3910">
        <v>3</v>
      </c>
      <c r="G3910" t="s">
        <v>996</v>
      </c>
    </row>
    <row r="3911" spans="1:7">
      <c r="A3911">
        <v>5069</v>
      </c>
      <c r="B3911" t="s">
        <v>1001</v>
      </c>
      <c r="C3911">
        <v>2402</v>
      </c>
      <c r="D3911" t="s">
        <v>1008</v>
      </c>
      <c r="E3911" s="128" t="s">
        <v>995</v>
      </c>
      <c r="F3911">
        <v>3</v>
      </c>
      <c r="G3911" t="s">
        <v>996</v>
      </c>
    </row>
    <row r="3912" spans="1:7">
      <c r="A3912">
        <v>5070</v>
      </c>
      <c r="B3912" t="s">
        <v>1002</v>
      </c>
      <c r="C3912">
        <v>2408</v>
      </c>
      <c r="D3912" t="s">
        <v>1006</v>
      </c>
      <c r="E3912" s="128" t="s">
        <v>999</v>
      </c>
      <c r="F3912">
        <v>3</v>
      </c>
      <c r="G3912" t="s">
        <v>998</v>
      </c>
    </row>
    <row r="3913" spans="1:7">
      <c r="A3913">
        <v>5071</v>
      </c>
      <c r="B3913" t="s">
        <v>1001</v>
      </c>
      <c r="C3913">
        <v>2401</v>
      </c>
      <c r="D3913" t="s">
        <v>1010</v>
      </c>
      <c r="E3913" s="128" t="s">
        <v>999</v>
      </c>
      <c r="F3913">
        <v>3</v>
      </c>
      <c r="G3913" t="s">
        <v>996</v>
      </c>
    </row>
    <row r="3914" spans="1:7">
      <c r="A3914">
        <v>5072</v>
      </c>
      <c r="B3914" t="s">
        <v>997</v>
      </c>
      <c r="C3914">
        <v>2424</v>
      </c>
      <c r="D3914" t="s">
        <v>1008</v>
      </c>
      <c r="E3914" s="128" t="s">
        <v>999</v>
      </c>
      <c r="F3914">
        <v>3</v>
      </c>
      <c r="G3914" t="s">
        <v>998</v>
      </c>
    </row>
    <row r="3915" spans="1:7">
      <c r="A3915">
        <v>5073</v>
      </c>
      <c r="B3915" t="s">
        <v>1007</v>
      </c>
      <c r="C3915">
        <v>2415</v>
      </c>
      <c r="D3915" t="s">
        <v>1010</v>
      </c>
      <c r="E3915" s="128" t="s">
        <v>995</v>
      </c>
      <c r="F3915">
        <v>3</v>
      </c>
      <c r="G3915" t="s">
        <v>998</v>
      </c>
    </row>
    <row r="3916" spans="1:7">
      <c r="A3916">
        <v>5074</v>
      </c>
      <c r="B3916" t="s">
        <v>1002</v>
      </c>
      <c r="C3916">
        <v>2403</v>
      </c>
      <c r="D3916" t="s">
        <v>1009</v>
      </c>
      <c r="E3916" s="128" t="s">
        <v>1003</v>
      </c>
      <c r="F3916">
        <v>3</v>
      </c>
      <c r="G3916" t="s">
        <v>998</v>
      </c>
    </row>
    <row r="3917" spans="1:7">
      <c r="A3917">
        <v>5075</v>
      </c>
      <c r="B3917" t="s">
        <v>997</v>
      </c>
      <c r="C3917">
        <v>2417</v>
      </c>
      <c r="D3917" t="s">
        <v>1009</v>
      </c>
      <c r="E3917" s="128" t="s">
        <v>1003</v>
      </c>
      <c r="F3917">
        <v>3</v>
      </c>
      <c r="G3917" t="s">
        <v>998</v>
      </c>
    </row>
    <row r="3918" spans="1:7">
      <c r="A3918">
        <v>5076</v>
      </c>
      <c r="B3918" t="s">
        <v>1001</v>
      </c>
      <c r="C3918">
        <v>2423</v>
      </c>
      <c r="D3918" t="s">
        <v>1008</v>
      </c>
      <c r="E3918" s="128" t="s">
        <v>1003</v>
      </c>
      <c r="F3918">
        <v>3</v>
      </c>
      <c r="G3918" t="s">
        <v>998</v>
      </c>
    </row>
    <row r="3919" spans="1:7">
      <c r="A3919">
        <v>5078</v>
      </c>
      <c r="B3919" t="s">
        <v>997</v>
      </c>
      <c r="C3919">
        <v>2411</v>
      </c>
      <c r="D3919" t="s">
        <v>1000</v>
      </c>
      <c r="E3919" s="128" t="s">
        <v>995</v>
      </c>
      <c r="F3919">
        <v>2</v>
      </c>
      <c r="G3919" t="s">
        <v>996</v>
      </c>
    </row>
    <row r="3920" spans="1:7">
      <c r="A3920">
        <v>5079</v>
      </c>
      <c r="B3920" t="s">
        <v>1001</v>
      </c>
      <c r="C3920">
        <v>2418</v>
      </c>
      <c r="D3920" t="s">
        <v>1009</v>
      </c>
      <c r="E3920" s="128" t="s">
        <v>995</v>
      </c>
      <c r="F3920">
        <v>3</v>
      </c>
      <c r="G3920" t="s">
        <v>998</v>
      </c>
    </row>
    <row r="3921" spans="1:7">
      <c r="A3921">
        <v>5080</v>
      </c>
      <c r="B3921" t="s">
        <v>1001</v>
      </c>
      <c r="C3921">
        <v>2403</v>
      </c>
      <c r="D3921" t="s">
        <v>1008</v>
      </c>
      <c r="E3921" s="128" t="s">
        <v>999</v>
      </c>
      <c r="F3921">
        <v>3</v>
      </c>
      <c r="G3921" t="s">
        <v>996</v>
      </c>
    </row>
    <row r="3922" spans="1:7">
      <c r="A3922">
        <v>5081</v>
      </c>
      <c r="B3922" t="s">
        <v>997</v>
      </c>
      <c r="C3922">
        <v>2420</v>
      </c>
      <c r="D3922" t="s">
        <v>1006</v>
      </c>
      <c r="E3922" s="128" t="s">
        <v>999</v>
      </c>
      <c r="F3922">
        <v>2</v>
      </c>
      <c r="G3922" t="s">
        <v>996</v>
      </c>
    </row>
    <row r="3923" spans="1:7">
      <c r="A3923">
        <v>5082</v>
      </c>
      <c r="B3923" t="s">
        <v>1001</v>
      </c>
      <c r="C3923">
        <v>2407</v>
      </c>
      <c r="D3923" t="s">
        <v>1009</v>
      </c>
      <c r="E3923" s="128" t="s">
        <v>999</v>
      </c>
      <c r="F3923">
        <v>2</v>
      </c>
      <c r="G3923" t="s">
        <v>996</v>
      </c>
    </row>
    <row r="3924" spans="1:7">
      <c r="A3924">
        <v>5083</v>
      </c>
      <c r="B3924" t="s">
        <v>993</v>
      </c>
      <c r="C3924">
        <v>2415</v>
      </c>
      <c r="D3924" t="s">
        <v>1000</v>
      </c>
      <c r="E3924" s="128" t="s">
        <v>995</v>
      </c>
      <c r="F3924">
        <v>2</v>
      </c>
      <c r="G3924" t="s">
        <v>996</v>
      </c>
    </row>
    <row r="3925" spans="1:7">
      <c r="A3925">
        <v>5084</v>
      </c>
      <c r="B3925" t="s">
        <v>993</v>
      </c>
      <c r="C3925">
        <v>2404</v>
      </c>
      <c r="D3925" t="s">
        <v>994</v>
      </c>
      <c r="E3925" s="128" t="s">
        <v>999</v>
      </c>
      <c r="F3925">
        <v>2</v>
      </c>
      <c r="G3925" t="s">
        <v>998</v>
      </c>
    </row>
    <row r="3926" spans="1:7">
      <c r="A3926">
        <v>5085</v>
      </c>
      <c r="B3926" t="s">
        <v>997</v>
      </c>
      <c r="C3926">
        <v>2401</v>
      </c>
      <c r="D3926" t="s">
        <v>1009</v>
      </c>
      <c r="E3926" s="128" t="s">
        <v>999</v>
      </c>
      <c r="F3926">
        <v>2</v>
      </c>
      <c r="G3926" t="s">
        <v>998</v>
      </c>
    </row>
    <row r="3927" spans="1:7">
      <c r="A3927">
        <v>5086</v>
      </c>
      <c r="B3927" t="s">
        <v>993</v>
      </c>
      <c r="C3927">
        <v>2411</v>
      </c>
      <c r="D3927" t="s">
        <v>1008</v>
      </c>
      <c r="E3927" s="128" t="s">
        <v>999</v>
      </c>
      <c r="F3927">
        <v>2</v>
      </c>
      <c r="G3927" t="s">
        <v>998</v>
      </c>
    </row>
    <row r="3928" spans="1:7">
      <c r="A3928">
        <v>5087</v>
      </c>
      <c r="B3928" t="s">
        <v>997</v>
      </c>
      <c r="C3928">
        <v>2414</v>
      </c>
      <c r="D3928" t="s">
        <v>1006</v>
      </c>
      <c r="E3928" s="128" t="s">
        <v>995</v>
      </c>
      <c r="F3928">
        <v>2</v>
      </c>
      <c r="G3928" t="s">
        <v>996</v>
      </c>
    </row>
    <row r="3929" spans="1:7">
      <c r="A3929">
        <v>5088</v>
      </c>
      <c r="B3929" t="s">
        <v>997</v>
      </c>
      <c r="C3929">
        <v>2417</v>
      </c>
      <c r="D3929" t="s">
        <v>1009</v>
      </c>
      <c r="E3929" s="128" t="s">
        <v>1004</v>
      </c>
      <c r="F3929">
        <v>2</v>
      </c>
      <c r="G3929" t="s">
        <v>998</v>
      </c>
    </row>
    <row r="3930" spans="1:7">
      <c r="A3930">
        <v>5089</v>
      </c>
      <c r="B3930" t="s">
        <v>1001</v>
      </c>
      <c r="C3930">
        <v>2401</v>
      </c>
      <c r="D3930" t="s">
        <v>1008</v>
      </c>
      <c r="E3930" s="128" t="s">
        <v>1003</v>
      </c>
      <c r="F3930">
        <v>2</v>
      </c>
      <c r="G3930" t="s">
        <v>998</v>
      </c>
    </row>
    <row r="3931" spans="1:7">
      <c r="A3931">
        <v>5090</v>
      </c>
      <c r="B3931" t="s">
        <v>1001</v>
      </c>
      <c r="C3931">
        <v>2407</v>
      </c>
      <c r="D3931" t="s">
        <v>1009</v>
      </c>
      <c r="E3931" s="128" t="s">
        <v>995</v>
      </c>
      <c r="F3931">
        <v>2</v>
      </c>
      <c r="G3931" t="s">
        <v>996</v>
      </c>
    </row>
    <row r="3932" spans="1:7">
      <c r="A3932">
        <v>5091</v>
      </c>
      <c r="B3932" t="s">
        <v>993</v>
      </c>
      <c r="C3932">
        <v>2401</v>
      </c>
      <c r="D3932" t="s">
        <v>1009</v>
      </c>
      <c r="E3932" s="128" t="s">
        <v>999</v>
      </c>
      <c r="F3932">
        <v>2</v>
      </c>
      <c r="G3932" t="s">
        <v>998</v>
      </c>
    </row>
    <row r="3933" spans="1:7">
      <c r="A3933">
        <v>5092</v>
      </c>
      <c r="B3933" t="s">
        <v>1001</v>
      </c>
      <c r="C3933">
        <v>2407</v>
      </c>
      <c r="D3933" t="s">
        <v>1008</v>
      </c>
      <c r="E3933" s="128" t="s">
        <v>1003</v>
      </c>
      <c r="F3933">
        <v>2</v>
      </c>
      <c r="G3933" t="s">
        <v>998</v>
      </c>
    </row>
    <row r="3934" spans="1:7">
      <c r="A3934">
        <v>5093</v>
      </c>
      <c r="B3934" t="s">
        <v>1001</v>
      </c>
      <c r="C3934">
        <v>2420</v>
      </c>
      <c r="D3934" t="s">
        <v>1006</v>
      </c>
      <c r="E3934" s="128" t="s">
        <v>995</v>
      </c>
      <c r="F3934">
        <v>2</v>
      </c>
      <c r="G3934" t="s">
        <v>998</v>
      </c>
    </row>
    <row r="3935" spans="1:7">
      <c r="A3935">
        <v>5094</v>
      </c>
      <c r="B3935" t="s">
        <v>993</v>
      </c>
      <c r="C3935">
        <v>2421</v>
      </c>
      <c r="D3935" t="s">
        <v>1008</v>
      </c>
      <c r="E3935" s="128" t="s">
        <v>1004</v>
      </c>
      <c r="F3935">
        <v>2</v>
      </c>
      <c r="G3935" t="s">
        <v>998</v>
      </c>
    </row>
    <row r="3936" spans="1:7">
      <c r="A3936">
        <v>5095</v>
      </c>
      <c r="B3936" t="s">
        <v>1001</v>
      </c>
      <c r="C3936">
        <v>2402</v>
      </c>
      <c r="D3936" t="s">
        <v>1008</v>
      </c>
      <c r="E3936" s="128" t="s">
        <v>995</v>
      </c>
      <c r="F3936">
        <v>2</v>
      </c>
      <c r="G3936" t="s">
        <v>996</v>
      </c>
    </row>
    <row r="3937" spans="1:7">
      <c r="A3937">
        <v>5096</v>
      </c>
      <c r="B3937" t="s">
        <v>993</v>
      </c>
      <c r="C3937">
        <v>2401</v>
      </c>
      <c r="D3937" t="s">
        <v>1009</v>
      </c>
      <c r="E3937" s="128" t="s">
        <v>1004</v>
      </c>
      <c r="F3937">
        <v>3</v>
      </c>
      <c r="G3937" t="s">
        <v>996</v>
      </c>
    </row>
    <row r="3938" spans="1:7">
      <c r="A3938">
        <v>5097</v>
      </c>
      <c r="B3938" t="s">
        <v>997</v>
      </c>
      <c r="C3938">
        <v>2417</v>
      </c>
      <c r="D3938" t="s">
        <v>994</v>
      </c>
      <c r="E3938" s="128" t="s">
        <v>995</v>
      </c>
      <c r="F3938">
        <v>2</v>
      </c>
      <c r="G3938" t="s">
        <v>996</v>
      </c>
    </row>
    <row r="3939" spans="1:7">
      <c r="A3939">
        <v>5098</v>
      </c>
      <c r="B3939" t="s">
        <v>993</v>
      </c>
      <c r="C3939">
        <v>2408</v>
      </c>
      <c r="D3939" t="s">
        <v>994</v>
      </c>
      <c r="E3939" s="128" t="s">
        <v>1003</v>
      </c>
      <c r="F3939">
        <v>2</v>
      </c>
      <c r="G3939" t="s">
        <v>996</v>
      </c>
    </row>
    <row r="3940" spans="1:7">
      <c r="A3940">
        <v>5099</v>
      </c>
      <c r="B3940" t="s">
        <v>993</v>
      </c>
      <c r="C3940">
        <v>2408</v>
      </c>
      <c r="D3940" t="s">
        <v>994</v>
      </c>
      <c r="E3940" s="128" t="s">
        <v>1003</v>
      </c>
      <c r="F3940">
        <v>2</v>
      </c>
      <c r="G3940" t="s">
        <v>996</v>
      </c>
    </row>
    <row r="3941" spans="1:7">
      <c r="A3941">
        <v>5100</v>
      </c>
      <c r="B3941" t="s">
        <v>997</v>
      </c>
      <c r="C3941">
        <v>2417</v>
      </c>
      <c r="D3941" t="s">
        <v>1000</v>
      </c>
      <c r="E3941" s="128" t="s">
        <v>999</v>
      </c>
      <c r="F3941">
        <v>2</v>
      </c>
      <c r="G3941" t="s">
        <v>998</v>
      </c>
    </row>
    <row r="3942" spans="1:7">
      <c r="A3942">
        <v>5101</v>
      </c>
      <c r="B3942" t="s">
        <v>997</v>
      </c>
      <c r="C3942">
        <v>2401</v>
      </c>
      <c r="D3942" t="s">
        <v>994</v>
      </c>
      <c r="E3942" s="128" t="s">
        <v>1004</v>
      </c>
      <c r="F3942">
        <v>2</v>
      </c>
      <c r="G3942" t="s">
        <v>996</v>
      </c>
    </row>
    <row r="3943" spans="1:7">
      <c r="A3943">
        <v>5102</v>
      </c>
      <c r="B3943" t="s">
        <v>993</v>
      </c>
      <c r="C3943">
        <v>2413</v>
      </c>
      <c r="D3943" t="s">
        <v>994</v>
      </c>
      <c r="E3943" s="128" t="s">
        <v>995</v>
      </c>
      <c r="F3943">
        <v>2</v>
      </c>
      <c r="G3943" t="s">
        <v>996</v>
      </c>
    </row>
    <row r="3944" spans="1:7">
      <c r="A3944">
        <v>5103</v>
      </c>
      <c r="B3944" t="s">
        <v>997</v>
      </c>
      <c r="C3944">
        <v>2417</v>
      </c>
      <c r="D3944" t="s">
        <v>1009</v>
      </c>
      <c r="E3944" s="128" t="s">
        <v>1003</v>
      </c>
      <c r="F3944">
        <v>2</v>
      </c>
      <c r="G3944" t="s">
        <v>998</v>
      </c>
    </row>
    <row r="3945" spans="1:7">
      <c r="A3945">
        <v>5104</v>
      </c>
      <c r="B3945" t="s">
        <v>997</v>
      </c>
      <c r="C3945">
        <v>2409</v>
      </c>
      <c r="D3945" t="s">
        <v>1006</v>
      </c>
      <c r="E3945" s="128" t="s">
        <v>999</v>
      </c>
      <c r="F3945">
        <v>2</v>
      </c>
      <c r="G3945" t="s">
        <v>998</v>
      </c>
    </row>
    <row r="3946" spans="1:7">
      <c r="A3946">
        <v>5105</v>
      </c>
      <c r="B3946" t="s">
        <v>997</v>
      </c>
      <c r="C3946">
        <v>2415</v>
      </c>
      <c r="D3946" t="s">
        <v>1006</v>
      </c>
      <c r="E3946" s="128" t="s">
        <v>995</v>
      </c>
      <c r="F3946">
        <v>2</v>
      </c>
      <c r="G3946" t="s">
        <v>996</v>
      </c>
    </row>
    <row r="3947" spans="1:7">
      <c r="A3947">
        <v>5106</v>
      </c>
      <c r="B3947" t="s">
        <v>1002</v>
      </c>
      <c r="C3947">
        <v>2418</v>
      </c>
      <c r="D3947" t="s">
        <v>1006</v>
      </c>
      <c r="E3947" s="128" t="s">
        <v>995</v>
      </c>
      <c r="F3947">
        <v>2</v>
      </c>
      <c r="G3947" t="s">
        <v>998</v>
      </c>
    </row>
    <row r="3948" spans="1:7">
      <c r="A3948">
        <v>5107</v>
      </c>
      <c r="B3948" t="s">
        <v>993</v>
      </c>
      <c r="C3948">
        <v>2407</v>
      </c>
      <c r="D3948" t="s">
        <v>1000</v>
      </c>
      <c r="E3948" s="128" t="s">
        <v>999</v>
      </c>
      <c r="F3948">
        <v>2</v>
      </c>
      <c r="G3948" t="s">
        <v>998</v>
      </c>
    </row>
    <row r="3949" spans="1:7">
      <c r="A3949">
        <v>5108</v>
      </c>
      <c r="B3949" t="s">
        <v>997</v>
      </c>
      <c r="C3949">
        <v>2411</v>
      </c>
      <c r="D3949" t="s">
        <v>1008</v>
      </c>
      <c r="E3949" s="128" t="s">
        <v>999</v>
      </c>
      <c r="F3949">
        <v>2</v>
      </c>
      <c r="G3949" t="s">
        <v>996</v>
      </c>
    </row>
    <row r="3950" spans="1:7">
      <c r="A3950">
        <v>5109</v>
      </c>
      <c r="B3950" t="s">
        <v>997</v>
      </c>
      <c r="C3950">
        <v>2412</v>
      </c>
      <c r="D3950" t="s">
        <v>1010</v>
      </c>
      <c r="E3950" s="128" t="s">
        <v>995</v>
      </c>
      <c r="F3950">
        <v>2</v>
      </c>
      <c r="G3950" t="s">
        <v>996</v>
      </c>
    </row>
    <row r="3951" spans="1:7">
      <c r="A3951">
        <v>5110</v>
      </c>
      <c r="B3951" t="s">
        <v>997</v>
      </c>
      <c r="C3951">
        <v>2407</v>
      </c>
      <c r="D3951" t="s">
        <v>1009</v>
      </c>
      <c r="E3951" s="128" t="s">
        <v>999</v>
      </c>
      <c r="F3951">
        <v>2</v>
      </c>
      <c r="G3951" t="s">
        <v>996</v>
      </c>
    </row>
    <row r="3952" spans="1:7">
      <c r="A3952">
        <v>5111</v>
      </c>
      <c r="B3952" t="s">
        <v>997</v>
      </c>
      <c r="C3952">
        <v>2409</v>
      </c>
      <c r="D3952" t="s">
        <v>1009</v>
      </c>
      <c r="E3952" s="128" t="s">
        <v>1003</v>
      </c>
      <c r="F3952">
        <v>2</v>
      </c>
      <c r="G3952" t="s">
        <v>998</v>
      </c>
    </row>
    <row r="3953" spans="1:7">
      <c r="A3953">
        <v>5112</v>
      </c>
      <c r="B3953" t="s">
        <v>993</v>
      </c>
      <c r="C3953">
        <v>2401</v>
      </c>
      <c r="D3953" t="s">
        <v>1006</v>
      </c>
      <c r="E3953" s="128" t="s">
        <v>999</v>
      </c>
      <c r="F3953">
        <v>2</v>
      </c>
      <c r="G3953" t="s">
        <v>996</v>
      </c>
    </row>
    <row r="3954" spans="1:7">
      <c r="A3954">
        <v>5113</v>
      </c>
      <c r="B3954" t="s">
        <v>993</v>
      </c>
      <c r="C3954">
        <v>2411</v>
      </c>
      <c r="D3954" t="s">
        <v>994</v>
      </c>
      <c r="E3954" s="128" t="s">
        <v>1003</v>
      </c>
      <c r="F3954">
        <v>2</v>
      </c>
      <c r="G3954" t="s">
        <v>996</v>
      </c>
    </row>
    <row r="3955" spans="1:7">
      <c r="A3955">
        <v>5114</v>
      </c>
      <c r="B3955" t="s">
        <v>997</v>
      </c>
      <c r="C3955">
        <v>2402</v>
      </c>
      <c r="D3955" t="s">
        <v>1008</v>
      </c>
      <c r="E3955" s="128" t="s">
        <v>999</v>
      </c>
      <c r="F3955">
        <v>2</v>
      </c>
      <c r="G3955" t="s">
        <v>998</v>
      </c>
    </row>
    <row r="3956" spans="1:7">
      <c r="A3956">
        <v>5115</v>
      </c>
      <c r="B3956" t="s">
        <v>997</v>
      </c>
      <c r="C3956">
        <v>2407</v>
      </c>
      <c r="D3956" t="s">
        <v>994</v>
      </c>
      <c r="E3956" s="128" t="s">
        <v>995</v>
      </c>
      <c r="F3956">
        <v>2</v>
      </c>
      <c r="G3956" t="s">
        <v>996</v>
      </c>
    </row>
    <row r="3957" spans="1:7">
      <c r="A3957">
        <v>5116</v>
      </c>
      <c r="B3957" t="s">
        <v>993</v>
      </c>
      <c r="C3957">
        <v>2422</v>
      </c>
      <c r="D3957" t="s">
        <v>1010</v>
      </c>
      <c r="E3957" s="128" t="s">
        <v>995</v>
      </c>
      <c r="F3957">
        <v>2</v>
      </c>
      <c r="G3957" t="s">
        <v>996</v>
      </c>
    </row>
    <row r="3958" spans="1:7">
      <c r="A3958">
        <v>5117</v>
      </c>
      <c r="B3958" t="s">
        <v>1001</v>
      </c>
      <c r="C3958">
        <v>2405</v>
      </c>
      <c r="D3958" t="s">
        <v>1009</v>
      </c>
      <c r="E3958" s="128" t="s">
        <v>995</v>
      </c>
      <c r="F3958">
        <v>2</v>
      </c>
      <c r="G3958" t="s">
        <v>996</v>
      </c>
    </row>
    <row r="3959" spans="1:7">
      <c r="A3959">
        <v>5118</v>
      </c>
      <c r="B3959" t="s">
        <v>997</v>
      </c>
      <c r="C3959">
        <v>2401</v>
      </c>
      <c r="D3959" t="s">
        <v>1009</v>
      </c>
      <c r="E3959" s="128" t="s">
        <v>999</v>
      </c>
      <c r="F3959">
        <v>2</v>
      </c>
      <c r="G3959" t="s">
        <v>998</v>
      </c>
    </row>
    <row r="3960" spans="1:7">
      <c r="A3960">
        <v>5119</v>
      </c>
      <c r="B3960" t="s">
        <v>997</v>
      </c>
      <c r="C3960">
        <v>2416</v>
      </c>
      <c r="D3960" t="s">
        <v>1008</v>
      </c>
      <c r="E3960" s="128" t="s">
        <v>1003</v>
      </c>
      <c r="F3960">
        <v>2</v>
      </c>
      <c r="G3960" t="s">
        <v>998</v>
      </c>
    </row>
    <row r="3961" spans="1:7">
      <c r="A3961">
        <v>5120</v>
      </c>
      <c r="B3961" t="s">
        <v>997</v>
      </c>
      <c r="C3961">
        <v>2405</v>
      </c>
      <c r="D3961" t="s">
        <v>1009</v>
      </c>
      <c r="E3961" s="128" t="s">
        <v>995</v>
      </c>
      <c r="F3961">
        <v>2</v>
      </c>
      <c r="G3961" t="s">
        <v>996</v>
      </c>
    </row>
    <row r="3962" spans="1:7">
      <c r="A3962">
        <v>5121</v>
      </c>
      <c r="B3962" t="s">
        <v>997</v>
      </c>
      <c r="C3962">
        <v>2406</v>
      </c>
      <c r="D3962" t="s">
        <v>1008</v>
      </c>
      <c r="E3962" s="128" t="s">
        <v>995</v>
      </c>
      <c r="F3962">
        <v>2</v>
      </c>
      <c r="G3962" t="s">
        <v>998</v>
      </c>
    </row>
    <row r="3963" spans="1:7">
      <c r="A3963">
        <v>5123</v>
      </c>
      <c r="B3963" t="s">
        <v>1001</v>
      </c>
      <c r="C3963">
        <v>2411</v>
      </c>
      <c r="D3963" t="s">
        <v>1008</v>
      </c>
      <c r="E3963" s="128" t="s">
        <v>999</v>
      </c>
      <c r="F3963">
        <v>2</v>
      </c>
      <c r="G3963" t="s">
        <v>996</v>
      </c>
    </row>
    <row r="3964" spans="1:7">
      <c r="A3964">
        <v>5124</v>
      </c>
      <c r="B3964" t="s">
        <v>1001</v>
      </c>
      <c r="C3964">
        <v>2418</v>
      </c>
      <c r="D3964" t="s">
        <v>1008</v>
      </c>
      <c r="E3964" s="128" t="s">
        <v>999</v>
      </c>
      <c r="F3964">
        <v>2</v>
      </c>
      <c r="G3964" t="s">
        <v>998</v>
      </c>
    </row>
    <row r="3965" spans="1:7">
      <c r="A3965">
        <v>5125</v>
      </c>
      <c r="B3965" t="s">
        <v>997</v>
      </c>
      <c r="C3965">
        <v>2403</v>
      </c>
      <c r="D3965" t="s">
        <v>1009</v>
      </c>
      <c r="E3965" s="128" t="s">
        <v>999</v>
      </c>
      <c r="F3965">
        <v>2</v>
      </c>
      <c r="G3965" t="s">
        <v>998</v>
      </c>
    </row>
    <row r="3966" spans="1:7">
      <c r="A3966">
        <v>5126</v>
      </c>
      <c r="B3966" t="s">
        <v>997</v>
      </c>
      <c r="C3966">
        <v>2405</v>
      </c>
      <c r="D3966" t="s">
        <v>1009</v>
      </c>
      <c r="E3966" s="128" t="s">
        <v>995</v>
      </c>
      <c r="F3966">
        <v>2</v>
      </c>
      <c r="G3966" t="s">
        <v>998</v>
      </c>
    </row>
    <row r="3967" spans="1:7">
      <c r="A3967">
        <v>5127</v>
      </c>
      <c r="B3967" t="s">
        <v>997</v>
      </c>
      <c r="C3967">
        <v>2402</v>
      </c>
      <c r="D3967" t="s">
        <v>1008</v>
      </c>
      <c r="E3967" s="128" t="s">
        <v>995</v>
      </c>
      <c r="F3967">
        <v>2</v>
      </c>
      <c r="G3967" t="s">
        <v>996</v>
      </c>
    </row>
    <row r="3968" spans="1:7">
      <c r="A3968">
        <v>5128</v>
      </c>
      <c r="B3968" t="s">
        <v>997</v>
      </c>
      <c r="C3968">
        <v>2402</v>
      </c>
      <c r="D3968" t="s">
        <v>1006</v>
      </c>
      <c r="E3968" s="128" t="s">
        <v>995</v>
      </c>
      <c r="F3968">
        <v>2</v>
      </c>
      <c r="G3968" t="s">
        <v>996</v>
      </c>
    </row>
    <row r="3969" spans="1:7">
      <c r="A3969">
        <v>5129</v>
      </c>
      <c r="B3969" t="s">
        <v>997</v>
      </c>
      <c r="C3969">
        <v>2407</v>
      </c>
      <c r="D3969" t="s">
        <v>1008</v>
      </c>
      <c r="E3969" s="128" t="s">
        <v>999</v>
      </c>
      <c r="F3969">
        <v>2</v>
      </c>
      <c r="G3969" t="s">
        <v>998</v>
      </c>
    </row>
    <row r="3970" spans="1:7">
      <c r="A3970">
        <v>5130</v>
      </c>
      <c r="B3970" t="s">
        <v>997</v>
      </c>
      <c r="C3970">
        <v>2406</v>
      </c>
      <c r="D3970" t="s">
        <v>1008</v>
      </c>
      <c r="E3970" s="128" t="s">
        <v>999</v>
      </c>
      <c r="F3970">
        <v>2</v>
      </c>
      <c r="G3970" t="s">
        <v>998</v>
      </c>
    </row>
    <row r="3971" spans="1:7">
      <c r="A3971">
        <v>5131</v>
      </c>
      <c r="B3971" t="s">
        <v>997</v>
      </c>
      <c r="C3971">
        <v>2406</v>
      </c>
      <c r="D3971" t="s">
        <v>1008</v>
      </c>
      <c r="E3971" s="128" t="s">
        <v>999</v>
      </c>
      <c r="F3971">
        <v>2</v>
      </c>
      <c r="G3971" t="s">
        <v>998</v>
      </c>
    </row>
    <row r="3972" spans="1:7">
      <c r="A3972">
        <v>5132</v>
      </c>
      <c r="B3972" t="s">
        <v>993</v>
      </c>
      <c r="C3972">
        <v>2412</v>
      </c>
      <c r="D3972" t="s">
        <v>1009</v>
      </c>
      <c r="E3972" s="128" t="s">
        <v>995</v>
      </c>
      <c r="F3972">
        <v>2</v>
      </c>
      <c r="G3972" t="s">
        <v>996</v>
      </c>
    </row>
    <row r="3973" spans="1:7">
      <c r="A3973">
        <v>5133</v>
      </c>
      <c r="B3973" t="s">
        <v>997</v>
      </c>
      <c r="C3973">
        <v>2424</v>
      </c>
      <c r="D3973" t="s">
        <v>1006</v>
      </c>
      <c r="E3973" s="128" t="s">
        <v>999</v>
      </c>
      <c r="F3973">
        <v>2</v>
      </c>
      <c r="G3973" t="s">
        <v>998</v>
      </c>
    </row>
    <row r="3974" spans="1:7">
      <c r="A3974">
        <v>5134</v>
      </c>
      <c r="B3974" t="s">
        <v>1001</v>
      </c>
      <c r="C3974">
        <v>2403</v>
      </c>
      <c r="D3974" t="s">
        <v>1010</v>
      </c>
      <c r="E3974" s="128" t="s">
        <v>995</v>
      </c>
      <c r="F3974">
        <v>2</v>
      </c>
      <c r="G3974" t="s">
        <v>998</v>
      </c>
    </row>
    <row r="3975" spans="1:7">
      <c r="A3975">
        <v>5135</v>
      </c>
      <c r="B3975" t="s">
        <v>997</v>
      </c>
      <c r="C3975">
        <v>2405</v>
      </c>
      <c r="D3975" t="s">
        <v>1009</v>
      </c>
      <c r="E3975" s="128" t="s">
        <v>995</v>
      </c>
      <c r="F3975">
        <v>2</v>
      </c>
      <c r="G3975" t="s">
        <v>996</v>
      </c>
    </row>
    <row r="3976" spans="1:7">
      <c r="A3976">
        <v>5136</v>
      </c>
      <c r="B3976" t="s">
        <v>997</v>
      </c>
      <c r="C3976">
        <v>2403</v>
      </c>
      <c r="D3976" t="s">
        <v>1008</v>
      </c>
      <c r="E3976" s="128" t="s">
        <v>999</v>
      </c>
      <c r="F3976">
        <v>2</v>
      </c>
      <c r="G3976" t="s">
        <v>996</v>
      </c>
    </row>
    <row r="3977" spans="1:7">
      <c r="A3977">
        <v>5137</v>
      </c>
      <c r="B3977" t="s">
        <v>1001</v>
      </c>
      <c r="C3977">
        <v>2424</v>
      </c>
      <c r="D3977" t="s">
        <v>1000</v>
      </c>
      <c r="E3977" s="128" t="s">
        <v>999</v>
      </c>
      <c r="F3977">
        <v>2</v>
      </c>
      <c r="G3977" t="s">
        <v>998</v>
      </c>
    </row>
    <row r="3978" spans="1:7">
      <c r="A3978">
        <v>5138</v>
      </c>
      <c r="B3978" t="s">
        <v>997</v>
      </c>
      <c r="C3978">
        <v>2415</v>
      </c>
      <c r="D3978" t="s">
        <v>1008</v>
      </c>
      <c r="E3978" s="128" t="s">
        <v>999</v>
      </c>
      <c r="F3978">
        <v>2</v>
      </c>
      <c r="G3978" t="s">
        <v>996</v>
      </c>
    </row>
    <row r="3979" spans="1:7">
      <c r="A3979">
        <v>5139</v>
      </c>
      <c r="B3979" t="s">
        <v>993</v>
      </c>
      <c r="C3979">
        <v>2415</v>
      </c>
      <c r="D3979" t="s">
        <v>1008</v>
      </c>
      <c r="E3979" s="128" t="s">
        <v>999</v>
      </c>
      <c r="F3979">
        <v>2</v>
      </c>
      <c r="G3979" t="s">
        <v>996</v>
      </c>
    </row>
    <row r="3980" spans="1:7">
      <c r="A3980">
        <v>5140</v>
      </c>
      <c r="B3980" t="s">
        <v>997</v>
      </c>
      <c r="C3980">
        <v>2424</v>
      </c>
      <c r="D3980" t="s">
        <v>1000</v>
      </c>
      <c r="E3980" s="128" t="s">
        <v>995</v>
      </c>
      <c r="F3980">
        <v>2</v>
      </c>
      <c r="G3980" t="s">
        <v>998</v>
      </c>
    </row>
    <row r="3981" spans="1:7">
      <c r="A3981">
        <v>5141</v>
      </c>
      <c r="B3981" t="s">
        <v>997</v>
      </c>
      <c r="C3981">
        <v>2420</v>
      </c>
      <c r="D3981" t="s">
        <v>1000</v>
      </c>
      <c r="E3981" s="128" t="s">
        <v>995</v>
      </c>
      <c r="F3981">
        <v>2</v>
      </c>
      <c r="G3981" t="s">
        <v>996</v>
      </c>
    </row>
    <row r="3982" spans="1:7">
      <c r="A3982">
        <v>5142</v>
      </c>
      <c r="B3982" t="s">
        <v>1001</v>
      </c>
      <c r="C3982">
        <v>2406</v>
      </c>
      <c r="D3982" t="s">
        <v>1008</v>
      </c>
      <c r="E3982" s="128" t="s">
        <v>999</v>
      </c>
      <c r="F3982">
        <v>2</v>
      </c>
      <c r="G3982" t="s">
        <v>998</v>
      </c>
    </row>
    <row r="3983" spans="1:7">
      <c r="A3983">
        <v>5143</v>
      </c>
      <c r="B3983" t="s">
        <v>997</v>
      </c>
      <c r="C3983">
        <v>2414</v>
      </c>
      <c r="D3983" t="s">
        <v>1008</v>
      </c>
      <c r="E3983" s="128" t="s">
        <v>999</v>
      </c>
      <c r="F3983">
        <v>2</v>
      </c>
      <c r="G3983" t="s">
        <v>996</v>
      </c>
    </row>
    <row r="3984" spans="1:7">
      <c r="A3984">
        <v>5144</v>
      </c>
      <c r="B3984" t="s">
        <v>997</v>
      </c>
      <c r="C3984">
        <v>2414</v>
      </c>
      <c r="D3984" t="s">
        <v>1008</v>
      </c>
      <c r="E3984" s="128" t="s">
        <v>995</v>
      </c>
      <c r="F3984">
        <v>2</v>
      </c>
      <c r="G3984" t="s">
        <v>996</v>
      </c>
    </row>
    <row r="3985" spans="1:7">
      <c r="A3985">
        <v>5145</v>
      </c>
      <c r="B3985" t="s">
        <v>997</v>
      </c>
      <c r="C3985">
        <v>2418</v>
      </c>
      <c r="D3985" t="s">
        <v>1008</v>
      </c>
      <c r="E3985" s="128" t="s">
        <v>999</v>
      </c>
      <c r="F3985">
        <v>2</v>
      </c>
      <c r="G3985" t="s">
        <v>996</v>
      </c>
    </row>
    <row r="3986" spans="1:7">
      <c r="A3986">
        <v>5146</v>
      </c>
      <c r="B3986" t="s">
        <v>997</v>
      </c>
      <c r="C3986">
        <v>2417</v>
      </c>
      <c r="D3986" t="s">
        <v>994</v>
      </c>
      <c r="E3986" s="128" t="s">
        <v>999</v>
      </c>
      <c r="F3986">
        <v>2</v>
      </c>
      <c r="G3986" t="s">
        <v>996</v>
      </c>
    </row>
    <row r="3987" spans="1:7">
      <c r="A3987">
        <v>5147</v>
      </c>
      <c r="B3987" t="s">
        <v>1001</v>
      </c>
      <c r="C3987">
        <v>2424</v>
      </c>
      <c r="D3987" t="s">
        <v>1011</v>
      </c>
      <c r="E3987" s="128" t="s">
        <v>999</v>
      </c>
      <c r="F3987">
        <v>2</v>
      </c>
      <c r="G3987" t="s">
        <v>996</v>
      </c>
    </row>
    <row r="3988" spans="1:7">
      <c r="A3988">
        <v>5149</v>
      </c>
      <c r="B3988" t="s">
        <v>997</v>
      </c>
      <c r="C3988">
        <v>2408</v>
      </c>
      <c r="D3988" t="s">
        <v>994</v>
      </c>
      <c r="E3988" s="128" t="s">
        <v>999</v>
      </c>
      <c r="F3988">
        <v>2</v>
      </c>
      <c r="G3988" t="s">
        <v>996</v>
      </c>
    </row>
    <row r="3989" spans="1:7">
      <c r="A3989">
        <v>5150</v>
      </c>
      <c r="B3989" t="s">
        <v>997</v>
      </c>
      <c r="C3989">
        <v>2407</v>
      </c>
      <c r="D3989" t="s">
        <v>1009</v>
      </c>
      <c r="E3989" s="128" t="s">
        <v>999</v>
      </c>
      <c r="F3989">
        <v>2</v>
      </c>
      <c r="G3989" t="s">
        <v>996</v>
      </c>
    </row>
    <row r="3990" spans="1:7">
      <c r="A3990">
        <v>5151</v>
      </c>
      <c r="B3990" t="s">
        <v>1001</v>
      </c>
      <c r="C3990">
        <v>2422</v>
      </c>
      <c r="D3990" t="s">
        <v>1008</v>
      </c>
      <c r="E3990" s="128" t="s">
        <v>999</v>
      </c>
      <c r="F3990">
        <v>2</v>
      </c>
      <c r="G3990" t="s">
        <v>998</v>
      </c>
    </row>
    <row r="3991" spans="1:7">
      <c r="A3991">
        <v>5152</v>
      </c>
      <c r="B3991" t="s">
        <v>1001</v>
      </c>
      <c r="C3991">
        <v>2416</v>
      </c>
      <c r="D3991" t="s">
        <v>1009</v>
      </c>
      <c r="E3991" s="128" t="s">
        <v>999</v>
      </c>
      <c r="F3991">
        <v>2</v>
      </c>
      <c r="G3991" t="s">
        <v>998</v>
      </c>
    </row>
    <row r="3992" spans="1:7">
      <c r="A3992">
        <v>5153</v>
      </c>
      <c r="B3992" t="s">
        <v>997</v>
      </c>
      <c r="C3992">
        <v>2406</v>
      </c>
      <c r="D3992" t="s">
        <v>1011</v>
      </c>
      <c r="E3992" s="128" t="s">
        <v>999</v>
      </c>
      <c r="F3992">
        <v>2</v>
      </c>
      <c r="G3992" t="s">
        <v>996</v>
      </c>
    </row>
    <row r="3993" spans="1:7">
      <c r="A3993">
        <v>5154</v>
      </c>
      <c r="B3993" t="s">
        <v>997</v>
      </c>
      <c r="C3993">
        <v>2418</v>
      </c>
      <c r="D3993" t="s">
        <v>1008</v>
      </c>
      <c r="E3993" s="128" t="s">
        <v>999</v>
      </c>
      <c r="F3993">
        <v>2</v>
      </c>
      <c r="G3993" t="s">
        <v>998</v>
      </c>
    </row>
    <row r="3994" spans="1:7">
      <c r="A3994">
        <v>5155</v>
      </c>
      <c r="B3994" t="s">
        <v>997</v>
      </c>
      <c r="C3994">
        <v>2413</v>
      </c>
      <c r="D3994" t="s">
        <v>1009</v>
      </c>
      <c r="E3994" s="128" t="s">
        <v>995</v>
      </c>
      <c r="F3994">
        <v>2</v>
      </c>
      <c r="G3994" t="s">
        <v>998</v>
      </c>
    </row>
    <row r="3995" spans="1:7">
      <c r="A3995">
        <v>5156</v>
      </c>
      <c r="B3995" t="s">
        <v>997</v>
      </c>
      <c r="C3995">
        <v>2408</v>
      </c>
      <c r="D3995" t="s">
        <v>1010</v>
      </c>
      <c r="E3995" s="128" t="s">
        <v>999</v>
      </c>
      <c r="F3995">
        <v>2</v>
      </c>
      <c r="G3995" t="s">
        <v>998</v>
      </c>
    </row>
    <row r="3996" spans="1:7">
      <c r="A3996">
        <v>5157</v>
      </c>
      <c r="B3996" t="s">
        <v>997</v>
      </c>
      <c r="C3996">
        <v>2416</v>
      </c>
      <c r="D3996" t="s">
        <v>1000</v>
      </c>
      <c r="E3996" s="128" t="s">
        <v>995</v>
      </c>
      <c r="F3996">
        <v>2</v>
      </c>
      <c r="G3996" t="s">
        <v>998</v>
      </c>
    </row>
    <row r="3997" spans="1:7">
      <c r="A3997">
        <v>5158</v>
      </c>
      <c r="B3997" t="s">
        <v>1001</v>
      </c>
      <c r="C3997">
        <v>2416</v>
      </c>
      <c r="D3997" t="s">
        <v>1011</v>
      </c>
      <c r="E3997" s="128" t="s">
        <v>995</v>
      </c>
      <c r="F3997">
        <v>2</v>
      </c>
      <c r="G3997" t="s">
        <v>998</v>
      </c>
    </row>
    <row r="3998" spans="1:7">
      <c r="A3998">
        <v>5159</v>
      </c>
      <c r="B3998" t="s">
        <v>993</v>
      </c>
      <c r="C3998">
        <v>2424</v>
      </c>
      <c r="D3998" t="s">
        <v>1000</v>
      </c>
      <c r="E3998" s="128" t="s">
        <v>995</v>
      </c>
      <c r="F3998">
        <v>2</v>
      </c>
      <c r="G3998" t="s">
        <v>996</v>
      </c>
    </row>
    <row r="3999" spans="1:7">
      <c r="A3999">
        <v>5160</v>
      </c>
      <c r="B3999" t="s">
        <v>997</v>
      </c>
      <c r="C3999">
        <v>2418</v>
      </c>
      <c r="D3999" t="s">
        <v>1011</v>
      </c>
      <c r="E3999" s="128" t="s">
        <v>995</v>
      </c>
      <c r="F3999">
        <v>2</v>
      </c>
      <c r="G3999" t="s">
        <v>996</v>
      </c>
    </row>
    <row r="4000" spans="1:7">
      <c r="A4000">
        <v>5161</v>
      </c>
      <c r="B4000" t="s">
        <v>997</v>
      </c>
      <c r="C4000">
        <v>2401</v>
      </c>
      <c r="D4000" t="s">
        <v>1010</v>
      </c>
      <c r="E4000" s="128" t="s">
        <v>995</v>
      </c>
      <c r="F4000">
        <v>2</v>
      </c>
      <c r="G4000" t="s">
        <v>998</v>
      </c>
    </row>
    <row r="4001" spans="1:7">
      <c r="A4001">
        <v>5162</v>
      </c>
      <c r="B4001" t="s">
        <v>997</v>
      </c>
      <c r="C4001">
        <v>2414</v>
      </c>
      <c r="D4001" t="s">
        <v>1010</v>
      </c>
      <c r="E4001" s="128" t="s">
        <v>999</v>
      </c>
      <c r="F4001">
        <v>2</v>
      </c>
      <c r="G4001" t="s">
        <v>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10"/>
  <dimension ref="A1:M31"/>
  <sheetViews>
    <sheetView workbookViewId="0"/>
  </sheetViews>
  <sheetFormatPr defaultRowHeight="12.75"/>
  <cols>
    <col min="1" max="1" width="10.44140625" style="79" bestFit="1" customWidth="1"/>
    <col min="2" max="2" width="10.88671875" style="79" bestFit="1" customWidth="1"/>
    <col min="3" max="3" width="7.6640625" style="79" bestFit="1" customWidth="1"/>
    <col min="4" max="4" width="8.6640625" style="79" bestFit="1" customWidth="1"/>
    <col min="5" max="5" width="5.109375" style="79" bestFit="1" customWidth="1"/>
    <col min="6" max="6" width="5.77734375" style="79" bestFit="1" customWidth="1"/>
    <col min="7" max="7" width="13.109375" style="79" bestFit="1" customWidth="1"/>
    <col min="8" max="8" width="8.44140625" style="79" bestFit="1" customWidth="1"/>
    <col min="9" max="9" width="4.88671875" style="79" bestFit="1" customWidth="1"/>
    <col min="10" max="10" width="7.88671875" style="79" bestFit="1" customWidth="1"/>
    <col min="11" max="12" width="12.21875" style="79" customWidth="1"/>
    <col min="13" max="13" width="6.21875" style="79" bestFit="1" customWidth="1"/>
    <col min="14" max="256" width="8.88671875" style="79"/>
    <col min="257" max="257" width="10.44140625" style="79" bestFit="1" customWidth="1"/>
    <col min="258" max="258" width="10.88671875" style="79" bestFit="1" customWidth="1"/>
    <col min="259" max="259" width="7.6640625" style="79" bestFit="1" customWidth="1"/>
    <col min="260" max="260" width="8.6640625" style="79" bestFit="1" customWidth="1"/>
    <col min="261" max="261" width="5.109375" style="79" bestFit="1" customWidth="1"/>
    <col min="262" max="262" width="5.77734375" style="79" bestFit="1" customWidth="1"/>
    <col min="263" max="263" width="13.109375" style="79" bestFit="1" customWidth="1"/>
    <col min="264" max="264" width="8.44140625" style="79" bestFit="1" customWidth="1"/>
    <col min="265" max="265" width="4.88671875" style="79" bestFit="1" customWidth="1"/>
    <col min="266" max="266" width="7.88671875" style="79" bestFit="1" customWidth="1"/>
    <col min="267" max="267" width="9.21875" style="79" bestFit="1" customWidth="1"/>
    <col min="268" max="268" width="9.33203125" style="79" bestFit="1" customWidth="1"/>
    <col min="269" max="269" width="6.21875" style="79" bestFit="1" customWidth="1"/>
    <col min="270" max="512" width="8.88671875" style="79"/>
    <col min="513" max="513" width="10.44140625" style="79" bestFit="1" customWidth="1"/>
    <col min="514" max="514" width="10.88671875" style="79" bestFit="1" customWidth="1"/>
    <col min="515" max="515" width="7.6640625" style="79" bestFit="1" customWidth="1"/>
    <col min="516" max="516" width="8.6640625" style="79" bestFit="1" customWidth="1"/>
    <col min="517" max="517" width="5.109375" style="79" bestFit="1" customWidth="1"/>
    <col min="518" max="518" width="5.77734375" style="79" bestFit="1" customWidth="1"/>
    <col min="519" max="519" width="13.109375" style="79" bestFit="1" customWidth="1"/>
    <col min="520" max="520" width="8.44140625" style="79" bestFit="1" customWidth="1"/>
    <col min="521" max="521" width="4.88671875" style="79" bestFit="1" customWidth="1"/>
    <col min="522" max="522" width="7.88671875" style="79" bestFit="1" customWidth="1"/>
    <col min="523" max="523" width="9.21875" style="79" bestFit="1" customWidth="1"/>
    <col min="524" max="524" width="9.33203125" style="79" bestFit="1" customWidth="1"/>
    <col min="525" max="525" width="6.21875" style="79" bestFit="1" customWidth="1"/>
    <col min="526" max="768" width="8.88671875" style="79"/>
    <col min="769" max="769" width="10.44140625" style="79" bestFit="1" customWidth="1"/>
    <col min="770" max="770" width="10.88671875" style="79" bestFit="1" customWidth="1"/>
    <col min="771" max="771" width="7.6640625" style="79" bestFit="1" customWidth="1"/>
    <col min="772" max="772" width="8.6640625" style="79" bestFit="1" customWidth="1"/>
    <col min="773" max="773" width="5.109375" style="79" bestFit="1" customWidth="1"/>
    <col min="774" max="774" width="5.77734375" style="79" bestFit="1" customWidth="1"/>
    <col min="775" max="775" width="13.109375" style="79" bestFit="1" customWidth="1"/>
    <col min="776" max="776" width="8.44140625" style="79" bestFit="1" customWidth="1"/>
    <col min="777" max="777" width="4.88671875" style="79" bestFit="1" customWidth="1"/>
    <col min="778" max="778" width="7.88671875" style="79" bestFit="1" customWidth="1"/>
    <col min="779" max="779" width="9.21875" style="79" bestFit="1" customWidth="1"/>
    <col min="780" max="780" width="9.33203125" style="79" bestFit="1" customWidth="1"/>
    <col min="781" max="781" width="6.21875" style="79" bestFit="1" customWidth="1"/>
    <col min="782" max="1024" width="8.88671875" style="79"/>
    <col min="1025" max="1025" width="10.44140625" style="79" bestFit="1" customWidth="1"/>
    <col min="1026" max="1026" width="10.88671875" style="79" bestFit="1" customWidth="1"/>
    <col min="1027" max="1027" width="7.6640625" style="79" bestFit="1" customWidth="1"/>
    <col min="1028" max="1028" width="8.6640625" style="79" bestFit="1" customWidth="1"/>
    <col min="1029" max="1029" width="5.109375" style="79" bestFit="1" customWidth="1"/>
    <col min="1030" max="1030" width="5.77734375" style="79" bestFit="1" customWidth="1"/>
    <col min="1031" max="1031" width="13.109375" style="79" bestFit="1" customWidth="1"/>
    <col min="1032" max="1032" width="8.44140625" style="79" bestFit="1" customWidth="1"/>
    <col min="1033" max="1033" width="4.88671875" style="79" bestFit="1" customWidth="1"/>
    <col min="1034" max="1034" width="7.88671875" style="79" bestFit="1" customWidth="1"/>
    <col min="1035" max="1035" width="9.21875" style="79" bestFit="1" customWidth="1"/>
    <col min="1036" max="1036" width="9.33203125" style="79" bestFit="1" customWidth="1"/>
    <col min="1037" max="1037" width="6.21875" style="79" bestFit="1" customWidth="1"/>
    <col min="1038" max="1280" width="8.88671875" style="79"/>
    <col min="1281" max="1281" width="10.44140625" style="79" bestFit="1" customWidth="1"/>
    <col min="1282" max="1282" width="10.88671875" style="79" bestFit="1" customWidth="1"/>
    <col min="1283" max="1283" width="7.6640625" style="79" bestFit="1" customWidth="1"/>
    <col min="1284" max="1284" width="8.6640625" style="79" bestFit="1" customWidth="1"/>
    <col min="1285" max="1285" width="5.109375" style="79" bestFit="1" customWidth="1"/>
    <col min="1286" max="1286" width="5.77734375" style="79" bestFit="1" customWidth="1"/>
    <col min="1287" max="1287" width="13.109375" style="79" bestFit="1" customWidth="1"/>
    <col min="1288" max="1288" width="8.44140625" style="79" bestFit="1" customWidth="1"/>
    <col min="1289" max="1289" width="4.88671875" style="79" bestFit="1" customWidth="1"/>
    <col min="1290" max="1290" width="7.88671875" style="79" bestFit="1" customWidth="1"/>
    <col min="1291" max="1291" width="9.21875" style="79" bestFit="1" customWidth="1"/>
    <col min="1292" max="1292" width="9.33203125" style="79" bestFit="1" customWidth="1"/>
    <col min="1293" max="1293" width="6.21875" style="79" bestFit="1" customWidth="1"/>
    <col min="1294" max="1536" width="8.88671875" style="79"/>
    <col min="1537" max="1537" width="10.44140625" style="79" bestFit="1" customWidth="1"/>
    <col min="1538" max="1538" width="10.88671875" style="79" bestFit="1" customWidth="1"/>
    <col min="1539" max="1539" width="7.6640625" style="79" bestFit="1" customWidth="1"/>
    <col min="1540" max="1540" width="8.6640625" style="79" bestFit="1" customWidth="1"/>
    <col min="1541" max="1541" width="5.109375" style="79" bestFit="1" customWidth="1"/>
    <col min="1542" max="1542" width="5.77734375" style="79" bestFit="1" customWidth="1"/>
    <col min="1543" max="1543" width="13.109375" style="79" bestFit="1" customWidth="1"/>
    <col min="1544" max="1544" width="8.44140625" style="79" bestFit="1" customWidth="1"/>
    <col min="1545" max="1545" width="4.88671875" style="79" bestFit="1" customWidth="1"/>
    <col min="1546" max="1546" width="7.88671875" style="79" bestFit="1" customWidth="1"/>
    <col min="1547" max="1547" width="9.21875" style="79" bestFit="1" customWidth="1"/>
    <col min="1548" max="1548" width="9.33203125" style="79" bestFit="1" customWidth="1"/>
    <col min="1549" max="1549" width="6.21875" style="79" bestFit="1" customWidth="1"/>
    <col min="1550" max="1792" width="8.88671875" style="79"/>
    <col min="1793" max="1793" width="10.44140625" style="79" bestFit="1" customWidth="1"/>
    <col min="1794" max="1794" width="10.88671875" style="79" bestFit="1" customWidth="1"/>
    <col min="1795" max="1795" width="7.6640625" style="79" bestFit="1" customWidth="1"/>
    <col min="1796" max="1796" width="8.6640625" style="79" bestFit="1" customWidth="1"/>
    <col min="1797" max="1797" width="5.109375" style="79" bestFit="1" customWidth="1"/>
    <col min="1798" max="1798" width="5.77734375" style="79" bestFit="1" customWidth="1"/>
    <col min="1799" max="1799" width="13.109375" style="79" bestFit="1" customWidth="1"/>
    <col min="1800" max="1800" width="8.44140625" style="79" bestFit="1" customWidth="1"/>
    <col min="1801" max="1801" width="4.88671875" style="79" bestFit="1" customWidth="1"/>
    <col min="1802" max="1802" width="7.88671875" style="79" bestFit="1" customWidth="1"/>
    <col min="1803" max="1803" width="9.21875" style="79" bestFit="1" customWidth="1"/>
    <col min="1804" max="1804" width="9.33203125" style="79" bestFit="1" customWidth="1"/>
    <col min="1805" max="1805" width="6.21875" style="79" bestFit="1" customWidth="1"/>
    <col min="1806" max="2048" width="8.88671875" style="79"/>
    <col min="2049" max="2049" width="10.44140625" style="79" bestFit="1" customWidth="1"/>
    <col min="2050" max="2050" width="10.88671875" style="79" bestFit="1" customWidth="1"/>
    <col min="2051" max="2051" width="7.6640625" style="79" bestFit="1" customWidth="1"/>
    <col min="2052" max="2052" width="8.6640625" style="79" bestFit="1" customWidth="1"/>
    <col min="2053" max="2053" width="5.109375" style="79" bestFit="1" customWidth="1"/>
    <col min="2054" max="2054" width="5.77734375" style="79" bestFit="1" customWidth="1"/>
    <col min="2055" max="2055" width="13.109375" style="79" bestFit="1" customWidth="1"/>
    <col min="2056" max="2056" width="8.44140625" style="79" bestFit="1" customWidth="1"/>
    <col min="2057" max="2057" width="4.88671875" style="79" bestFit="1" customWidth="1"/>
    <col min="2058" max="2058" width="7.88671875" style="79" bestFit="1" customWidth="1"/>
    <col min="2059" max="2059" width="9.21875" style="79" bestFit="1" customWidth="1"/>
    <col min="2060" max="2060" width="9.33203125" style="79" bestFit="1" customWidth="1"/>
    <col min="2061" max="2061" width="6.21875" style="79" bestFit="1" customWidth="1"/>
    <col min="2062" max="2304" width="8.88671875" style="79"/>
    <col min="2305" max="2305" width="10.44140625" style="79" bestFit="1" customWidth="1"/>
    <col min="2306" max="2306" width="10.88671875" style="79" bestFit="1" customWidth="1"/>
    <col min="2307" max="2307" width="7.6640625" style="79" bestFit="1" customWidth="1"/>
    <col min="2308" max="2308" width="8.6640625" style="79" bestFit="1" customWidth="1"/>
    <col min="2309" max="2309" width="5.109375" style="79" bestFit="1" customWidth="1"/>
    <col min="2310" max="2310" width="5.77734375" style="79" bestFit="1" customWidth="1"/>
    <col min="2311" max="2311" width="13.109375" style="79" bestFit="1" customWidth="1"/>
    <col min="2312" max="2312" width="8.44140625" style="79" bestFit="1" customWidth="1"/>
    <col min="2313" max="2313" width="4.88671875" style="79" bestFit="1" customWidth="1"/>
    <col min="2314" max="2314" width="7.88671875" style="79" bestFit="1" customWidth="1"/>
    <col min="2315" max="2315" width="9.21875" style="79" bestFit="1" customWidth="1"/>
    <col min="2316" max="2316" width="9.33203125" style="79" bestFit="1" customWidth="1"/>
    <col min="2317" max="2317" width="6.21875" style="79" bestFit="1" customWidth="1"/>
    <col min="2318" max="2560" width="8.88671875" style="79"/>
    <col min="2561" max="2561" width="10.44140625" style="79" bestFit="1" customWidth="1"/>
    <col min="2562" max="2562" width="10.88671875" style="79" bestFit="1" customWidth="1"/>
    <col min="2563" max="2563" width="7.6640625" style="79" bestFit="1" customWidth="1"/>
    <col min="2564" max="2564" width="8.6640625" style="79" bestFit="1" customWidth="1"/>
    <col min="2565" max="2565" width="5.109375" style="79" bestFit="1" customWidth="1"/>
    <col min="2566" max="2566" width="5.77734375" style="79" bestFit="1" customWidth="1"/>
    <col min="2567" max="2567" width="13.109375" style="79" bestFit="1" customWidth="1"/>
    <col min="2568" max="2568" width="8.44140625" style="79" bestFit="1" customWidth="1"/>
    <col min="2569" max="2569" width="4.88671875" style="79" bestFit="1" customWidth="1"/>
    <col min="2570" max="2570" width="7.88671875" style="79" bestFit="1" customWidth="1"/>
    <col min="2571" max="2571" width="9.21875" style="79" bestFit="1" customWidth="1"/>
    <col min="2572" max="2572" width="9.33203125" style="79" bestFit="1" customWidth="1"/>
    <col min="2573" max="2573" width="6.21875" style="79" bestFit="1" customWidth="1"/>
    <col min="2574" max="2816" width="8.88671875" style="79"/>
    <col min="2817" max="2817" width="10.44140625" style="79" bestFit="1" customWidth="1"/>
    <col min="2818" max="2818" width="10.88671875" style="79" bestFit="1" customWidth="1"/>
    <col min="2819" max="2819" width="7.6640625" style="79" bestFit="1" customWidth="1"/>
    <col min="2820" max="2820" width="8.6640625" style="79" bestFit="1" customWidth="1"/>
    <col min="2821" max="2821" width="5.109375" style="79" bestFit="1" customWidth="1"/>
    <col min="2822" max="2822" width="5.77734375" style="79" bestFit="1" customWidth="1"/>
    <col min="2823" max="2823" width="13.109375" style="79" bestFit="1" customWidth="1"/>
    <col min="2824" max="2824" width="8.44140625" style="79" bestFit="1" customWidth="1"/>
    <col min="2825" max="2825" width="4.88671875" style="79" bestFit="1" customWidth="1"/>
    <col min="2826" max="2826" width="7.88671875" style="79" bestFit="1" customWidth="1"/>
    <col min="2827" max="2827" width="9.21875" style="79" bestFit="1" customWidth="1"/>
    <col min="2828" max="2828" width="9.33203125" style="79" bestFit="1" customWidth="1"/>
    <col min="2829" max="2829" width="6.21875" style="79" bestFit="1" customWidth="1"/>
    <col min="2830" max="3072" width="8.88671875" style="79"/>
    <col min="3073" max="3073" width="10.44140625" style="79" bestFit="1" customWidth="1"/>
    <col min="3074" max="3074" width="10.88671875" style="79" bestFit="1" customWidth="1"/>
    <col min="3075" max="3075" width="7.6640625" style="79" bestFit="1" customWidth="1"/>
    <col min="3076" max="3076" width="8.6640625" style="79" bestFit="1" customWidth="1"/>
    <col min="3077" max="3077" width="5.109375" style="79" bestFit="1" customWidth="1"/>
    <col min="3078" max="3078" width="5.77734375" style="79" bestFit="1" customWidth="1"/>
    <col min="3079" max="3079" width="13.109375" style="79" bestFit="1" customWidth="1"/>
    <col min="3080" max="3080" width="8.44140625" style="79" bestFit="1" customWidth="1"/>
    <col min="3081" max="3081" width="4.88671875" style="79" bestFit="1" customWidth="1"/>
    <col min="3082" max="3082" width="7.88671875" style="79" bestFit="1" customWidth="1"/>
    <col min="3083" max="3083" width="9.21875" style="79" bestFit="1" customWidth="1"/>
    <col min="3084" max="3084" width="9.33203125" style="79" bestFit="1" customWidth="1"/>
    <col min="3085" max="3085" width="6.21875" style="79" bestFit="1" customWidth="1"/>
    <col min="3086" max="3328" width="8.88671875" style="79"/>
    <col min="3329" max="3329" width="10.44140625" style="79" bestFit="1" customWidth="1"/>
    <col min="3330" max="3330" width="10.88671875" style="79" bestFit="1" customWidth="1"/>
    <col min="3331" max="3331" width="7.6640625" style="79" bestFit="1" customWidth="1"/>
    <col min="3332" max="3332" width="8.6640625" style="79" bestFit="1" customWidth="1"/>
    <col min="3333" max="3333" width="5.109375" style="79" bestFit="1" customWidth="1"/>
    <col min="3334" max="3334" width="5.77734375" style="79" bestFit="1" customWidth="1"/>
    <col min="3335" max="3335" width="13.109375" style="79" bestFit="1" customWidth="1"/>
    <col min="3336" max="3336" width="8.44140625" style="79" bestFit="1" customWidth="1"/>
    <col min="3337" max="3337" width="4.88671875" style="79" bestFit="1" customWidth="1"/>
    <col min="3338" max="3338" width="7.88671875" style="79" bestFit="1" customWidth="1"/>
    <col min="3339" max="3339" width="9.21875" style="79" bestFit="1" customWidth="1"/>
    <col min="3340" max="3340" width="9.33203125" style="79" bestFit="1" customWidth="1"/>
    <col min="3341" max="3341" width="6.21875" style="79" bestFit="1" customWidth="1"/>
    <col min="3342" max="3584" width="8.88671875" style="79"/>
    <col min="3585" max="3585" width="10.44140625" style="79" bestFit="1" customWidth="1"/>
    <col min="3586" max="3586" width="10.88671875" style="79" bestFit="1" customWidth="1"/>
    <col min="3587" max="3587" width="7.6640625" style="79" bestFit="1" customWidth="1"/>
    <col min="3588" max="3588" width="8.6640625" style="79" bestFit="1" customWidth="1"/>
    <col min="3589" max="3589" width="5.109375" style="79" bestFit="1" customWidth="1"/>
    <col min="3590" max="3590" width="5.77734375" style="79" bestFit="1" customWidth="1"/>
    <col min="3591" max="3591" width="13.109375" style="79" bestFit="1" customWidth="1"/>
    <col min="3592" max="3592" width="8.44140625" style="79" bestFit="1" customWidth="1"/>
    <col min="3593" max="3593" width="4.88671875" style="79" bestFit="1" customWidth="1"/>
    <col min="3594" max="3594" width="7.88671875" style="79" bestFit="1" customWidth="1"/>
    <col min="3595" max="3595" width="9.21875" style="79" bestFit="1" customWidth="1"/>
    <col min="3596" max="3596" width="9.33203125" style="79" bestFit="1" customWidth="1"/>
    <col min="3597" max="3597" width="6.21875" style="79" bestFit="1" customWidth="1"/>
    <col min="3598" max="3840" width="8.88671875" style="79"/>
    <col min="3841" max="3841" width="10.44140625" style="79" bestFit="1" customWidth="1"/>
    <col min="3842" max="3842" width="10.88671875" style="79" bestFit="1" customWidth="1"/>
    <col min="3843" max="3843" width="7.6640625" style="79" bestFit="1" customWidth="1"/>
    <col min="3844" max="3844" width="8.6640625" style="79" bestFit="1" customWidth="1"/>
    <col min="3845" max="3845" width="5.109375" style="79" bestFit="1" customWidth="1"/>
    <col min="3846" max="3846" width="5.77734375" style="79" bestFit="1" customWidth="1"/>
    <col min="3847" max="3847" width="13.109375" style="79" bestFit="1" customWidth="1"/>
    <col min="3848" max="3848" width="8.44140625" style="79" bestFit="1" customWidth="1"/>
    <col min="3849" max="3849" width="4.88671875" style="79" bestFit="1" customWidth="1"/>
    <col min="3850" max="3850" width="7.88671875" style="79" bestFit="1" customWidth="1"/>
    <col min="3851" max="3851" width="9.21875" style="79" bestFit="1" customWidth="1"/>
    <col min="3852" max="3852" width="9.33203125" style="79" bestFit="1" customWidth="1"/>
    <col min="3853" max="3853" width="6.21875" style="79" bestFit="1" customWidth="1"/>
    <col min="3854" max="4096" width="8.88671875" style="79"/>
    <col min="4097" max="4097" width="10.44140625" style="79" bestFit="1" customWidth="1"/>
    <col min="4098" max="4098" width="10.88671875" style="79" bestFit="1" customWidth="1"/>
    <col min="4099" max="4099" width="7.6640625" style="79" bestFit="1" customWidth="1"/>
    <col min="4100" max="4100" width="8.6640625" style="79" bestFit="1" customWidth="1"/>
    <col min="4101" max="4101" width="5.109375" style="79" bestFit="1" customWidth="1"/>
    <col min="4102" max="4102" width="5.77734375" style="79" bestFit="1" customWidth="1"/>
    <col min="4103" max="4103" width="13.109375" style="79" bestFit="1" customWidth="1"/>
    <col min="4104" max="4104" width="8.44140625" style="79" bestFit="1" customWidth="1"/>
    <col min="4105" max="4105" width="4.88671875" style="79" bestFit="1" customWidth="1"/>
    <col min="4106" max="4106" width="7.88671875" style="79" bestFit="1" customWidth="1"/>
    <col min="4107" max="4107" width="9.21875" style="79" bestFit="1" customWidth="1"/>
    <col min="4108" max="4108" width="9.33203125" style="79" bestFit="1" customWidth="1"/>
    <col min="4109" max="4109" width="6.21875" style="79" bestFit="1" customWidth="1"/>
    <col min="4110" max="4352" width="8.88671875" style="79"/>
    <col min="4353" max="4353" width="10.44140625" style="79" bestFit="1" customWidth="1"/>
    <col min="4354" max="4354" width="10.88671875" style="79" bestFit="1" customWidth="1"/>
    <col min="4355" max="4355" width="7.6640625" style="79" bestFit="1" customWidth="1"/>
    <col min="4356" max="4356" width="8.6640625" style="79" bestFit="1" customWidth="1"/>
    <col min="4357" max="4357" width="5.109375" style="79" bestFit="1" customWidth="1"/>
    <col min="4358" max="4358" width="5.77734375" style="79" bestFit="1" customWidth="1"/>
    <col min="4359" max="4359" width="13.109375" style="79" bestFit="1" customWidth="1"/>
    <col min="4360" max="4360" width="8.44140625" style="79" bestFit="1" customWidth="1"/>
    <col min="4361" max="4361" width="4.88671875" style="79" bestFit="1" customWidth="1"/>
    <col min="4362" max="4362" width="7.88671875" style="79" bestFit="1" customWidth="1"/>
    <col min="4363" max="4363" width="9.21875" style="79" bestFit="1" customWidth="1"/>
    <col min="4364" max="4364" width="9.33203125" style="79" bestFit="1" customWidth="1"/>
    <col min="4365" max="4365" width="6.21875" style="79" bestFit="1" customWidth="1"/>
    <col min="4366" max="4608" width="8.88671875" style="79"/>
    <col min="4609" max="4609" width="10.44140625" style="79" bestFit="1" customWidth="1"/>
    <col min="4610" max="4610" width="10.88671875" style="79" bestFit="1" customWidth="1"/>
    <col min="4611" max="4611" width="7.6640625" style="79" bestFit="1" customWidth="1"/>
    <col min="4612" max="4612" width="8.6640625" style="79" bestFit="1" customWidth="1"/>
    <col min="4613" max="4613" width="5.109375" style="79" bestFit="1" customWidth="1"/>
    <col min="4614" max="4614" width="5.77734375" style="79" bestFit="1" customWidth="1"/>
    <col min="4615" max="4615" width="13.109375" style="79" bestFit="1" customWidth="1"/>
    <col min="4616" max="4616" width="8.44140625" style="79" bestFit="1" customWidth="1"/>
    <col min="4617" max="4617" width="4.88671875" style="79" bestFit="1" customWidth="1"/>
    <col min="4618" max="4618" width="7.88671875" style="79" bestFit="1" customWidth="1"/>
    <col min="4619" max="4619" width="9.21875" style="79" bestFit="1" customWidth="1"/>
    <col min="4620" max="4620" width="9.33203125" style="79" bestFit="1" customWidth="1"/>
    <col min="4621" max="4621" width="6.21875" style="79" bestFit="1" customWidth="1"/>
    <col min="4622" max="4864" width="8.88671875" style="79"/>
    <col min="4865" max="4865" width="10.44140625" style="79" bestFit="1" customWidth="1"/>
    <col min="4866" max="4866" width="10.88671875" style="79" bestFit="1" customWidth="1"/>
    <col min="4867" max="4867" width="7.6640625" style="79" bestFit="1" customWidth="1"/>
    <col min="4868" max="4868" width="8.6640625" style="79" bestFit="1" customWidth="1"/>
    <col min="4869" max="4869" width="5.109375" style="79" bestFit="1" customWidth="1"/>
    <col min="4870" max="4870" width="5.77734375" style="79" bestFit="1" customWidth="1"/>
    <col min="4871" max="4871" width="13.109375" style="79" bestFit="1" customWidth="1"/>
    <col min="4872" max="4872" width="8.44140625" style="79" bestFit="1" customWidth="1"/>
    <col min="4873" max="4873" width="4.88671875" style="79" bestFit="1" customWidth="1"/>
    <col min="4874" max="4874" width="7.88671875" style="79" bestFit="1" customWidth="1"/>
    <col min="4875" max="4875" width="9.21875" style="79" bestFit="1" customWidth="1"/>
    <col min="4876" max="4876" width="9.33203125" style="79" bestFit="1" customWidth="1"/>
    <col min="4877" max="4877" width="6.21875" style="79" bestFit="1" customWidth="1"/>
    <col min="4878" max="5120" width="8.88671875" style="79"/>
    <col min="5121" max="5121" width="10.44140625" style="79" bestFit="1" customWidth="1"/>
    <col min="5122" max="5122" width="10.88671875" style="79" bestFit="1" customWidth="1"/>
    <col min="5123" max="5123" width="7.6640625" style="79" bestFit="1" customWidth="1"/>
    <col min="5124" max="5124" width="8.6640625" style="79" bestFit="1" customWidth="1"/>
    <col min="5125" max="5125" width="5.109375" style="79" bestFit="1" customWidth="1"/>
    <col min="5126" max="5126" width="5.77734375" style="79" bestFit="1" customWidth="1"/>
    <col min="5127" max="5127" width="13.109375" style="79" bestFit="1" customWidth="1"/>
    <col min="5128" max="5128" width="8.44140625" style="79" bestFit="1" customWidth="1"/>
    <col min="5129" max="5129" width="4.88671875" style="79" bestFit="1" customWidth="1"/>
    <col min="5130" max="5130" width="7.88671875" style="79" bestFit="1" customWidth="1"/>
    <col min="5131" max="5131" width="9.21875" style="79" bestFit="1" customWidth="1"/>
    <col min="5132" max="5132" width="9.33203125" style="79" bestFit="1" customWidth="1"/>
    <col min="5133" max="5133" width="6.21875" style="79" bestFit="1" customWidth="1"/>
    <col min="5134" max="5376" width="8.88671875" style="79"/>
    <col min="5377" max="5377" width="10.44140625" style="79" bestFit="1" customWidth="1"/>
    <col min="5378" max="5378" width="10.88671875" style="79" bestFit="1" customWidth="1"/>
    <col min="5379" max="5379" width="7.6640625" style="79" bestFit="1" customWidth="1"/>
    <col min="5380" max="5380" width="8.6640625" style="79" bestFit="1" customWidth="1"/>
    <col min="5381" max="5381" width="5.109375" style="79" bestFit="1" customWidth="1"/>
    <col min="5382" max="5382" width="5.77734375" style="79" bestFit="1" customWidth="1"/>
    <col min="5383" max="5383" width="13.109375" style="79" bestFit="1" customWidth="1"/>
    <col min="5384" max="5384" width="8.44140625" style="79" bestFit="1" customWidth="1"/>
    <col min="5385" max="5385" width="4.88671875" style="79" bestFit="1" customWidth="1"/>
    <col min="5386" max="5386" width="7.88671875" style="79" bestFit="1" customWidth="1"/>
    <col min="5387" max="5387" width="9.21875" style="79" bestFit="1" customWidth="1"/>
    <col min="5388" max="5388" width="9.33203125" style="79" bestFit="1" customWidth="1"/>
    <col min="5389" max="5389" width="6.21875" style="79" bestFit="1" customWidth="1"/>
    <col min="5390" max="5632" width="8.88671875" style="79"/>
    <col min="5633" max="5633" width="10.44140625" style="79" bestFit="1" customWidth="1"/>
    <col min="5634" max="5634" width="10.88671875" style="79" bestFit="1" customWidth="1"/>
    <col min="5635" max="5635" width="7.6640625" style="79" bestFit="1" customWidth="1"/>
    <col min="5636" max="5636" width="8.6640625" style="79" bestFit="1" customWidth="1"/>
    <col min="5637" max="5637" width="5.109375" style="79" bestFit="1" customWidth="1"/>
    <col min="5638" max="5638" width="5.77734375" style="79" bestFit="1" customWidth="1"/>
    <col min="5639" max="5639" width="13.109375" style="79" bestFit="1" customWidth="1"/>
    <col min="5640" max="5640" width="8.44140625" style="79" bestFit="1" customWidth="1"/>
    <col min="5641" max="5641" width="4.88671875" style="79" bestFit="1" customWidth="1"/>
    <col min="5642" max="5642" width="7.88671875" style="79" bestFit="1" customWidth="1"/>
    <col min="5643" max="5643" width="9.21875" style="79" bestFit="1" customWidth="1"/>
    <col min="5644" max="5644" width="9.33203125" style="79" bestFit="1" customWidth="1"/>
    <col min="5645" max="5645" width="6.21875" style="79" bestFit="1" customWidth="1"/>
    <col min="5646" max="5888" width="8.88671875" style="79"/>
    <col min="5889" max="5889" width="10.44140625" style="79" bestFit="1" customWidth="1"/>
    <col min="5890" max="5890" width="10.88671875" style="79" bestFit="1" customWidth="1"/>
    <col min="5891" max="5891" width="7.6640625" style="79" bestFit="1" customWidth="1"/>
    <col min="5892" max="5892" width="8.6640625" style="79" bestFit="1" customWidth="1"/>
    <col min="5893" max="5893" width="5.109375" style="79" bestFit="1" customWidth="1"/>
    <col min="5894" max="5894" width="5.77734375" style="79" bestFit="1" customWidth="1"/>
    <col min="5895" max="5895" width="13.109375" style="79" bestFit="1" customWidth="1"/>
    <col min="5896" max="5896" width="8.44140625" style="79" bestFit="1" customWidth="1"/>
    <col min="5897" max="5897" width="4.88671875" style="79" bestFit="1" customWidth="1"/>
    <col min="5898" max="5898" width="7.88671875" style="79" bestFit="1" customWidth="1"/>
    <col min="5899" max="5899" width="9.21875" style="79" bestFit="1" customWidth="1"/>
    <col min="5900" max="5900" width="9.33203125" style="79" bestFit="1" customWidth="1"/>
    <col min="5901" max="5901" width="6.21875" style="79" bestFit="1" customWidth="1"/>
    <col min="5902" max="6144" width="8.88671875" style="79"/>
    <col min="6145" max="6145" width="10.44140625" style="79" bestFit="1" customWidth="1"/>
    <col min="6146" max="6146" width="10.88671875" style="79" bestFit="1" customWidth="1"/>
    <col min="6147" max="6147" width="7.6640625" style="79" bestFit="1" customWidth="1"/>
    <col min="6148" max="6148" width="8.6640625" style="79" bestFit="1" customWidth="1"/>
    <col min="6149" max="6149" width="5.109375" style="79" bestFit="1" customWidth="1"/>
    <col min="6150" max="6150" width="5.77734375" style="79" bestFit="1" customWidth="1"/>
    <col min="6151" max="6151" width="13.109375" style="79" bestFit="1" customWidth="1"/>
    <col min="6152" max="6152" width="8.44140625" style="79" bestFit="1" customWidth="1"/>
    <col min="6153" max="6153" width="4.88671875" style="79" bestFit="1" customWidth="1"/>
    <col min="6154" max="6154" width="7.88671875" style="79" bestFit="1" customWidth="1"/>
    <col min="6155" max="6155" width="9.21875" style="79" bestFit="1" customWidth="1"/>
    <col min="6156" max="6156" width="9.33203125" style="79" bestFit="1" customWidth="1"/>
    <col min="6157" max="6157" width="6.21875" style="79" bestFit="1" customWidth="1"/>
    <col min="6158" max="6400" width="8.88671875" style="79"/>
    <col min="6401" max="6401" width="10.44140625" style="79" bestFit="1" customWidth="1"/>
    <col min="6402" max="6402" width="10.88671875" style="79" bestFit="1" customWidth="1"/>
    <col min="6403" max="6403" width="7.6640625" style="79" bestFit="1" customWidth="1"/>
    <col min="6404" max="6404" width="8.6640625" style="79" bestFit="1" customWidth="1"/>
    <col min="6405" max="6405" width="5.109375" style="79" bestFit="1" customWidth="1"/>
    <col min="6406" max="6406" width="5.77734375" style="79" bestFit="1" customWidth="1"/>
    <col min="6407" max="6407" width="13.109375" style="79" bestFit="1" customWidth="1"/>
    <col min="6408" max="6408" width="8.44140625" style="79" bestFit="1" customWidth="1"/>
    <col min="6409" max="6409" width="4.88671875" style="79" bestFit="1" customWidth="1"/>
    <col min="6410" max="6410" width="7.88671875" style="79" bestFit="1" customWidth="1"/>
    <col min="6411" max="6411" width="9.21875" style="79" bestFit="1" customWidth="1"/>
    <col min="6412" max="6412" width="9.33203125" style="79" bestFit="1" customWidth="1"/>
    <col min="6413" max="6413" width="6.21875" style="79" bestFit="1" customWidth="1"/>
    <col min="6414" max="6656" width="8.88671875" style="79"/>
    <col min="6657" max="6657" width="10.44140625" style="79" bestFit="1" customWidth="1"/>
    <col min="6658" max="6658" width="10.88671875" style="79" bestFit="1" customWidth="1"/>
    <col min="6659" max="6659" width="7.6640625" style="79" bestFit="1" customWidth="1"/>
    <col min="6660" max="6660" width="8.6640625" style="79" bestFit="1" customWidth="1"/>
    <col min="6661" max="6661" width="5.109375" style="79" bestFit="1" customWidth="1"/>
    <col min="6662" max="6662" width="5.77734375" style="79" bestFit="1" customWidth="1"/>
    <col min="6663" max="6663" width="13.109375" style="79" bestFit="1" customWidth="1"/>
    <col min="6664" max="6664" width="8.44140625" style="79" bestFit="1" customWidth="1"/>
    <col min="6665" max="6665" width="4.88671875" style="79" bestFit="1" customWidth="1"/>
    <col min="6666" max="6666" width="7.88671875" style="79" bestFit="1" customWidth="1"/>
    <col min="6667" max="6667" width="9.21875" style="79" bestFit="1" customWidth="1"/>
    <col min="6668" max="6668" width="9.33203125" style="79" bestFit="1" customWidth="1"/>
    <col min="6669" max="6669" width="6.21875" style="79" bestFit="1" customWidth="1"/>
    <col min="6670" max="6912" width="8.88671875" style="79"/>
    <col min="6913" max="6913" width="10.44140625" style="79" bestFit="1" customWidth="1"/>
    <col min="6914" max="6914" width="10.88671875" style="79" bestFit="1" customWidth="1"/>
    <col min="6915" max="6915" width="7.6640625" style="79" bestFit="1" customWidth="1"/>
    <col min="6916" max="6916" width="8.6640625" style="79" bestFit="1" customWidth="1"/>
    <col min="6917" max="6917" width="5.109375" style="79" bestFit="1" customWidth="1"/>
    <col min="6918" max="6918" width="5.77734375" style="79" bestFit="1" customWidth="1"/>
    <col min="6919" max="6919" width="13.109375" style="79" bestFit="1" customWidth="1"/>
    <col min="6920" max="6920" width="8.44140625" style="79" bestFit="1" customWidth="1"/>
    <col min="6921" max="6921" width="4.88671875" style="79" bestFit="1" customWidth="1"/>
    <col min="6922" max="6922" width="7.88671875" style="79" bestFit="1" customWidth="1"/>
    <col min="6923" max="6923" width="9.21875" style="79" bestFit="1" customWidth="1"/>
    <col min="6924" max="6924" width="9.33203125" style="79" bestFit="1" customWidth="1"/>
    <col min="6925" max="6925" width="6.21875" style="79" bestFit="1" customWidth="1"/>
    <col min="6926" max="7168" width="8.88671875" style="79"/>
    <col min="7169" max="7169" width="10.44140625" style="79" bestFit="1" customWidth="1"/>
    <col min="7170" max="7170" width="10.88671875" style="79" bestFit="1" customWidth="1"/>
    <col min="7171" max="7171" width="7.6640625" style="79" bestFit="1" customWidth="1"/>
    <col min="7172" max="7172" width="8.6640625" style="79" bestFit="1" customWidth="1"/>
    <col min="7173" max="7173" width="5.109375" style="79" bestFit="1" customWidth="1"/>
    <col min="7174" max="7174" width="5.77734375" style="79" bestFit="1" customWidth="1"/>
    <col min="7175" max="7175" width="13.109375" style="79" bestFit="1" customWidth="1"/>
    <col min="7176" max="7176" width="8.44140625" style="79" bestFit="1" customWidth="1"/>
    <col min="7177" max="7177" width="4.88671875" style="79" bestFit="1" customWidth="1"/>
    <col min="7178" max="7178" width="7.88671875" style="79" bestFit="1" customWidth="1"/>
    <col min="7179" max="7179" width="9.21875" style="79" bestFit="1" customWidth="1"/>
    <col min="7180" max="7180" width="9.33203125" style="79" bestFit="1" customWidth="1"/>
    <col min="7181" max="7181" width="6.21875" style="79" bestFit="1" customWidth="1"/>
    <col min="7182" max="7424" width="8.88671875" style="79"/>
    <col min="7425" max="7425" width="10.44140625" style="79" bestFit="1" customWidth="1"/>
    <col min="7426" max="7426" width="10.88671875" style="79" bestFit="1" customWidth="1"/>
    <col min="7427" max="7427" width="7.6640625" style="79" bestFit="1" customWidth="1"/>
    <col min="7428" max="7428" width="8.6640625" style="79" bestFit="1" customWidth="1"/>
    <col min="7429" max="7429" width="5.109375" style="79" bestFit="1" customWidth="1"/>
    <col min="7430" max="7430" width="5.77734375" style="79" bestFit="1" customWidth="1"/>
    <col min="7431" max="7431" width="13.109375" style="79" bestFit="1" customWidth="1"/>
    <col min="7432" max="7432" width="8.44140625" style="79" bestFit="1" customWidth="1"/>
    <col min="7433" max="7433" width="4.88671875" style="79" bestFit="1" customWidth="1"/>
    <col min="7434" max="7434" width="7.88671875" style="79" bestFit="1" customWidth="1"/>
    <col min="7435" max="7435" width="9.21875" style="79" bestFit="1" customWidth="1"/>
    <col min="7436" max="7436" width="9.33203125" style="79" bestFit="1" customWidth="1"/>
    <col min="7437" max="7437" width="6.21875" style="79" bestFit="1" customWidth="1"/>
    <col min="7438" max="7680" width="8.88671875" style="79"/>
    <col min="7681" max="7681" width="10.44140625" style="79" bestFit="1" customWidth="1"/>
    <col min="7682" max="7682" width="10.88671875" style="79" bestFit="1" customWidth="1"/>
    <col min="7683" max="7683" width="7.6640625" style="79" bestFit="1" customWidth="1"/>
    <col min="7684" max="7684" width="8.6640625" style="79" bestFit="1" customWidth="1"/>
    <col min="7685" max="7685" width="5.109375" style="79" bestFit="1" customWidth="1"/>
    <col min="7686" max="7686" width="5.77734375" style="79" bestFit="1" customWidth="1"/>
    <col min="7687" max="7687" width="13.109375" style="79" bestFit="1" customWidth="1"/>
    <col min="7688" max="7688" width="8.44140625" style="79" bestFit="1" customWidth="1"/>
    <col min="7689" max="7689" width="4.88671875" style="79" bestFit="1" customWidth="1"/>
    <col min="7690" max="7690" width="7.88671875" style="79" bestFit="1" customWidth="1"/>
    <col min="7691" max="7691" width="9.21875" style="79" bestFit="1" customWidth="1"/>
    <col min="7692" max="7692" width="9.33203125" style="79" bestFit="1" customWidth="1"/>
    <col min="7693" max="7693" width="6.21875" style="79" bestFit="1" customWidth="1"/>
    <col min="7694" max="7936" width="8.88671875" style="79"/>
    <col min="7937" max="7937" width="10.44140625" style="79" bestFit="1" customWidth="1"/>
    <col min="7938" max="7938" width="10.88671875" style="79" bestFit="1" customWidth="1"/>
    <col min="7939" max="7939" width="7.6640625" style="79" bestFit="1" customWidth="1"/>
    <col min="7940" max="7940" width="8.6640625" style="79" bestFit="1" customWidth="1"/>
    <col min="7941" max="7941" width="5.109375" style="79" bestFit="1" customWidth="1"/>
    <col min="7942" max="7942" width="5.77734375" style="79" bestFit="1" customWidth="1"/>
    <col min="7943" max="7943" width="13.109375" style="79" bestFit="1" customWidth="1"/>
    <col min="7944" max="7944" width="8.44140625" style="79" bestFit="1" customWidth="1"/>
    <col min="7945" max="7945" width="4.88671875" style="79" bestFit="1" customWidth="1"/>
    <col min="7946" max="7946" width="7.88671875" style="79" bestFit="1" customWidth="1"/>
    <col min="7947" max="7947" width="9.21875" style="79" bestFit="1" customWidth="1"/>
    <col min="7948" max="7948" width="9.33203125" style="79" bestFit="1" customWidth="1"/>
    <col min="7949" max="7949" width="6.21875" style="79" bestFit="1" customWidth="1"/>
    <col min="7950" max="8192" width="8.88671875" style="79"/>
    <col min="8193" max="8193" width="10.44140625" style="79" bestFit="1" customWidth="1"/>
    <col min="8194" max="8194" width="10.88671875" style="79" bestFit="1" customWidth="1"/>
    <col min="8195" max="8195" width="7.6640625" style="79" bestFit="1" customWidth="1"/>
    <col min="8196" max="8196" width="8.6640625" style="79" bestFit="1" customWidth="1"/>
    <col min="8197" max="8197" width="5.109375" style="79" bestFit="1" customWidth="1"/>
    <col min="8198" max="8198" width="5.77734375" style="79" bestFit="1" customWidth="1"/>
    <col min="8199" max="8199" width="13.109375" style="79" bestFit="1" customWidth="1"/>
    <col min="8200" max="8200" width="8.44140625" style="79" bestFit="1" customWidth="1"/>
    <col min="8201" max="8201" width="4.88671875" style="79" bestFit="1" customWidth="1"/>
    <col min="8202" max="8202" width="7.88671875" style="79" bestFit="1" customWidth="1"/>
    <col min="8203" max="8203" width="9.21875" style="79" bestFit="1" customWidth="1"/>
    <col min="8204" max="8204" width="9.33203125" style="79" bestFit="1" customWidth="1"/>
    <col min="8205" max="8205" width="6.21875" style="79" bestFit="1" customWidth="1"/>
    <col min="8206" max="8448" width="8.88671875" style="79"/>
    <col min="8449" max="8449" width="10.44140625" style="79" bestFit="1" customWidth="1"/>
    <col min="8450" max="8450" width="10.88671875" style="79" bestFit="1" customWidth="1"/>
    <col min="8451" max="8451" width="7.6640625" style="79" bestFit="1" customWidth="1"/>
    <col min="8452" max="8452" width="8.6640625" style="79" bestFit="1" customWidth="1"/>
    <col min="8453" max="8453" width="5.109375" style="79" bestFit="1" customWidth="1"/>
    <col min="8454" max="8454" width="5.77734375" style="79" bestFit="1" customWidth="1"/>
    <col min="8455" max="8455" width="13.109375" style="79" bestFit="1" customWidth="1"/>
    <col min="8456" max="8456" width="8.44140625" style="79" bestFit="1" customWidth="1"/>
    <col min="8457" max="8457" width="4.88671875" style="79" bestFit="1" customWidth="1"/>
    <col min="8458" max="8458" width="7.88671875" style="79" bestFit="1" customWidth="1"/>
    <col min="8459" max="8459" width="9.21875" style="79" bestFit="1" customWidth="1"/>
    <col min="8460" max="8460" width="9.33203125" style="79" bestFit="1" customWidth="1"/>
    <col min="8461" max="8461" width="6.21875" style="79" bestFit="1" customWidth="1"/>
    <col min="8462" max="8704" width="8.88671875" style="79"/>
    <col min="8705" max="8705" width="10.44140625" style="79" bestFit="1" customWidth="1"/>
    <col min="8706" max="8706" width="10.88671875" style="79" bestFit="1" customWidth="1"/>
    <col min="8707" max="8707" width="7.6640625" style="79" bestFit="1" customWidth="1"/>
    <col min="8708" max="8708" width="8.6640625" style="79" bestFit="1" customWidth="1"/>
    <col min="8709" max="8709" width="5.109375" style="79" bestFit="1" customWidth="1"/>
    <col min="8710" max="8710" width="5.77734375" style="79" bestFit="1" customWidth="1"/>
    <col min="8711" max="8711" width="13.109375" style="79" bestFit="1" customWidth="1"/>
    <col min="8712" max="8712" width="8.44140625" style="79" bestFit="1" customWidth="1"/>
    <col min="8713" max="8713" width="4.88671875" style="79" bestFit="1" customWidth="1"/>
    <col min="8714" max="8714" width="7.88671875" style="79" bestFit="1" customWidth="1"/>
    <col min="8715" max="8715" width="9.21875" style="79" bestFit="1" customWidth="1"/>
    <col min="8716" max="8716" width="9.33203125" style="79" bestFit="1" customWidth="1"/>
    <col min="8717" max="8717" width="6.21875" style="79" bestFit="1" customWidth="1"/>
    <col min="8718" max="8960" width="8.88671875" style="79"/>
    <col min="8961" max="8961" width="10.44140625" style="79" bestFit="1" customWidth="1"/>
    <col min="8962" max="8962" width="10.88671875" style="79" bestFit="1" customWidth="1"/>
    <col min="8963" max="8963" width="7.6640625" style="79" bestFit="1" customWidth="1"/>
    <col min="8964" max="8964" width="8.6640625" style="79" bestFit="1" customWidth="1"/>
    <col min="8965" max="8965" width="5.109375" style="79" bestFit="1" customWidth="1"/>
    <col min="8966" max="8966" width="5.77734375" style="79" bestFit="1" customWidth="1"/>
    <col min="8967" max="8967" width="13.109375" style="79" bestFit="1" customWidth="1"/>
    <col min="8968" max="8968" width="8.44140625" style="79" bestFit="1" customWidth="1"/>
    <col min="8969" max="8969" width="4.88671875" style="79" bestFit="1" customWidth="1"/>
    <col min="8970" max="8970" width="7.88671875" style="79" bestFit="1" customWidth="1"/>
    <col min="8971" max="8971" width="9.21875" style="79" bestFit="1" customWidth="1"/>
    <col min="8972" max="8972" width="9.33203125" style="79" bestFit="1" customWidth="1"/>
    <col min="8973" max="8973" width="6.21875" style="79" bestFit="1" customWidth="1"/>
    <col min="8974" max="9216" width="8.88671875" style="79"/>
    <col min="9217" max="9217" width="10.44140625" style="79" bestFit="1" customWidth="1"/>
    <col min="9218" max="9218" width="10.88671875" style="79" bestFit="1" customWidth="1"/>
    <col min="9219" max="9219" width="7.6640625" style="79" bestFit="1" customWidth="1"/>
    <col min="9220" max="9220" width="8.6640625" style="79" bestFit="1" customWidth="1"/>
    <col min="9221" max="9221" width="5.109375" style="79" bestFit="1" customWidth="1"/>
    <col min="9222" max="9222" width="5.77734375" style="79" bestFit="1" customWidth="1"/>
    <col min="9223" max="9223" width="13.109375" style="79" bestFit="1" customWidth="1"/>
    <col min="9224" max="9224" width="8.44140625" style="79" bestFit="1" customWidth="1"/>
    <col min="9225" max="9225" width="4.88671875" style="79" bestFit="1" customWidth="1"/>
    <col min="9226" max="9226" width="7.88671875" style="79" bestFit="1" customWidth="1"/>
    <col min="9227" max="9227" width="9.21875" style="79" bestFit="1" customWidth="1"/>
    <col min="9228" max="9228" width="9.33203125" style="79" bestFit="1" customWidth="1"/>
    <col min="9229" max="9229" width="6.21875" style="79" bestFit="1" customWidth="1"/>
    <col min="9230" max="9472" width="8.88671875" style="79"/>
    <col min="9473" max="9473" width="10.44140625" style="79" bestFit="1" customWidth="1"/>
    <col min="9474" max="9474" width="10.88671875" style="79" bestFit="1" customWidth="1"/>
    <col min="9475" max="9475" width="7.6640625" style="79" bestFit="1" customWidth="1"/>
    <col min="9476" max="9476" width="8.6640625" style="79" bestFit="1" customWidth="1"/>
    <col min="9477" max="9477" width="5.109375" style="79" bestFit="1" customWidth="1"/>
    <col min="9478" max="9478" width="5.77734375" style="79" bestFit="1" customWidth="1"/>
    <col min="9479" max="9479" width="13.109375" style="79" bestFit="1" customWidth="1"/>
    <col min="9480" max="9480" width="8.44140625" style="79" bestFit="1" customWidth="1"/>
    <col min="9481" max="9481" width="4.88671875" style="79" bestFit="1" customWidth="1"/>
    <col min="9482" max="9482" width="7.88671875" style="79" bestFit="1" customWidth="1"/>
    <col min="9483" max="9483" width="9.21875" style="79" bestFit="1" customWidth="1"/>
    <col min="9484" max="9484" width="9.33203125" style="79" bestFit="1" customWidth="1"/>
    <col min="9485" max="9485" width="6.21875" style="79" bestFit="1" customWidth="1"/>
    <col min="9486" max="9728" width="8.88671875" style="79"/>
    <col min="9729" max="9729" width="10.44140625" style="79" bestFit="1" customWidth="1"/>
    <col min="9730" max="9730" width="10.88671875" style="79" bestFit="1" customWidth="1"/>
    <col min="9731" max="9731" width="7.6640625" style="79" bestFit="1" customWidth="1"/>
    <col min="9732" max="9732" width="8.6640625" style="79" bestFit="1" customWidth="1"/>
    <col min="9733" max="9733" width="5.109375" style="79" bestFit="1" customWidth="1"/>
    <col min="9734" max="9734" width="5.77734375" style="79" bestFit="1" customWidth="1"/>
    <col min="9735" max="9735" width="13.109375" style="79" bestFit="1" customWidth="1"/>
    <col min="9736" max="9736" width="8.44140625" style="79" bestFit="1" customWidth="1"/>
    <col min="9737" max="9737" width="4.88671875" style="79" bestFit="1" customWidth="1"/>
    <col min="9738" max="9738" width="7.88671875" style="79" bestFit="1" customWidth="1"/>
    <col min="9739" max="9739" width="9.21875" style="79" bestFit="1" customWidth="1"/>
    <col min="9740" max="9740" width="9.33203125" style="79" bestFit="1" customWidth="1"/>
    <col min="9741" max="9741" width="6.21875" style="79" bestFit="1" customWidth="1"/>
    <col min="9742" max="9984" width="8.88671875" style="79"/>
    <col min="9985" max="9985" width="10.44140625" style="79" bestFit="1" customWidth="1"/>
    <col min="9986" max="9986" width="10.88671875" style="79" bestFit="1" customWidth="1"/>
    <col min="9987" max="9987" width="7.6640625" style="79" bestFit="1" customWidth="1"/>
    <col min="9988" max="9988" width="8.6640625" style="79" bestFit="1" customWidth="1"/>
    <col min="9989" max="9989" width="5.109375" style="79" bestFit="1" customWidth="1"/>
    <col min="9990" max="9990" width="5.77734375" style="79" bestFit="1" customWidth="1"/>
    <col min="9991" max="9991" width="13.109375" style="79" bestFit="1" customWidth="1"/>
    <col min="9992" max="9992" width="8.44140625" style="79" bestFit="1" customWidth="1"/>
    <col min="9993" max="9993" width="4.88671875" style="79" bestFit="1" customWidth="1"/>
    <col min="9994" max="9994" width="7.88671875" style="79" bestFit="1" customWidth="1"/>
    <col min="9995" max="9995" width="9.21875" style="79" bestFit="1" customWidth="1"/>
    <col min="9996" max="9996" width="9.33203125" style="79" bestFit="1" customWidth="1"/>
    <col min="9997" max="9997" width="6.21875" style="79" bestFit="1" customWidth="1"/>
    <col min="9998" max="10240" width="8.88671875" style="79"/>
    <col min="10241" max="10241" width="10.44140625" style="79" bestFit="1" customWidth="1"/>
    <col min="10242" max="10242" width="10.88671875" style="79" bestFit="1" customWidth="1"/>
    <col min="10243" max="10243" width="7.6640625" style="79" bestFit="1" customWidth="1"/>
    <col min="10244" max="10244" width="8.6640625" style="79" bestFit="1" customWidth="1"/>
    <col min="10245" max="10245" width="5.109375" style="79" bestFit="1" customWidth="1"/>
    <col min="10246" max="10246" width="5.77734375" style="79" bestFit="1" customWidth="1"/>
    <col min="10247" max="10247" width="13.109375" style="79" bestFit="1" customWidth="1"/>
    <col min="10248" max="10248" width="8.44140625" style="79" bestFit="1" customWidth="1"/>
    <col min="10249" max="10249" width="4.88671875" style="79" bestFit="1" customWidth="1"/>
    <col min="10250" max="10250" width="7.88671875" style="79" bestFit="1" customWidth="1"/>
    <col min="10251" max="10251" width="9.21875" style="79" bestFit="1" customWidth="1"/>
    <col min="10252" max="10252" width="9.33203125" style="79" bestFit="1" customWidth="1"/>
    <col min="10253" max="10253" width="6.21875" style="79" bestFit="1" customWidth="1"/>
    <col min="10254" max="10496" width="8.88671875" style="79"/>
    <col min="10497" max="10497" width="10.44140625" style="79" bestFit="1" customWidth="1"/>
    <col min="10498" max="10498" width="10.88671875" style="79" bestFit="1" customWidth="1"/>
    <col min="10499" max="10499" width="7.6640625" style="79" bestFit="1" customWidth="1"/>
    <col min="10500" max="10500" width="8.6640625" style="79" bestFit="1" customWidth="1"/>
    <col min="10501" max="10501" width="5.109375" style="79" bestFit="1" customWidth="1"/>
    <col min="10502" max="10502" width="5.77734375" style="79" bestFit="1" customWidth="1"/>
    <col min="10503" max="10503" width="13.109375" style="79" bestFit="1" customWidth="1"/>
    <col min="10504" max="10504" width="8.44140625" style="79" bestFit="1" customWidth="1"/>
    <col min="10505" max="10505" width="4.88671875" style="79" bestFit="1" customWidth="1"/>
    <col min="10506" max="10506" width="7.88671875" style="79" bestFit="1" customWidth="1"/>
    <col min="10507" max="10507" width="9.21875" style="79" bestFit="1" customWidth="1"/>
    <col min="10508" max="10508" width="9.33203125" style="79" bestFit="1" customWidth="1"/>
    <col min="10509" max="10509" width="6.21875" style="79" bestFit="1" customWidth="1"/>
    <col min="10510" max="10752" width="8.88671875" style="79"/>
    <col min="10753" max="10753" width="10.44140625" style="79" bestFit="1" customWidth="1"/>
    <col min="10754" max="10754" width="10.88671875" style="79" bestFit="1" customWidth="1"/>
    <col min="10755" max="10755" width="7.6640625" style="79" bestFit="1" customWidth="1"/>
    <col min="10756" max="10756" width="8.6640625" style="79" bestFit="1" customWidth="1"/>
    <col min="10757" max="10757" width="5.109375" style="79" bestFit="1" customWidth="1"/>
    <col min="10758" max="10758" width="5.77734375" style="79" bestFit="1" customWidth="1"/>
    <col min="10759" max="10759" width="13.109375" style="79" bestFit="1" customWidth="1"/>
    <col min="10760" max="10760" width="8.44140625" style="79" bestFit="1" customWidth="1"/>
    <col min="10761" max="10761" width="4.88671875" style="79" bestFit="1" customWidth="1"/>
    <col min="10762" max="10762" width="7.88671875" style="79" bestFit="1" customWidth="1"/>
    <col min="10763" max="10763" width="9.21875" style="79" bestFit="1" customWidth="1"/>
    <col min="10764" max="10764" width="9.33203125" style="79" bestFit="1" customWidth="1"/>
    <col min="10765" max="10765" width="6.21875" style="79" bestFit="1" customWidth="1"/>
    <col min="10766" max="11008" width="8.88671875" style="79"/>
    <col min="11009" max="11009" width="10.44140625" style="79" bestFit="1" customWidth="1"/>
    <col min="11010" max="11010" width="10.88671875" style="79" bestFit="1" customWidth="1"/>
    <col min="11011" max="11011" width="7.6640625" style="79" bestFit="1" customWidth="1"/>
    <col min="11012" max="11012" width="8.6640625" style="79" bestFit="1" customWidth="1"/>
    <col min="11013" max="11013" width="5.109375" style="79" bestFit="1" customWidth="1"/>
    <col min="11014" max="11014" width="5.77734375" style="79" bestFit="1" customWidth="1"/>
    <col min="11015" max="11015" width="13.109375" style="79" bestFit="1" customWidth="1"/>
    <col min="11016" max="11016" width="8.44140625" style="79" bestFit="1" customWidth="1"/>
    <col min="11017" max="11017" width="4.88671875" style="79" bestFit="1" customWidth="1"/>
    <col min="11018" max="11018" width="7.88671875" style="79" bestFit="1" customWidth="1"/>
    <col min="11019" max="11019" width="9.21875" style="79" bestFit="1" customWidth="1"/>
    <col min="11020" max="11020" width="9.33203125" style="79" bestFit="1" customWidth="1"/>
    <col min="11021" max="11021" width="6.21875" style="79" bestFit="1" customWidth="1"/>
    <col min="11022" max="11264" width="8.88671875" style="79"/>
    <col min="11265" max="11265" width="10.44140625" style="79" bestFit="1" customWidth="1"/>
    <col min="11266" max="11266" width="10.88671875" style="79" bestFit="1" customWidth="1"/>
    <col min="11267" max="11267" width="7.6640625" style="79" bestFit="1" customWidth="1"/>
    <col min="11268" max="11268" width="8.6640625" style="79" bestFit="1" customWidth="1"/>
    <col min="11269" max="11269" width="5.109375" style="79" bestFit="1" customWidth="1"/>
    <col min="11270" max="11270" width="5.77734375" style="79" bestFit="1" customWidth="1"/>
    <col min="11271" max="11271" width="13.109375" style="79" bestFit="1" customWidth="1"/>
    <col min="11272" max="11272" width="8.44140625" style="79" bestFit="1" customWidth="1"/>
    <col min="11273" max="11273" width="4.88671875" style="79" bestFit="1" customWidth="1"/>
    <col min="11274" max="11274" width="7.88671875" style="79" bestFit="1" customWidth="1"/>
    <col min="11275" max="11275" width="9.21875" style="79" bestFit="1" customWidth="1"/>
    <col min="11276" max="11276" width="9.33203125" style="79" bestFit="1" customWidth="1"/>
    <col min="11277" max="11277" width="6.21875" style="79" bestFit="1" customWidth="1"/>
    <col min="11278" max="11520" width="8.88671875" style="79"/>
    <col min="11521" max="11521" width="10.44140625" style="79" bestFit="1" customWidth="1"/>
    <col min="11522" max="11522" width="10.88671875" style="79" bestFit="1" customWidth="1"/>
    <col min="11523" max="11523" width="7.6640625" style="79" bestFit="1" customWidth="1"/>
    <col min="11524" max="11524" width="8.6640625" style="79" bestFit="1" customWidth="1"/>
    <col min="11525" max="11525" width="5.109375" style="79" bestFit="1" customWidth="1"/>
    <col min="11526" max="11526" width="5.77734375" style="79" bestFit="1" customWidth="1"/>
    <col min="11527" max="11527" width="13.109375" style="79" bestFit="1" customWidth="1"/>
    <col min="11528" max="11528" width="8.44140625" style="79" bestFit="1" customWidth="1"/>
    <col min="11529" max="11529" width="4.88671875" style="79" bestFit="1" customWidth="1"/>
    <col min="11530" max="11530" width="7.88671875" style="79" bestFit="1" customWidth="1"/>
    <col min="11531" max="11531" width="9.21875" style="79" bestFit="1" customWidth="1"/>
    <col min="11532" max="11532" width="9.33203125" style="79" bestFit="1" customWidth="1"/>
    <col min="11533" max="11533" width="6.21875" style="79" bestFit="1" customWidth="1"/>
    <col min="11534" max="11776" width="8.88671875" style="79"/>
    <col min="11777" max="11777" width="10.44140625" style="79" bestFit="1" customWidth="1"/>
    <col min="11778" max="11778" width="10.88671875" style="79" bestFit="1" customWidth="1"/>
    <col min="11779" max="11779" width="7.6640625" style="79" bestFit="1" customWidth="1"/>
    <col min="11780" max="11780" width="8.6640625" style="79" bestFit="1" customWidth="1"/>
    <col min="11781" max="11781" width="5.109375" style="79" bestFit="1" customWidth="1"/>
    <col min="11782" max="11782" width="5.77734375" style="79" bestFit="1" customWidth="1"/>
    <col min="11783" max="11783" width="13.109375" style="79" bestFit="1" customWidth="1"/>
    <col min="11784" max="11784" width="8.44140625" style="79" bestFit="1" customWidth="1"/>
    <col min="11785" max="11785" width="4.88671875" style="79" bestFit="1" customWidth="1"/>
    <col min="11786" max="11786" width="7.88671875" style="79" bestFit="1" customWidth="1"/>
    <col min="11787" max="11787" width="9.21875" style="79" bestFit="1" customWidth="1"/>
    <col min="11788" max="11788" width="9.33203125" style="79" bestFit="1" customWidth="1"/>
    <col min="11789" max="11789" width="6.21875" style="79" bestFit="1" customWidth="1"/>
    <col min="11790" max="12032" width="8.88671875" style="79"/>
    <col min="12033" max="12033" width="10.44140625" style="79" bestFit="1" customWidth="1"/>
    <col min="12034" max="12034" width="10.88671875" style="79" bestFit="1" customWidth="1"/>
    <col min="12035" max="12035" width="7.6640625" style="79" bestFit="1" customWidth="1"/>
    <col min="12036" max="12036" width="8.6640625" style="79" bestFit="1" customWidth="1"/>
    <col min="12037" max="12037" width="5.109375" style="79" bestFit="1" customWidth="1"/>
    <col min="12038" max="12038" width="5.77734375" style="79" bestFit="1" customWidth="1"/>
    <col min="12039" max="12039" width="13.109375" style="79" bestFit="1" customWidth="1"/>
    <col min="12040" max="12040" width="8.44140625" style="79" bestFit="1" customWidth="1"/>
    <col min="12041" max="12041" width="4.88671875" style="79" bestFit="1" customWidth="1"/>
    <col min="12042" max="12042" width="7.88671875" style="79" bestFit="1" customWidth="1"/>
    <col min="12043" max="12043" width="9.21875" style="79" bestFit="1" customWidth="1"/>
    <col min="12044" max="12044" width="9.33203125" style="79" bestFit="1" customWidth="1"/>
    <col min="12045" max="12045" width="6.21875" style="79" bestFit="1" customWidth="1"/>
    <col min="12046" max="12288" width="8.88671875" style="79"/>
    <col min="12289" max="12289" width="10.44140625" style="79" bestFit="1" customWidth="1"/>
    <col min="12290" max="12290" width="10.88671875" style="79" bestFit="1" customWidth="1"/>
    <col min="12291" max="12291" width="7.6640625" style="79" bestFit="1" customWidth="1"/>
    <col min="12292" max="12292" width="8.6640625" style="79" bestFit="1" customWidth="1"/>
    <col min="12293" max="12293" width="5.109375" style="79" bestFit="1" customWidth="1"/>
    <col min="12294" max="12294" width="5.77734375" style="79" bestFit="1" customWidth="1"/>
    <col min="12295" max="12295" width="13.109375" style="79" bestFit="1" customWidth="1"/>
    <col min="12296" max="12296" width="8.44140625" style="79" bestFit="1" customWidth="1"/>
    <col min="12297" max="12297" width="4.88671875" style="79" bestFit="1" customWidth="1"/>
    <col min="12298" max="12298" width="7.88671875" style="79" bestFit="1" customWidth="1"/>
    <col min="12299" max="12299" width="9.21875" style="79" bestFit="1" customWidth="1"/>
    <col min="12300" max="12300" width="9.33203125" style="79" bestFit="1" customWidth="1"/>
    <col min="12301" max="12301" width="6.21875" style="79" bestFit="1" customWidth="1"/>
    <col min="12302" max="12544" width="8.88671875" style="79"/>
    <col min="12545" max="12545" width="10.44140625" style="79" bestFit="1" customWidth="1"/>
    <col min="12546" max="12546" width="10.88671875" style="79" bestFit="1" customWidth="1"/>
    <col min="12547" max="12547" width="7.6640625" style="79" bestFit="1" customWidth="1"/>
    <col min="12548" max="12548" width="8.6640625" style="79" bestFit="1" customWidth="1"/>
    <col min="12549" max="12549" width="5.109375" style="79" bestFit="1" customWidth="1"/>
    <col min="12550" max="12550" width="5.77734375" style="79" bestFit="1" customWidth="1"/>
    <col min="12551" max="12551" width="13.109375" style="79" bestFit="1" customWidth="1"/>
    <col min="12552" max="12552" width="8.44140625" style="79" bestFit="1" customWidth="1"/>
    <col min="12553" max="12553" width="4.88671875" style="79" bestFit="1" customWidth="1"/>
    <col min="12554" max="12554" width="7.88671875" style="79" bestFit="1" customWidth="1"/>
    <col min="12555" max="12555" width="9.21875" style="79" bestFit="1" customWidth="1"/>
    <col min="12556" max="12556" width="9.33203125" style="79" bestFit="1" customWidth="1"/>
    <col min="12557" max="12557" width="6.21875" style="79" bestFit="1" customWidth="1"/>
    <col min="12558" max="12800" width="8.88671875" style="79"/>
    <col min="12801" max="12801" width="10.44140625" style="79" bestFit="1" customWidth="1"/>
    <col min="12802" max="12802" width="10.88671875" style="79" bestFit="1" customWidth="1"/>
    <col min="12803" max="12803" width="7.6640625" style="79" bestFit="1" customWidth="1"/>
    <col min="12804" max="12804" width="8.6640625" style="79" bestFit="1" customWidth="1"/>
    <col min="12805" max="12805" width="5.109375" style="79" bestFit="1" customWidth="1"/>
    <col min="12806" max="12806" width="5.77734375" style="79" bestFit="1" customWidth="1"/>
    <col min="12807" max="12807" width="13.109375" style="79" bestFit="1" customWidth="1"/>
    <col min="12808" max="12808" width="8.44140625" style="79" bestFit="1" customWidth="1"/>
    <col min="12809" max="12809" width="4.88671875" style="79" bestFit="1" customWidth="1"/>
    <col min="12810" max="12810" width="7.88671875" style="79" bestFit="1" customWidth="1"/>
    <col min="12811" max="12811" width="9.21875" style="79" bestFit="1" customWidth="1"/>
    <col min="12812" max="12812" width="9.33203125" style="79" bestFit="1" customWidth="1"/>
    <col min="12813" max="12813" width="6.21875" style="79" bestFit="1" customWidth="1"/>
    <col min="12814" max="13056" width="8.88671875" style="79"/>
    <col min="13057" max="13057" width="10.44140625" style="79" bestFit="1" customWidth="1"/>
    <col min="13058" max="13058" width="10.88671875" style="79" bestFit="1" customWidth="1"/>
    <col min="13059" max="13059" width="7.6640625" style="79" bestFit="1" customWidth="1"/>
    <col min="13060" max="13060" width="8.6640625" style="79" bestFit="1" customWidth="1"/>
    <col min="13061" max="13061" width="5.109375" style="79" bestFit="1" customWidth="1"/>
    <col min="13062" max="13062" width="5.77734375" style="79" bestFit="1" customWidth="1"/>
    <col min="13063" max="13063" width="13.109375" style="79" bestFit="1" customWidth="1"/>
    <col min="13064" max="13064" width="8.44140625" style="79" bestFit="1" customWidth="1"/>
    <col min="13065" max="13065" width="4.88671875" style="79" bestFit="1" customWidth="1"/>
    <col min="13066" max="13066" width="7.88671875" style="79" bestFit="1" customWidth="1"/>
    <col min="13067" max="13067" width="9.21875" style="79" bestFit="1" customWidth="1"/>
    <col min="13068" max="13068" width="9.33203125" style="79" bestFit="1" customWidth="1"/>
    <col min="13069" max="13069" width="6.21875" style="79" bestFit="1" customWidth="1"/>
    <col min="13070" max="13312" width="8.88671875" style="79"/>
    <col min="13313" max="13313" width="10.44140625" style="79" bestFit="1" customWidth="1"/>
    <col min="13314" max="13314" width="10.88671875" style="79" bestFit="1" customWidth="1"/>
    <col min="13315" max="13315" width="7.6640625" style="79" bestFit="1" customWidth="1"/>
    <col min="13316" max="13316" width="8.6640625" style="79" bestFit="1" customWidth="1"/>
    <col min="13317" max="13317" width="5.109375" style="79" bestFit="1" customWidth="1"/>
    <col min="13318" max="13318" width="5.77734375" style="79" bestFit="1" customWidth="1"/>
    <col min="13319" max="13319" width="13.109375" style="79" bestFit="1" customWidth="1"/>
    <col min="13320" max="13320" width="8.44140625" style="79" bestFit="1" customWidth="1"/>
    <col min="13321" max="13321" width="4.88671875" style="79" bestFit="1" customWidth="1"/>
    <col min="13322" max="13322" width="7.88671875" style="79" bestFit="1" customWidth="1"/>
    <col min="13323" max="13323" width="9.21875" style="79" bestFit="1" customWidth="1"/>
    <col min="13324" max="13324" width="9.33203125" style="79" bestFit="1" customWidth="1"/>
    <col min="13325" max="13325" width="6.21875" style="79" bestFit="1" customWidth="1"/>
    <col min="13326" max="13568" width="8.88671875" style="79"/>
    <col min="13569" max="13569" width="10.44140625" style="79" bestFit="1" customWidth="1"/>
    <col min="13570" max="13570" width="10.88671875" style="79" bestFit="1" customWidth="1"/>
    <col min="13571" max="13571" width="7.6640625" style="79" bestFit="1" customWidth="1"/>
    <col min="13572" max="13572" width="8.6640625" style="79" bestFit="1" customWidth="1"/>
    <col min="13573" max="13573" width="5.109375" style="79" bestFit="1" customWidth="1"/>
    <col min="13574" max="13574" width="5.77734375" style="79" bestFit="1" customWidth="1"/>
    <col min="13575" max="13575" width="13.109375" style="79" bestFit="1" customWidth="1"/>
    <col min="13576" max="13576" width="8.44140625" style="79" bestFit="1" customWidth="1"/>
    <col min="13577" max="13577" width="4.88671875" style="79" bestFit="1" customWidth="1"/>
    <col min="13578" max="13578" width="7.88671875" style="79" bestFit="1" customWidth="1"/>
    <col min="13579" max="13579" width="9.21875" style="79" bestFit="1" customWidth="1"/>
    <col min="13580" max="13580" width="9.33203125" style="79" bestFit="1" customWidth="1"/>
    <col min="13581" max="13581" width="6.21875" style="79" bestFit="1" customWidth="1"/>
    <col min="13582" max="13824" width="8.88671875" style="79"/>
    <col min="13825" max="13825" width="10.44140625" style="79" bestFit="1" customWidth="1"/>
    <col min="13826" max="13826" width="10.88671875" style="79" bestFit="1" customWidth="1"/>
    <col min="13827" max="13827" width="7.6640625" style="79" bestFit="1" customWidth="1"/>
    <col min="13828" max="13828" width="8.6640625" style="79" bestFit="1" customWidth="1"/>
    <col min="13829" max="13829" width="5.109375" style="79" bestFit="1" customWidth="1"/>
    <col min="13830" max="13830" width="5.77734375" style="79" bestFit="1" customWidth="1"/>
    <col min="13831" max="13831" width="13.109375" style="79" bestFit="1" customWidth="1"/>
    <col min="13832" max="13832" width="8.44140625" style="79" bestFit="1" customWidth="1"/>
    <col min="13833" max="13833" width="4.88671875" style="79" bestFit="1" customWidth="1"/>
    <col min="13834" max="13834" width="7.88671875" style="79" bestFit="1" customWidth="1"/>
    <col min="13835" max="13835" width="9.21875" style="79" bestFit="1" customWidth="1"/>
    <col min="13836" max="13836" width="9.33203125" style="79" bestFit="1" customWidth="1"/>
    <col min="13837" max="13837" width="6.21875" style="79" bestFit="1" customWidth="1"/>
    <col min="13838" max="14080" width="8.88671875" style="79"/>
    <col min="14081" max="14081" width="10.44140625" style="79" bestFit="1" customWidth="1"/>
    <col min="14082" max="14082" width="10.88671875" style="79" bestFit="1" customWidth="1"/>
    <col min="14083" max="14083" width="7.6640625" style="79" bestFit="1" customWidth="1"/>
    <col min="14084" max="14084" width="8.6640625" style="79" bestFit="1" customWidth="1"/>
    <col min="14085" max="14085" width="5.109375" style="79" bestFit="1" customWidth="1"/>
    <col min="14086" max="14086" width="5.77734375" style="79" bestFit="1" customWidth="1"/>
    <col min="14087" max="14087" width="13.109375" style="79" bestFit="1" customWidth="1"/>
    <col min="14088" max="14088" width="8.44140625" style="79" bestFit="1" customWidth="1"/>
    <col min="14089" max="14089" width="4.88671875" style="79" bestFit="1" customWidth="1"/>
    <col min="14090" max="14090" width="7.88671875" style="79" bestFit="1" customWidth="1"/>
    <col min="14091" max="14091" width="9.21875" style="79" bestFit="1" customWidth="1"/>
    <col min="14092" max="14092" width="9.33203125" style="79" bestFit="1" customWidth="1"/>
    <col min="14093" max="14093" width="6.21875" style="79" bestFit="1" customWidth="1"/>
    <col min="14094" max="14336" width="8.88671875" style="79"/>
    <col min="14337" max="14337" width="10.44140625" style="79" bestFit="1" customWidth="1"/>
    <col min="14338" max="14338" width="10.88671875" style="79" bestFit="1" customWidth="1"/>
    <col min="14339" max="14339" width="7.6640625" style="79" bestFit="1" customWidth="1"/>
    <col min="14340" max="14340" width="8.6640625" style="79" bestFit="1" customWidth="1"/>
    <col min="14341" max="14341" width="5.109375" style="79" bestFit="1" customWidth="1"/>
    <col min="14342" max="14342" width="5.77734375" style="79" bestFit="1" customWidth="1"/>
    <col min="14343" max="14343" width="13.109375" style="79" bestFit="1" customWidth="1"/>
    <col min="14344" max="14344" width="8.44140625" style="79" bestFit="1" customWidth="1"/>
    <col min="14345" max="14345" width="4.88671875" style="79" bestFit="1" customWidth="1"/>
    <col min="14346" max="14346" width="7.88671875" style="79" bestFit="1" customWidth="1"/>
    <col min="14347" max="14347" width="9.21875" style="79" bestFit="1" customWidth="1"/>
    <col min="14348" max="14348" width="9.33203125" style="79" bestFit="1" customWidth="1"/>
    <col min="14349" max="14349" width="6.21875" style="79" bestFit="1" customWidth="1"/>
    <col min="14350" max="14592" width="8.88671875" style="79"/>
    <col min="14593" max="14593" width="10.44140625" style="79" bestFit="1" customWidth="1"/>
    <col min="14594" max="14594" width="10.88671875" style="79" bestFit="1" customWidth="1"/>
    <col min="14595" max="14595" width="7.6640625" style="79" bestFit="1" customWidth="1"/>
    <col min="14596" max="14596" width="8.6640625" style="79" bestFit="1" customWidth="1"/>
    <col min="14597" max="14597" width="5.109375" style="79" bestFit="1" customWidth="1"/>
    <col min="14598" max="14598" width="5.77734375" style="79" bestFit="1" customWidth="1"/>
    <col min="14599" max="14599" width="13.109375" style="79" bestFit="1" customWidth="1"/>
    <col min="14600" max="14600" width="8.44140625" style="79" bestFit="1" customWidth="1"/>
    <col min="14601" max="14601" width="4.88671875" style="79" bestFit="1" customWidth="1"/>
    <col min="14602" max="14602" width="7.88671875" style="79" bestFit="1" customWidth="1"/>
    <col min="14603" max="14603" width="9.21875" style="79" bestFit="1" customWidth="1"/>
    <col min="14604" max="14604" width="9.33203125" style="79" bestFit="1" customWidth="1"/>
    <col min="14605" max="14605" width="6.21875" style="79" bestFit="1" customWidth="1"/>
    <col min="14606" max="14848" width="8.88671875" style="79"/>
    <col min="14849" max="14849" width="10.44140625" style="79" bestFit="1" customWidth="1"/>
    <col min="14850" max="14850" width="10.88671875" style="79" bestFit="1" customWidth="1"/>
    <col min="14851" max="14851" width="7.6640625" style="79" bestFit="1" customWidth="1"/>
    <col min="14852" max="14852" width="8.6640625" style="79" bestFit="1" customWidth="1"/>
    <col min="14853" max="14853" width="5.109375" style="79" bestFit="1" customWidth="1"/>
    <col min="14854" max="14854" width="5.77734375" style="79" bestFit="1" customWidth="1"/>
    <col min="14855" max="14855" width="13.109375" style="79" bestFit="1" customWidth="1"/>
    <col min="14856" max="14856" width="8.44140625" style="79" bestFit="1" customWidth="1"/>
    <col min="14857" max="14857" width="4.88671875" style="79" bestFit="1" customWidth="1"/>
    <col min="14858" max="14858" width="7.88671875" style="79" bestFit="1" customWidth="1"/>
    <col min="14859" max="14859" width="9.21875" style="79" bestFit="1" customWidth="1"/>
    <col min="14860" max="14860" width="9.33203125" style="79" bestFit="1" customWidth="1"/>
    <col min="14861" max="14861" width="6.21875" style="79" bestFit="1" customWidth="1"/>
    <col min="14862" max="15104" width="8.88671875" style="79"/>
    <col min="15105" max="15105" width="10.44140625" style="79" bestFit="1" customWidth="1"/>
    <col min="15106" max="15106" width="10.88671875" style="79" bestFit="1" customWidth="1"/>
    <col min="15107" max="15107" width="7.6640625" style="79" bestFit="1" customWidth="1"/>
    <col min="15108" max="15108" width="8.6640625" style="79" bestFit="1" customWidth="1"/>
    <col min="15109" max="15109" width="5.109375" style="79" bestFit="1" customWidth="1"/>
    <col min="15110" max="15110" width="5.77734375" style="79" bestFit="1" customWidth="1"/>
    <col min="15111" max="15111" width="13.109375" style="79" bestFit="1" customWidth="1"/>
    <col min="15112" max="15112" width="8.44140625" style="79" bestFit="1" customWidth="1"/>
    <col min="15113" max="15113" width="4.88671875" style="79" bestFit="1" customWidth="1"/>
    <col min="15114" max="15114" width="7.88671875" style="79" bestFit="1" customWidth="1"/>
    <col min="15115" max="15115" width="9.21875" style="79" bestFit="1" customWidth="1"/>
    <col min="15116" max="15116" width="9.33203125" style="79" bestFit="1" customWidth="1"/>
    <col min="15117" max="15117" width="6.21875" style="79" bestFit="1" customWidth="1"/>
    <col min="15118" max="15360" width="8.88671875" style="79"/>
    <col min="15361" max="15361" width="10.44140625" style="79" bestFit="1" customWidth="1"/>
    <col min="15362" max="15362" width="10.88671875" style="79" bestFit="1" customWidth="1"/>
    <col min="15363" max="15363" width="7.6640625" style="79" bestFit="1" customWidth="1"/>
    <col min="15364" max="15364" width="8.6640625" style="79" bestFit="1" customWidth="1"/>
    <col min="15365" max="15365" width="5.109375" style="79" bestFit="1" customWidth="1"/>
    <col min="15366" max="15366" width="5.77734375" style="79" bestFit="1" customWidth="1"/>
    <col min="15367" max="15367" width="13.109375" style="79" bestFit="1" customWidth="1"/>
    <col min="15368" max="15368" width="8.44140625" style="79" bestFit="1" customWidth="1"/>
    <col min="15369" max="15369" width="4.88671875" style="79" bestFit="1" customWidth="1"/>
    <col min="15370" max="15370" width="7.88671875" style="79" bestFit="1" customWidth="1"/>
    <col min="15371" max="15371" width="9.21875" style="79" bestFit="1" customWidth="1"/>
    <col min="15372" max="15372" width="9.33203125" style="79" bestFit="1" customWidth="1"/>
    <col min="15373" max="15373" width="6.21875" style="79" bestFit="1" customWidth="1"/>
    <col min="15374" max="15616" width="8.88671875" style="79"/>
    <col min="15617" max="15617" width="10.44140625" style="79" bestFit="1" customWidth="1"/>
    <col min="15618" max="15618" width="10.88671875" style="79" bestFit="1" customWidth="1"/>
    <col min="15619" max="15619" width="7.6640625" style="79" bestFit="1" customWidth="1"/>
    <col min="15620" max="15620" width="8.6640625" style="79" bestFit="1" customWidth="1"/>
    <col min="15621" max="15621" width="5.109375" style="79" bestFit="1" customWidth="1"/>
    <col min="15622" max="15622" width="5.77734375" style="79" bestFit="1" customWidth="1"/>
    <col min="15623" max="15623" width="13.109375" style="79" bestFit="1" customWidth="1"/>
    <col min="15624" max="15624" width="8.44140625" style="79" bestFit="1" customWidth="1"/>
    <col min="15625" max="15625" width="4.88671875" style="79" bestFit="1" customWidth="1"/>
    <col min="15626" max="15626" width="7.88671875" style="79" bestFit="1" customWidth="1"/>
    <col min="15627" max="15627" width="9.21875" style="79" bestFit="1" customWidth="1"/>
    <col min="15628" max="15628" width="9.33203125" style="79" bestFit="1" customWidth="1"/>
    <col min="15629" max="15629" width="6.21875" style="79" bestFit="1" customWidth="1"/>
    <col min="15630" max="15872" width="8.88671875" style="79"/>
    <col min="15873" max="15873" width="10.44140625" style="79" bestFit="1" customWidth="1"/>
    <col min="15874" max="15874" width="10.88671875" style="79" bestFit="1" customWidth="1"/>
    <col min="15875" max="15875" width="7.6640625" style="79" bestFit="1" customWidth="1"/>
    <col min="15876" max="15876" width="8.6640625" style="79" bestFit="1" customWidth="1"/>
    <col min="15877" max="15877" width="5.109375" style="79" bestFit="1" customWidth="1"/>
    <col min="15878" max="15878" width="5.77734375" style="79" bestFit="1" customWidth="1"/>
    <col min="15879" max="15879" width="13.109375" style="79" bestFit="1" customWidth="1"/>
    <col min="15880" max="15880" width="8.44140625" style="79" bestFit="1" customWidth="1"/>
    <col min="15881" max="15881" width="4.88671875" style="79" bestFit="1" customWidth="1"/>
    <col min="15882" max="15882" width="7.88671875" style="79" bestFit="1" customWidth="1"/>
    <col min="15883" max="15883" width="9.21875" style="79" bestFit="1" customWidth="1"/>
    <col min="15884" max="15884" width="9.33203125" style="79" bestFit="1" customWidth="1"/>
    <col min="15885" max="15885" width="6.21875" style="79" bestFit="1" customWidth="1"/>
    <col min="15886" max="16128" width="8.88671875" style="79"/>
    <col min="16129" max="16129" width="10.44140625" style="79" bestFit="1" customWidth="1"/>
    <col min="16130" max="16130" width="10.88671875" style="79" bestFit="1" customWidth="1"/>
    <col min="16131" max="16131" width="7.6640625" style="79" bestFit="1" customWidth="1"/>
    <col min="16132" max="16132" width="8.6640625" style="79" bestFit="1" customWidth="1"/>
    <col min="16133" max="16133" width="5.109375" style="79" bestFit="1" customWidth="1"/>
    <col min="16134" max="16134" width="5.77734375" style="79" bestFit="1" customWidth="1"/>
    <col min="16135" max="16135" width="13.109375" style="79" bestFit="1" customWidth="1"/>
    <col min="16136" max="16136" width="8.44140625" style="79" bestFit="1" customWidth="1"/>
    <col min="16137" max="16137" width="4.88671875" style="79" bestFit="1" customWidth="1"/>
    <col min="16138" max="16138" width="7.88671875" style="79" bestFit="1" customWidth="1"/>
    <col min="16139" max="16139" width="9.21875" style="79" bestFit="1" customWidth="1"/>
    <col min="16140" max="16140" width="9.33203125" style="79" bestFit="1" customWidth="1"/>
    <col min="16141" max="16141" width="6.21875" style="79" bestFit="1" customWidth="1"/>
    <col min="16142" max="16384" width="8.88671875" style="79"/>
  </cols>
  <sheetData>
    <row r="1" spans="1:13">
      <c r="A1" s="80" t="s">
        <v>561</v>
      </c>
      <c r="B1" s="80" t="s">
        <v>562</v>
      </c>
      <c r="C1" s="80" t="s">
        <v>563</v>
      </c>
      <c r="D1" s="80" t="s">
        <v>564</v>
      </c>
      <c r="E1" s="80" t="s">
        <v>115</v>
      </c>
      <c r="F1" s="80" t="s">
        <v>565</v>
      </c>
      <c r="G1" s="80" t="s">
        <v>566</v>
      </c>
      <c r="H1" s="80" t="s">
        <v>567</v>
      </c>
      <c r="I1" s="80" t="s">
        <v>568</v>
      </c>
      <c r="J1" s="80" t="s">
        <v>540</v>
      </c>
      <c r="K1" s="80" t="s">
        <v>1012</v>
      </c>
      <c r="L1" s="80" t="s">
        <v>70</v>
      </c>
      <c r="M1" s="80" t="s">
        <v>943</v>
      </c>
    </row>
    <row r="2" spans="1:13">
      <c r="A2" s="79" t="s">
        <v>569</v>
      </c>
      <c r="B2" s="79" t="s">
        <v>570</v>
      </c>
      <c r="C2" s="79">
        <v>50</v>
      </c>
      <c r="D2" s="79">
        <v>55</v>
      </c>
      <c r="E2" s="79" t="s">
        <v>543</v>
      </c>
      <c r="F2" s="79" t="s">
        <v>571</v>
      </c>
      <c r="G2" s="79" t="s">
        <v>572</v>
      </c>
      <c r="H2" s="79" t="s">
        <v>573</v>
      </c>
      <c r="I2" s="79" t="s">
        <v>574</v>
      </c>
      <c r="J2" s="79">
        <v>2000</v>
      </c>
      <c r="K2" s="79">
        <f>J2*D2</f>
        <v>110000</v>
      </c>
      <c r="L2" s="79">
        <f t="shared" ref="L2:L31" si="0">K2*5%</f>
        <v>5500</v>
      </c>
      <c r="M2" s="79">
        <f>((D2-C2)*J2)-L2</f>
        <v>4500</v>
      </c>
    </row>
    <row r="3" spans="1:13">
      <c r="A3" s="79" t="s">
        <v>575</v>
      </c>
      <c r="B3" s="79" t="s">
        <v>576</v>
      </c>
      <c r="C3" s="79">
        <v>15</v>
      </c>
      <c r="D3" s="79">
        <v>20</v>
      </c>
      <c r="E3" s="79" t="s">
        <v>543</v>
      </c>
      <c r="F3" s="79" t="s">
        <v>577</v>
      </c>
      <c r="G3" s="79" t="s">
        <v>578</v>
      </c>
      <c r="H3" s="79" t="s">
        <v>579</v>
      </c>
      <c r="I3" s="79" t="s">
        <v>580</v>
      </c>
      <c r="J3" s="79">
        <v>1000</v>
      </c>
      <c r="K3" s="79">
        <f t="shared" ref="K3:K31" si="1">J3*D3</f>
        <v>20000</v>
      </c>
      <c r="L3" s="79">
        <f t="shared" si="0"/>
        <v>1000</v>
      </c>
      <c r="M3" s="79">
        <f t="shared" ref="M3:M31" si="2">((D3-C3)*J3)-L3</f>
        <v>4000</v>
      </c>
    </row>
    <row r="4" spans="1:13">
      <c r="A4" s="79" t="s">
        <v>581</v>
      </c>
      <c r="B4" s="79" t="s">
        <v>582</v>
      </c>
      <c r="C4" s="79">
        <v>12</v>
      </c>
      <c r="D4" s="79">
        <v>15</v>
      </c>
      <c r="E4" s="79" t="s">
        <v>543</v>
      </c>
      <c r="F4" s="79" t="s">
        <v>583</v>
      </c>
      <c r="G4" s="79" t="s">
        <v>584</v>
      </c>
      <c r="H4" s="79" t="s">
        <v>585</v>
      </c>
      <c r="I4" s="79" t="s">
        <v>586</v>
      </c>
      <c r="J4" s="79">
        <v>1200</v>
      </c>
      <c r="K4" s="79">
        <f t="shared" si="1"/>
        <v>18000</v>
      </c>
      <c r="L4" s="79">
        <f t="shared" si="0"/>
        <v>900</v>
      </c>
      <c r="M4" s="79">
        <f t="shared" si="2"/>
        <v>2700</v>
      </c>
    </row>
    <row r="5" spans="1:13">
      <c r="A5" s="79" t="s">
        <v>587</v>
      </c>
      <c r="B5" s="79" t="s">
        <v>588</v>
      </c>
      <c r="C5" s="79">
        <v>150</v>
      </c>
      <c r="D5" s="79">
        <v>160</v>
      </c>
      <c r="E5" s="79" t="s">
        <v>543</v>
      </c>
      <c r="F5" s="79" t="s">
        <v>589</v>
      </c>
      <c r="G5" s="79" t="s">
        <v>590</v>
      </c>
      <c r="H5" s="79" t="s">
        <v>591</v>
      </c>
      <c r="I5" s="79" t="s">
        <v>592</v>
      </c>
      <c r="J5" s="79">
        <v>1250</v>
      </c>
      <c r="K5" s="79">
        <f t="shared" si="1"/>
        <v>200000</v>
      </c>
      <c r="L5" s="79">
        <f t="shared" si="0"/>
        <v>10000</v>
      </c>
      <c r="M5" s="79">
        <f t="shared" si="2"/>
        <v>2500</v>
      </c>
    </row>
    <row r="6" spans="1:13">
      <c r="A6" s="79" t="s">
        <v>593</v>
      </c>
      <c r="B6" s="79" t="s">
        <v>594</v>
      </c>
      <c r="C6" s="79">
        <v>50</v>
      </c>
      <c r="D6" s="79">
        <v>60</v>
      </c>
      <c r="E6" s="79" t="s">
        <v>543</v>
      </c>
      <c r="F6" s="79" t="s">
        <v>571</v>
      </c>
      <c r="G6" s="79" t="s">
        <v>595</v>
      </c>
      <c r="H6" s="79" t="s">
        <v>596</v>
      </c>
      <c r="I6" s="79" t="s">
        <v>597</v>
      </c>
      <c r="J6" s="79">
        <v>1300</v>
      </c>
      <c r="K6" s="79">
        <f t="shared" si="1"/>
        <v>78000</v>
      </c>
      <c r="L6" s="79">
        <f t="shared" si="0"/>
        <v>3900</v>
      </c>
      <c r="M6" s="79">
        <f t="shared" si="2"/>
        <v>9100</v>
      </c>
    </row>
    <row r="7" spans="1:13">
      <c r="A7" s="79" t="s">
        <v>569</v>
      </c>
      <c r="B7" s="79" t="s">
        <v>570</v>
      </c>
      <c r="C7" s="79">
        <v>50</v>
      </c>
      <c r="D7" s="79">
        <v>55</v>
      </c>
      <c r="E7" s="79" t="s">
        <v>544</v>
      </c>
      <c r="F7" s="79" t="s">
        <v>577</v>
      </c>
      <c r="G7" s="79" t="s">
        <v>598</v>
      </c>
      <c r="H7" s="79" t="s">
        <v>599</v>
      </c>
      <c r="I7" s="79" t="s">
        <v>600</v>
      </c>
      <c r="J7" s="79">
        <v>1350</v>
      </c>
      <c r="K7" s="79">
        <f t="shared" si="1"/>
        <v>74250</v>
      </c>
      <c r="L7" s="79">
        <f t="shared" si="0"/>
        <v>3712.5</v>
      </c>
      <c r="M7" s="79">
        <f t="shared" si="2"/>
        <v>3037.5</v>
      </c>
    </row>
    <row r="8" spans="1:13">
      <c r="A8" s="79" t="s">
        <v>575</v>
      </c>
      <c r="B8" s="79" t="s">
        <v>576</v>
      </c>
      <c r="C8" s="79">
        <v>15</v>
      </c>
      <c r="D8" s="79">
        <v>20</v>
      </c>
      <c r="E8" s="79" t="s">
        <v>544</v>
      </c>
      <c r="F8" s="79" t="s">
        <v>583</v>
      </c>
      <c r="G8" s="79" t="s">
        <v>601</v>
      </c>
      <c r="H8" s="79" t="s">
        <v>602</v>
      </c>
      <c r="I8" s="79" t="s">
        <v>603</v>
      </c>
      <c r="J8" s="79">
        <v>1400</v>
      </c>
      <c r="K8" s="79">
        <f t="shared" si="1"/>
        <v>28000</v>
      </c>
      <c r="L8" s="79">
        <f t="shared" si="0"/>
        <v>1400</v>
      </c>
      <c r="M8" s="79">
        <f t="shared" si="2"/>
        <v>5600</v>
      </c>
    </row>
    <row r="9" spans="1:13">
      <c r="A9" s="79" t="s">
        <v>581</v>
      </c>
      <c r="B9" s="79" t="s">
        <v>582</v>
      </c>
      <c r="C9" s="79">
        <v>12</v>
      </c>
      <c r="D9" s="79">
        <v>15</v>
      </c>
      <c r="E9" s="79" t="s">
        <v>544</v>
      </c>
      <c r="F9" s="79" t="s">
        <v>589</v>
      </c>
      <c r="G9" s="79" t="s">
        <v>604</v>
      </c>
      <c r="H9" s="79" t="s">
        <v>605</v>
      </c>
      <c r="I9" s="79" t="s">
        <v>606</v>
      </c>
      <c r="J9" s="79">
        <v>9000</v>
      </c>
      <c r="K9" s="79">
        <f t="shared" si="1"/>
        <v>135000</v>
      </c>
      <c r="L9" s="79">
        <f t="shared" si="0"/>
        <v>6750</v>
      </c>
      <c r="M9" s="79">
        <f t="shared" si="2"/>
        <v>20250</v>
      </c>
    </row>
    <row r="10" spans="1:13">
      <c r="A10" s="79" t="s">
        <v>587</v>
      </c>
      <c r="B10" s="79" t="s">
        <v>588</v>
      </c>
      <c r="C10" s="79">
        <v>150</v>
      </c>
      <c r="D10" s="79">
        <v>160</v>
      </c>
      <c r="E10" s="79" t="s">
        <v>544</v>
      </c>
      <c r="F10" s="79" t="s">
        <v>571</v>
      </c>
      <c r="G10" s="79" t="s">
        <v>607</v>
      </c>
      <c r="H10" s="79" t="s">
        <v>608</v>
      </c>
      <c r="I10" s="79" t="s">
        <v>609</v>
      </c>
      <c r="J10" s="79">
        <v>800</v>
      </c>
      <c r="K10" s="79">
        <f t="shared" si="1"/>
        <v>128000</v>
      </c>
      <c r="L10" s="79">
        <f t="shared" si="0"/>
        <v>6400</v>
      </c>
      <c r="M10" s="79">
        <f t="shared" si="2"/>
        <v>1600</v>
      </c>
    </row>
    <row r="11" spans="1:13">
      <c r="A11" s="79" t="s">
        <v>593</v>
      </c>
      <c r="B11" s="79" t="s">
        <v>594</v>
      </c>
      <c r="C11" s="79">
        <v>50</v>
      </c>
      <c r="D11" s="79">
        <v>60</v>
      </c>
      <c r="E11" s="79" t="s">
        <v>544</v>
      </c>
      <c r="F11" s="79" t="s">
        <v>577</v>
      </c>
      <c r="G11" s="79" t="s">
        <v>598</v>
      </c>
      <c r="H11" s="79" t="s">
        <v>610</v>
      </c>
      <c r="I11" s="79" t="s">
        <v>600</v>
      </c>
      <c r="J11" s="79">
        <v>1700</v>
      </c>
      <c r="K11" s="79">
        <f t="shared" si="1"/>
        <v>102000</v>
      </c>
      <c r="L11" s="79">
        <f t="shared" si="0"/>
        <v>5100</v>
      </c>
      <c r="M11" s="79">
        <f t="shared" si="2"/>
        <v>11900</v>
      </c>
    </row>
    <row r="12" spans="1:13">
      <c r="A12" s="79" t="s">
        <v>569</v>
      </c>
      <c r="B12" s="79" t="s">
        <v>570</v>
      </c>
      <c r="C12" s="79">
        <v>50</v>
      </c>
      <c r="D12" s="79">
        <v>55</v>
      </c>
      <c r="E12" s="79" t="s">
        <v>545</v>
      </c>
      <c r="F12" s="79" t="s">
        <v>583</v>
      </c>
      <c r="G12" s="79" t="s">
        <v>611</v>
      </c>
      <c r="H12" s="79" t="s">
        <v>612</v>
      </c>
      <c r="I12" s="79" t="s">
        <v>613</v>
      </c>
      <c r="J12" s="79">
        <v>650</v>
      </c>
      <c r="K12" s="79">
        <f t="shared" si="1"/>
        <v>35750</v>
      </c>
      <c r="L12" s="79">
        <f t="shared" si="0"/>
        <v>1787.5</v>
      </c>
      <c r="M12" s="79">
        <f t="shared" si="2"/>
        <v>1462.5</v>
      </c>
    </row>
    <row r="13" spans="1:13">
      <c r="A13" s="79" t="s">
        <v>575</v>
      </c>
      <c r="B13" s="79" t="s">
        <v>576</v>
      </c>
      <c r="C13" s="79">
        <v>15</v>
      </c>
      <c r="D13" s="79">
        <v>20</v>
      </c>
      <c r="E13" s="79" t="s">
        <v>545</v>
      </c>
      <c r="F13" s="79" t="s">
        <v>589</v>
      </c>
      <c r="G13" s="79" t="s">
        <v>614</v>
      </c>
      <c r="H13" s="79" t="s">
        <v>615</v>
      </c>
      <c r="I13" s="79" t="s">
        <v>616</v>
      </c>
      <c r="J13" s="79">
        <v>780</v>
      </c>
      <c r="K13" s="79">
        <f t="shared" si="1"/>
        <v>15600</v>
      </c>
      <c r="L13" s="79">
        <f t="shared" si="0"/>
        <v>780</v>
      </c>
      <c r="M13" s="79">
        <f t="shared" si="2"/>
        <v>3120</v>
      </c>
    </row>
    <row r="14" spans="1:13">
      <c r="A14" s="79" t="s">
        <v>581</v>
      </c>
      <c r="B14" s="79" t="s">
        <v>582</v>
      </c>
      <c r="C14" s="79">
        <v>12</v>
      </c>
      <c r="D14" s="79">
        <v>15</v>
      </c>
      <c r="E14" s="79" t="s">
        <v>545</v>
      </c>
      <c r="F14" s="79" t="s">
        <v>571</v>
      </c>
      <c r="G14" s="79" t="s">
        <v>617</v>
      </c>
      <c r="H14" s="79" t="s">
        <v>618</v>
      </c>
      <c r="I14" s="79" t="s">
        <v>619</v>
      </c>
      <c r="J14" s="79">
        <v>820</v>
      </c>
      <c r="K14" s="79">
        <f t="shared" si="1"/>
        <v>12300</v>
      </c>
      <c r="L14" s="79">
        <f t="shared" si="0"/>
        <v>615</v>
      </c>
      <c r="M14" s="79">
        <f t="shared" si="2"/>
        <v>1845</v>
      </c>
    </row>
    <row r="15" spans="1:13">
      <c r="A15" s="79" t="s">
        <v>587</v>
      </c>
      <c r="B15" s="79" t="s">
        <v>588</v>
      </c>
      <c r="C15" s="79">
        <v>150</v>
      </c>
      <c r="D15" s="79">
        <v>160</v>
      </c>
      <c r="E15" s="79" t="s">
        <v>545</v>
      </c>
      <c r="F15" s="79" t="s">
        <v>577</v>
      </c>
      <c r="G15" s="79" t="s">
        <v>578</v>
      </c>
      <c r="H15" s="79" t="s">
        <v>620</v>
      </c>
      <c r="I15" s="79" t="s">
        <v>580</v>
      </c>
      <c r="J15" s="79">
        <v>780</v>
      </c>
      <c r="K15" s="79">
        <f t="shared" si="1"/>
        <v>124800</v>
      </c>
      <c r="L15" s="79">
        <f t="shared" si="0"/>
        <v>6240</v>
      </c>
      <c r="M15" s="79">
        <f t="shared" si="2"/>
        <v>1560</v>
      </c>
    </row>
    <row r="16" spans="1:13">
      <c r="A16" s="79" t="s">
        <v>593</v>
      </c>
      <c r="B16" s="79" t="s">
        <v>594</v>
      </c>
      <c r="C16" s="79">
        <v>50</v>
      </c>
      <c r="D16" s="79">
        <v>60</v>
      </c>
      <c r="E16" s="79" t="s">
        <v>545</v>
      </c>
      <c r="F16" s="79" t="s">
        <v>583</v>
      </c>
      <c r="G16" s="79" t="s">
        <v>621</v>
      </c>
      <c r="H16" s="79" t="s">
        <v>622</v>
      </c>
      <c r="I16" s="79" t="s">
        <v>623</v>
      </c>
      <c r="J16" s="79">
        <v>850</v>
      </c>
      <c r="K16" s="79">
        <f t="shared" si="1"/>
        <v>51000</v>
      </c>
      <c r="L16" s="79">
        <f t="shared" si="0"/>
        <v>2550</v>
      </c>
      <c r="M16" s="79">
        <f t="shared" si="2"/>
        <v>5950</v>
      </c>
    </row>
    <row r="17" spans="1:13">
      <c r="A17" s="79" t="s">
        <v>569</v>
      </c>
      <c r="B17" s="79" t="s">
        <v>570</v>
      </c>
      <c r="C17" s="79">
        <v>50</v>
      </c>
      <c r="D17" s="79">
        <v>55</v>
      </c>
      <c r="E17" s="79" t="s">
        <v>546</v>
      </c>
      <c r="F17" s="79" t="s">
        <v>589</v>
      </c>
      <c r="G17" s="79" t="s">
        <v>624</v>
      </c>
      <c r="H17" s="79" t="s">
        <v>625</v>
      </c>
      <c r="I17" s="79" t="s">
        <v>626</v>
      </c>
      <c r="J17" s="79">
        <v>980</v>
      </c>
      <c r="K17" s="79">
        <f t="shared" si="1"/>
        <v>53900</v>
      </c>
      <c r="L17" s="79">
        <f t="shared" si="0"/>
        <v>2695</v>
      </c>
      <c r="M17" s="79">
        <f t="shared" si="2"/>
        <v>2205</v>
      </c>
    </row>
    <row r="18" spans="1:13">
      <c r="A18" s="79" t="s">
        <v>575</v>
      </c>
      <c r="B18" s="79" t="s">
        <v>576</v>
      </c>
      <c r="C18" s="79">
        <v>15</v>
      </c>
      <c r="D18" s="79">
        <v>20</v>
      </c>
      <c r="E18" s="79" t="s">
        <v>546</v>
      </c>
      <c r="F18" s="79" t="s">
        <v>571</v>
      </c>
      <c r="G18" s="79" t="s">
        <v>627</v>
      </c>
      <c r="H18" s="79" t="s">
        <v>628</v>
      </c>
      <c r="I18" s="79" t="s">
        <v>629</v>
      </c>
      <c r="J18" s="79">
        <v>900</v>
      </c>
      <c r="K18" s="79">
        <f t="shared" si="1"/>
        <v>18000</v>
      </c>
      <c r="L18" s="79">
        <f t="shared" si="0"/>
        <v>900</v>
      </c>
      <c r="M18" s="79">
        <f t="shared" si="2"/>
        <v>3600</v>
      </c>
    </row>
    <row r="19" spans="1:13">
      <c r="A19" s="79" t="s">
        <v>581</v>
      </c>
      <c r="B19" s="79" t="s">
        <v>582</v>
      </c>
      <c r="C19" s="79">
        <v>12</v>
      </c>
      <c r="D19" s="79">
        <v>15</v>
      </c>
      <c r="E19" s="79" t="s">
        <v>546</v>
      </c>
      <c r="F19" s="79" t="s">
        <v>577</v>
      </c>
      <c r="G19" s="79" t="s">
        <v>630</v>
      </c>
      <c r="H19" s="79" t="s">
        <v>631</v>
      </c>
      <c r="I19" s="79" t="s">
        <v>632</v>
      </c>
      <c r="J19" s="79">
        <v>656</v>
      </c>
      <c r="K19" s="79">
        <f t="shared" si="1"/>
        <v>9840</v>
      </c>
      <c r="L19" s="79">
        <f t="shared" si="0"/>
        <v>492</v>
      </c>
      <c r="M19" s="79">
        <f t="shared" si="2"/>
        <v>1476</v>
      </c>
    </row>
    <row r="20" spans="1:13">
      <c r="A20" s="79" t="s">
        <v>587</v>
      </c>
      <c r="B20" s="79" t="s">
        <v>588</v>
      </c>
      <c r="C20" s="79">
        <v>150</v>
      </c>
      <c r="D20" s="79">
        <v>160</v>
      </c>
      <c r="E20" s="79" t="s">
        <v>546</v>
      </c>
      <c r="F20" s="79" t="s">
        <v>583</v>
      </c>
      <c r="G20" s="79" t="s">
        <v>633</v>
      </c>
      <c r="H20" s="79" t="s">
        <v>633</v>
      </c>
      <c r="I20" s="79" t="s">
        <v>634</v>
      </c>
      <c r="J20" s="79">
        <v>985</v>
      </c>
      <c r="K20" s="79">
        <f t="shared" si="1"/>
        <v>157600</v>
      </c>
      <c r="L20" s="79">
        <f t="shared" si="0"/>
        <v>7880</v>
      </c>
      <c r="M20" s="79">
        <f t="shared" si="2"/>
        <v>1970</v>
      </c>
    </row>
    <row r="21" spans="1:13">
      <c r="A21" s="79" t="s">
        <v>593</v>
      </c>
      <c r="B21" s="79" t="s">
        <v>594</v>
      </c>
      <c r="C21" s="79">
        <v>50</v>
      </c>
      <c r="D21" s="79">
        <v>60</v>
      </c>
      <c r="E21" s="79" t="s">
        <v>546</v>
      </c>
      <c r="F21" s="79" t="s">
        <v>589</v>
      </c>
      <c r="G21" s="79" t="s">
        <v>614</v>
      </c>
      <c r="H21" s="79" t="s">
        <v>635</v>
      </c>
      <c r="I21" s="79" t="s">
        <v>616</v>
      </c>
      <c r="J21" s="79">
        <v>658</v>
      </c>
      <c r="K21" s="79">
        <f t="shared" si="1"/>
        <v>39480</v>
      </c>
      <c r="L21" s="79">
        <f t="shared" si="0"/>
        <v>1974</v>
      </c>
      <c r="M21" s="79">
        <f t="shared" si="2"/>
        <v>4606</v>
      </c>
    </row>
    <row r="22" spans="1:13">
      <c r="A22" s="79" t="s">
        <v>569</v>
      </c>
      <c r="B22" s="79" t="s">
        <v>570</v>
      </c>
      <c r="C22" s="79">
        <v>50</v>
      </c>
      <c r="D22" s="79">
        <v>55</v>
      </c>
      <c r="E22" s="79" t="s">
        <v>548</v>
      </c>
      <c r="F22" s="79" t="s">
        <v>571</v>
      </c>
      <c r="G22" s="79" t="s">
        <v>627</v>
      </c>
      <c r="H22" s="79" t="s">
        <v>628</v>
      </c>
      <c r="I22" s="79" t="s">
        <v>636</v>
      </c>
      <c r="J22" s="79">
        <v>657</v>
      </c>
      <c r="K22" s="79">
        <f t="shared" si="1"/>
        <v>36135</v>
      </c>
      <c r="L22" s="79">
        <f t="shared" si="0"/>
        <v>1806.75</v>
      </c>
      <c r="M22" s="79">
        <f t="shared" si="2"/>
        <v>1478.25</v>
      </c>
    </row>
    <row r="23" spans="1:13">
      <c r="A23" s="79" t="s">
        <v>575</v>
      </c>
      <c r="B23" s="79" t="s">
        <v>576</v>
      </c>
      <c r="C23" s="79">
        <v>15</v>
      </c>
      <c r="D23" s="79">
        <v>20</v>
      </c>
      <c r="E23" s="79" t="s">
        <v>548</v>
      </c>
      <c r="F23" s="79" t="s">
        <v>577</v>
      </c>
      <c r="G23" s="79" t="s">
        <v>630</v>
      </c>
      <c r="H23" s="79" t="s">
        <v>637</v>
      </c>
      <c r="I23" s="79" t="s">
        <v>632</v>
      </c>
      <c r="J23" s="79">
        <v>895</v>
      </c>
      <c r="K23" s="79">
        <f t="shared" si="1"/>
        <v>17900</v>
      </c>
      <c r="L23" s="79">
        <f t="shared" si="0"/>
        <v>895</v>
      </c>
      <c r="M23" s="79">
        <f t="shared" si="2"/>
        <v>3580</v>
      </c>
    </row>
    <row r="24" spans="1:13">
      <c r="A24" s="79" t="s">
        <v>581</v>
      </c>
      <c r="B24" s="79" t="s">
        <v>582</v>
      </c>
      <c r="C24" s="79">
        <v>12</v>
      </c>
      <c r="D24" s="79">
        <v>15</v>
      </c>
      <c r="E24" s="79" t="s">
        <v>548</v>
      </c>
      <c r="F24" s="79" t="s">
        <v>583</v>
      </c>
      <c r="G24" s="79" t="s">
        <v>611</v>
      </c>
      <c r="H24" s="79" t="s">
        <v>638</v>
      </c>
      <c r="I24" s="79" t="s">
        <v>613</v>
      </c>
      <c r="J24" s="79">
        <v>856</v>
      </c>
      <c r="K24" s="79">
        <f t="shared" si="1"/>
        <v>12840</v>
      </c>
      <c r="L24" s="79">
        <f t="shared" si="0"/>
        <v>642</v>
      </c>
      <c r="M24" s="79">
        <f t="shared" si="2"/>
        <v>1926</v>
      </c>
    </row>
    <row r="25" spans="1:13">
      <c r="A25" s="79" t="s">
        <v>587</v>
      </c>
      <c r="B25" s="79" t="s">
        <v>588</v>
      </c>
      <c r="C25" s="79">
        <v>150</v>
      </c>
      <c r="D25" s="79">
        <v>160</v>
      </c>
      <c r="E25" s="79" t="s">
        <v>548</v>
      </c>
      <c r="F25" s="79" t="s">
        <v>589</v>
      </c>
      <c r="G25" s="79" t="s">
        <v>624</v>
      </c>
      <c r="H25" s="79" t="s">
        <v>639</v>
      </c>
      <c r="I25" s="79" t="s">
        <v>626</v>
      </c>
      <c r="J25" s="79">
        <v>985</v>
      </c>
      <c r="K25" s="79">
        <f t="shared" si="1"/>
        <v>157600</v>
      </c>
      <c r="L25" s="79">
        <f t="shared" si="0"/>
        <v>7880</v>
      </c>
      <c r="M25" s="79">
        <f t="shared" si="2"/>
        <v>1970</v>
      </c>
    </row>
    <row r="26" spans="1:13">
      <c r="A26" s="79" t="s">
        <v>593</v>
      </c>
      <c r="B26" s="79" t="s">
        <v>594</v>
      </c>
      <c r="C26" s="79">
        <v>50</v>
      </c>
      <c r="D26" s="79">
        <v>60</v>
      </c>
      <c r="E26" s="79" t="s">
        <v>548</v>
      </c>
      <c r="F26" s="79" t="s">
        <v>571</v>
      </c>
      <c r="G26" s="79" t="s">
        <v>640</v>
      </c>
      <c r="H26" s="79" t="s">
        <v>641</v>
      </c>
      <c r="I26" s="79" t="s">
        <v>642</v>
      </c>
      <c r="J26" s="79">
        <v>658</v>
      </c>
      <c r="K26" s="79">
        <f t="shared" si="1"/>
        <v>39480</v>
      </c>
      <c r="L26" s="79">
        <f t="shared" si="0"/>
        <v>1974</v>
      </c>
      <c r="M26" s="79">
        <f t="shared" si="2"/>
        <v>4606</v>
      </c>
    </row>
    <row r="27" spans="1:13">
      <c r="A27" s="79" t="s">
        <v>569</v>
      </c>
      <c r="B27" s="79" t="s">
        <v>570</v>
      </c>
      <c r="C27" s="79">
        <v>50</v>
      </c>
      <c r="D27" s="79">
        <v>55</v>
      </c>
      <c r="E27" s="79" t="s">
        <v>643</v>
      </c>
      <c r="F27" s="79" t="s">
        <v>577</v>
      </c>
      <c r="G27" s="79" t="s">
        <v>598</v>
      </c>
      <c r="H27" s="79" t="s">
        <v>644</v>
      </c>
      <c r="I27" s="79" t="s">
        <v>600</v>
      </c>
      <c r="J27" s="79">
        <v>896</v>
      </c>
      <c r="K27" s="79">
        <f t="shared" si="1"/>
        <v>49280</v>
      </c>
      <c r="L27" s="79">
        <f t="shared" si="0"/>
        <v>2464</v>
      </c>
      <c r="M27" s="79">
        <f t="shared" si="2"/>
        <v>2016</v>
      </c>
    </row>
    <row r="28" spans="1:13">
      <c r="A28" s="79" t="s">
        <v>575</v>
      </c>
      <c r="B28" s="79" t="s">
        <v>576</v>
      </c>
      <c r="C28" s="79">
        <v>15</v>
      </c>
      <c r="D28" s="79">
        <v>20</v>
      </c>
      <c r="E28" s="79" t="s">
        <v>643</v>
      </c>
      <c r="F28" s="79" t="s">
        <v>583</v>
      </c>
      <c r="G28" s="79" t="s">
        <v>601</v>
      </c>
      <c r="H28" s="79" t="s">
        <v>645</v>
      </c>
      <c r="I28" s="79" t="s">
        <v>603</v>
      </c>
      <c r="J28" s="79">
        <v>577</v>
      </c>
      <c r="K28" s="79">
        <f t="shared" si="1"/>
        <v>11540</v>
      </c>
      <c r="L28" s="79">
        <f t="shared" si="0"/>
        <v>577</v>
      </c>
      <c r="M28" s="79">
        <f t="shared" si="2"/>
        <v>2308</v>
      </c>
    </row>
    <row r="29" spans="1:13">
      <c r="A29" s="79" t="s">
        <v>581</v>
      </c>
      <c r="B29" s="79" t="s">
        <v>582</v>
      </c>
      <c r="C29" s="79">
        <v>12</v>
      </c>
      <c r="D29" s="79">
        <v>15</v>
      </c>
      <c r="E29" s="79" t="s">
        <v>643</v>
      </c>
      <c r="F29" s="79" t="s">
        <v>589</v>
      </c>
      <c r="G29" s="79" t="s">
        <v>604</v>
      </c>
      <c r="H29" s="79" t="s">
        <v>646</v>
      </c>
      <c r="I29" s="79" t="s">
        <v>606</v>
      </c>
      <c r="J29" s="79">
        <v>987</v>
      </c>
      <c r="K29" s="79">
        <f t="shared" si="1"/>
        <v>14805</v>
      </c>
      <c r="L29" s="79">
        <f t="shared" si="0"/>
        <v>740.25</v>
      </c>
      <c r="M29" s="79">
        <f t="shared" si="2"/>
        <v>2220.75</v>
      </c>
    </row>
    <row r="30" spans="1:13">
      <c r="A30" s="79" t="s">
        <v>587</v>
      </c>
      <c r="B30" s="79" t="s">
        <v>588</v>
      </c>
      <c r="C30" s="79">
        <v>150</v>
      </c>
      <c r="D30" s="79">
        <v>160</v>
      </c>
      <c r="E30" s="79" t="s">
        <v>643</v>
      </c>
      <c r="F30" s="79" t="s">
        <v>571</v>
      </c>
      <c r="G30" s="79" t="s">
        <v>607</v>
      </c>
      <c r="H30" s="79" t="s">
        <v>647</v>
      </c>
      <c r="I30" s="79" t="s">
        <v>609</v>
      </c>
      <c r="J30" s="79">
        <v>897</v>
      </c>
      <c r="K30" s="79">
        <f t="shared" si="1"/>
        <v>143520</v>
      </c>
      <c r="L30" s="79">
        <f t="shared" si="0"/>
        <v>7176</v>
      </c>
      <c r="M30" s="79">
        <f t="shared" si="2"/>
        <v>1794</v>
      </c>
    </row>
    <row r="31" spans="1:13">
      <c r="A31" s="79" t="s">
        <v>593</v>
      </c>
      <c r="B31" s="79" t="s">
        <v>594</v>
      </c>
      <c r="C31" s="79">
        <v>50</v>
      </c>
      <c r="D31" s="79">
        <v>60</v>
      </c>
      <c r="E31" s="79" t="s">
        <v>643</v>
      </c>
      <c r="F31" s="79" t="s">
        <v>577</v>
      </c>
      <c r="G31" s="79" t="s">
        <v>598</v>
      </c>
      <c r="H31" s="79" t="s">
        <v>644</v>
      </c>
      <c r="I31" s="79" t="s">
        <v>600</v>
      </c>
      <c r="J31" s="79">
        <v>852</v>
      </c>
      <c r="K31" s="79">
        <f t="shared" si="1"/>
        <v>51120</v>
      </c>
      <c r="L31" s="79">
        <f t="shared" si="0"/>
        <v>2556</v>
      </c>
      <c r="M31" s="79">
        <f t="shared" si="2"/>
        <v>5964</v>
      </c>
    </row>
  </sheetData>
  <customSheetViews>
    <customSheetView guid="{BBE43EB8-AC5B-419E-90E4-72D0C525AF66}">
      <selection activeCell="C10" sqref="C10"/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11"/>
  <dimension ref="A1:E20"/>
  <sheetViews>
    <sheetView workbookViewId="0">
      <selection activeCell="G23" sqref="G23"/>
    </sheetView>
  </sheetViews>
  <sheetFormatPr defaultColWidth="8.88671875" defaultRowHeight="12.75"/>
  <cols>
    <col min="1" max="1" width="12.77734375" style="79" bestFit="1" customWidth="1"/>
    <col min="2" max="2" width="6.5546875" style="79" bestFit="1" customWidth="1"/>
    <col min="3" max="3" width="7.77734375" style="79" bestFit="1" customWidth="1"/>
    <col min="4" max="4" width="4.109375" style="79" bestFit="1" customWidth="1"/>
    <col min="5" max="5" width="6.21875" style="79" bestFit="1" customWidth="1"/>
    <col min="6" max="16384" width="8.88671875" style="79"/>
  </cols>
  <sheetData>
    <row r="1" spans="1:5">
      <c r="A1" s="89" t="s">
        <v>656</v>
      </c>
      <c r="B1" s="86" t="s">
        <v>660</v>
      </c>
      <c r="C1" s="88" t="s">
        <v>658</v>
      </c>
      <c r="D1" s="87" t="s">
        <v>659</v>
      </c>
      <c r="E1" s="85" t="s">
        <v>661</v>
      </c>
    </row>
    <row r="2" spans="1:5">
      <c r="A2" s="82" t="s">
        <v>787</v>
      </c>
      <c r="B2" s="82" t="s">
        <v>664</v>
      </c>
      <c r="C2" s="83">
        <v>32075</v>
      </c>
      <c r="D2" s="84">
        <f t="shared" ref="D2:D20" ca="1" si="0">DATEDIF(C2,TODAY(),"Y")</f>
        <v>35</v>
      </c>
      <c r="E2" s="92">
        <v>89140</v>
      </c>
    </row>
    <row r="3" spans="1:5">
      <c r="A3" s="82" t="s">
        <v>1013</v>
      </c>
      <c r="B3" s="82" t="s">
        <v>664</v>
      </c>
      <c r="C3" s="83">
        <v>32594</v>
      </c>
      <c r="D3" s="84">
        <f t="shared" ca="1" si="0"/>
        <v>34</v>
      </c>
      <c r="E3" s="92">
        <v>87980</v>
      </c>
    </row>
    <row r="4" spans="1:5">
      <c r="A4" s="82" t="s">
        <v>748</v>
      </c>
      <c r="B4" s="82" t="s">
        <v>664</v>
      </c>
      <c r="C4" s="83">
        <v>36573</v>
      </c>
      <c r="D4" s="84">
        <f t="shared" ca="1" si="0"/>
        <v>23</v>
      </c>
      <c r="E4" s="92">
        <v>86530</v>
      </c>
    </row>
    <row r="5" spans="1:5">
      <c r="A5" s="82" t="s">
        <v>1014</v>
      </c>
      <c r="B5" s="82" t="s">
        <v>664</v>
      </c>
      <c r="C5" s="83">
        <v>32841</v>
      </c>
      <c r="D5" s="84">
        <f t="shared" ca="1" si="0"/>
        <v>33</v>
      </c>
      <c r="E5" s="92">
        <v>81980</v>
      </c>
    </row>
    <row r="6" spans="1:5">
      <c r="A6" s="82" t="s">
        <v>1015</v>
      </c>
      <c r="B6" s="82" t="s">
        <v>675</v>
      </c>
      <c r="C6" s="83">
        <v>31935</v>
      </c>
      <c r="D6" s="84">
        <f t="shared" ca="1" si="0"/>
        <v>36</v>
      </c>
      <c r="E6" s="92">
        <v>80050</v>
      </c>
    </row>
    <row r="7" spans="1:5">
      <c r="A7" s="82" t="s">
        <v>1016</v>
      </c>
      <c r="B7" s="82" t="s">
        <v>664</v>
      </c>
      <c r="C7" s="83">
        <v>32991</v>
      </c>
      <c r="D7" s="84">
        <f t="shared" ca="1" si="0"/>
        <v>33</v>
      </c>
      <c r="E7" s="92">
        <v>73440</v>
      </c>
    </row>
    <row r="8" spans="1:5">
      <c r="A8" s="82" t="s">
        <v>1017</v>
      </c>
      <c r="B8" s="82" t="s">
        <v>664</v>
      </c>
      <c r="C8" s="83">
        <v>38137</v>
      </c>
      <c r="D8" s="84">
        <f t="shared" ca="1" si="0"/>
        <v>19</v>
      </c>
      <c r="E8" s="92">
        <v>72830</v>
      </c>
    </row>
    <row r="9" spans="1:5">
      <c r="A9" s="82" t="s">
        <v>1018</v>
      </c>
      <c r="B9" s="82" t="s">
        <v>664</v>
      </c>
      <c r="C9" s="83">
        <v>32476</v>
      </c>
      <c r="D9" s="84">
        <f t="shared" ca="1" si="0"/>
        <v>34</v>
      </c>
      <c r="E9" s="92">
        <v>71150</v>
      </c>
    </row>
    <row r="10" spans="1:5">
      <c r="A10" s="82" t="s">
        <v>721</v>
      </c>
      <c r="B10" s="82" t="s">
        <v>664</v>
      </c>
      <c r="C10" s="83">
        <v>31761</v>
      </c>
      <c r="D10" s="84">
        <f t="shared" ca="1" si="0"/>
        <v>36</v>
      </c>
      <c r="E10" s="92">
        <v>69060</v>
      </c>
    </row>
    <row r="11" spans="1:5">
      <c r="A11" s="82" t="s">
        <v>802</v>
      </c>
      <c r="B11" s="82" t="s">
        <v>664</v>
      </c>
      <c r="C11" s="83">
        <v>34019</v>
      </c>
      <c r="D11" s="84">
        <f t="shared" ca="1" si="0"/>
        <v>30</v>
      </c>
      <c r="E11" s="92">
        <v>66740</v>
      </c>
    </row>
    <row r="12" spans="1:5">
      <c r="A12" s="82" t="s">
        <v>1019</v>
      </c>
      <c r="B12" s="82" t="s">
        <v>675</v>
      </c>
      <c r="C12" s="83">
        <v>32368</v>
      </c>
      <c r="D12" s="84">
        <f t="shared" ca="1" si="0"/>
        <v>34</v>
      </c>
      <c r="E12" s="92">
        <v>64460</v>
      </c>
    </row>
    <row r="13" spans="1:5">
      <c r="A13" s="82" t="s">
        <v>1020</v>
      </c>
      <c r="B13" s="82" t="s">
        <v>664</v>
      </c>
      <c r="C13" s="83">
        <v>33571</v>
      </c>
      <c r="D13" s="84">
        <f t="shared" ca="1" si="0"/>
        <v>31</v>
      </c>
      <c r="E13" s="92">
        <v>63070</v>
      </c>
    </row>
    <row r="14" spans="1:5">
      <c r="A14" s="82" t="s">
        <v>1021</v>
      </c>
      <c r="B14" s="82" t="s">
        <v>664</v>
      </c>
      <c r="C14" s="83">
        <v>32410</v>
      </c>
      <c r="D14" s="84">
        <f t="shared" ca="1" si="0"/>
        <v>34</v>
      </c>
      <c r="E14" s="92">
        <v>58910</v>
      </c>
    </row>
    <row r="15" spans="1:5">
      <c r="A15" s="82" t="s">
        <v>1022</v>
      </c>
      <c r="B15" s="82" t="s">
        <v>675</v>
      </c>
      <c r="C15" s="83">
        <v>34085</v>
      </c>
      <c r="D15" s="84">
        <f t="shared" ca="1" si="0"/>
        <v>30</v>
      </c>
      <c r="E15" s="92">
        <v>58130</v>
      </c>
    </row>
    <row r="16" spans="1:5">
      <c r="A16" s="82" t="s">
        <v>1023</v>
      </c>
      <c r="B16" s="82" t="s">
        <v>675</v>
      </c>
      <c r="C16" s="83">
        <v>31918</v>
      </c>
      <c r="D16" s="84">
        <f t="shared" ca="1" si="0"/>
        <v>36</v>
      </c>
      <c r="E16" s="92">
        <v>42940</v>
      </c>
    </row>
    <row r="17" spans="1:5">
      <c r="A17" s="82" t="s">
        <v>1024</v>
      </c>
      <c r="B17" s="82" t="s">
        <v>664</v>
      </c>
      <c r="C17" s="83">
        <v>32776</v>
      </c>
      <c r="D17" s="84">
        <f t="shared" ca="1" si="0"/>
        <v>33</v>
      </c>
      <c r="E17" s="92">
        <v>31840</v>
      </c>
    </row>
    <row r="18" spans="1:5">
      <c r="A18" s="82" t="s">
        <v>1025</v>
      </c>
      <c r="B18" s="82" t="s">
        <v>669</v>
      </c>
      <c r="C18" s="83">
        <v>32855</v>
      </c>
      <c r="D18" s="84">
        <f t="shared" ca="1" si="0"/>
        <v>33</v>
      </c>
      <c r="E18" s="92">
        <v>30416</v>
      </c>
    </row>
    <row r="19" spans="1:5">
      <c r="A19" s="82" t="s">
        <v>1026</v>
      </c>
      <c r="B19" s="82" t="s">
        <v>664</v>
      </c>
      <c r="C19" s="83">
        <v>34861</v>
      </c>
      <c r="D19" s="84">
        <f t="shared" ca="1" si="0"/>
        <v>28</v>
      </c>
      <c r="E19" s="92">
        <v>24550</v>
      </c>
    </row>
    <row r="20" spans="1:5">
      <c r="A20" s="82" t="s">
        <v>1027</v>
      </c>
      <c r="B20" s="82" t="s">
        <v>664</v>
      </c>
      <c r="C20" s="83">
        <v>32097</v>
      </c>
      <c r="D20" s="84">
        <f t="shared" ca="1" si="0"/>
        <v>35</v>
      </c>
      <c r="E20" s="92">
        <v>22900</v>
      </c>
    </row>
  </sheetData>
  <sortState ref="A2:E20">
    <sortCondition descending="1" ref="E2:E20"/>
  </sortState>
  <customSheetViews>
    <customSheetView guid="{BBE43EB8-AC5B-419E-90E4-72D0C525AF66}">
      <pageMargins left="0" right="0" top="0" bottom="0" header="0" footer="0"/>
    </customSheetView>
  </customSheetView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17"/>
  <dimension ref="A1:G17"/>
  <sheetViews>
    <sheetView zoomScale="140" zoomScaleNormal="140" workbookViewId="0">
      <selection activeCell="G2" sqref="G2"/>
    </sheetView>
  </sheetViews>
  <sheetFormatPr defaultRowHeight="12.75"/>
  <cols>
    <col min="1" max="1" width="9.109375" style="79" bestFit="1" customWidth="1"/>
    <col min="2" max="2" width="9.109375" style="79" customWidth="1"/>
    <col min="3" max="3" width="9.109375" style="94" bestFit="1" customWidth="1"/>
    <col min="4" max="4" width="8.88671875" style="79"/>
    <col min="5" max="5" width="7.88671875" style="79" bestFit="1" customWidth="1"/>
    <col min="6" max="256" width="8.88671875" style="79"/>
    <col min="257" max="257" width="9.109375" style="79" bestFit="1" customWidth="1"/>
    <col min="258" max="258" width="9.109375" style="79" customWidth="1"/>
    <col min="259" max="259" width="9.109375" style="79" bestFit="1" customWidth="1"/>
    <col min="260" max="260" width="8.88671875" style="79"/>
    <col min="261" max="261" width="7.88671875" style="79" bestFit="1" customWidth="1"/>
    <col min="262" max="512" width="8.88671875" style="79"/>
    <col min="513" max="513" width="9.109375" style="79" bestFit="1" customWidth="1"/>
    <col min="514" max="514" width="9.109375" style="79" customWidth="1"/>
    <col min="515" max="515" width="9.109375" style="79" bestFit="1" customWidth="1"/>
    <col min="516" max="516" width="8.88671875" style="79"/>
    <col min="517" max="517" width="7.88671875" style="79" bestFit="1" customWidth="1"/>
    <col min="518" max="768" width="8.88671875" style="79"/>
    <col min="769" max="769" width="9.109375" style="79" bestFit="1" customWidth="1"/>
    <col min="770" max="770" width="9.109375" style="79" customWidth="1"/>
    <col min="771" max="771" width="9.109375" style="79" bestFit="1" customWidth="1"/>
    <col min="772" max="772" width="8.88671875" style="79"/>
    <col min="773" max="773" width="7.88671875" style="79" bestFit="1" customWidth="1"/>
    <col min="774" max="1024" width="8.88671875" style="79"/>
    <col min="1025" max="1025" width="9.109375" style="79" bestFit="1" customWidth="1"/>
    <col min="1026" max="1026" width="9.109375" style="79" customWidth="1"/>
    <col min="1027" max="1027" width="9.109375" style="79" bestFit="1" customWidth="1"/>
    <col min="1028" max="1028" width="8.88671875" style="79"/>
    <col min="1029" max="1029" width="7.88671875" style="79" bestFit="1" customWidth="1"/>
    <col min="1030" max="1280" width="8.88671875" style="79"/>
    <col min="1281" max="1281" width="9.109375" style="79" bestFit="1" customWidth="1"/>
    <col min="1282" max="1282" width="9.109375" style="79" customWidth="1"/>
    <col min="1283" max="1283" width="9.109375" style="79" bestFit="1" customWidth="1"/>
    <col min="1284" max="1284" width="8.88671875" style="79"/>
    <col min="1285" max="1285" width="7.88671875" style="79" bestFit="1" customWidth="1"/>
    <col min="1286" max="1536" width="8.88671875" style="79"/>
    <col min="1537" max="1537" width="9.109375" style="79" bestFit="1" customWidth="1"/>
    <col min="1538" max="1538" width="9.109375" style="79" customWidth="1"/>
    <col min="1539" max="1539" width="9.109375" style="79" bestFit="1" customWidth="1"/>
    <col min="1540" max="1540" width="8.88671875" style="79"/>
    <col min="1541" max="1541" width="7.88671875" style="79" bestFit="1" customWidth="1"/>
    <col min="1542" max="1792" width="8.88671875" style="79"/>
    <col min="1793" max="1793" width="9.109375" style="79" bestFit="1" customWidth="1"/>
    <col min="1794" max="1794" width="9.109375" style="79" customWidth="1"/>
    <col min="1795" max="1795" width="9.109375" style="79" bestFit="1" customWidth="1"/>
    <col min="1796" max="1796" width="8.88671875" style="79"/>
    <col min="1797" max="1797" width="7.88671875" style="79" bestFit="1" customWidth="1"/>
    <col min="1798" max="2048" width="8.88671875" style="79"/>
    <col min="2049" max="2049" width="9.109375" style="79" bestFit="1" customWidth="1"/>
    <col min="2050" max="2050" width="9.109375" style="79" customWidth="1"/>
    <col min="2051" max="2051" width="9.109375" style="79" bestFit="1" customWidth="1"/>
    <col min="2052" max="2052" width="8.88671875" style="79"/>
    <col min="2053" max="2053" width="7.88671875" style="79" bestFit="1" customWidth="1"/>
    <col min="2054" max="2304" width="8.88671875" style="79"/>
    <col min="2305" max="2305" width="9.109375" style="79" bestFit="1" customWidth="1"/>
    <col min="2306" max="2306" width="9.109375" style="79" customWidth="1"/>
    <col min="2307" max="2307" width="9.109375" style="79" bestFit="1" customWidth="1"/>
    <col min="2308" max="2308" width="8.88671875" style="79"/>
    <col min="2309" max="2309" width="7.88671875" style="79" bestFit="1" customWidth="1"/>
    <col min="2310" max="2560" width="8.88671875" style="79"/>
    <col min="2561" max="2561" width="9.109375" style="79" bestFit="1" customWidth="1"/>
    <col min="2562" max="2562" width="9.109375" style="79" customWidth="1"/>
    <col min="2563" max="2563" width="9.109375" style="79" bestFit="1" customWidth="1"/>
    <col min="2564" max="2564" width="8.88671875" style="79"/>
    <col min="2565" max="2565" width="7.88671875" style="79" bestFit="1" customWidth="1"/>
    <col min="2566" max="2816" width="8.88671875" style="79"/>
    <col min="2817" max="2817" width="9.109375" style="79" bestFit="1" customWidth="1"/>
    <col min="2818" max="2818" width="9.109375" style="79" customWidth="1"/>
    <col min="2819" max="2819" width="9.109375" style="79" bestFit="1" customWidth="1"/>
    <col min="2820" max="2820" width="8.88671875" style="79"/>
    <col min="2821" max="2821" width="7.88671875" style="79" bestFit="1" customWidth="1"/>
    <col min="2822" max="3072" width="8.88671875" style="79"/>
    <col min="3073" max="3073" width="9.109375" style="79" bestFit="1" customWidth="1"/>
    <col min="3074" max="3074" width="9.109375" style="79" customWidth="1"/>
    <col min="3075" max="3075" width="9.109375" style="79" bestFit="1" customWidth="1"/>
    <col min="3076" max="3076" width="8.88671875" style="79"/>
    <col min="3077" max="3077" width="7.88671875" style="79" bestFit="1" customWidth="1"/>
    <col min="3078" max="3328" width="8.88671875" style="79"/>
    <col min="3329" max="3329" width="9.109375" style="79" bestFit="1" customWidth="1"/>
    <col min="3330" max="3330" width="9.109375" style="79" customWidth="1"/>
    <col min="3331" max="3331" width="9.109375" style="79" bestFit="1" customWidth="1"/>
    <col min="3332" max="3332" width="8.88671875" style="79"/>
    <col min="3333" max="3333" width="7.88671875" style="79" bestFit="1" customWidth="1"/>
    <col min="3334" max="3584" width="8.88671875" style="79"/>
    <col min="3585" max="3585" width="9.109375" style="79" bestFit="1" customWidth="1"/>
    <col min="3586" max="3586" width="9.109375" style="79" customWidth="1"/>
    <col min="3587" max="3587" width="9.109375" style="79" bestFit="1" customWidth="1"/>
    <col min="3588" max="3588" width="8.88671875" style="79"/>
    <col min="3589" max="3589" width="7.88671875" style="79" bestFit="1" customWidth="1"/>
    <col min="3590" max="3840" width="8.88671875" style="79"/>
    <col min="3841" max="3841" width="9.109375" style="79" bestFit="1" customWidth="1"/>
    <col min="3842" max="3842" width="9.109375" style="79" customWidth="1"/>
    <col min="3843" max="3843" width="9.109375" style="79" bestFit="1" customWidth="1"/>
    <col min="3844" max="3844" width="8.88671875" style="79"/>
    <col min="3845" max="3845" width="7.88671875" style="79" bestFit="1" customWidth="1"/>
    <col min="3846" max="4096" width="8.88671875" style="79"/>
    <col min="4097" max="4097" width="9.109375" style="79" bestFit="1" customWidth="1"/>
    <col min="4098" max="4098" width="9.109375" style="79" customWidth="1"/>
    <col min="4099" max="4099" width="9.109375" style="79" bestFit="1" customWidth="1"/>
    <col min="4100" max="4100" width="8.88671875" style="79"/>
    <col min="4101" max="4101" width="7.88671875" style="79" bestFit="1" customWidth="1"/>
    <col min="4102" max="4352" width="8.88671875" style="79"/>
    <col min="4353" max="4353" width="9.109375" style="79" bestFit="1" customWidth="1"/>
    <col min="4354" max="4354" width="9.109375" style="79" customWidth="1"/>
    <col min="4355" max="4355" width="9.109375" style="79" bestFit="1" customWidth="1"/>
    <col min="4356" max="4356" width="8.88671875" style="79"/>
    <col min="4357" max="4357" width="7.88671875" style="79" bestFit="1" customWidth="1"/>
    <col min="4358" max="4608" width="8.88671875" style="79"/>
    <col min="4609" max="4609" width="9.109375" style="79" bestFit="1" customWidth="1"/>
    <col min="4610" max="4610" width="9.109375" style="79" customWidth="1"/>
    <col min="4611" max="4611" width="9.109375" style="79" bestFit="1" customWidth="1"/>
    <col min="4612" max="4612" width="8.88671875" style="79"/>
    <col min="4613" max="4613" width="7.88671875" style="79" bestFit="1" customWidth="1"/>
    <col min="4614" max="4864" width="8.88671875" style="79"/>
    <col min="4865" max="4865" width="9.109375" style="79" bestFit="1" customWidth="1"/>
    <col min="4866" max="4866" width="9.109375" style="79" customWidth="1"/>
    <col min="4867" max="4867" width="9.109375" style="79" bestFit="1" customWidth="1"/>
    <col min="4868" max="4868" width="8.88671875" style="79"/>
    <col min="4869" max="4869" width="7.88671875" style="79" bestFit="1" customWidth="1"/>
    <col min="4870" max="5120" width="8.88671875" style="79"/>
    <col min="5121" max="5121" width="9.109375" style="79" bestFit="1" customWidth="1"/>
    <col min="5122" max="5122" width="9.109375" style="79" customWidth="1"/>
    <col min="5123" max="5123" width="9.109375" style="79" bestFit="1" customWidth="1"/>
    <col min="5124" max="5124" width="8.88671875" style="79"/>
    <col min="5125" max="5125" width="7.88671875" style="79" bestFit="1" customWidth="1"/>
    <col min="5126" max="5376" width="8.88671875" style="79"/>
    <col min="5377" max="5377" width="9.109375" style="79" bestFit="1" customWidth="1"/>
    <col min="5378" max="5378" width="9.109375" style="79" customWidth="1"/>
    <col min="5379" max="5379" width="9.109375" style="79" bestFit="1" customWidth="1"/>
    <col min="5380" max="5380" width="8.88671875" style="79"/>
    <col min="5381" max="5381" width="7.88671875" style="79" bestFit="1" customWidth="1"/>
    <col min="5382" max="5632" width="8.88671875" style="79"/>
    <col min="5633" max="5633" width="9.109375" style="79" bestFit="1" customWidth="1"/>
    <col min="5634" max="5634" width="9.109375" style="79" customWidth="1"/>
    <col min="5635" max="5635" width="9.109375" style="79" bestFit="1" customWidth="1"/>
    <col min="5636" max="5636" width="8.88671875" style="79"/>
    <col min="5637" max="5637" width="7.88671875" style="79" bestFit="1" customWidth="1"/>
    <col min="5638" max="5888" width="8.88671875" style="79"/>
    <col min="5889" max="5889" width="9.109375" style="79" bestFit="1" customWidth="1"/>
    <col min="5890" max="5890" width="9.109375" style="79" customWidth="1"/>
    <col min="5891" max="5891" width="9.109375" style="79" bestFit="1" customWidth="1"/>
    <col min="5892" max="5892" width="8.88671875" style="79"/>
    <col min="5893" max="5893" width="7.88671875" style="79" bestFit="1" customWidth="1"/>
    <col min="5894" max="6144" width="8.88671875" style="79"/>
    <col min="6145" max="6145" width="9.109375" style="79" bestFit="1" customWidth="1"/>
    <col min="6146" max="6146" width="9.109375" style="79" customWidth="1"/>
    <col min="6147" max="6147" width="9.109375" style="79" bestFit="1" customWidth="1"/>
    <col min="6148" max="6148" width="8.88671875" style="79"/>
    <col min="6149" max="6149" width="7.88671875" style="79" bestFit="1" customWidth="1"/>
    <col min="6150" max="6400" width="8.88671875" style="79"/>
    <col min="6401" max="6401" width="9.109375" style="79" bestFit="1" customWidth="1"/>
    <col min="6402" max="6402" width="9.109375" style="79" customWidth="1"/>
    <col min="6403" max="6403" width="9.109375" style="79" bestFit="1" customWidth="1"/>
    <col min="6404" max="6404" width="8.88671875" style="79"/>
    <col min="6405" max="6405" width="7.88671875" style="79" bestFit="1" customWidth="1"/>
    <col min="6406" max="6656" width="8.88671875" style="79"/>
    <col min="6657" max="6657" width="9.109375" style="79" bestFit="1" customWidth="1"/>
    <col min="6658" max="6658" width="9.109375" style="79" customWidth="1"/>
    <col min="6659" max="6659" width="9.109375" style="79" bestFit="1" customWidth="1"/>
    <col min="6660" max="6660" width="8.88671875" style="79"/>
    <col min="6661" max="6661" width="7.88671875" style="79" bestFit="1" customWidth="1"/>
    <col min="6662" max="6912" width="8.88671875" style="79"/>
    <col min="6913" max="6913" width="9.109375" style="79" bestFit="1" customWidth="1"/>
    <col min="6914" max="6914" width="9.109375" style="79" customWidth="1"/>
    <col min="6915" max="6915" width="9.109375" style="79" bestFit="1" customWidth="1"/>
    <col min="6916" max="6916" width="8.88671875" style="79"/>
    <col min="6917" max="6917" width="7.88671875" style="79" bestFit="1" customWidth="1"/>
    <col min="6918" max="7168" width="8.88671875" style="79"/>
    <col min="7169" max="7169" width="9.109375" style="79" bestFit="1" customWidth="1"/>
    <col min="7170" max="7170" width="9.109375" style="79" customWidth="1"/>
    <col min="7171" max="7171" width="9.109375" style="79" bestFit="1" customWidth="1"/>
    <col min="7172" max="7172" width="8.88671875" style="79"/>
    <col min="7173" max="7173" width="7.88671875" style="79" bestFit="1" customWidth="1"/>
    <col min="7174" max="7424" width="8.88671875" style="79"/>
    <col min="7425" max="7425" width="9.109375" style="79" bestFit="1" customWidth="1"/>
    <col min="7426" max="7426" width="9.109375" style="79" customWidth="1"/>
    <col min="7427" max="7427" width="9.109375" style="79" bestFit="1" customWidth="1"/>
    <col min="7428" max="7428" width="8.88671875" style="79"/>
    <col min="7429" max="7429" width="7.88671875" style="79" bestFit="1" customWidth="1"/>
    <col min="7430" max="7680" width="8.88671875" style="79"/>
    <col min="7681" max="7681" width="9.109375" style="79" bestFit="1" customWidth="1"/>
    <col min="7682" max="7682" width="9.109375" style="79" customWidth="1"/>
    <col min="7683" max="7683" width="9.109375" style="79" bestFit="1" customWidth="1"/>
    <col min="7684" max="7684" width="8.88671875" style="79"/>
    <col min="7685" max="7685" width="7.88671875" style="79" bestFit="1" customWidth="1"/>
    <col min="7686" max="7936" width="8.88671875" style="79"/>
    <col min="7937" max="7937" width="9.109375" style="79" bestFit="1" customWidth="1"/>
    <col min="7938" max="7938" width="9.109375" style="79" customWidth="1"/>
    <col min="7939" max="7939" width="9.109375" style="79" bestFit="1" customWidth="1"/>
    <col min="7940" max="7940" width="8.88671875" style="79"/>
    <col min="7941" max="7941" width="7.88671875" style="79" bestFit="1" customWidth="1"/>
    <col min="7942" max="8192" width="8.88671875" style="79"/>
    <col min="8193" max="8193" width="9.109375" style="79" bestFit="1" customWidth="1"/>
    <col min="8194" max="8194" width="9.109375" style="79" customWidth="1"/>
    <col min="8195" max="8195" width="9.109375" style="79" bestFit="1" customWidth="1"/>
    <col min="8196" max="8196" width="8.88671875" style="79"/>
    <col min="8197" max="8197" width="7.88671875" style="79" bestFit="1" customWidth="1"/>
    <col min="8198" max="8448" width="8.88671875" style="79"/>
    <col min="8449" max="8449" width="9.109375" style="79" bestFit="1" customWidth="1"/>
    <col min="8450" max="8450" width="9.109375" style="79" customWidth="1"/>
    <col min="8451" max="8451" width="9.109375" style="79" bestFit="1" customWidth="1"/>
    <col min="8452" max="8452" width="8.88671875" style="79"/>
    <col min="8453" max="8453" width="7.88671875" style="79" bestFit="1" customWidth="1"/>
    <col min="8454" max="8704" width="8.88671875" style="79"/>
    <col min="8705" max="8705" width="9.109375" style="79" bestFit="1" customWidth="1"/>
    <col min="8706" max="8706" width="9.109375" style="79" customWidth="1"/>
    <col min="8707" max="8707" width="9.109375" style="79" bestFit="1" customWidth="1"/>
    <col min="8708" max="8708" width="8.88671875" style="79"/>
    <col min="8709" max="8709" width="7.88671875" style="79" bestFit="1" customWidth="1"/>
    <col min="8710" max="8960" width="8.88671875" style="79"/>
    <col min="8961" max="8961" width="9.109375" style="79" bestFit="1" customWidth="1"/>
    <col min="8962" max="8962" width="9.109375" style="79" customWidth="1"/>
    <col min="8963" max="8963" width="9.109375" style="79" bestFit="1" customWidth="1"/>
    <col min="8964" max="8964" width="8.88671875" style="79"/>
    <col min="8965" max="8965" width="7.88671875" style="79" bestFit="1" customWidth="1"/>
    <col min="8966" max="9216" width="8.88671875" style="79"/>
    <col min="9217" max="9217" width="9.109375" style="79" bestFit="1" customWidth="1"/>
    <col min="9218" max="9218" width="9.109375" style="79" customWidth="1"/>
    <col min="9219" max="9219" width="9.109375" style="79" bestFit="1" customWidth="1"/>
    <col min="9220" max="9220" width="8.88671875" style="79"/>
    <col min="9221" max="9221" width="7.88671875" style="79" bestFit="1" customWidth="1"/>
    <col min="9222" max="9472" width="8.88671875" style="79"/>
    <col min="9473" max="9473" width="9.109375" style="79" bestFit="1" customWidth="1"/>
    <col min="9474" max="9474" width="9.109375" style="79" customWidth="1"/>
    <col min="9475" max="9475" width="9.109375" style="79" bestFit="1" customWidth="1"/>
    <col min="9476" max="9476" width="8.88671875" style="79"/>
    <col min="9477" max="9477" width="7.88671875" style="79" bestFit="1" customWidth="1"/>
    <col min="9478" max="9728" width="8.88671875" style="79"/>
    <col min="9729" max="9729" width="9.109375" style="79" bestFit="1" customWidth="1"/>
    <col min="9730" max="9730" width="9.109375" style="79" customWidth="1"/>
    <col min="9731" max="9731" width="9.109375" style="79" bestFit="1" customWidth="1"/>
    <col min="9732" max="9732" width="8.88671875" style="79"/>
    <col min="9733" max="9733" width="7.88671875" style="79" bestFit="1" customWidth="1"/>
    <col min="9734" max="9984" width="8.88671875" style="79"/>
    <col min="9985" max="9985" width="9.109375" style="79" bestFit="1" customWidth="1"/>
    <col min="9986" max="9986" width="9.109375" style="79" customWidth="1"/>
    <col min="9987" max="9987" width="9.109375" style="79" bestFit="1" customWidth="1"/>
    <col min="9988" max="9988" width="8.88671875" style="79"/>
    <col min="9989" max="9989" width="7.88671875" style="79" bestFit="1" customWidth="1"/>
    <col min="9990" max="10240" width="8.88671875" style="79"/>
    <col min="10241" max="10241" width="9.109375" style="79" bestFit="1" customWidth="1"/>
    <col min="10242" max="10242" width="9.109375" style="79" customWidth="1"/>
    <col min="10243" max="10243" width="9.109375" style="79" bestFit="1" customWidth="1"/>
    <col min="10244" max="10244" width="8.88671875" style="79"/>
    <col min="10245" max="10245" width="7.88671875" style="79" bestFit="1" customWidth="1"/>
    <col min="10246" max="10496" width="8.88671875" style="79"/>
    <col min="10497" max="10497" width="9.109375" style="79" bestFit="1" customWidth="1"/>
    <col min="10498" max="10498" width="9.109375" style="79" customWidth="1"/>
    <col min="10499" max="10499" width="9.109375" style="79" bestFit="1" customWidth="1"/>
    <col min="10500" max="10500" width="8.88671875" style="79"/>
    <col min="10501" max="10501" width="7.88671875" style="79" bestFit="1" customWidth="1"/>
    <col min="10502" max="10752" width="8.88671875" style="79"/>
    <col min="10753" max="10753" width="9.109375" style="79" bestFit="1" customWidth="1"/>
    <col min="10754" max="10754" width="9.109375" style="79" customWidth="1"/>
    <col min="10755" max="10755" width="9.109375" style="79" bestFit="1" customWidth="1"/>
    <col min="10756" max="10756" width="8.88671875" style="79"/>
    <col min="10757" max="10757" width="7.88671875" style="79" bestFit="1" customWidth="1"/>
    <col min="10758" max="11008" width="8.88671875" style="79"/>
    <col min="11009" max="11009" width="9.109375" style="79" bestFit="1" customWidth="1"/>
    <col min="11010" max="11010" width="9.109375" style="79" customWidth="1"/>
    <col min="11011" max="11011" width="9.109375" style="79" bestFit="1" customWidth="1"/>
    <col min="11012" max="11012" width="8.88671875" style="79"/>
    <col min="11013" max="11013" width="7.88671875" style="79" bestFit="1" customWidth="1"/>
    <col min="11014" max="11264" width="8.88671875" style="79"/>
    <col min="11265" max="11265" width="9.109375" style="79" bestFit="1" customWidth="1"/>
    <col min="11266" max="11266" width="9.109375" style="79" customWidth="1"/>
    <col min="11267" max="11267" width="9.109375" style="79" bestFit="1" customWidth="1"/>
    <col min="11268" max="11268" width="8.88671875" style="79"/>
    <col min="11269" max="11269" width="7.88671875" style="79" bestFit="1" customWidth="1"/>
    <col min="11270" max="11520" width="8.88671875" style="79"/>
    <col min="11521" max="11521" width="9.109375" style="79" bestFit="1" customWidth="1"/>
    <col min="11522" max="11522" width="9.109375" style="79" customWidth="1"/>
    <col min="11523" max="11523" width="9.109375" style="79" bestFit="1" customWidth="1"/>
    <col min="11524" max="11524" width="8.88671875" style="79"/>
    <col min="11525" max="11525" width="7.88671875" style="79" bestFit="1" customWidth="1"/>
    <col min="11526" max="11776" width="8.88671875" style="79"/>
    <col min="11777" max="11777" width="9.109375" style="79" bestFit="1" customWidth="1"/>
    <col min="11778" max="11778" width="9.109375" style="79" customWidth="1"/>
    <col min="11779" max="11779" width="9.109375" style="79" bestFit="1" customWidth="1"/>
    <col min="11780" max="11780" width="8.88671875" style="79"/>
    <col min="11781" max="11781" width="7.88671875" style="79" bestFit="1" customWidth="1"/>
    <col min="11782" max="12032" width="8.88671875" style="79"/>
    <col min="12033" max="12033" width="9.109375" style="79" bestFit="1" customWidth="1"/>
    <col min="12034" max="12034" width="9.109375" style="79" customWidth="1"/>
    <col min="12035" max="12035" width="9.109375" style="79" bestFit="1" customWidth="1"/>
    <col min="12036" max="12036" width="8.88671875" style="79"/>
    <col min="12037" max="12037" width="7.88671875" style="79" bestFit="1" customWidth="1"/>
    <col min="12038" max="12288" width="8.88671875" style="79"/>
    <col min="12289" max="12289" width="9.109375" style="79" bestFit="1" customWidth="1"/>
    <col min="12290" max="12290" width="9.109375" style="79" customWidth="1"/>
    <col min="12291" max="12291" width="9.109375" style="79" bestFit="1" customWidth="1"/>
    <col min="12292" max="12292" width="8.88671875" style="79"/>
    <col min="12293" max="12293" width="7.88671875" style="79" bestFit="1" customWidth="1"/>
    <col min="12294" max="12544" width="8.88671875" style="79"/>
    <col min="12545" max="12545" width="9.109375" style="79" bestFit="1" customWidth="1"/>
    <col min="12546" max="12546" width="9.109375" style="79" customWidth="1"/>
    <col min="12547" max="12547" width="9.109375" style="79" bestFit="1" customWidth="1"/>
    <col min="12548" max="12548" width="8.88671875" style="79"/>
    <col min="12549" max="12549" width="7.88671875" style="79" bestFit="1" customWidth="1"/>
    <col min="12550" max="12800" width="8.88671875" style="79"/>
    <col min="12801" max="12801" width="9.109375" style="79" bestFit="1" customWidth="1"/>
    <col min="12802" max="12802" width="9.109375" style="79" customWidth="1"/>
    <col min="12803" max="12803" width="9.109375" style="79" bestFit="1" customWidth="1"/>
    <col min="12804" max="12804" width="8.88671875" style="79"/>
    <col min="12805" max="12805" width="7.88671875" style="79" bestFit="1" customWidth="1"/>
    <col min="12806" max="13056" width="8.88671875" style="79"/>
    <col min="13057" max="13057" width="9.109375" style="79" bestFit="1" customWidth="1"/>
    <col min="13058" max="13058" width="9.109375" style="79" customWidth="1"/>
    <col min="13059" max="13059" width="9.109375" style="79" bestFit="1" customWidth="1"/>
    <col min="13060" max="13060" width="8.88671875" style="79"/>
    <col min="13061" max="13061" width="7.88671875" style="79" bestFit="1" customWidth="1"/>
    <col min="13062" max="13312" width="8.88671875" style="79"/>
    <col min="13313" max="13313" width="9.109375" style="79" bestFit="1" customWidth="1"/>
    <col min="13314" max="13314" width="9.109375" style="79" customWidth="1"/>
    <col min="13315" max="13315" width="9.109375" style="79" bestFit="1" customWidth="1"/>
    <col min="13316" max="13316" width="8.88671875" style="79"/>
    <col min="13317" max="13317" width="7.88671875" style="79" bestFit="1" customWidth="1"/>
    <col min="13318" max="13568" width="8.88671875" style="79"/>
    <col min="13569" max="13569" width="9.109375" style="79" bestFit="1" customWidth="1"/>
    <col min="13570" max="13570" width="9.109375" style="79" customWidth="1"/>
    <col min="13571" max="13571" width="9.109375" style="79" bestFit="1" customWidth="1"/>
    <col min="13572" max="13572" width="8.88671875" style="79"/>
    <col min="13573" max="13573" width="7.88671875" style="79" bestFit="1" customWidth="1"/>
    <col min="13574" max="13824" width="8.88671875" style="79"/>
    <col min="13825" max="13825" width="9.109375" style="79" bestFit="1" customWidth="1"/>
    <col min="13826" max="13826" width="9.109375" style="79" customWidth="1"/>
    <col min="13827" max="13827" width="9.109375" style="79" bestFit="1" customWidth="1"/>
    <col min="13828" max="13828" width="8.88671875" style="79"/>
    <col min="13829" max="13829" width="7.88671875" style="79" bestFit="1" customWidth="1"/>
    <col min="13830" max="14080" width="8.88671875" style="79"/>
    <col min="14081" max="14081" width="9.109375" style="79" bestFit="1" customWidth="1"/>
    <col min="14082" max="14082" width="9.109375" style="79" customWidth="1"/>
    <col min="14083" max="14083" width="9.109375" style="79" bestFit="1" customWidth="1"/>
    <col min="14084" max="14084" width="8.88671875" style="79"/>
    <col min="14085" max="14085" width="7.88671875" style="79" bestFit="1" customWidth="1"/>
    <col min="14086" max="14336" width="8.88671875" style="79"/>
    <col min="14337" max="14337" width="9.109375" style="79" bestFit="1" customWidth="1"/>
    <col min="14338" max="14338" width="9.109375" style="79" customWidth="1"/>
    <col min="14339" max="14339" width="9.109375" style="79" bestFit="1" customWidth="1"/>
    <col min="14340" max="14340" width="8.88671875" style="79"/>
    <col min="14341" max="14341" width="7.88671875" style="79" bestFit="1" customWidth="1"/>
    <col min="14342" max="14592" width="8.88671875" style="79"/>
    <col min="14593" max="14593" width="9.109375" style="79" bestFit="1" customWidth="1"/>
    <col min="14594" max="14594" width="9.109375" style="79" customWidth="1"/>
    <col min="14595" max="14595" width="9.109375" style="79" bestFit="1" customWidth="1"/>
    <col min="14596" max="14596" width="8.88671875" style="79"/>
    <col min="14597" max="14597" width="7.88671875" style="79" bestFit="1" customWidth="1"/>
    <col min="14598" max="14848" width="8.88671875" style="79"/>
    <col min="14849" max="14849" width="9.109375" style="79" bestFit="1" customWidth="1"/>
    <col min="14850" max="14850" width="9.109375" style="79" customWidth="1"/>
    <col min="14851" max="14851" width="9.109375" style="79" bestFit="1" customWidth="1"/>
    <col min="14852" max="14852" width="8.88671875" style="79"/>
    <col min="14853" max="14853" width="7.88671875" style="79" bestFit="1" customWidth="1"/>
    <col min="14854" max="15104" width="8.88671875" style="79"/>
    <col min="15105" max="15105" width="9.109375" style="79" bestFit="1" customWidth="1"/>
    <col min="15106" max="15106" width="9.109375" style="79" customWidth="1"/>
    <col min="15107" max="15107" width="9.109375" style="79" bestFit="1" customWidth="1"/>
    <col min="15108" max="15108" width="8.88671875" style="79"/>
    <col min="15109" max="15109" width="7.88671875" style="79" bestFit="1" customWidth="1"/>
    <col min="15110" max="15360" width="8.88671875" style="79"/>
    <col min="15361" max="15361" width="9.109375" style="79" bestFit="1" customWidth="1"/>
    <col min="15362" max="15362" width="9.109375" style="79" customWidth="1"/>
    <col min="15363" max="15363" width="9.109375" style="79" bestFit="1" customWidth="1"/>
    <col min="15364" max="15364" width="8.88671875" style="79"/>
    <col min="15365" max="15365" width="7.88671875" style="79" bestFit="1" customWidth="1"/>
    <col min="15366" max="15616" width="8.88671875" style="79"/>
    <col min="15617" max="15617" width="9.109375" style="79" bestFit="1" customWidth="1"/>
    <col min="15618" max="15618" width="9.109375" style="79" customWidth="1"/>
    <col min="15619" max="15619" width="9.109375" style="79" bestFit="1" customWidth="1"/>
    <col min="15620" max="15620" width="8.88671875" style="79"/>
    <col min="15621" max="15621" width="7.88671875" style="79" bestFit="1" customWidth="1"/>
    <col min="15622" max="15872" width="8.88671875" style="79"/>
    <col min="15873" max="15873" width="9.109375" style="79" bestFit="1" customWidth="1"/>
    <col min="15874" max="15874" width="9.109375" style="79" customWidth="1"/>
    <col min="15875" max="15875" width="9.109375" style="79" bestFit="1" customWidth="1"/>
    <col min="15876" max="15876" width="8.88671875" style="79"/>
    <col min="15877" max="15877" width="7.88671875" style="79" bestFit="1" customWidth="1"/>
    <col min="15878" max="16128" width="8.88671875" style="79"/>
    <col min="16129" max="16129" width="9.109375" style="79" bestFit="1" customWidth="1"/>
    <col min="16130" max="16130" width="9.109375" style="79" customWidth="1"/>
    <col min="16131" max="16131" width="9.109375" style="79" bestFit="1" customWidth="1"/>
    <col min="16132" max="16132" width="8.88671875" style="79"/>
    <col min="16133" max="16133" width="7.88671875" style="79" bestFit="1" customWidth="1"/>
    <col min="16134" max="16384" width="8.88671875" style="79"/>
  </cols>
  <sheetData>
    <row r="1" spans="1:7">
      <c r="A1" s="99" t="s">
        <v>115</v>
      </c>
      <c r="B1" s="99" t="s">
        <v>1028</v>
      </c>
      <c r="C1" s="100" t="s">
        <v>565</v>
      </c>
      <c r="D1" s="99" t="s">
        <v>1029</v>
      </c>
      <c r="E1" s="99" t="s">
        <v>34</v>
      </c>
      <c r="G1" s="99" t="s">
        <v>1028</v>
      </c>
    </row>
    <row r="2" spans="1:7">
      <c r="A2" s="97" t="s">
        <v>543</v>
      </c>
      <c r="B2" s="97" t="s">
        <v>1030</v>
      </c>
      <c r="C2" s="98" t="s">
        <v>577</v>
      </c>
      <c r="D2" s="97">
        <v>58</v>
      </c>
      <c r="E2" s="96">
        <v>283800</v>
      </c>
      <c r="G2" s="97"/>
    </row>
    <row r="3" spans="1:7">
      <c r="A3" s="97" t="s">
        <v>544</v>
      </c>
      <c r="B3" s="97" t="s">
        <v>1030</v>
      </c>
      <c r="C3" s="98" t="s">
        <v>577</v>
      </c>
      <c r="D3" s="97">
        <v>44</v>
      </c>
      <c r="E3" s="96">
        <v>558400</v>
      </c>
      <c r="G3" s="97"/>
    </row>
    <row r="4" spans="1:7">
      <c r="A4" s="97" t="s">
        <v>545</v>
      </c>
      <c r="B4" s="97" t="s">
        <v>1030</v>
      </c>
      <c r="C4" s="98" t="s">
        <v>577</v>
      </c>
      <c r="D4" s="97">
        <v>30</v>
      </c>
      <c r="E4" s="96">
        <v>353100</v>
      </c>
      <c r="G4" s="97"/>
    </row>
    <row r="5" spans="1:7">
      <c r="A5" s="97" t="s">
        <v>543</v>
      </c>
      <c r="B5" s="97" t="s">
        <v>1031</v>
      </c>
      <c r="C5" s="98" t="s">
        <v>571</v>
      </c>
      <c r="D5" s="97">
        <v>47</v>
      </c>
      <c r="E5" s="96">
        <v>391600</v>
      </c>
      <c r="G5" s="97"/>
    </row>
    <row r="6" spans="1:7">
      <c r="A6" s="97" t="s">
        <v>544</v>
      </c>
      <c r="B6" s="97" t="s">
        <v>1031</v>
      </c>
      <c r="C6" s="98" t="s">
        <v>571</v>
      </c>
      <c r="D6" s="97">
        <v>29</v>
      </c>
      <c r="E6" s="96">
        <v>154200</v>
      </c>
      <c r="G6" s="97"/>
    </row>
    <row r="7" spans="1:7">
      <c r="A7" s="97" t="s">
        <v>545</v>
      </c>
      <c r="B7" s="97" t="s">
        <v>1031</v>
      </c>
      <c r="C7" s="98" t="s">
        <v>571</v>
      </c>
      <c r="D7" s="97">
        <v>14</v>
      </c>
      <c r="E7" s="96">
        <v>162200</v>
      </c>
      <c r="G7" s="97"/>
    </row>
    <row r="8" spans="1:7">
      <c r="A8" s="97" t="s">
        <v>543</v>
      </c>
      <c r="B8" s="97" t="s">
        <v>1032</v>
      </c>
      <c r="C8" s="98" t="s">
        <v>571</v>
      </c>
      <c r="D8" s="97">
        <v>25</v>
      </c>
      <c r="E8" s="96">
        <v>107600</v>
      </c>
      <c r="G8" s="97"/>
    </row>
    <row r="9" spans="1:7">
      <c r="A9" s="97" t="s">
        <v>544</v>
      </c>
      <c r="B9" s="97" t="s">
        <v>1032</v>
      </c>
      <c r="C9" s="98" t="s">
        <v>571</v>
      </c>
      <c r="D9" s="97">
        <v>52</v>
      </c>
      <c r="E9" s="96">
        <v>233800</v>
      </c>
      <c r="G9" s="97"/>
    </row>
    <row r="10" spans="1:7">
      <c r="A10" s="97" t="s">
        <v>545</v>
      </c>
      <c r="B10" s="97" t="s">
        <v>1032</v>
      </c>
      <c r="C10" s="98" t="s">
        <v>571</v>
      </c>
      <c r="D10" s="97">
        <v>36</v>
      </c>
      <c r="E10" s="96">
        <v>134300</v>
      </c>
      <c r="G10" s="97"/>
    </row>
    <row r="11" spans="1:7">
      <c r="A11" s="97" t="s">
        <v>543</v>
      </c>
      <c r="B11" s="97" t="s">
        <v>1033</v>
      </c>
      <c r="C11" s="98" t="s">
        <v>577</v>
      </c>
      <c r="D11" s="97">
        <v>39</v>
      </c>
      <c r="E11" s="96">
        <v>226700</v>
      </c>
      <c r="G11" s="97"/>
    </row>
    <row r="12" spans="1:7">
      <c r="A12" s="97" t="s">
        <v>544</v>
      </c>
      <c r="B12" s="97" t="s">
        <v>1033</v>
      </c>
      <c r="C12" s="98" t="s">
        <v>577</v>
      </c>
      <c r="D12" s="97">
        <v>46</v>
      </c>
      <c r="E12" s="96">
        <v>350400</v>
      </c>
      <c r="G12" s="97"/>
    </row>
    <row r="13" spans="1:7">
      <c r="A13" s="97" t="s">
        <v>545</v>
      </c>
      <c r="B13" s="97" t="s">
        <v>1033</v>
      </c>
      <c r="C13" s="98" t="s">
        <v>577</v>
      </c>
      <c r="D13" s="97">
        <v>44</v>
      </c>
      <c r="E13" s="96">
        <v>532100</v>
      </c>
      <c r="G13" s="97"/>
    </row>
    <row r="14" spans="1:7">
      <c r="A14" s="97" t="s">
        <v>543</v>
      </c>
      <c r="B14" s="97" t="s">
        <v>1034</v>
      </c>
      <c r="C14" s="98" t="s">
        <v>577</v>
      </c>
      <c r="D14" s="97">
        <v>35</v>
      </c>
      <c r="E14" s="96">
        <v>507200</v>
      </c>
      <c r="G14" s="97"/>
    </row>
    <row r="15" spans="1:7">
      <c r="A15" s="97" t="s">
        <v>544</v>
      </c>
      <c r="B15" s="97" t="s">
        <v>1034</v>
      </c>
      <c r="C15" s="98" t="s">
        <v>577</v>
      </c>
      <c r="D15" s="97">
        <v>74</v>
      </c>
      <c r="E15" s="96">
        <v>411800</v>
      </c>
      <c r="G15" s="97"/>
    </row>
    <row r="16" spans="1:7">
      <c r="A16" s="97" t="s">
        <v>545</v>
      </c>
      <c r="B16" s="97" t="s">
        <v>1034</v>
      </c>
      <c r="C16" s="98" t="s">
        <v>577</v>
      </c>
      <c r="D16" s="97">
        <v>57</v>
      </c>
      <c r="E16" s="96">
        <v>258400</v>
      </c>
      <c r="G16" s="97"/>
    </row>
    <row r="17" spans="1:3">
      <c r="A17" s="95"/>
      <c r="C17" s="79"/>
    </row>
  </sheetData>
  <sortState ref="A2:E16">
    <sortCondition ref="B1:B16"/>
  </sortState>
  <customSheetViews>
    <customSheetView guid="{BBE43EB8-AC5B-419E-90E4-72D0C525AF66}" scale="160">
      <selection activeCell="E7" sqref="E7"/>
      <pageMargins left="0" right="0" top="0" bottom="0" header="0" footer="0"/>
      <headerFooter alignWithMargins="0"/>
    </customSheetView>
  </customSheetViews>
  <dataValidations count="1">
    <dataValidation type="list" allowBlank="1" showInputMessage="1" showErrorMessage="1" sqref="G1:G16">
      <formula1>$G:$G</formula1>
    </dataValidation>
  </dataValidation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27"/>
  <dimension ref="A1:F19"/>
  <sheetViews>
    <sheetView workbookViewId="0"/>
  </sheetViews>
  <sheetFormatPr defaultColWidth="8.88671875" defaultRowHeight="15"/>
  <cols>
    <col min="1" max="1" width="10.6640625" style="101" customWidth="1"/>
    <col min="2" max="6" width="10.5546875" style="101" customWidth="1"/>
    <col min="7" max="16384" width="8.88671875" style="101"/>
  </cols>
  <sheetData>
    <row r="1" spans="1:6">
      <c r="A1" s="101" t="s">
        <v>1035</v>
      </c>
    </row>
    <row r="3" spans="1:6">
      <c r="B3" s="101" t="s">
        <v>1036</v>
      </c>
      <c r="C3" s="101" t="s">
        <v>1037</v>
      </c>
      <c r="D3" s="101" t="s">
        <v>1038</v>
      </c>
      <c r="E3" s="101" t="s">
        <v>1039</v>
      </c>
      <c r="F3" s="101" t="s">
        <v>1040</v>
      </c>
    </row>
    <row r="4" spans="1:6" ht="15.75">
      <c r="A4" s="101" t="s">
        <v>1041</v>
      </c>
      <c r="B4" s="105"/>
      <c r="C4" s="105"/>
      <c r="D4" s="105"/>
      <c r="E4" s="105"/>
      <c r="F4" s="105"/>
    </row>
    <row r="5" spans="1:6" ht="15.75">
      <c r="A5" s="101" t="s">
        <v>1042</v>
      </c>
      <c r="B5" s="105"/>
      <c r="C5" s="105"/>
      <c r="D5" s="105"/>
      <c r="E5" s="105"/>
      <c r="F5" s="105"/>
    </row>
    <row r="6" spans="1:6" ht="15.75">
      <c r="A6" s="101" t="s">
        <v>1043</v>
      </c>
      <c r="B6" s="105"/>
      <c r="C6" s="105"/>
      <c r="D6" s="105"/>
      <c r="E6" s="105"/>
      <c r="F6" s="105"/>
    </row>
    <row r="7" spans="1:6" ht="15.75">
      <c r="A7" s="101" t="s">
        <v>1044</v>
      </c>
      <c r="B7" s="105"/>
      <c r="C7" s="105"/>
      <c r="D7" s="105"/>
      <c r="E7" s="105"/>
      <c r="F7" s="105"/>
    </row>
    <row r="8" spans="1:6" ht="15.75">
      <c r="A8" s="101" t="s">
        <v>549</v>
      </c>
      <c r="B8" s="105"/>
      <c r="C8" s="104"/>
      <c r="D8" s="104"/>
      <c r="E8" s="104"/>
      <c r="F8" s="104"/>
    </row>
    <row r="9" spans="1:6" ht="15.75">
      <c r="B9" s="103"/>
      <c r="C9" s="103"/>
      <c r="D9" s="103"/>
      <c r="E9" s="103"/>
      <c r="F9" s="103"/>
    </row>
    <row r="19" spans="2:6">
      <c r="B19" s="102"/>
      <c r="C19" s="102"/>
      <c r="D19" s="102"/>
      <c r="E19" s="102"/>
      <c r="F19" s="102"/>
    </row>
  </sheetData>
  <dataConsolidate>
    <dataRefs count="3">
      <dataRef ref="B4:F8" sheet="Manufacturing"/>
      <dataRef ref="B4:F8" sheet="Marketing"/>
      <dataRef ref="B4:F8" sheet="Operations"/>
    </dataRefs>
  </dataConsolidate>
  <customSheetViews>
    <customSheetView guid="{BBE43EB8-AC5B-419E-90E4-72D0C525AF66}">
      <pageMargins left="0" right="0" top="0" bottom="0" header="0" footer="0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verticalDpi="0" r:id="rId2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28"/>
  <dimension ref="A1:F19"/>
  <sheetViews>
    <sheetView workbookViewId="0">
      <selection activeCell="D6" sqref="D6"/>
    </sheetView>
  </sheetViews>
  <sheetFormatPr defaultColWidth="8.88671875" defaultRowHeight="15"/>
  <cols>
    <col min="1" max="1" width="10.6640625" style="101" customWidth="1"/>
    <col min="2" max="6" width="10.5546875" style="101" customWidth="1"/>
    <col min="7" max="16384" width="8.88671875" style="101"/>
  </cols>
  <sheetData>
    <row r="1" spans="1:6">
      <c r="A1" s="101" t="s">
        <v>694</v>
      </c>
    </row>
    <row r="3" spans="1:6">
      <c r="B3" s="106" t="s">
        <v>1036</v>
      </c>
      <c r="C3" s="106" t="s">
        <v>1037</v>
      </c>
      <c r="D3" s="106" t="s">
        <v>1038</v>
      </c>
      <c r="E3" s="106" t="s">
        <v>1039</v>
      </c>
      <c r="F3" s="106" t="s">
        <v>1040</v>
      </c>
    </row>
    <row r="4" spans="1:6" ht="15.75">
      <c r="A4" s="101" t="s">
        <v>1041</v>
      </c>
      <c r="B4" s="105">
        <v>128500</v>
      </c>
      <c r="C4" s="105">
        <v>128500</v>
      </c>
      <c r="D4" s="105">
        <v>128500</v>
      </c>
      <c r="E4" s="105">
        <v>132500</v>
      </c>
      <c r="F4" s="105">
        <f>SUM(B4:E4)</f>
        <v>518000</v>
      </c>
    </row>
    <row r="5" spans="1:6" ht="15.75">
      <c r="A5" s="101" t="s">
        <v>1042</v>
      </c>
      <c r="B5" s="105">
        <v>18500</v>
      </c>
      <c r="C5" s="105">
        <f t="shared" ref="C5:E6" si="0">B5*105%</f>
        <v>19425</v>
      </c>
      <c r="D5" s="105">
        <f t="shared" si="0"/>
        <v>20396.25</v>
      </c>
      <c r="E5" s="105">
        <f t="shared" si="0"/>
        <v>21416.0625</v>
      </c>
      <c r="F5" s="105">
        <f>SUM(B5:E5)</f>
        <v>79737.3125</v>
      </c>
    </row>
    <row r="6" spans="1:6" ht="15.75">
      <c r="A6" s="101" t="s">
        <v>1043</v>
      </c>
      <c r="B6" s="105">
        <v>16000</v>
      </c>
      <c r="C6" s="105">
        <f t="shared" si="0"/>
        <v>16800</v>
      </c>
      <c r="D6" s="105">
        <f t="shared" si="0"/>
        <v>17640</v>
      </c>
      <c r="E6" s="105">
        <f t="shared" si="0"/>
        <v>18522</v>
      </c>
      <c r="F6" s="105">
        <f>SUM(B6:E6)</f>
        <v>68962</v>
      </c>
    </row>
    <row r="7" spans="1:6" ht="15.75">
      <c r="A7" s="101" t="s">
        <v>1044</v>
      </c>
      <c r="B7" s="105">
        <v>23000</v>
      </c>
      <c r="C7" s="105">
        <v>23000</v>
      </c>
      <c r="D7" s="105">
        <v>23000</v>
      </c>
      <c r="E7" s="105">
        <v>23000</v>
      </c>
      <c r="F7" s="105">
        <f>SUM(B7:E7)</f>
        <v>92000</v>
      </c>
    </row>
    <row r="8" spans="1:6">
      <c r="A8" s="101" t="s">
        <v>549</v>
      </c>
      <c r="B8" s="104">
        <f>SUM(B4:B7)</f>
        <v>186000</v>
      </c>
      <c r="C8" s="104">
        <f>SUM(C4:C7)</f>
        <v>187725</v>
      </c>
      <c r="D8" s="104">
        <f>SUM(D4:D7)</f>
        <v>189536.25</v>
      </c>
      <c r="E8" s="104">
        <f>SUM(E4:E7)</f>
        <v>195438.0625</v>
      </c>
      <c r="F8" s="104">
        <f>SUM(F4:F7)</f>
        <v>758699.3125</v>
      </c>
    </row>
    <row r="9" spans="1:6" ht="15.75">
      <c r="B9" s="103"/>
      <c r="C9" s="103"/>
      <c r="D9" s="103"/>
      <c r="E9" s="103"/>
      <c r="F9" s="103"/>
    </row>
    <row r="19" spans="2:6">
      <c r="B19" s="102"/>
      <c r="C19" s="102"/>
      <c r="D19" s="102"/>
      <c r="E19" s="102"/>
      <c r="F19" s="102"/>
    </row>
  </sheetData>
  <customSheetViews>
    <customSheetView guid="{BBE43EB8-AC5B-419E-90E4-72D0C525AF66}">
      <selection activeCell="F10" sqref="F10"/>
      <pageMargins left="0" right="0" top="0" bottom="0" header="0" footer="0"/>
      <pageSetup orientation="portrait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29"/>
  <dimension ref="A1:F19"/>
  <sheetViews>
    <sheetView workbookViewId="0">
      <selection activeCell="F12" sqref="F12"/>
    </sheetView>
  </sheetViews>
  <sheetFormatPr defaultColWidth="8.88671875" defaultRowHeight="15"/>
  <cols>
    <col min="1" max="1" width="10.6640625" style="101" customWidth="1"/>
    <col min="2" max="6" width="10.5546875" style="101" customWidth="1"/>
    <col min="7" max="16384" width="8.88671875" style="101"/>
  </cols>
  <sheetData>
    <row r="1" spans="1:6">
      <c r="A1" s="101" t="s">
        <v>1045</v>
      </c>
    </row>
    <row r="3" spans="1:6">
      <c r="B3" s="101" t="s">
        <v>1036</v>
      </c>
      <c r="C3" s="101" t="s">
        <v>1037</v>
      </c>
      <c r="D3" s="101" t="s">
        <v>1038</v>
      </c>
      <c r="E3" s="101" t="s">
        <v>1039</v>
      </c>
      <c r="F3" s="101" t="s">
        <v>1040</v>
      </c>
    </row>
    <row r="4" spans="1:6" ht="15.75">
      <c r="A4" s="101" t="s">
        <v>1041</v>
      </c>
      <c r="B4" s="105">
        <v>120000</v>
      </c>
      <c r="C4" s="105">
        <v>120000</v>
      </c>
      <c r="D4" s="105">
        <v>120000</v>
      </c>
      <c r="E4" s="105">
        <v>120000</v>
      </c>
      <c r="F4" s="105">
        <f>SUM(B4:E4)</f>
        <v>480000</v>
      </c>
    </row>
    <row r="5" spans="1:6" ht="15.75">
      <c r="A5" s="101" t="s">
        <v>1042</v>
      </c>
      <c r="B5" s="105">
        <v>10000</v>
      </c>
      <c r="C5" s="105">
        <f t="shared" ref="C5:E6" si="0">B5*105%</f>
        <v>10500</v>
      </c>
      <c r="D5" s="105">
        <f t="shared" si="0"/>
        <v>11025</v>
      </c>
      <c r="E5" s="105">
        <f t="shared" si="0"/>
        <v>11576.25</v>
      </c>
      <c r="F5" s="105">
        <f>SUM(B5:E5)</f>
        <v>43101.25</v>
      </c>
    </row>
    <row r="6" spans="1:6" ht="15.75">
      <c r="A6" s="101" t="s">
        <v>1043</v>
      </c>
      <c r="B6" s="105">
        <v>11000</v>
      </c>
      <c r="C6" s="105">
        <f t="shared" si="0"/>
        <v>11550</v>
      </c>
      <c r="D6" s="105">
        <f t="shared" si="0"/>
        <v>12127.5</v>
      </c>
      <c r="E6" s="105">
        <f t="shared" si="0"/>
        <v>12733.875</v>
      </c>
      <c r="F6" s="105">
        <f>SUM(B6:E6)</f>
        <v>47411.375</v>
      </c>
    </row>
    <row r="7" spans="1:6" ht="15.75">
      <c r="A7" s="101" t="s">
        <v>1044</v>
      </c>
      <c r="B7" s="105">
        <v>29000</v>
      </c>
      <c r="C7" s="105">
        <v>29000</v>
      </c>
      <c r="D7" s="105">
        <v>29000</v>
      </c>
      <c r="E7" s="105">
        <v>29000</v>
      </c>
      <c r="F7" s="105">
        <f>SUM(B7:E7)</f>
        <v>116000</v>
      </c>
    </row>
    <row r="8" spans="1:6">
      <c r="A8" s="101" t="s">
        <v>549</v>
      </c>
      <c r="B8" s="104">
        <f>SUM(B4:B7)</f>
        <v>170000</v>
      </c>
      <c r="C8" s="104">
        <f>SUM(C4:C7)</f>
        <v>171050</v>
      </c>
      <c r="D8" s="104">
        <f>SUM(D4:D7)</f>
        <v>172152.5</v>
      </c>
      <c r="E8" s="104">
        <f>SUM(E4:E7)</f>
        <v>173310.125</v>
      </c>
      <c r="F8" s="104">
        <f>SUM(F4:F7)</f>
        <v>686512.625</v>
      </c>
    </row>
    <row r="9" spans="1:6" ht="15.75">
      <c r="B9" s="103"/>
      <c r="C9" s="103"/>
      <c r="D9" s="103"/>
      <c r="E9" s="103"/>
      <c r="F9" s="103"/>
    </row>
    <row r="19" spans="2:6">
      <c r="B19" s="102"/>
      <c r="C19" s="102"/>
      <c r="D19" s="102"/>
      <c r="E19" s="102"/>
      <c r="F19" s="102"/>
    </row>
  </sheetData>
  <customSheetViews>
    <customSheetView guid="{BBE43EB8-AC5B-419E-90E4-72D0C525AF66}"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0"/>
  <dimension ref="A1:L21"/>
  <sheetViews>
    <sheetView workbookViewId="0">
      <selection activeCell="A20" sqref="A20"/>
    </sheetView>
  </sheetViews>
  <sheetFormatPr defaultColWidth="8.88671875" defaultRowHeight="14.25"/>
  <cols>
    <col min="1" max="1" width="20.6640625" style="23" bestFit="1" customWidth="1"/>
    <col min="2" max="2" width="7.33203125" style="23" customWidth="1"/>
    <col min="3" max="3" width="6" style="23" customWidth="1"/>
    <col min="4" max="4" width="8.88671875" style="23"/>
    <col min="5" max="5" width="11.44140625" style="23" customWidth="1"/>
    <col min="6" max="6" width="15.33203125" style="23" customWidth="1"/>
    <col min="7" max="7" width="8.88671875" style="23" customWidth="1"/>
    <col min="8" max="8" width="49.44140625" style="23" customWidth="1"/>
    <col min="9" max="9" width="13" style="23" customWidth="1"/>
    <col min="10" max="10" width="8.88671875" style="23" customWidth="1"/>
    <col min="11" max="16384" width="8.88671875" style="23"/>
  </cols>
  <sheetData>
    <row r="1" spans="1:12" ht="41.25" customHeight="1" thickBot="1">
      <c r="A1" s="42" t="s">
        <v>63</v>
      </c>
      <c r="B1" s="41" t="s">
        <v>64</v>
      </c>
      <c r="C1" s="41" t="s">
        <v>65</v>
      </c>
      <c r="D1" s="41" t="s">
        <v>66</v>
      </c>
      <c r="E1" s="41" t="s">
        <v>67</v>
      </c>
      <c r="F1" s="41" t="s">
        <v>68</v>
      </c>
      <c r="G1" s="40"/>
      <c r="H1" s="39" t="s">
        <v>69</v>
      </c>
      <c r="I1" s="38" t="s">
        <v>70</v>
      </c>
    </row>
    <row r="2" spans="1:12" ht="15.75" customHeight="1" thickBot="1">
      <c r="A2" s="35">
        <v>100</v>
      </c>
      <c r="B2" s="26">
        <v>1000</v>
      </c>
      <c r="C2" s="26">
        <v>5.5</v>
      </c>
      <c r="D2" s="154">
        <f>B2*C2</f>
        <v>5500</v>
      </c>
      <c r="E2" s="26">
        <f>IF(AND(1000&lt;=D2,5000&gt;D2),2%*D2,IF(5000&lt;D2,5%*D2,0))</f>
        <v>275</v>
      </c>
      <c r="F2" s="26" t="str">
        <f>IF(AND(1000&lt;=D2,5000&gt;D2),"GOOD",IF(5000&lt;D2,"EXCELLENT",IF(D2&lt;1000,"POOR")))</f>
        <v>EXCELLENT</v>
      </c>
      <c r="H2" s="37" t="s">
        <v>71</v>
      </c>
      <c r="I2" s="36" t="s">
        <v>72</v>
      </c>
      <c r="L2" s="152"/>
    </row>
    <row r="3" spans="1:12" ht="14.25" customHeight="1" thickBot="1">
      <c r="A3" s="35">
        <v>101</v>
      </c>
      <c r="B3" s="26">
        <v>1200</v>
      </c>
      <c r="C3" s="26">
        <v>6.75</v>
      </c>
      <c r="D3" s="154">
        <f t="shared" ref="D3:D12" si="0">B3*C3</f>
        <v>8100</v>
      </c>
      <c r="E3" s="26">
        <f t="shared" ref="E3:E12" si="1">IF(AND(1000&lt;=D3,5000&gt;D3),2%*D3,IF(5000&lt;D3,5%*D3,0))</f>
        <v>405</v>
      </c>
      <c r="F3" s="26" t="str">
        <f t="shared" ref="F3:F12" si="2">IF(AND(1000&lt;=D3,5000&gt;D3),"GOOD",IF(5000&lt;D3,"EXCELLENT",IF(D3&lt;1000,"POOR")))</f>
        <v>EXCELLENT</v>
      </c>
      <c r="H3" s="37" t="s">
        <v>73</v>
      </c>
      <c r="I3" s="36" t="s">
        <v>74</v>
      </c>
    </row>
    <row r="4" spans="1:12" ht="13.5" customHeight="1" thickBot="1">
      <c r="A4" s="35">
        <v>102</v>
      </c>
      <c r="B4" s="26">
        <v>1300</v>
      </c>
      <c r="C4" s="26">
        <v>2</v>
      </c>
      <c r="D4" s="154">
        <f t="shared" si="0"/>
        <v>2600</v>
      </c>
      <c r="E4" s="26">
        <f t="shared" si="1"/>
        <v>52</v>
      </c>
      <c r="F4" s="26" t="str">
        <f t="shared" si="2"/>
        <v>GOOD</v>
      </c>
      <c r="H4" s="37" t="s">
        <v>75</v>
      </c>
      <c r="I4" s="36" t="s">
        <v>76</v>
      </c>
    </row>
    <row r="5" spans="1:12" ht="15.75" thickBot="1">
      <c r="A5" s="35">
        <v>103</v>
      </c>
      <c r="B5" s="26">
        <v>800</v>
      </c>
      <c r="C5" s="26">
        <v>4</v>
      </c>
      <c r="D5" s="154">
        <f t="shared" si="0"/>
        <v>3200</v>
      </c>
      <c r="E5" s="26">
        <f t="shared" si="1"/>
        <v>64</v>
      </c>
      <c r="F5" s="26" t="str">
        <f t="shared" si="2"/>
        <v>GOOD</v>
      </c>
    </row>
    <row r="6" spans="1:12" ht="15.75" thickBot="1">
      <c r="A6" s="35">
        <v>104</v>
      </c>
      <c r="B6" s="26">
        <v>1200</v>
      </c>
      <c r="C6" s="26">
        <v>5</v>
      </c>
      <c r="D6" s="154">
        <f t="shared" si="0"/>
        <v>6000</v>
      </c>
      <c r="E6" s="26">
        <f t="shared" si="1"/>
        <v>300</v>
      </c>
      <c r="F6" s="26" t="str">
        <f t="shared" si="2"/>
        <v>EXCELLENT</v>
      </c>
    </row>
    <row r="7" spans="1:12" ht="15.75" thickBot="1">
      <c r="A7" s="35">
        <v>105</v>
      </c>
      <c r="B7" s="26">
        <v>1800</v>
      </c>
      <c r="C7" s="26">
        <v>0.5</v>
      </c>
      <c r="D7" s="154">
        <f t="shared" si="0"/>
        <v>900</v>
      </c>
      <c r="E7" s="26">
        <f t="shared" si="1"/>
        <v>0</v>
      </c>
      <c r="F7" s="26" t="str">
        <f t="shared" si="2"/>
        <v>POOR</v>
      </c>
      <c r="H7" s="39" t="s">
        <v>69</v>
      </c>
      <c r="I7" s="38" t="s">
        <v>77</v>
      </c>
    </row>
    <row r="8" spans="1:12" ht="15.75" thickBot="1">
      <c r="A8" s="35">
        <v>106</v>
      </c>
      <c r="B8" s="26">
        <v>145</v>
      </c>
      <c r="C8" s="26">
        <v>2</v>
      </c>
      <c r="D8" s="154">
        <f t="shared" si="0"/>
        <v>290</v>
      </c>
      <c r="E8" s="26">
        <f t="shared" si="1"/>
        <v>0</v>
      </c>
      <c r="F8" s="26" t="str">
        <f t="shared" si="2"/>
        <v>POOR</v>
      </c>
      <c r="H8" s="37" t="s">
        <v>71</v>
      </c>
      <c r="I8" s="36" t="s">
        <v>78</v>
      </c>
    </row>
    <row r="9" spans="1:12" ht="15.75" thickBot="1">
      <c r="A9" s="35">
        <v>107</v>
      </c>
      <c r="B9" s="26">
        <v>1900</v>
      </c>
      <c r="C9" s="26">
        <v>3.5</v>
      </c>
      <c r="D9" s="154">
        <f t="shared" si="0"/>
        <v>6650</v>
      </c>
      <c r="E9" s="26">
        <f t="shared" si="1"/>
        <v>332.5</v>
      </c>
      <c r="F9" s="26" t="str">
        <f t="shared" si="2"/>
        <v>EXCELLENT</v>
      </c>
      <c r="H9" s="37" t="s">
        <v>73</v>
      </c>
      <c r="I9" s="36" t="s">
        <v>79</v>
      </c>
    </row>
    <row r="10" spans="1:12" ht="15.75" thickBot="1">
      <c r="A10" s="35">
        <v>108</v>
      </c>
      <c r="B10" s="26">
        <v>1550</v>
      </c>
      <c r="C10" s="26">
        <v>2.25</v>
      </c>
      <c r="D10" s="154">
        <f t="shared" si="0"/>
        <v>3487.5</v>
      </c>
      <c r="E10" s="26">
        <f t="shared" si="1"/>
        <v>69.75</v>
      </c>
      <c r="F10" s="26" t="str">
        <f t="shared" si="2"/>
        <v>GOOD</v>
      </c>
      <c r="H10" s="37" t="s">
        <v>75</v>
      </c>
      <c r="I10" s="36" t="s">
        <v>80</v>
      </c>
    </row>
    <row r="11" spans="1:12" ht="15.75" thickBot="1">
      <c r="A11" s="35">
        <v>109</v>
      </c>
      <c r="B11" s="26">
        <v>2000</v>
      </c>
      <c r="C11" s="26">
        <v>2</v>
      </c>
      <c r="D11" s="154">
        <f t="shared" si="0"/>
        <v>4000</v>
      </c>
      <c r="E11" s="26">
        <f t="shared" si="1"/>
        <v>80</v>
      </c>
      <c r="F11" s="26" t="str">
        <f t="shared" si="2"/>
        <v>GOOD</v>
      </c>
    </row>
    <row r="12" spans="1:12" ht="15.75" thickBot="1">
      <c r="A12" s="35">
        <v>110</v>
      </c>
      <c r="B12" s="26">
        <v>2200</v>
      </c>
      <c r="C12" s="26">
        <v>3</v>
      </c>
      <c r="D12" s="154">
        <f t="shared" si="0"/>
        <v>6600</v>
      </c>
      <c r="E12" s="26">
        <f t="shared" si="1"/>
        <v>330</v>
      </c>
      <c r="F12" s="26" t="str">
        <f t="shared" si="2"/>
        <v>EXCELLENT</v>
      </c>
      <c r="I12" s="23" t="s">
        <v>1109</v>
      </c>
    </row>
    <row r="13" spans="1:12" ht="72" thickBot="1">
      <c r="A13" s="35"/>
      <c r="B13" s="26"/>
      <c r="C13" s="26"/>
      <c r="D13" s="26"/>
      <c r="E13" s="26"/>
      <c r="F13" s="26"/>
      <c r="H13" s="40" t="s">
        <v>1108</v>
      </c>
      <c r="I13" s="23">
        <v>75</v>
      </c>
    </row>
    <row r="14" spans="1:12" ht="15">
      <c r="A14" s="34" t="s">
        <v>81</v>
      </c>
      <c r="B14" s="33"/>
      <c r="C14" s="33"/>
      <c r="D14" s="155">
        <f>SUM(D2:D12)</f>
        <v>47327.5</v>
      </c>
      <c r="E14" s="33"/>
      <c r="F14" s="32"/>
      <c r="I14" s="23">
        <v>72</v>
      </c>
    </row>
    <row r="15" spans="1:12" ht="15">
      <c r="A15" s="31" t="s">
        <v>82</v>
      </c>
      <c r="B15" s="30"/>
      <c r="C15" s="30"/>
      <c r="D15" s="156">
        <f>MAX(D2:D12)</f>
        <v>8100</v>
      </c>
      <c r="E15" s="30"/>
      <c r="F15" s="29"/>
      <c r="H15" s="23" t="str">
        <f>IF(AND(I15&gt;=35,I15&lt;50),"Grade C and Send marksheet for re-eval",IF(AND(I15&gt;=50,I15&lt;75),"Grade B and Collect distinction certificate",IF(I15&gt;=75,"Grade A and Collect distinction certificate",IF(I15&lt;35,"Appear in PTM tomorrow"))))</f>
        <v>Grade A and Collect distinction certificate</v>
      </c>
      <c r="I15" s="23">
        <v>80</v>
      </c>
    </row>
    <row r="16" spans="1:12" ht="15">
      <c r="A16" s="31" t="s">
        <v>83</v>
      </c>
      <c r="B16" s="30"/>
      <c r="C16" s="30"/>
      <c r="D16" s="156">
        <f>MIN(D2:D12)</f>
        <v>290</v>
      </c>
      <c r="E16" s="30"/>
      <c r="F16" s="29"/>
      <c r="H16" s="23" t="str">
        <f t="shared" ref="H16:H18" si="3">IF(AND(I16&gt;=35,I16&lt;50),"Grade C and Send marksheet for re-eval",IF(AND(I16&gt;=50,I16&lt;75),"Grade B and Collect distinction certificate",IF(I16&gt;=75,"Grade A and Collect distinction certificate",IF(I16&lt;35,"Appear in PTM tomorrow"))))</f>
        <v>Grade C and Send marksheet for re-eval</v>
      </c>
      <c r="I16" s="23">
        <v>45</v>
      </c>
    </row>
    <row r="17" spans="1:9" ht="15">
      <c r="A17" s="31" t="s">
        <v>84</v>
      </c>
      <c r="B17" s="30"/>
      <c r="C17" s="30"/>
      <c r="D17" s="156">
        <f>AVERAGE(D2:D12)</f>
        <v>4302.5</v>
      </c>
      <c r="E17" s="30"/>
      <c r="F17" s="29"/>
      <c r="H17" s="23" t="str">
        <f t="shared" si="3"/>
        <v>Grade B and Collect distinction certificate</v>
      </c>
      <c r="I17" s="23">
        <v>66</v>
      </c>
    </row>
    <row r="18" spans="1:9" ht="15">
      <c r="A18" s="31" t="s">
        <v>85</v>
      </c>
      <c r="B18" s="30"/>
      <c r="C18" s="30"/>
      <c r="D18" s="30">
        <f>COUNTIF(F2:F12,F2)</f>
        <v>5</v>
      </c>
      <c r="E18" s="30"/>
      <c r="F18" s="29"/>
      <c r="H18" s="23" t="str">
        <f t="shared" si="3"/>
        <v>Appear in PTM tomorrow</v>
      </c>
      <c r="I18" s="23">
        <v>22</v>
      </c>
    </row>
    <row r="19" spans="1:9" ht="15">
      <c r="A19" s="31" t="s">
        <v>86</v>
      </c>
      <c r="B19" s="30"/>
      <c r="C19" s="30"/>
      <c r="D19" s="30">
        <f>COUNTIF(F2:F12,F4)</f>
        <v>4</v>
      </c>
      <c r="E19" s="30"/>
      <c r="F19" s="29"/>
    </row>
    <row r="20" spans="1:9" ht="15.75" thickBot="1">
      <c r="A20" s="28" t="s">
        <v>87</v>
      </c>
      <c r="B20" s="27"/>
      <c r="C20" s="27"/>
      <c r="D20" s="30">
        <f>COUNTIF(F2:F12,F7)</f>
        <v>2</v>
      </c>
      <c r="E20" s="27"/>
      <c r="F20" s="26" t="s">
        <v>26</v>
      </c>
    </row>
    <row r="21" spans="1:9" ht="15">
      <c r="A21" s="25"/>
      <c r="B21" s="24"/>
      <c r="C21" s="24"/>
      <c r="D21" s="24"/>
      <c r="E21" s="24"/>
      <c r="F21" s="24"/>
    </row>
  </sheetData>
  <customSheetViews>
    <customSheetView guid="{BBE43EB8-AC5B-419E-90E4-72D0C525AF66}">
      <pageMargins left="0" right="0" top="0" bottom="0" header="0" footer="0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2:K11"/>
  <sheetViews>
    <sheetView workbookViewId="0">
      <selection activeCell="M11" sqref="M11"/>
    </sheetView>
  </sheetViews>
  <sheetFormatPr defaultRowHeight="15"/>
  <cols>
    <col min="1" max="1" width="8.88671875" style="160"/>
    <col min="2" max="10" width="3" style="160" bestFit="1" customWidth="1"/>
    <col min="11" max="11" width="4" style="160" bestFit="1" customWidth="1"/>
    <col min="12" max="16384" width="8.88671875" style="160"/>
  </cols>
  <sheetData>
    <row r="2" spans="2:11">
      <c r="B2" s="160">
        <v>1</v>
      </c>
      <c r="C2" s="160">
        <v>2</v>
      </c>
      <c r="D2" s="160">
        <v>3</v>
      </c>
      <c r="E2" s="160">
        <v>4</v>
      </c>
      <c r="F2" s="160">
        <v>5</v>
      </c>
      <c r="G2" s="160">
        <v>6</v>
      </c>
      <c r="H2" s="160">
        <v>7</v>
      </c>
      <c r="I2" s="160">
        <v>8</v>
      </c>
      <c r="J2" s="160">
        <v>9</v>
      </c>
      <c r="K2" s="160">
        <v>10</v>
      </c>
    </row>
    <row r="3" spans="2:11">
      <c r="B3" s="160">
        <v>2</v>
      </c>
      <c r="C3" s="160">
        <f>$B3*C$2</f>
        <v>4</v>
      </c>
      <c r="D3" s="160">
        <f t="shared" ref="D3:K11" si="0">$B3*D$2</f>
        <v>6</v>
      </c>
      <c r="E3" s="160">
        <f t="shared" si="0"/>
        <v>8</v>
      </c>
      <c r="F3" s="160">
        <f t="shared" si="0"/>
        <v>10</v>
      </c>
      <c r="G3" s="160">
        <f t="shared" si="0"/>
        <v>12</v>
      </c>
      <c r="H3" s="160">
        <f t="shared" si="0"/>
        <v>14</v>
      </c>
      <c r="I3" s="160">
        <f t="shared" si="0"/>
        <v>16</v>
      </c>
      <c r="J3" s="160">
        <f t="shared" si="0"/>
        <v>18</v>
      </c>
      <c r="K3" s="160">
        <f t="shared" si="0"/>
        <v>20</v>
      </c>
    </row>
    <row r="4" spans="2:11">
      <c r="B4" s="160">
        <v>3</v>
      </c>
      <c r="C4" s="160">
        <f t="shared" ref="C4:C11" si="1">B4*C$2</f>
        <v>6</v>
      </c>
      <c r="D4" s="160">
        <f t="shared" si="0"/>
        <v>9</v>
      </c>
      <c r="E4" s="160">
        <f t="shared" si="0"/>
        <v>12</v>
      </c>
      <c r="F4" s="160">
        <f>$B4*F$2</f>
        <v>15</v>
      </c>
      <c r="G4" s="160">
        <f t="shared" si="0"/>
        <v>18</v>
      </c>
      <c r="H4" s="160">
        <f t="shared" si="0"/>
        <v>21</v>
      </c>
      <c r="I4" s="160">
        <f t="shared" si="0"/>
        <v>24</v>
      </c>
      <c r="J4" s="160">
        <f t="shared" si="0"/>
        <v>27</v>
      </c>
      <c r="K4" s="160">
        <f t="shared" si="0"/>
        <v>30</v>
      </c>
    </row>
    <row r="5" spans="2:11">
      <c r="B5" s="160">
        <v>4</v>
      </c>
      <c r="C5" s="160">
        <f t="shared" si="1"/>
        <v>8</v>
      </c>
      <c r="D5" s="160">
        <f t="shared" si="0"/>
        <v>12</v>
      </c>
      <c r="E5" s="160">
        <f t="shared" si="0"/>
        <v>16</v>
      </c>
      <c r="F5" s="160">
        <f t="shared" si="0"/>
        <v>20</v>
      </c>
      <c r="G5" s="160">
        <f t="shared" si="0"/>
        <v>24</v>
      </c>
      <c r="H5" s="160">
        <f t="shared" si="0"/>
        <v>28</v>
      </c>
      <c r="I5" s="160">
        <f t="shared" si="0"/>
        <v>32</v>
      </c>
      <c r="J5" s="160">
        <f t="shared" si="0"/>
        <v>36</v>
      </c>
      <c r="K5" s="160">
        <f t="shared" si="0"/>
        <v>40</v>
      </c>
    </row>
    <row r="6" spans="2:11">
      <c r="B6" s="160">
        <v>5</v>
      </c>
      <c r="C6" s="160">
        <f t="shared" si="1"/>
        <v>10</v>
      </c>
      <c r="D6" s="160">
        <f t="shared" si="0"/>
        <v>15</v>
      </c>
      <c r="E6" s="160">
        <f t="shared" si="0"/>
        <v>20</v>
      </c>
      <c r="F6" s="160">
        <f t="shared" si="0"/>
        <v>25</v>
      </c>
      <c r="G6" s="160">
        <f t="shared" si="0"/>
        <v>30</v>
      </c>
      <c r="H6" s="160">
        <f t="shared" si="0"/>
        <v>35</v>
      </c>
      <c r="I6" s="160">
        <f t="shared" si="0"/>
        <v>40</v>
      </c>
      <c r="J6" s="160">
        <f t="shared" si="0"/>
        <v>45</v>
      </c>
      <c r="K6" s="160">
        <f t="shared" si="0"/>
        <v>50</v>
      </c>
    </row>
    <row r="7" spans="2:11">
      <c r="B7" s="160">
        <v>6</v>
      </c>
      <c r="C7" s="160">
        <f t="shared" si="1"/>
        <v>12</v>
      </c>
      <c r="D7" s="160">
        <f t="shared" si="0"/>
        <v>18</v>
      </c>
      <c r="E7" s="160">
        <f t="shared" si="0"/>
        <v>24</v>
      </c>
      <c r="F7" s="160">
        <f t="shared" si="0"/>
        <v>30</v>
      </c>
      <c r="G7" s="160">
        <f t="shared" si="0"/>
        <v>36</v>
      </c>
      <c r="H7" s="160">
        <f t="shared" si="0"/>
        <v>42</v>
      </c>
      <c r="I7" s="160">
        <f t="shared" si="0"/>
        <v>48</v>
      </c>
      <c r="J7" s="160">
        <f t="shared" si="0"/>
        <v>54</v>
      </c>
      <c r="K7" s="160">
        <f t="shared" si="0"/>
        <v>60</v>
      </c>
    </row>
    <row r="8" spans="2:11">
      <c r="B8" s="160">
        <v>7</v>
      </c>
      <c r="C8" s="160">
        <f t="shared" si="1"/>
        <v>14</v>
      </c>
      <c r="D8" s="160">
        <f t="shared" si="0"/>
        <v>21</v>
      </c>
      <c r="E8" s="160">
        <f t="shared" si="0"/>
        <v>28</v>
      </c>
      <c r="F8" s="160">
        <f t="shared" si="0"/>
        <v>35</v>
      </c>
      <c r="G8" s="160">
        <f t="shared" si="0"/>
        <v>42</v>
      </c>
      <c r="H8" s="160">
        <f t="shared" si="0"/>
        <v>49</v>
      </c>
      <c r="I8" s="160">
        <f t="shared" si="0"/>
        <v>56</v>
      </c>
      <c r="J8" s="160">
        <f t="shared" si="0"/>
        <v>63</v>
      </c>
      <c r="K8" s="160">
        <f t="shared" si="0"/>
        <v>70</v>
      </c>
    </row>
    <row r="9" spans="2:11">
      <c r="B9" s="160">
        <v>8</v>
      </c>
      <c r="C9" s="160">
        <f t="shared" si="1"/>
        <v>16</v>
      </c>
      <c r="D9" s="160">
        <f t="shared" si="0"/>
        <v>24</v>
      </c>
      <c r="E9" s="160">
        <f t="shared" si="0"/>
        <v>32</v>
      </c>
      <c r="F9" s="160">
        <f t="shared" si="0"/>
        <v>40</v>
      </c>
      <c r="G9" s="160">
        <f t="shared" si="0"/>
        <v>48</v>
      </c>
      <c r="H9" s="160">
        <f t="shared" si="0"/>
        <v>56</v>
      </c>
      <c r="I9" s="160">
        <f t="shared" si="0"/>
        <v>64</v>
      </c>
      <c r="J9" s="160">
        <f t="shared" si="0"/>
        <v>72</v>
      </c>
      <c r="K9" s="160">
        <f t="shared" si="0"/>
        <v>80</v>
      </c>
    </row>
    <row r="10" spans="2:11">
      <c r="B10" s="160">
        <v>9</v>
      </c>
      <c r="C10" s="160">
        <f t="shared" si="1"/>
        <v>18</v>
      </c>
      <c r="D10" s="160">
        <f t="shared" si="0"/>
        <v>27</v>
      </c>
      <c r="E10" s="160">
        <f t="shared" si="0"/>
        <v>36</v>
      </c>
      <c r="F10" s="160">
        <f t="shared" si="0"/>
        <v>45</v>
      </c>
      <c r="G10" s="160">
        <f t="shared" si="0"/>
        <v>54</v>
      </c>
      <c r="H10" s="160">
        <f t="shared" si="0"/>
        <v>63</v>
      </c>
      <c r="I10" s="160">
        <f t="shared" si="0"/>
        <v>72</v>
      </c>
      <c r="J10" s="160">
        <f t="shared" si="0"/>
        <v>81</v>
      </c>
      <c r="K10" s="160">
        <f t="shared" si="0"/>
        <v>90</v>
      </c>
    </row>
    <row r="11" spans="2:11">
      <c r="B11" s="160">
        <v>10</v>
      </c>
      <c r="C11" s="160">
        <f t="shared" si="1"/>
        <v>20</v>
      </c>
      <c r="D11" s="160">
        <f t="shared" si="0"/>
        <v>30</v>
      </c>
      <c r="E11" s="160">
        <f t="shared" si="0"/>
        <v>40</v>
      </c>
      <c r="F11" s="160">
        <f t="shared" si="0"/>
        <v>50</v>
      </c>
      <c r="G11" s="160">
        <f t="shared" si="0"/>
        <v>60</v>
      </c>
      <c r="H11" s="160">
        <f t="shared" si="0"/>
        <v>70</v>
      </c>
      <c r="I11" s="160">
        <f t="shared" si="0"/>
        <v>80</v>
      </c>
      <c r="J11" s="160">
        <f t="shared" si="0"/>
        <v>90</v>
      </c>
      <c r="K11" s="160">
        <f t="shared" si="0"/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G28"/>
  <sheetViews>
    <sheetView workbookViewId="0">
      <selection activeCell="B2" sqref="B2"/>
    </sheetView>
  </sheetViews>
  <sheetFormatPr defaultRowHeight="15"/>
  <cols>
    <col min="1" max="1" width="14" customWidth="1"/>
    <col min="2" max="2" width="14.109375" customWidth="1"/>
    <col min="6" max="6" width="10.109375" bestFit="1" customWidth="1"/>
  </cols>
  <sheetData>
    <row r="1" spans="1:7">
      <c r="A1" s="13" t="s">
        <v>33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  <c r="G1" s="13" t="s">
        <v>93</v>
      </c>
    </row>
    <row r="2" spans="1:7" ht="15.75">
      <c r="A2" s="10" t="s">
        <v>94</v>
      </c>
      <c r="B2" s="10"/>
      <c r="C2" s="10"/>
      <c r="D2" s="10"/>
      <c r="E2" s="10"/>
      <c r="F2" s="10"/>
      <c r="G2" s="10"/>
    </row>
    <row r="3" spans="1:7" ht="15.75">
      <c r="A3" s="10" t="s">
        <v>95</v>
      </c>
      <c r="B3" s="10"/>
      <c r="C3" s="10"/>
      <c r="D3" s="10"/>
      <c r="E3" s="10"/>
      <c r="F3" s="10"/>
      <c r="G3" s="10"/>
    </row>
    <row r="4" spans="1:7" ht="15.75">
      <c r="A4" s="10" t="s">
        <v>96</v>
      </c>
      <c r="B4" s="10"/>
      <c r="C4" s="10"/>
      <c r="D4" s="10"/>
      <c r="E4" s="10"/>
      <c r="F4" s="10"/>
      <c r="G4" s="10"/>
    </row>
    <row r="5" spans="1:7" ht="15.75">
      <c r="A5" s="10" t="s">
        <v>97</v>
      </c>
      <c r="B5" s="10"/>
      <c r="C5" s="10"/>
      <c r="D5" s="10"/>
      <c r="E5" s="10"/>
      <c r="F5" s="10"/>
      <c r="G5" s="10"/>
    </row>
    <row r="6" spans="1:7" ht="15.75">
      <c r="A6" s="10" t="s">
        <v>98</v>
      </c>
      <c r="B6" s="10"/>
      <c r="C6" s="10"/>
      <c r="D6" s="10"/>
      <c r="E6" s="10"/>
      <c r="F6" s="10"/>
      <c r="G6" s="10"/>
    </row>
    <row r="7" spans="1:7" ht="15.75">
      <c r="A7" s="10" t="s">
        <v>99</v>
      </c>
      <c r="B7" s="10"/>
      <c r="C7" s="10"/>
      <c r="D7" s="10"/>
      <c r="E7" s="10"/>
      <c r="F7" s="10"/>
      <c r="G7" s="10"/>
    </row>
    <row r="8" spans="1:7" ht="15.75">
      <c r="A8" s="10" t="s">
        <v>100</v>
      </c>
      <c r="B8" s="10"/>
      <c r="C8" s="10"/>
      <c r="D8" s="10"/>
      <c r="E8" s="10"/>
      <c r="F8" s="10"/>
      <c r="G8" s="10"/>
    </row>
    <row r="9" spans="1:7" ht="15.75">
      <c r="A9" s="10" t="s">
        <v>101</v>
      </c>
      <c r="B9" s="10"/>
      <c r="C9" s="10"/>
      <c r="D9" s="10"/>
      <c r="E9" s="10"/>
      <c r="F9" s="10"/>
      <c r="G9" s="10"/>
    </row>
    <row r="10" spans="1:7" ht="15.75">
      <c r="A10" s="10" t="s">
        <v>102</v>
      </c>
      <c r="B10" s="10"/>
      <c r="C10" s="10"/>
      <c r="D10" s="10"/>
      <c r="E10" s="10"/>
      <c r="F10" s="10"/>
      <c r="G10" s="10"/>
    </row>
    <row r="11" spans="1:7" ht="15.75">
      <c r="A11" s="10" t="s">
        <v>103</v>
      </c>
      <c r="B11" s="10"/>
      <c r="C11" s="10"/>
      <c r="D11" s="10"/>
      <c r="E11" s="10"/>
      <c r="F11" s="10"/>
      <c r="G11" s="10"/>
    </row>
    <row r="12" spans="1:7" ht="15.75">
      <c r="A12" s="10" t="s">
        <v>104</v>
      </c>
      <c r="B12" s="10"/>
      <c r="C12" s="10"/>
      <c r="D12" s="10"/>
      <c r="E12" s="10"/>
      <c r="F12" s="10"/>
      <c r="G12" s="10"/>
    </row>
    <row r="13" spans="1:7" ht="15.75">
      <c r="A13" s="10" t="s">
        <v>105</v>
      </c>
      <c r="B13" s="10"/>
      <c r="C13" s="10"/>
      <c r="D13" s="10"/>
      <c r="E13" s="10"/>
      <c r="F13" s="10"/>
      <c r="G13" s="10"/>
    </row>
    <row r="14" spans="1:7" ht="15.75">
      <c r="A14" s="10" t="s">
        <v>106</v>
      </c>
      <c r="B14" s="10"/>
      <c r="C14" s="10"/>
      <c r="D14" s="10"/>
      <c r="E14" s="10"/>
      <c r="F14" s="10"/>
      <c r="G14" s="10"/>
    </row>
    <row r="15" spans="1:7" ht="15.75">
      <c r="A15" s="10" t="s">
        <v>107</v>
      </c>
      <c r="B15" s="10"/>
      <c r="C15" s="10"/>
      <c r="D15" s="10"/>
      <c r="E15" s="10"/>
      <c r="F15" s="10"/>
      <c r="G15" s="10"/>
    </row>
    <row r="16" spans="1:7" ht="15.75">
      <c r="A16" s="10" t="s">
        <v>108</v>
      </c>
      <c r="B16" s="10"/>
      <c r="C16" s="10"/>
      <c r="D16" s="10"/>
      <c r="E16" s="10"/>
      <c r="F16" s="10"/>
      <c r="G16" s="10"/>
    </row>
    <row r="17" spans="1:7" ht="15.75">
      <c r="A17" s="10" t="s">
        <v>109</v>
      </c>
      <c r="B17" s="10"/>
      <c r="C17" s="10"/>
      <c r="D17" s="10"/>
      <c r="E17" s="10"/>
      <c r="F17" s="10"/>
      <c r="G17" s="10"/>
    </row>
    <row r="18" spans="1:7" ht="15.75">
      <c r="A18" s="10" t="s">
        <v>110</v>
      </c>
      <c r="B18" s="10"/>
      <c r="C18" s="10"/>
      <c r="D18" s="10"/>
      <c r="E18" s="10"/>
      <c r="F18" s="10"/>
      <c r="G18" s="10"/>
    </row>
    <row r="19" spans="1:7" ht="15.75">
      <c r="A19" s="10" t="s">
        <v>111</v>
      </c>
      <c r="B19" s="10"/>
      <c r="C19" s="10"/>
      <c r="D19" s="10"/>
      <c r="E19" s="10"/>
      <c r="F19" s="10"/>
      <c r="G19" s="10"/>
    </row>
    <row r="20" spans="1:7" ht="15.75">
      <c r="A20" s="10" t="s">
        <v>112</v>
      </c>
      <c r="B20" s="10"/>
      <c r="C20" s="10"/>
      <c r="D20" s="10"/>
      <c r="E20" s="10"/>
      <c r="F20" s="10"/>
      <c r="G20" s="10"/>
    </row>
    <row r="21" spans="1:7" ht="15.75">
      <c r="A21" s="10" t="s">
        <v>113</v>
      </c>
      <c r="B21" s="10"/>
      <c r="C21" s="10"/>
      <c r="D21" s="10"/>
      <c r="E21" s="10"/>
      <c r="F21" s="10"/>
      <c r="G21" s="10"/>
    </row>
    <row r="25" spans="1:7">
      <c r="B25" s="147"/>
      <c r="F25" s="147"/>
    </row>
    <row r="28" spans="1:7">
      <c r="B28" s="147"/>
      <c r="F28" s="1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2"/>
  <dimension ref="A2:I21"/>
  <sheetViews>
    <sheetView zoomScale="80" zoomScaleNormal="80" workbookViewId="0"/>
  </sheetViews>
  <sheetFormatPr defaultRowHeight="15"/>
  <cols>
    <col min="1" max="1" width="13.88671875" customWidth="1"/>
    <col min="3" max="3" width="10.5546875" bestFit="1" customWidth="1"/>
    <col min="4" max="5" width="12.6640625" customWidth="1"/>
    <col min="7" max="7" width="10.109375" bestFit="1" customWidth="1"/>
    <col min="8" max="8" width="15.109375" bestFit="1" customWidth="1"/>
    <col min="9" max="9" width="23.88671875" bestFit="1" customWidth="1"/>
  </cols>
  <sheetData>
    <row r="2" spans="1:8">
      <c r="A2" t="s">
        <v>114</v>
      </c>
      <c r="B2" t="s">
        <v>115</v>
      </c>
      <c r="C2" t="s">
        <v>116</v>
      </c>
      <c r="D2" t="s">
        <v>117</v>
      </c>
    </row>
    <row r="3" spans="1:8">
      <c r="A3">
        <v>5</v>
      </c>
      <c r="B3">
        <v>6</v>
      </c>
      <c r="C3">
        <v>2010</v>
      </c>
      <c r="D3" s="147">
        <f>DATE(C3,B3,A3)</f>
        <v>40334</v>
      </c>
      <c r="E3" s="147"/>
    </row>
    <row r="4" spans="1:8">
      <c r="A4">
        <v>9</v>
      </c>
      <c r="B4">
        <v>9</v>
      </c>
      <c r="C4">
        <v>2010</v>
      </c>
      <c r="D4" s="147">
        <f>DATE(C4,B4,A4)</f>
        <v>40430</v>
      </c>
      <c r="E4" s="147"/>
      <c r="H4" s="147"/>
    </row>
    <row r="5" spans="1:8">
      <c r="H5" s="147"/>
    </row>
    <row r="7" spans="1:8">
      <c r="G7" t="s">
        <v>1061</v>
      </c>
      <c r="H7" t="s">
        <v>1062</v>
      </c>
    </row>
    <row r="8" spans="1:8">
      <c r="G8" s="147">
        <f ca="1">TODAY()</f>
        <v>45114</v>
      </c>
      <c r="H8" s="163">
        <f ca="1">NOW()</f>
        <v>45114.478176504628</v>
      </c>
    </row>
    <row r="9" spans="1:8">
      <c r="A9" t="s">
        <v>117</v>
      </c>
      <c r="B9" t="s">
        <v>117</v>
      </c>
      <c r="C9" t="s">
        <v>115</v>
      </c>
      <c r="D9" t="s">
        <v>116</v>
      </c>
    </row>
    <row r="10" spans="1:8">
      <c r="A10" s="147">
        <v>41100</v>
      </c>
      <c r="B10">
        <f>DAY(A10)</f>
        <v>10</v>
      </c>
      <c r="C10">
        <f>MONTH(A10)</f>
        <v>7</v>
      </c>
      <c r="D10">
        <f>YEAR(A10)</f>
        <v>2012</v>
      </c>
    </row>
    <row r="11" spans="1:8">
      <c r="A11" s="147">
        <v>41167</v>
      </c>
      <c r="B11">
        <f>DAY(A11)</f>
        <v>15</v>
      </c>
      <c r="C11">
        <f>MONTH(A11)</f>
        <v>9</v>
      </c>
      <c r="D11">
        <f>YEAR(A11)</f>
        <v>2012</v>
      </c>
    </row>
    <row r="12" spans="1:8">
      <c r="G12">
        <f ca="1">WEEKDAY(G8,1)</f>
        <v>6</v>
      </c>
    </row>
    <row r="13" spans="1:8">
      <c r="A13" s="147">
        <v>26954</v>
      </c>
      <c r="C13" t="str">
        <f>TEXT(A1:A13,"dddd")</f>
        <v>Wednesday</v>
      </c>
    </row>
    <row r="14" spans="1:8">
      <c r="C14" t="str">
        <f>TEXT(A13,"mmmm")</f>
        <v>October</v>
      </c>
    </row>
    <row r="15" spans="1:8">
      <c r="A15">
        <f>A13-A11</f>
        <v>-14213</v>
      </c>
      <c r="C15" t="str">
        <f>TEXT(A13,"yyyy")</f>
        <v>1973</v>
      </c>
    </row>
    <row r="17" spans="3:9">
      <c r="F17" t="s">
        <v>659</v>
      </c>
      <c r="G17" t="s">
        <v>1064</v>
      </c>
      <c r="H17" t="s">
        <v>1065</v>
      </c>
    </row>
    <row r="18" spans="3:9">
      <c r="C18">
        <v>0</v>
      </c>
      <c r="D18" s="147">
        <v>17394</v>
      </c>
      <c r="E18" s="147" t="s">
        <v>1063</v>
      </c>
      <c r="F18">
        <f ca="1">DATEDIF(D18,D19,"y")</f>
        <v>75</v>
      </c>
      <c r="G18">
        <f ca="1">DATEDIF(D18,D19,"ym")</f>
        <v>10</v>
      </c>
      <c r="H18">
        <f ca="1">DATEDIF(D18,D19,"md")</f>
        <v>23</v>
      </c>
      <c r="I18" t="str">
        <f ca="1">DATEDIF(D18,D19,"y")&amp;" Years "&amp;DATEDIF(D18,D19,"ym")&amp;" Months "&amp;DATEDIF(D18,D19,"md")&amp;" Days"</f>
        <v>75 Years 10 Months 23 Days</v>
      </c>
    </row>
    <row r="19" spans="3:9">
      <c r="D19" s="147">
        <f ca="1">TODAY()</f>
        <v>45114</v>
      </c>
      <c r="E19" s="147"/>
    </row>
    <row r="20" spans="3:9">
      <c r="I20" t="s">
        <v>1100</v>
      </c>
    </row>
    <row r="21" spans="3:9">
      <c r="I21" t="s">
        <v>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/>
  <dimension ref="A1:L21"/>
  <sheetViews>
    <sheetView workbookViewId="0">
      <selection activeCell="A11" sqref="A11"/>
    </sheetView>
  </sheetViews>
  <sheetFormatPr defaultRowHeight="15"/>
  <cols>
    <col min="3" max="3" width="11.5546875" bestFit="1" customWidth="1"/>
    <col min="4" max="4" width="19.44140625" customWidth="1"/>
    <col min="5" max="5" width="11.88671875" customWidth="1"/>
  </cols>
  <sheetData>
    <row r="1" spans="1:12" ht="15.75" thickBot="1">
      <c r="A1" s="58" t="s">
        <v>118</v>
      </c>
      <c r="B1" s="58" t="s">
        <v>119</v>
      </c>
      <c r="C1" s="58" t="s">
        <v>120</v>
      </c>
      <c r="D1" s="149" t="s">
        <v>121</v>
      </c>
      <c r="E1" s="149" t="s">
        <v>122</v>
      </c>
    </row>
    <row r="2" spans="1:12">
      <c r="A2" s="1" t="s">
        <v>123</v>
      </c>
      <c r="B2" s="1" t="s">
        <v>124</v>
      </c>
      <c r="C2" s="55">
        <v>29577</v>
      </c>
    </row>
    <row r="3" spans="1:12">
      <c r="A3" s="1" t="s">
        <v>125</v>
      </c>
      <c r="B3" s="1" t="s">
        <v>126</v>
      </c>
      <c r="C3" s="55">
        <v>30500</v>
      </c>
    </row>
    <row r="4" spans="1:12">
      <c r="A4" s="1" t="s">
        <v>127</v>
      </c>
      <c r="B4" s="1" t="s">
        <v>128</v>
      </c>
      <c r="C4" s="55">
        <v>32348</v>
      </c>
      <c r="L4" s="147"/>
    </row>
    <row r="5" spans="1:12">
      <c r="A5" s="1" t="s">
        <v>129</v>
      </c>
      <c r="B5" s="1" t="s">
        <v>130</v>
      </c>
      <c r="C5" s="55">
        <v>31568</v>
      </c>
    </row>
    <row r="6" spans="1:12">
      <c r="A6" s="1" t="s">
        <v>131</v>
      </c>
      <c r="B6" s="1" t="s">
        <v>132</v>
      </c>
      <c r="C6" s="55">
        <v>29747</v>
      </c>
    </row>
    <row r="7" spans="1:12">
      <c r="A7" s="1"/>
      <c r="B7" s="1"/>
      <c r="C7" s="55"/>
    </row>
    <row r="8" spans="1:12">
      <c r="A8" s="1"/>
      <c r="B8" s="1"/>
      <c r="C8" s="55"/>
    </row>
    <row r="9" spans="1:12">
      <c r="A9" s="1"/>
      <c r="B9" s="1"/>
      <c r="C9" s="55"/>
    </row>
    <row r="10" spans="1:12">
      <c r="A10" s="1"/>
      <c r="B10" s="1"/>
      <c r="C10" s="55"/>
    </row>
    <row r="11" spans="1:12">
      <c r="A11" s="1" t="s">
        <v>1047</v>
      </c>
      <c r="B11" s="1" t="s">
        <v>1048</v>
      </c>
      <c r="C11" s="55" t="s">
        <v>655</v>
      </c>
      <c r="E11" t="s">
        <v>1048</v>
      </c>
      <c r="F11" t="s">
        <v>655</v>
      </c>
    </row>
    <row r="12" spans="1:12">
      <c r="A12" s="1" t="s">
        <v>1053</v>
      </c>
      <c r="B12" s="1">
        <v>36</v>
      </c>
      <c r="C12" t="str">
        <f t="shared" ref="C12:C19" si="0">VLOOKUP(B12,score_and_grade,2,TRUE)</f>
        <v>f</v>
      </c>
      <c r="D12" t="str">
        <f>VLOOKUP(B12,B12:C19,2,FALSE)</f>
        <v>f</v>
      </c>
      <c r="E12">
        <v>0</v>
      </c>
      <c r="F12" t="s">
        <v>1049</v>
      </c>
    </row>
    <row r="13" spans="1:12">
      <c r="A13" s="1" t="s">
        <v>1052</v>
      </c>
      <c r="B13" s="1">
        <v>68</v>
      </c>
      <c r="C13" t="str">
        <f t="shared" si="0"/>
        <v>d</v>
      </c>
      <c r="D13" t="str">
        <f t="shared" ref="D13:D19" si="1">VLOOKUP(B13,B13:C20,2,FALSE)</f>
        <v>d</v>
      </c>
      <c r="E13">
        <v>40</v>
      </c>
      <c r="F13" t="s">
        <v>1050</v>
      </c>
    </row>
    <row r="14" spans="1:12">
      <c r="A14" s="1" t="s">
        <v>1051</v>
      </c>
      <c r="B14" s="1">
        <v>50</v>
      </c>
      <c r="C14" t="str">
        <f t="shared" si="0"/>
        <v>d</v>
      </c>
      <c r="D14" t="str">
        <f t="shared" si="1"/>
        <v>d</v>
      </c>
      <c r="E14">
        <v>70</v>
      </c>
      <c r="F14" t="s">
        <v>1051</v>
      </c>
    </row>
    <row r="15" spans="1:12">
      <c r="A15" s="1" t="s">
        <v>1052</v>
      </c>
      <c r="B15" s="1">
        <v>80</v>
      </c>
      <c r="C15" t="str">
        <f t="shared" si="0"/>
        <v>b</v>
      </c>
      <c r="D15" t="str">
        <f t="shared" si="1"/>
        <v>b</v>
      </c>
      <c r="E15">
        <v>80</v>
      </c>
      <c r="F15" t="s">
        <v>1052</v>
      </c>
    </row>
    <row r="16" spans="1:12">
      <c r="A16" s="1" t="s">
        <v>1050</v>
      </c>
      <c r="B16" s="1">
        <v>78</v>
      </c>
      <c r="C16" t="str">
        <f t="shared" si="0"/>
        <v>c</v>
      </c>
      <c r="D16" t="str">
        <f t="shared" si="1"/>
        <v>c</v>
      </c>
      <c r="E16">
        <v>90</v>
      </c>
      <c r="F16" t="s">
        <v>1053</v>
      </c>
    </row>
    <row r="17" spans="1:4">
      <c r="A17" s="1" t="s">
        <v>1054</v>
      </c>
      <c r="B17" s="1">
        <v>27</v>
      </c>
      <c r="C17" t="str">
        <f t="shared" si="0"/>
        <v>f</v>
      </c>
      <c r="D17" t="str">
        <f t="shared" si="1"/>
        <v>f</v>
      </c>
    </row>
    <row r="18" spans="1:4">
      <c r="A18" s="161" t="s">
        <v>1047</v>
      </c>
      <c r="B18" s="161">
        <v>100</v>
      </c>
      <c r="C18" t="str">
        <f t="shared" si="0"/>
        <v>a</v>
      </c>
      <c r="D18" t="str">
        <f t="shared" si="1"/>
        <v>a</v>
      </c>
    </row>
    <row r="19" spans="1:4">
      <c r="A19" s="161" t="s">
        <v>1055</v>
      </c>
      <c r="B19" s="161">
        <v>167</v>
      </c>
      <c r="C19" t="str">
        <f t="shared" si="0"/>
        <v>a</v>
      </c>
      <c r="D19" t="str">
        <f t="shared" si="1"/>
        <v>a</v>
      </c>
    </row>
    <row r="20" spans="1:4">
      <c r="A20" s="161" t="s">
        <v>1054</v>
      </c>
    </row>
    <row r="21" spans="1:4">
      <c r="A21" s="161" t="s">
        <v>1054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CU115"/>
  <sheetViews>
    <sheetView topLeftCell="H1" workbookViewId="0">
      <selection activeCell="N5" sqref="N5"/>
    </sheetView>
  </sheetViews>
  <sheetFormatPr defaultRowHeight="15"/>
  <cols>
    <col min="5" max="5" width="10.109375" bestFit="1" customWidth="1"/>
    <col min="18" max="18" width="10.6640625" bestFit="1" customWidth="1"/>
  </cols>
  <sheetData>
    <row r="1" spans="1:19" ht="26.25" thickBot="1">
      <c r="A1" s="58" t="s">
        <v>133</v>
      </c>
      <c r="B1" s="58" t="s">
        <v>134</v>
      </c>
      <c r="C1" s="58" t="s">
        <v>118</v>
      </c>
      <c r="D1" s="58" t="s">
        <v>119</v>
      </c>
      <c r="E1" s="58" t="s">
        <v>135</v>
      </c>
      <c r="F1" s="59" t="s">
        <v>136</v>
      </c>
      <c r="G1" s="58" t="s">
        <v>137</v>
      </c>
      <c r="H1" s="57" t="s">
        <v>138</v>
      </c>
      <c r="I1" s="57" t="s">
        <v>139</v>
      </c>
    </row>
    <row r="2" spans="1:19">
      <c r="A2" s="1">
        <v>1</v>
      </c>
      <c r="B2" s="1" t="s">
        <v>140</v>
      </c>
      <c r="C2" s="1" t="s">
        <v>141</v>
      </c>
      <c r="D2" s="1" t="s">
        <v>124</v>
      </c>
      <c r="E2" s="55">
        <v>34690</v>
      </c>
      <c r="F2" s="54" t="s">
        <v>142</v>
      </c>
      <c r="G2" s="53">
        <v>35.5</v>
      </c>
      <c r="H2" s="52">
        <v>45</v>
      </c>
      <c r="I2" s="52">
        <f t="shared" ref="I2:I65" si="0">G2*H2</f>
        <v>1597.5</v>
      </c>
    </row>
    <row r="3" spans="1:19">
      <c r="A3" s="1">
        <v>2</v>
      </c>
      <c r="B3" s="1" t="s">
        <v>143</v>
      </c>
      <c r="C3" s="1" t="s">
        <v>144</v>
      </c>
      <c r="D3" s="1" t="s">
        <v>126</v>
      </c>
      <c r="E3" s="55">
        <v>34153</v>
      </c>
      <c r="F3" s="54" t="s">
        <v>145</v>
      </c>
      <c r="G3" s="53">
        <v>35.5</v>
      </c>
      <c r="H3" s="52">
        <v>28.3</v>
      </c>
      <c r="I3" s="52">
        <f t="shared" si="0"/>
        <v>1004.65</v>
      </c>
    </row>
    <row r="4" spans="1:19">
      <c r="A4" s="1">
        <v>3</v>
      </c>
      <c r="B4" s="1" t="s">
        <v>146</v>
      </c>
      <c r="C4" s="1" t="s">
        <v>147</v>
      </c>
      <c r="D4" s="1" t="s">
        <v>128</v>
      </c>
      <c r="E4" s="55">
        <v>36000</v>
      </c>
      <c r="F4" s="54" t="s">
        <v>148</v>
      </c>
      <c r="G4" s="53">
        <v>42</v>
      </c>
      <c r="H4" s="52">
        <v>31.75</v>
      </c>
      <c r="I4" s="52">
        <f t="shared" si="0"/>
        <v>1333.5</v>
      </c>
      <c r="K4" t="s">
        <v>1066</v>
      </c>
    </row>
    <row r="5" spans="1:19">
      <c r="A5" s="1">
        <v>4</v>
      </c>
      <c r="B5" s="1" t="s">
        <v>149</v>
      </c>
      <c r="C5" s="1" t="s">
        <v>150</v>
      </c>
      <c r="D5" s="1" t="s">
        <v>130</v>
      </c>
      <c r="E5" s="55">
        <v>35221</v>
      </c>
      <c r="F5" s="54" t="s">
        <v>151</v>
      </c>
      <c r="G5" s="53">
        <v>40</v>
      </c>
      <c r="H5" s="52">
        <v>23.75</v>
      </c>
      <c r="I5" s="52">
        <f t="shared" si="0"/>
        <v>950</v>
      </c>
      <c r="K5" t="s">
        <v>1067</v>
      </c>
    </row>
    <row r="6" spans="1:19">
      <c r="A6" s="1">
        <v>5</v>
      </c>
      <c r="B6" s="1" t="s">
        <v>152</v>
      </c>
      <c r="C6" s="1" t="s">
        <v>153</v>
      </c>
      <c r="D6" s="1" t="s">
        <v>132</v>
      </c>
      <c r="E6" s="55">
        <v>33399</v>
      </c>
      <c r="F6" s="54" t="s">
        <v>148</v>
      </c>
      <c r="G6" s="53">
        <v>40</v>
      </c>
      <c r="H6" s="52">
        <v>27.6</v>
      </c>
      <c r="I6" s="52">
        <f t="shared" si="0"/>
        <v>1104</v>
      </c>
      <c r="K6" t="s">
        <v>1068</v>
      </c>
    </row>
    <row r="7" spans="1:19" ht="15.75" thickBot="1">
      <c r="A7" s="1">
        <v>6</v>
      </c>
      <c r="B7" s="1" t="s">
        <v>154</v>
      </c>
      <c r="C7" s="1" t="s">
        <v>155</v>
      </c>
      <c r="D7" s="1" t="s">
        <v>156</v>
      </c>
      <c r="E7" s="55">
        <v>34853</v>
      </c>
      <c r="F7" s="54" t="s">
        <v>145</v>
      </c>
      <c r="G7" s="53">
        <v>35</v>
      </c>
      <c r="H7" s="52">
        <v>39</v>
      </c>
      <c r="I7" s="52">
        <f t="shared" si="0"/>
        <v>1365</v>
      </c>
      <c r="K7" t="s">
        <v>1069</v>
      </c>
      <c r="O7" s="58" t="s">
        <v>134</v>
      </c>
      <c r="P7" s="58" t="s">
        <v>118</v>
      </c>
      <c r="Q7" s="58" t="s">
        <v>119</v>
      </c>
      <c r="R7" s="58" t="s">
        <v>135</v>
      </c>
      <c r="S7" s="59" t="s">
        <v>136</v>
      </c>
    </row>
    <row r="8" spans="1:19">
      <c r="A8" s="1">
        <v>7</v>
      </c>
      <c r="B8" s="1" t="s">
        <v>157</v>
      </c>
      <c r="C8" s="1" t="s">
        <v>158</v>
      </c>
      <c r="D8" s="1" t="s">
        <v>159</v>
      </c>
      <c r="E8" s="55">
        <v>35485</v>
      </c>
      <c r="F8" s="54" t="s">
        <v>151</v>
      </c>
      <c r="G8" s="53">
        <v>35</v>
      </c>
      <c r="H8" s="52">
        <v>27.1</v>
      </c>
      <c r="I8" s="52">
        <f t="shared" si="0"/>
        <v>948.5</v>
      </c>
      <c r="K8" t="s">
        <v>1070</v>
      </c>
      <c r="O8" s="1" t="s">
        <v>149</v>
      </c>
      <c r="P8" t="str">
        <f>VLOOKUP(O8,B:D,2,FALSE)</f>
        <v>_x0005_Teri</v>
      </c>
      <c r="Q8" t="str">
        <f>VLOOKUP(P8,C:E,2,FALSE)</f>
        <v>Binga</v>
      </c>
      <c r="R8">
        <f>VLOOKUP(Q8,D:F,2,FALSE)</f>
        <v>35221</v>
      </c>
      <c r="S8" t="str">
        <f>VLOOKUP(R8,E:G,2,FALSE)</f>
        <v>RH</v>
      </c>
    </row>
    <row r="9" spans="1:19">
      <c r="A9" s="1">
        <v>8</v>
      </c>
      <c r="B9" s="1" t="s">
        <v>160</v>
      </c>
      <c r="C9" s="1" t="s">
        <v>161</v>
      </c>
      <c r="D9" s="1" t="s">
        <v>162</v>
      </c>
      <c r="E9" s="55">
        <v>33341</v>
      </c>
      <c r="F9" s="54" t="s">
        <v>145</v>
      </c>
      <c r="G9" s="53">
        <v>40</v>
      </c>
      <c r="H9" s="52">
        <v>48</v>
      </c>
      <c r="I9" s="52">
        <f t="shared" si="0"/>
        <v>1920</v>
      </c>
      <c r="K9" t="s">
        <v>1071</v>
      </c>
      <c r="O9" s="1" t="s">
        <v>152</v>
      </c>
      <c r="P9" t="str">
        <f t="shared" ref="P9:P12" si="1">VLOOKUP(O9,B:D,2,FALSE)</f>
        <v>_x0004_Frank</v>
      </c>
      <c r="Q9" t="str">
        <f>VLOOKUP(P9,C:E,2,FALSE)</f>
        <v>Culbert</v>
      </c>
      <c r="R9">
        <f t="shared" ref="R9:R12" si="2">VLOOKUP(Q9,D:F,2,FALSE)</f>
        <v>33399</v>
      </c>
      <c r="S9" t="str">
        <f t="shared" ref="S9:S12" si="3">VLOOKUP(R9,E:G,2,FALSE)</f>
        <v>DRH</v>
      </c>
    </row>
    <row r="10" spans="1:19">
      <c r="A10" s="1">
        <v>9</v>
      </c>
      <c r="B10" s="1" t="s">
        <v>163</v>
      </c>
      <c r="C10" s="1" t="s">
        <v>164</v>
      </c>
      <c r="D10" s="1" t="s">
        <v>165</v>
      </c>
      <c r="E10" s="55">
        <v>35825</v>
      </c>
      <c r="F10" s="54" t="s">
        <v>166</v>
      </c>
      <c r="G10" s="53">
        <v>35.5</v>
      </c>
      <c r="H10" s="52">
        <v>28.3</v>
      </c>
      <c r="I10" s="52">
        <f t="shared" si="0"/>
        <v>1004.65</v>
      </c>
      <c r="K10" t="s">
        <v>1072</v>
      </c>
      <c r="O10" s="1" t="s">
        <v>154</v>
      </c>
      <c r="P10" t="str">
        <f t="shared" si="1"/>
        <v>_x0003_Kristen</v>
      </c>
      <c r="Q10" t="str">
        <f>VLOOKUP(P10,C:E,2,FALSE)</f>
        <v>DeVinney</v>
      </c>
      <c r="R10">
        <f t="shared" si="2"/>
        <v>34853</v>
      </c>
      <c r="S10" t="str">
        <f t="shared" si="3"/>
        <v>D</v>
      </c>
    </row>
    <row r="11" spans="1:19">
      <c r="A11" s="1">
        <v>10</v>
      </c>
      <c r="B11" s="1" t="s">
        <v>167</v>
      </c>
      <c r="C11" s="1" t="s">
        <v>168</v>
      </c>
      <c r="D11" s="1" t="s">
        <v>169</v>
      </c>
      <c r="E11" s="55">
        <v>36157</v>
      </c>
      <c r="F11" s="54"/>
      <c r="G11" s="53">
        <v>40</v>
      </c>
      <c r="H11" s="52">
        <v>36.5</v>
      </c>
      <c r="I11" s="52">
        <f t="shared" si="0"/>
        <v>1460</v>
      </c>
      <c r="K11" t="s">
        <v>1073</v>
      </c>
      <c r="O11" s="1" t="s">
        <v>163</v>
      </c>
      <c r="P11" t="str">
        <f t="shared" si="1"/>
        <v>_x0006_Cheryl</v>
      </c>
      <c r="Q11" t="str">
        <f>VLOOKUP(P11,C:E,2,FALSE)</f>
        <v>Halal</v>
      </c>
      <c r="R11">
        <f t="shared" si="2"/>
        <v>35825</v>
      </c>
      <c r="S11" t="str">
        <f t="shared" si="3"/>
        <v>DR</v>
      </c>
    </row>
    <row r="12" spans="1:19">
      <c r="A12" s="1">
        <v>11</v>
      </c>
      <c r="B12" s="1" t="s">
        <v>170</v>
      </c>
      <c r="C12" s="1" t="s">
        <v>171</v>
      </c>
      <c r="D12" s="1" t="s">
        <v>172</v>
      </c>
      <c r="E12" s="55">
        <v>33822</v>
      </c>
      <c r="F12" s="54" t="s">
        <v>142</v>
      </c>
      <c r="G12" s="53">
        <v>35.5</v>
      </c>
      <c r="H12" s="52">
        <v>28.3</v>
      </c>
      <c r="I12" s="52">
        <f t="shared" si="0"/>
        <v>1004.65</v>
      </c>
      <c r="O12" s="1" t="s">
        <v>167</v>
      </c>
      <c r="P12" t="str">
        <f t="shared" si="1"/>
        <v>_x0005_Harry</v>
      </c>
      <c r="Q12" t="str">
        <f>VLOOKUP(P12,C:E,2,FALSE)</f>
        <v>Swayne</v>
      </c>
      <c r="R12">
        <f t="shared" si="2"/>
        <v>36157</v>
      </c>
      <c r="S12">
        <f t="shared" si="3"/>
        <v>0</v>
      </c>
    </row>
    <row r="13" spans="1:19">
      <c r="A13" s="1">
        <v>12</v>
      </c>
      <c r="B13" s="1" t="s">
        <v>173</v>
      </c>
      <c r="C13" s="1" t="s">
        <v>174</v>
      </c>
      <c r="D13" s="1" t="s">
        <v>175</v>
      </c>
      <c r="E13" s="55">
        <v>35888</v>
      </c>
      <c r="F13" s="54" t="s">
        <v>148</v>
      </c>
      <c r="G13" s="53">
        <v>32</v>
      </c>
      <c r="H13" s="52">
        <v>20.5</v>
      </c>
      <c r="I13" s="52">
        <f t="shared" si="0"/>
        <v>656</v>
      </c>
    </row>
    <row r="14" spans="1:19">
      <c r="A14" s="1">
        <v>13</v>
      </c>
      <c r="B14" s="1" t="s">
        <v>176</v>
      </c>
      <c r="C14" s="1" t="s">
        <v>177</v>
      </c>
      <c r="D14" s="1" t="s">
        <v>178</v>
      </c>
      <c r="E14" s="55">
        <v>33992</v>
      </c>
      <c r="F14" s="54" t="s">
        <v>26</v>
      </c>
      <c r="G14" s="53">
        <v>35.5</v>
      </c>
      <c r="H14" s="52">
        <v>50</v>
      </c>
      <c r="I14" s="52">
        <f t="shared" si="0"/>
        <v>1775</v>
      </c>
    </row>
    <row r="15" spans="1:19">
      <c r="A15" s="1">
        <v>14</v>
      </c>
      <c r="B15" s="1" t="s">
        <v>179</v>
      </c>
      <c r="C15" s="1" t="s">
        <v>180</v>
      </c>
      <c r="D15" s="1" t="s">
        <v>181</v>
      </c>
      <c r="E15" s="55">
        <v>35195</v>
      </c>
      <c r="F15" s="54" t="s">
        <v>182</v>
      </c>
      <c r="G15" s="53">
        <v>40</v>
      </c>
      <c r="H15" s="52">
        <v>22.22</v>
      </c>
      <c r="I15" s="52">
        <f t="shared" si="0"/>
        <v>888.8</v>
      </c>
    </row>
    <row r="16" spans="1:19">
      <c r="A16" s="1">
        <v>15</v>
      </c>
      <c r="B16" s="1" t="s">
        <v>183</v>
      </c>
      <c r="C16" s="1" t="s">
        <v>184</v>
      </c>
      <c r="D16" s="1" t="s">
        <v>185</v>
      </c>
      <c r="E16" s="55">
        <v>34858</v>
      </c>
      <c r="F16" s="54" t="s">
        <v>182</v>
      </c>
      <c r="G16" s="53">
        <v>40</v>
      </c>
      <c r="H16" s="52">
        <v>27.6</v>
      </c>
      <c r="I16" s="52">
        <f t="shared" si="0"/>
        <v>1104</v>
      </c>
    </row>
    <row r="17" spans="1:9">
      <c r="A17" s="1">
        <v>16</v>
      </c>
      <c r="B17" s="1" t="s">
        <v>186</v>
      </c>
      <c r="C17" s="1" t="s">
        <v>187</v>
      </c>
      <c r="D17" s="1" t="s">
        <v>188</v>
      </c>
      <c r="E17" s="55">
        <v>34616</v>
      </c>
      <c r="F17" s="54" t="s">
        <v>182</v>
      </c>
      <c r="G17" s="53">
        <v>35.5</v>
      </c>
      <c r="H17" s="52">
        <v>55</v>
      </c>
      <c r="I17" s="52">
        <f t="shared" si="0"/>
        <v>1952.5</v>
      </c>
    </row>
    <row r="18" spans="1:9">
      <c r="A18" s="1">
        <v>17</v>
      </c>
      <c r="B18" s="1" t="s">
        <v>189</v>
      </c>
      <c r="C18" s="1" t="s">
        <v>190</v>
      </c>
      <c r="D18" s="1" t="s">
        <v>191</v>
      </c>
      <c r="E18" s="55">
        <v>34094</v>
      </c>
      <c r="F18" s="54" t="s">
        <v>192</v>
      </c>
      <c r="G18" s="53">
        <v>40</v>
      </c>
      <c r="H18" s="52">
        <v>37</v>
      </c>
      <c r="I18" s="52">
        <f t="shared" si="0"/>
        <v>1480</v>
      </c>
    </row>
    <row r="19" spans="1:9">
      <c r="A19" s="1">
        <v>18</v>
      </c>
      <c r="B19" s="1" t="s">
        <v>193</v>
      </c>
      <c r="C19" s="1" t="s">
        <v>194</v>
      </c>
      <c r="D19" s="1" t="s">
        <v>195</v>
      </c>
      <c r="E19" s="55">
        <v>35050</v>
      </c>
      <c r="F19" s="54" t="s">
        <v>192</v>
      </c>
      <c r="G19" s="53">
        <v>40</v>
      </c>
      <c r="H19" s="52">
        <v>37</v>
      </c>
      <c r="I19" s="52">
        <f t="shared" si="0"/>
        <v>1480</v>
      </c>
    </row>
    <row r="20" spans="1:9">
      <c r="A20" s="1">
        <v>19</v>
      </c>
      <c r="B20" s="1" t="s">
        <v>196</v>
      </c>
      <c r="C20" s="1" t="s">
        <v>197</v>
      </c>
      <c r="D20" s="1" t="s">
        <v>198</v>
      </c>
      <c r="E20" s="55">
        <v>34871</v>
      </c>
      <c r="F20" s="54" t="s">
        <v>151</v>
      </c>
      <c r="G20" s="53">
        <v>40</v>
      </c>
      <c r="H20" s="52">
        <v>30</v>
      </c>
      <c r="I20" s="52">
        <f t="shared" si="0"/>
        <v>1200</v>
      </c>
    </row>
    <row r="21" spans="1:9">
      <c r="A21" s="1">
        <v>20</v>
      </c>
      <c r="B21" s="1" t="s">
        <v>199</v>
      </c>
      <c r="C21" s="1" t="s">
        <v>200</v>
      </c>
      <c r="D21" s="1" t="s">
        <v>201</v>
      </c>
      <c r="E21" s="55">
        <v>34534</v>
      </c>
      <c r="F21" s="54"/>
      <c r="G21" s="53">
        <v>35.5</v>
      </c>
      <c r="H21" s="52">
        <v>27.5</v>
      </c>
      <c r="I21" s="52">
        <f t="shared" si="0"/>
        <v>976.25</v>
      </c>
    </row>
    <row r="22" spans="1:9">
      <c r="A22" s="1">
        <v>21</v>
      </c>
      <c r="B22" s="1" t="s">
        <v>202</v>
      </c>
      <c r="C22" s="1" t="s">
        <v>203</v>
      </c>
      <c r="D22" s="1" t="s">
        <v>204</v>
      </c>
      <c r="E22" s="55">
        <v>33649</v>
      </c>
      <c r="F22" s="54" t="s">
        <v>151</v>
      </c>
      <c r="G22" s="53">
        <v>25</v>
      </c>
      <c r="H22" s="52">
        <v>23.52</v>
      </c>
      <c r="I22" s="52">
        <f t="shared" si="0"/>
        <v>588</v>
      </c>
    </row>
    <row r="23" spans="1:9">
      <c r="A23" s="1">
        <v>22</v>
      </c>
      <c r="B23" s="1" t="s">
        <v>205</v>
      </c>
      <c r="C23" s="1" t="s">
        <v>206</v>
      </c>
      <c r="D23" s="1" t="s">
        <v>207</v>
      </c>
      <c r="E23" s="55">
        <v>33634</v>
      </c>
      <c r="F23" s="54" t="s">
        <v>192</v>
      </c>
      <c r="G23" s="53">
        <v>40</v>
      </c>
      <c r="H23" s="52">
        <v>23.75</v>
      </c>
      <c r="I23" s="52">
        <f t="shared" si="0"/>
        <v>950</v>
      </c>
    </row>
    <row r="24" spans="1:9">
      <c r="A24" s="1">
        <v>23</v>
      </c>
      <c r="B24" s="1" t="s">
        <v>208</v>
      </c>
      <c r="C24" s="1" t="s">
        <v>209</v>
      </c>
      <c r="D24" s="1" t="s">
        <v>210</v>
      </c>
      <c r="E24" s="55">
        <v>32573</v>
      </c>
      <c r="F24" s="54" t="s">
        <v>142</v>
      </c>
      <c r="G24" s="53">
        <v>40</v>
      </c>
      <c r="H24" s="52">
        <v>60</v>
      </c>
      <c r="I24" s="52">
        <f t="shared" si="0"/>
        <v>2400</v>
      </c>
    </row>
    <row r="25" spans="1:9">
      <c r="A25" s="1">
        <v>24</v>
      </c>
      <c r="B25" s="1" t="s">
        <v>211</v>
      </c>
      <c r="C25" s="1" t="s">
        <v>212</v>
      </c>
      <c r="D25" s="1" t="s">
        <v>213</v>
      </c>
      <c r="E25" s="55">
        <v>33700</v>
      </c>
      <c r="F25" s="54"/>
      <c r="G25" s="53">
        <v>40</v>
      </c>
      <c r="H25" s="52">
        <v>52</v>
      </c>
      <c r="I25" s="52">
        <f t="shared" si="0"/>
        <v>2080</v>
      </c>
    </row>
    <row r="26" spans="1:9">
      <c r="A26" s="1">
        <v>25</v>
      </c>
      <c r="B26" s="1" t="s">
        <v>214</v>
      </c>
      <c r="C26" s="1" t="s">
        <v>215</v>
      </c>
      <c r="D26" s="1" t="s">
        <v>216</v>
      </c>
      <c r="E26" s="55">
        <v>35747</v>
      </c>
      <c r="F26" s="54" t="s">
        <v>148</v>
      </c>
      <c r="G26" s="53">
        <v>40</v>
      </c>
      <c r="H26" s="52">
        <v>30.5</v>
      </c>
      <c r="I26" s="52">
        <f t="shared" si="0"/>
        <v>1220</v>
      </c>
    </row>
    <row r="27" spans="1:9">
      <c r="A27" s="1">
        <v>26</v>
      </c>
      <c r="B27" s="1" t="s">
        <v>217</v>
      </c>
      <c r="C27" s="1" t="s">
        <v>218</v>
      </c>
      <c r="D27" s="1" t="s">
        <v>219</v>
      </c>
      <c r="E27" s="55">
        <v>36374</v>
      </c>
      <c r="F27" s="54" t="s">
        <v>148</v>
      </c>
      <c r="G27" s="53">
        <v>32</v>
      </c>
      <c r="H27" s="52">
        <v>20.5</v>
      </c>
      <c r="I27" s="52">
        <f t="shared" si="0"/>
        <v>656</v>
      </c>
    </row>
    <row r="28" spans="1:9">
      <c r="A28" s="1">
        <v>27</v>
      </c>
      <c r="B28" s="1" t="s">
        <v>220</v>
      </c>
      <c r="C28" s="1" t="s">
        <v>221</v>
      </c>
      <c r="D28" s="1" t="s">
        <v>222</v>
      </c>
      <c r="E28" s="55">
        <v>34279</v>
      </c>
      <c r="F28" s="54" t="s">
        <v>192</v>
      </c>
      <c r="G28" s="53">
        <v>40</v>
      </c>
      <c r="H28" s="52">
        <v>34.5</v>
      </c>
      <c r="I28" s="52">
        <f t="shared" si="0"/>
        <v>1380</v>
      </c>
    </row>
    <row r="29" spans="1:9">
      <c r="A29" s="1">
        <v>28</v>
      </c>
      <c r="B29" s="1" t="s">
        <v>223</v>
      </c>
      <c r="C29" s="1" t="s">
        <v>224</v>
      </c>
      <c r="D29" s="1" t="s">
        <v>225</v>
      </c>
      <c r="E29" s="55">
        <v>33497</v>
      </c>
      <c r="F29" s="54" t="s">
        <v>148</v>
      </c>
      <c r="G29" s="53">
        <v>40</v>
      </c>
      <c r="H29" s="52">
        <v>45</v>
      </c>
      <c r="I29" s="52">
        <f t="shared" si="0"/>
        <v>1800</v>
      </c>
    </row>
    <row r="30" spans="1:9">
      <c r="A30" s="1">
        <v>29</v>
      </c>
      <c r="B30" s="1" t="s">
        <v>226</v>
      </c>
      <c r="C30" s="1" t="s">
        <v>227</v>
      </c>
      <c r="D30" s="1" t="s">
        <v>228</v>
      </c>
      <c r="E30" s="55">
        <v>33831</v>
      </c>
      <c r="F30" s="54" t="s">
        <v>192</v>
      </c>
      <c r="G30" s="53">
        <v>32</v>
      </c>
      <c r="H30" s="52">
        <v>20.5</v>
      </c>
      <c r="I30" s="52">
        <f t="shared" si="0"/>
        <v>656</v>
      </c>
    </row>
    <row r="31" spans="1:9">
      <c r="A31" s="1">
        <v>30</v>
      </c>
      <c r="B31" s="1" t="s">
        <v>229</v>
      </c>
      <c r="C31" s="1" t="s">
        <v>230</v>
      </c>
      <c r="D31" s="1" t="s">
        <v>231</v>
      </c>
      <c r="E31" s="55">
        <v>33837</v>
      </c>
      <c r="F31" s="54" t="s">
        <v>192</v>
      </c>
      <c r="G31" s="53">
        <v>40</v>
      </c>
      <c r="H31" s="52">
        <v>36.5</v>
      </c>
      <c r="I31" s="52">
        <f t="shared" si="0"/>
        <v>1460</v>
      </c>
    </row>
    <row r="32" spans="1:9">
      <c r="A32" s="1">
        <v>31</v>
      </c>
      <c r="B32" s="1" t="s">
        <v>232</v>
      </c>
      <c r="C32" s="1" t="s">
        <v>233</v>
      </c>
      <c r="D32" s="1" t="s">
        <v>234</v>
      </c>
      <c r="E32" s="55">
        <v>35775</v>
      </c>
      <c r="F32" s="54" t="s">
        <v>142</v>
      </c>
      <c r="G32" s="53">
        <v>25</v>
      </c>
      <c r="H32" s="52">
        <v>23.52</v>
      </c>
      <c r="I32" s="52">
        <f t="shared" si="0"/>
        <v>588</v>
      </c>
    </row>
    <row r="33" spans="1:9">
      <c r="A33" s="1">
        <v>32</v>
      </c>
      <c r="B33" s="1" t="s">
        <v>235</v>
      </c>
      <c r="C33" s="1" t="s">
        <v>236</v>
      </c>
      <c r="D33" s="1" t="s">
        <v>128</v>
      </c>
      <c r="E33" s="55">
        <v>36194</v>
      </c>
      <c r="F33" s="54"/>
      <c r="G33" s="53">
        <v>35</v>
      </c>
      <c r="H33" s="52">
        <v>27.1</v>
      </c>
      <c r="I33" s="52">
        <f t="shared" si="0"/>
        <v>948.5</v>
      </c>
    </row>
    <row r="34" spans="1:9">
      <c r="A34" s="1">
        <v>33</v>
      </c>
      <c r="B34" s="1" t="s">
        <v>237</v>
      </c>
      <c r="C34" s="1" t="s">
        <v>238</v>
      </c>
      <c r="D34" s="1" t="s">
        <v>239</v>
      </c>
      <c r="E34" s="55">
        <v>36017</v>
      </c>
      <c r="F34" s="54" t="s">
        <v>151</v>
      </c>
      <c r="G34" s="53">
        <v>35</v>
      </c>
      <c r="H34" s="52">
        <v>50</v>
      </c>
      <c r="I34" s="52">
        <f t="shared" si="0"/>
        <v>1750</v>
      </c>
    </row>
    <row r="35" spans="1:9">
      <c r="A35" s="1">
        <v>34</v>
      </c>
      <c r="B35" s="1" t="s">
        <v>240</v>
      </c>
      <c r="C35" s="1" t="s">
        <v>241</v>
      </c>
      <c r="D35" s="1" t="s">
        <v>204</v>
      </c>
      <c r="E35" s="55">
        <v>35372</v>
      </c>
      <c r="F35" s="54" t="s">
        <v>145</v>
      </c>
      <c r="G35" s="53">
        <v>40</v>
      </c>
      <c r="H35" s="52">
        <v>34.5</v>
      </c>
      <c r="I35" s="52">
        <f t="shared" si="0"/>
        <v>1380</v>
      </c>
    </row>
    <row r="36" spans="1:9">
      <c r="A36" s="1">
        <v>35</v>
      </c>
      <c r="B36" s="1" t="s">
        <v>242</v>
      </c>
      <c r="C36" s="1" t="s">
        <v>243</v>
      </c>
      <c r="D36" s="1" t="s">
        <v>244</v>
      </c>
      <c r="E36" s="55">
        <v>35026</v>
      </c>
      <c r="F36" s="54" t="s">
        <v>145</v>
      </c>
      <c r="G36" s="53">
        <v>35.5</v>
      </c>
      <c r="H36" s="52">
        <v>55</v>
      </c>
      <c r="I36" s="52">
        <f t="shared" si="0"/>
        <v>1952.5</v>
      </c>
    </row>
    <row r="37" spans="1:9">
      <c r="A37" s="1">
        <v>36</v>
      </c>
      <c r="B37" s="1" t="s">
        <v>245</v>
      </c>
      <c r="C37" s="1" t="s">
        <v>246</v>
      </c>
      <c r="D37" s="1" t="s">
        <v>247</v>
      </c>
      <c r="E37" s="55">
        <v>34483</v>
      </c>
      <c r="F37" s="54"/>
      <c r="G37" s="53">
        <v>40</v>
      </c>
      <c r="H37" s="52">
        <v>23.75</v>
      </c>
      <c r="I37" s="52">
        <f t="shared" si="0"/>
        <v>950</v>
      </c>
    </row>
    <row r="38" spans="1:9">
      <c r="A38" s="1">
        <v>37</v>
      </c>
      <c r="B38" s="1" t="s">
        <v>248</v>
      </c>
      <c r="C38" s="1" t="s">
        <v>249</v>
      </c>
      <c r="D38" s="1" t="s">
        <v>250</v>
      </c>
      <c r="E38" s="55">
        <v>34949</v>
      </c>
      <c r="F38" s="54" t="s">
        <v>192</v>
      </c>
      <c r="G38" s="53">
        <v>29.5</v>
      </c>
      <c r="H38" s="52">
        <v>21.5</v>
      </c>
      <c r="I38" s="52">
        <f t="shared" si="0"/>
        <v>634.25</v>
      </c>
    </row>
    <row r="39" spans="1:9">
      <c r="A39" s="1">
        <v>38</v>
      </c>
      <c r="B39" s="1" t="s">
        <v>251</v>
      </c>
      <c r="C39" s="1" t="s">
        <v>252</v>
      </c>
      <c r="D39" s="1" t="s">
        <v>253</v>
      </c>
      <c r="E39" s="55">
        <v>33404</v>
      </c>
      <c r="F39" s="54" t="s">
        <v>145</v>
      </c>
      <c r="G39" s="53">
        <v>38</v>
      </c>
      <c r="H39" s="52">
        <v>30.5</v>
      </c>
      <c r="I39" s="52">
        <f t="shared" si="0"/>
        <v>1159</v>
      </c>
    </row>
    <row r="40" spans="1:9">
      <c r="A40" s="1">
        <v>39</v>
      </c>
      <c r="B40" s="1" t="s">
        <v>254</v>
      </c>
      <c r="C40" s="1" t="s">
        <v>255</v>
      </c>
      <c r="D40" s="1" t="s">
        <v>256</v>
      </c>
      <c r="E40" s="55">
        <v>35655</v>
      </c>
      <c r="F40" s="54" t="s">
        <v>182</v>
      </c>
      <c r="G40" s="53">
        <v>40</v>
      </c>
      <c r="H40" s="52">
        <v>37</v>
      </c>
      <c r="I40" s="52">
        <f t="shared" si="0"/>
        <v>1480</v>
      </c>
    </row>
    <row r="41" spans="1:9">
      <c r="A41" s="1">
        <v>40</v>
      </c>
      <c r="B41" s="1" t="s">
        <v>257</v>
      </c>
      <c r="C41" s="1" t="s">
        <v>258</v>
      </c>
      <c r="D41" s="1" t="s">
        <v>259</v>
      </c>
      <c r="E41" s="55">
        <v>35005</v>
      </c>
      <c r="F41" s="54"/>
      <c r="G41" s="53">
        <v>38</v>
      </c>
      <c r="H41" s="52">
        <v>30.5</v>
      </c>
      <c r="I41" s="52">
        <f t="shared" si="0"/>
        <v>1159</v>
      </c>
    </row>
    <row r="42" spans="1:9">
      <c r="A42" s="1">
        <v>41</v>
      </c>
      <c r="B42" s="1" t="s">
        <v>260</v>
      </c>
      <c r="C42" s="1" t="s">
        <v>261</v>
      </c>
      <c r="D42" s="1" t="s">
        <v>262</v>
      </c>
      <c r="E42" s="55">
        <v>34471</v>
      </c>
      <c r="F42" s="54" t="s">
        <v>166</v>
      </c>
      <c r="G42" s="53">
        <v>40</v>
      </c>
      <c r="H42" s="52">
        <v>23.22</v>
      </c>
      <c r="I42" s="52">
        <f t="shared" si="0"/>
        <v>928.8</v>
      </c>
    </row>
    <row r="43" spans="1:9">
      <c r="A43" s="1">
        <v>42</v>
      </c>
      <c r="B43" s="1" t="s">
        <v>263</v>
      </c>
      <c r="C43" s="1" t="s">
        <v>264</v>
      </c>
      <c r="D43" s="1" t="s">
        <v>265</v>
      </c>
      <c r="E43" s="55">
        <v>32883</v>
      </c>
      <c r="F43" s="54"/>
      <c r="G43" s="53">
        <v>40</v>
      </c>
      <c r="H43" s="52">
        <v>45</v>
      </c>
      <c r="I43" s="52">
        <f t="shared" si="0"/>
        <v>1800</v>
      </c>
    </row>
    <row r="44" spans="1:9">
      <c r="A44" s="1">
        <v>43</v>
      </c>
      <c r="B44" s="1" t="s">
        <v>266</v>
      </c>
      <c r="C44" s="1" t="s">
        <v>267</v>
      </c>
      <c r="D44" s="1" t="s">
        <v>268</v>
      </c>
      <c r="E44" s="55">
        <v>34414</v>
      </c>
      <c r="F44" s="54" t="s">
        <v>182</v>
      </c>
      <c r="G44" s="53">
        <v>35</v>
      </c>
      <c r="H44" s="52">
        <v>39</v>
      </c>
      <c r="I44" s="52">
        <f t="shared" si="0"/>
        <v>1365</v>
      </c>
    </row>
    <row r="45" spans="1:9">
      <c r="A45" s="1">
        <v>44</v>
      </c>
      <c r="B45" s="1" t="s">
        <v>269</v>
      </c>
      <c r="C45" s="1" t="s">
        <v>270</v>
      </c>
      <c r="D45" s="1" t="s">
        <v>271</v>
      </c>
      <c r="E45" s="55">
        <v>34671</v>
      </c>
      <c r="F45" s="54" t="s">
        <v>166</v>
      </c>
      <c r="G45" s="53">
        <v>15.5</v>
      </c>
      <c r="H45" s="52">
        <v>21.5</v>
      </c>
      <c r="I45" s="52">
        <f t="shared" si="0"/>
        <v>333.25</v>
      </c>
    </row>
    <row r="46" spans="1:9">
      <c r="A46" s="1">
        <v>45</v>
      </c>
      <c r="B46" s="1" t="s">
        <v>272</v>
      </c>
      <c r="C46" s="1" t="s">
        <v>273</v>
      </c>
      <c r="D46" s="1" t="s">
        <v>274</v>
      </c>
      <c r="E46" s="55">
        <v>33883</v>
      </c>
      <c r="F46" s="54" t="s">
        <v>192</v>
      </c>
      <c r="G46" s="53">
        <v>40</v>
      </c>
      <c r="H46" s="52">
        <v>37</v>
      </c>
      <c r="I46" s="52">
        <f t="shared" si="0"/>
        <v>1480</v>
      </c>
    </row>
    <row r="47" spans="1:9">
      <c r="A47" s="1">
        <v>46</v>
      </c>
      <c r="B47" s="1" t="s">
        <v>275</v>
      </c>
      <c r="C47" s="1" t="s">
        <v>276</v>
      </c>
      <c r="D47" s="1" t="s">
        <v>277</v>
      </c>
      <c r="E47" s="55">
        <v>35427</v>
      </c>
      <c r="F47" s="54" t="s">
        <v>148</v>
      </c>
      <c r="G47" s="53">
        <v>32</v>
      </c>
      <c r="H47" s="52">
        <v>20.5</v>
      </c>
      <c r="I47" s="52">
        <f t="shared" si="0"/>
        <v>656</v>
      </c>
    </row>
    <row r="48" spans="1:9">
      <c r="A48" s="1">
        <v>47</v>
      </c>
      <c r="B48" s="1" t="s">
        <v>278</v>
      </c>
      <c r="C48" s="1" t="s">
        <v>279</v>
      </c>
      <c r="D48" s="1" t="s">
        <v>280</v>
      </c>
      <c r="E48" s="55">
        <v>34428</v>
      </c>
      <c r="F48" s="54" t="s">
        <v>151</v>
      </c>
      <c r="G48" s="53">
        <v>25</v>
      </c>
      <c r="H48" s="52">
        <v>23.52</v>
      </c>
      <c r="I48" s="52">
        <f t="shared" si="0"/>
        <v>588</v>
      </c>
    </row>
    <row r="49" spans="1:9">
      <c r="A49" s="1">
        <v>48</v>
      </c>
      <c r="B49" s="1" t="s">
        <v>281</v>
      </c>
      <c r="C49" s="1" t="s">
        <v>282</v>
      </c>
      <c r="D49" s="1" t="s">
        <v>283</v>
      </c>
      <c r="E49" s="55">
        <v>34843</v>
      </c>
      <c r="F49" s="54" t="s">
        <v>142</v>
      </c>
      <c r="G49" s="53">
        <v>38</v>
      </c>
      <c r="H49" s="52">
        <v>55</v>
      </c>
      <c r="I49" s="52">
        <f t="shared" si="0"/>
        <v>2090</v>
      </c>
    </row>
    <row r="50" spans="1:9">
      <c r="A50" s="1">
        <v>49</v>
      </c>
      <c r="B50" s="1" t="s">
        <v>284</v>
      </c>
      <c r="C50" s="1" t="s">
        <v>285</v>
      </c>
      <c r="D50" s="1" t="s">
        <v>286</v>
      </c>
      <c r="E50" s="55">
        <v>35034</v>
      </c>
      <c r="F50" s="54" t="s">
        <v>148</v>
      </c>
      <c r="G50" s="53">
        <v>35.5</v>
      </c>
      <c r="H50" s="52">
        <v>27.5</v>
      </c>
      <c r="I50" s="52">
        <f t="shared" si="0"/>
        <v>976.25</v>
      </c>
    </row>
    <row r="51" spans="1:9">
      <c r="A51" s="1">
        <v>50</v>
      </c>
      <c r="B51" s="1" t="s">
        <v>287</v>
      </c>
      <c r="C51" s="1" t="s">
        <v>288</v>
      </c>
      <c r="D51" s="1" t="s">
        <v>289</v>
      </c>
      <c r="E51" s="55">
        <v>34610</v>
      </c>
      <c r="F51" s="54" t="s">
        <v>142</v>
      </c>
      <c r="G51" s="53">
        <v>40</v>
      </c>
      <c r="H51" s="52">
        <v>36.5</v>
      </c>
      <c r="I51" s="52">
        <f t="shared" si="0"/>
        <v>1460</v>
      </c>
    </row>
    <row r="52" spans="1:9">
      <c r="A52" s="1">
        <v>51</v>
      </c>
      <c r="B52" s="1" t="s">
        <v>290</v>
      </c>
      <c r="C52" s="1" t="s">
        <v>291</v>
      </c>
      <c r="D52" s="1" t="s">
        <v>292</v>
      </c>
      <c r="E52" s="55">
        <v>33704</v>
      </c>
      <c r="F52" s="54"/>
      <c r="G52" s="53">
        <v>38</v>
      </c>
      <c r="H52" s="52">
        <v>30.5</v>
      </c>
      <c r="I52" s="52">
        <f t="shared" si="0"/>
        <v>1159</v>
      </c>
    </row>
    <row r="53" spans="1:9">
      <c r="A53" s="1">
        <v>52</v>
      </c>
      <c r="B53" s="1" t="s">
        <v>293</v>
      </c>
      <c r="C53" s="1" t="s">
        <v>294</v>
      </c>
      <c r="D53" s="1" t="s">
        <v>295</v>
      </c>
      <c r="E53" s="55">
        <v>34998</v>
      </c>
      <c r="F53" s="54" t="s">
        <v>151</v>
      </c>
      <c r="G53" s="53">
        <v>40</v>
      </c>
      <c r="H53" s="52">
        <v>36.5</v>
      </c>
      <c r="I53" s="52">
        <f t="shared" si="0"/>
        <v>1460</v>
      </c>
    </row>
    <row r="54" spans="1:9">
      <c r="A54" s="1">
        <v>53</v>
      </c>
      <c r="B54" s="1" t="s">
        <v>296</v>
      </c>
      <c r="C54" s="1" t="s">
        <v>297</v>
      </c>
      <c r="D54" s="1" t="s">
        <v>298</v>
      </c>
      <c r="E54" s="55">
        <v>34347</v>
      </c>
      <c r="F54" s="54" t="s">
        <v>151</v>
      </c>
      <c r="G54" s="53">
        <v>35</v>
      </c>
      <c r="H54" s="52">
        <v>39</v>
      </c>
      <c r="I54" s="52">
        <f t="shared" si="0"/>
        <v>1365</v>
      </c>
    </row>
    <row r="55" spans="1:9">
      <c r="A55" s="1">
        <v>54</v>
      </c>
      <c r="B55" s="1" t="s">
        <v>299</v>
      </c>
      <c r="C55" s="1" t="s">
        <v>300</v>
      </c>
      <c r="D55" s="1" t="s">
        <v>301</v>
      </c>
      <c r="E55" s="55">
        <v>34615</v>
      </c>
      <c r="F55" s="54"/>
      <c r="G55" s="53">
        <v>40</v>
      </c>
      <c r="H55" s="52">
        <v>36.5</v>
      </c>
      <c r="I55" s="52">
        <f t="shared" si="0"/>
        <v>1460</v>
      </c>
    </row>
    <row r="56" spans="1:9">
      <c r="A56" s="1">
        <v>55</v>
      </c>
      <c r="B56" s="1" t="s">
        <v>302</v>
      </c>
      <c r="C56" s="1" t="s">
        <v>303</v>
      </c>
      <c r="D56" s="1" t="s">
        <v>304</v>
      </c>
      <c r="E56" s="55">
        <v>35221</v>
      </c>
      <c r="F56" s="54"/>
      <c r="G56" s="53">
        <v>25</v>
      </c>
      <c r="H56" s="52">
        <v>23.52</v>
      </c>
      <c r="I56" s="52">
        <f t="shared" si="0"/>
        <v>588</v>
      </c>
    </row>
    <row r="57" spans="1:9">
      <c r="A57" s="1">
        <v>56</v>
      </c>
      <c r="B57" s="1" t="s">
        <v>305</v>
      </c>
      <c r="C57" s="1" t="s">
        <v>306</v>
      </c>
      <c r="D57" s="1" t="s">
        <v>307</v>
      </c>
      <c r="E57" s="55">
        <v>36181</v>
      </c>
      <c r="F57" s="54" t="s">
        <v>148</v>
      </c>
      <c r="G57" s="53">
        <v>40</v>
      </c>
      <c r="H57" s="52">
        <v>36.5</v>
      </c>
      <c r="I57" s="52">
        <f t="shared" si="0"/>
        <v>1460</v>
      </c>
    </row>
    <row r="58" spans="1:9">
      <c r="A58" s="1">
        <v>57</v>
      </c>
      <c r="B58" s="1" t="s">
        <v>308</v>
      </c>
      <c r="C58" s="1" t="s">
        <v>309</v>
      </c>
      <c r="D58" s="1" t="s">
        <v>310</v>
      </c>
      <c r="E58" s="55">
        <v>32732</v>
      </c>
      <c r="F58" s="54" t="s">
        <v>142</v>
      </c>
      <c r="G58" s="53">
        <v>38</v>
      </c>
      <c r="H58" s="52">
        <v>30.5</v>
      </c>
      <c r="I58" s="52">
        <f t="shared" si="0"/>
        <v>1159</v>
      </c>
    </row>
    <row r="59" spans="1:9">
      <c r="A59" s="1">
        <v>58</v>
      </c>
      <c r="B59" s="1" t="s">
        <v>311</v>
      </c>
      <c r="C59" s="1" t="s">
        <v>312</v>
      </c>
      <c r="D59" s="1" t="s">
        <v>313</v>
      </c>
      <c r="E59" s="55">
        <v>35755</v>
      </c>
      <c r="F59" s="54" t="s">
        <v>166</v>
      </c>
      <c r="G59" s="53">
        <v>40</v>
      </c>
      <c r="H59" s="52">
        <v>27.6</v>
      </c>
      <c r="I59" s="52">
        <f t="shared" si="0"/>
        <v>1104</v>
      </c>
    </row>
    <row r="60" spans="1:9">
      <c r="A60" s="1">
        <v>59</v>
      </c>
      <c r="B60" s="1" t="s">
        <v>314</v>
      </c>
      <c r="C60" s="1" t="s">
        <v>315</v>
      </c>
      <c r="D60" s="1" t="s">
        <v>128</v>
      </c>
      <c r="E60" s="55">
        <v>34709</v>
      </c>
      <c r="F60" s="54" t="s">
        <v>182</v>
      </c>
      <c r="G60" s="53">
        <v>42</v>
      </c>
      <c r="H60" s="52">
        <v>45</v>
      </c>
      <c r="I60" s="52">
        <f t="shared" si="0"/>
        <v>1890</v>
      </c>
    </row>
    <row r="61" spans="1:9">
      <c r="A61" s="1">
        <v>60</v>
      </c>
      <c r="B61" s="1" t="s">
        <v>316</v>
      </c>
      <c r="C61" s="1" t="s">
        <v>317</v>
      </c>
      <c r="D61" s="1" t="s">
        <v>318</v>
      </c>
      <c r="E61" s="55">
        <v>34500</v>
      </c>
      <c r="F61" s="54" t="s">
        <v>166</v>
      </c>
      <c r="G61" s="53">
        <v>40</v>
      </c>
      <c r="H61" s="52">
        <v>23.75</v>
      </c>
      <c r="I61" s="52">
        <f t="shared" si="0"/>
        <v>950</v>
      </c>
    </row>
    <row r="62" spans="1:9">
      <c r="A62" s="1">
        <v>61</v>
      </c>
      <c r="B62" s="1" t="s">
        <v>319</v>
      </c>
      <c r="C62" s="1" t="s">
        <v>320</v>
      </c>
      <c r="D62" s="1" t="s">
        <v>321</v>
      </c>
      <c r="E62" s="55">
        <v>34846</v>
      </c>
      <c r="F62" s="54" t="s">
        <v>151</v>
      </c>
      <c r="G62" s="53">
        <v>25</v>
      </c>
      <c r="H62" s="52">
        <v>23.52</v>
      </c>
      <c r="I62" s="52">
        <f t="shared" si="0"/>
        <v>588</v>
      </c>
    </row>
    <row r="63" spans="1:9">
      <c r="A63" s="1">
        <v>62</v>
      </c>
      <c r="B63" s="1" t="s">
        <v>322</v>
      </c>
      <c r="C63" s="1" t="s">
        <v>323</v>
      </c>
      <c r="D63" s="1" t="s">
        <v>324</v>
      </c>
      <c r="E63" s="55">
        <v>35545</v>
      </c>
      <c r="F63" s="54"/>
      <c r="G63" s="53">
        <v>15.5</v>
      </c>
      <c r="H63" s="52">
        <v>21.5</v>
      </c>
      <c r="I63" s="52">
        <f t="shared" si="0"/>
        <v>333.25</v>
      </c>
    </row>
    <row r="64" spans="1:9">
      <c r="A64" s="1">
        <v>63</v>
      </c>
      <c r="B64" s="1" t="s">
        <v>325</v>
      </c>
      <c r="C64" s="1" t="s">
        <v>326</v>
      </c>
      <c r="D64" s="1" t="s">
        <v>327</v>
      </c>
      <c r="E64" s="55">
        <v>33059</v>
      </c>
      <c r="F64" s="54" t="s">
        <v>166</v>
      </c>
      <c r="G64" s="53">
        <v>40</v>
      </c>
      <c r="H64" s="52">
        <v>30.5</v>
      </c>
      <c r="I64" s="52">
        <f t="shared" si="0"/>
        <v>1220</v>
      </c>
    </row>
    <row r="65" spans="1:9">
      <c r="A65" s="1">
        <v>64</v>
      </c>
      <c r="B65" s="1" t="s">
        <v>328</v>
      </c>
      <c r="C65" s="1" t="s">
        <v>329</v>
      </c>
      <c r="D65" s="1" t="s">
        <v>330</v>
      </c>
      <c r="E65" s="55">
        <v>35390</v>
      </c>
      <c r="F65" s="54" t="s">
        <v>142</v>
      </c>
      <c r="G65" s="53">
        <v>35</v>
      </c>
      <c r="H65" s="52">
        <v>27.1</v>
      </c>
      <c r="I65" s="52">
        <f t="shared" si="0"/>
        <v>948.5</v>
      </c>
    </row>
    <row r="66" spans="1:9">
      <c r="A66" s="1">
        <v>65</v>
      </c>
      <c r="B66" s="1" t="s">
        <v>331</v>
      </c>
      <c r="C66" s="1" t="s">
        <v>332</v>
      </c>
      <c r="D66" s="1" t="s">
        <v>333</v>
      </c>
      <c r="E66" s="55">
        <v>34364</v>
      </c>
      <c r="F66" s="54" t="s">
        <v>166</v>
      </c>
      <c r="G66" s="53">
        <v>35</v>
      </c>
      <c r="H66" s="52">
        <v>39</v>
      </c>
      <c r="I66" s="52">
        <f t="shared" ref="I66:I95" si="4">G66*H66</f>
        <v>1365</v>
      </c>
    </row>
    <row r="67" spans="1:9">
      <c r="A67" s="1">
        <v>66</v>
      </c>
      <c r="B67" s="1" t="s">
        <v>334</v>
      </c>
      <c r="C67" s="1" t="s">
        <v>335</v>
      </c>
      <c r="D67" s="1" t="s">
        <v>336</v>
      </c>
      <c r="E67" s="55">
        <v>33688</v>
      </c>
      <c r="F67" s="54" t="s">
        <v>145</v>
      </c>
      <c r="G67" s="53">
        <v>35.5</v>
      </c>
      <c r="H67" s="52">
        <v>28.3</v>
      </c>
      <c r="I67" s="52">
        <f t="shared" si="4"/>
        <v>1004.65</v>
      </c>
    </row>
    <row r="68" spans="1:9">
      <c r="A68" s="1">
        <v>67</v>
      </c>
      <c r="B68" s="1" t="s">
        <v>337</v>
      </c>
      <c r="C68" s="1" t="s">
        <v>338</v>
      </c>
      <c r="D68" s="1" t="s">
        <v>339</v>
      </c>
      <c r="E68" s="55">
        <v>35038</v>
      </c>
      <c r="F68" s="54"/>
      <c r="G68" s="53">
        <v>29.5</v>
      </c>
      <c r="H68" s="52">
        <v>21.5</v>
      </c>
      <c r="I68" s="52">
        <f t="shared" si="4"/>
        <v>634.25</v>
      </c>
    </row>
    <row r="69" spans="1:9">
      <c r="A69" s="1">
        <v>68</v>
      </c>
      <c r="B69" s="1" t="s">
        <v>340</v>
      </c>
      <c r="C69" s="1" t="s">
        <v>341</v>
      </c>
      <c r="D69" s="1" t="s">
        <v>128</v>
      </c>
      <c r="E69" s="55">
        <v>35715</v>
      </c>
      <c r="F69" s="54" t="s">
        <v>166</v>
      </c>
      <c r="G69" s="53">
        <v>40</v>
      </c>
      <c r="H69" s="52">
        <v>35</v>
      </c>
      <c r="I69" s="52">
        <f t="shared" si="4"/>
        <v>1400</v>
      </c>
    </row>
    <row r="70" spans="1:9">
      <c r="A70" s="1">
        <v>69</v>
      </c>
      <c r="B70" s="1" t="s">
        <v>342</v>
      </c>
      <c r="C70" s="1" t="s">
        <v>343</v>
      </c>
      <c r="D70" s="1" t="s">
        <v>344</v>
      </c>
      <c r="E70" s="55">
        <v>36231</v>
      </c>
      <c r="F70" s="54" t="s">
        <v>166</v>
      </c>
      <c r="G70" s="53">
        <v>35</v>
      </c>
      <c r="H70" s="52">
        <v>27.1</v>
      </c>
      <c r="I70" s="52">
        <f t="shared" si="4"/>
        <v>948.5</v>
      </c>
    </row>
    <row r="71" spans="1:9">
      <c r="A71" s="1">
        <v>70</v>
      </c>
      <c r="B71" s="1" t="s">
        <v>345</v>
      </c>
      <c r="C71" s="1" t="s">
        <v>346</v>
      </c>
      <c r="D71" s="1" t="s">
        <v>204</v>
      </c>
      <c r="E71" s="55">
        <v>35759</v>
      </c>
      <c r="F71" s="54" t="s">
        <v>151</v>
      </c>
      <c r="G71" s="53">
        <v>42</v>
      </c>
      <c r="H71" s="52">
        <v>39</v>
      </c>
      <c r="I71" s="52">
        <f t="shared" si="4"/>
        <v>1638</v>
      </c>
    </row>
    <row r="72" spans="1:9">
      <c r="A72" s="1">
        <v>71</v>
      </c>
      <c r="B72" s="1" t="s">
        <v>347</v>
      </c>
      <c r="C72" s="1" t="s">
        <v>348</v>
      </c>
      <c r="D72" s="1" t="s">
        <v>349</v>
      </c>
      <c r="E72" s="55">
        <v>36312</v>
      </c>
      <c r="F72" s="54" t="s">
        <v>151</v>
      </c>
      <c r="G72" s="53">
        <v>29.5</v>
      </c>
      <c r="H72" s="52">
        <v>28.3</v>
      </c>
      <c r="I72" s="52">
        <f t="shared" si="4"/>
        <v>834.85</v>
      </c>
    </row>
    <row r="73" spans="1:9">
      <c r="A73" s="1">
        <v>72</v>
      </c>
      <c r="B73" s="1" t="s">
        <v>350</v>
      </c>
      <c r="C73" s="1" t="s">
        <v>351</v>
      </c>
      <c r="D73" s="1" t="s">
        <v>352</v>
      </c>
      <c r="E73" s="55">
        <v>34609</v>
      </c>
      <c r="F73" s="54" t="s">
        <v>166</v>
      </c>
      <c r="G73" s="53">
        <v>40</v>
      </c>
      <c r="H73" s="52">
        <v>21.5</v>
      </c>
      <c r="I73" s="52">
        <f t="shared" si="4"/>
        <v>860</v>
      </c>
    </row>
    <row r="74" spans="1:9">
      <c r="A74" s="1">
        <v>73</v>
      </c>
      <c r="B74" s="1" t="s">
        <v>353</v>
      </c>
      <c r="C74" s="1" t="s">
        <v>354</v>
      </c>
      <c r="D74" s="1" t="s">
        <v>355</v>
      </c>
      <c r="E74" s="55">
        <v>33646</v>
      </c>
      <c r="F74" s="54" t="s">
        <v>166</v>
      </c>
      <c r="G74" s="53">
        <v>40</v>
      </c>
      <c r="H74" s="52">
        <v>22.22</v>
      </c>
      <c r="I74" s="52">
        <f t="shared" si="4"/>
        <v>888.8</v>
      </c>
    </row>
    <row r="75" spans="1:9">
      <c r="A75" s="1">
        <v>74</v>
      </c>
      <c r="B75" s="1" t="s">
        <v>356</v>
      </c>
      <c r="C75" s="1" t="s">
        <v>357</v>
      </c>
      <c r="D75" s="1" t="s">
        <v>130</v>
      </c>
      <c r="E75" s="55">
        <v>32919</v>
      </c>
      <c r="F75" s="54" t="s">
        <v>142</v>
      </c>
      <c r="G75" s="53">
        <v>40</v>
      </c>
      <c r="H75" s="52">
        <v>27.1</v>
      </c>
      <c r="I75" s="52">
        <f t="shared" si="4"/>
        <v>1084</v>
      </c>
    </row>
    <row r="76" spans="1:9">
      <c r="A76" s="1">
        <v>75</v>
      </c>
      <c r="B76" s="1" t="s">
        <v>358</v>
      </c>
      <c r="C76" s="1" t="s">
        <v>359</v>
      </c>
      <c r="D76" s="1" t="s">
        <v>360</v>
      </c>
      <c r="E76" s="55">
        <v>33831</v>
      </c>
      <c r="F76" s="54" t="s">
        <v>145</v>
      </c>
      <c r="G76" s="53">
        <v>29.5</v>
      </c>
      <c r="H76" s="52">
        <v>31.75</v>
      </c>
      <c r="I76" s="52">
        <f t="shared" si="4"/>
        <v>936.625</v>
      </c>
    </row>
    <row r="77" spans="1:9">
      <c r="A77" s="1">
        <v>76</v>
      </c>
      <c r="B77" s="1" t="s">
        <v>361</v>
      </c>
      <c r="C77" s="1" t="s">
        <v>362</v>
      </c>
      <c r="D77" s="1" t="s">
        <v>363</v>
      </c>
      <c r="E77" s="55">
        <v>35728</v>
      </c>
      <c r="F77" s="54" t="s">
        <v>142</v>
      </c>
      <c r="G77" s="53">
        <v>40</v>
      </c>
      <c r="H77" s="52">
        <v>21.5</v>
      </c>
      <c r="I77" s="52">
        <f t="shared" si="4"/>
        <v>860</v>
      </c>
    </row>
    <row r="78" spans="1:9">
      <c r="A78" s="1">
        <v>77</v>
      </c>
      <c r="B78" s="1" t="s">
        <v>364</v>
      </c>
      <c r="C78" s="1" t="s">
        <v>365</v>
      </c>
      <c r="D78" s="1" t="s">
        <v>366</v>
      </c>
      <c r="E78" s="55">
        <v>34679</v>
      </c>
      <c r="F78" s="54" t="s">
        <v>142</v>
      </c>
      <c r="G78" s="53">
        <v>40</v>
      </c>
      <c r="H78" s="52">
        <v>34.5</v>
      </c>
      <c r="I78" s="52">
        <f t="shared" si="4"/>
        <v>1380</v>
      </c>
    </row>
    <row r="79" spans="1:9">
      <c r="A79" s="1">
        <v>78</v>
      </c>
      <c r="B79" s="1" t="s">
        <v>367</v>
      </c>
      <c r="C79" s="1" t="s">
        <v>368</v>
      </c>
      <c r="D79" s="1" t="s">
        <v>369</v>
      </c>
      <c r="E79" s="55">
        <v>36221</v>
      </c>
      <c r="F79" s="54" t="s">
        <v>192</v>
      </c>
      <c r="G79" s="53">
        <v>40</v>
      </c>
      <c r="H79" s="52">
        <v>48</v>
      </c>
      <c r="I79" s="52">
        <f t="shared" si="4"/>
        <v>1920</v>
      </c>
    </row>
    <row r="80" spans="1:9">
      <c r="A80" s="1">
        <v>79</v>
      </c>
      <c r="B80" s="1" t="s">
        <v>370</v>
      </c>
      <c r="C80" s="1" t="s">
        <v>371</v>
      </c>
      <c r="D80" s="1" t="s">
        <v>372</v>
      </c>
      <c r="E80" s="55">
        <v>34171</v>
      </c>
      <c r="F80" s="54"/>
      <c r="G80" s="53">
        <v>40</v>
      </c>
      <c r="H80" s="52">
        <v>30</v>
      </c>
      <c r="I80" s="52">
        <f t="shared" si="4"/>
        <v>1200</v>
      </c>
    </row>
    <row r="81" spans="1:9">
      <c r="A81" s="1">
        <v>80</v>
      </c>
      <c r="B81" s="1" t="s">
        <v>373</v>
      </c>
      <c r="C81" s="1" t="s">
        <v>374</v>
      </c>
      <c r="D81" s="1"/>
      <c r="E81" s="55"/>
      <c r="F81" s="54" t="s">
        <v>148</v>
      </c>
      <c r="G81" s="53">
        <v>40</v>
      </c>
      <c r="H81" s="52">
        <v>21.5</v>
      </c>
      <c r="I81" s="52">
        <f t="shared" si="4"/>
        <v>860</v>
      </c>
    </row>
    <row r="82" spans="1:9">
      <c r="A82" s="1">
        <v>81</v>
      </c>
      <c r="B82" s="1" t="s">
        <v>375</v>
      </c>
      <c r="C82" s="1" t="s">
        <v>376</v>
      </c>
      <c r="D82" s="1" t="s">
        <v>377</v>
      </c>
      <c r="E82" s="55">
        <v>33908</v>
      </c>
      <c r="F82" s="54" t="s">
        <v>182</v>
      </c>
      <c r="G82" s="53">
        <v>40</v>
      </c>
      <c r="H82" s="52">
        <v>30.5</v>
      </c>
      <c r="I82" s="52">
        <f t="shared" si="4"/>
        <v>1220</v>
      </c>
    </row>
    <row r="83" spans="1:9">
      <c r="A83" s="1">
        <v>82</v>
      </c>
      <c r="B83" s="1" t="s">
        <v>378</v>
      </c>
      <c r="C83" s="1" t="s">
        <v>379</v>
      </c>
      <c r="D83" s="1" t="s">
        <v>380</v>
      </c>
      <c r="E83" s="55">
        <v>35451</v>
      </c>
      <c r="F83" s="54"/>
      <c r="G83" s="53">
        <v>29.5</v>
      </c>
      <c r="H83" s="52">
        <v>30</v>
      </c>
      <c r="I83" s="52">
        <f t="shared" si="4"/>
        <v>885</v>
      </c>
    </row>
    <row r="84" spans="1:9">
      <c r="A84" s="1">
        <v>83</v>
      </c>
      <c r="B84" s="1" t="s">
        <v>381</v>
      </c>
      <c r="C84" s="1" t="s">
        <v>382</v>
      </c>
      <c r="D84" s="1" t="s">
        <v>383</v>
      </c>
      <c r="E84" s="55">
        <v>32568</v>
      </c>
      <c r="F84" s="54" t="s">
        <v>182</v>
      </c>
      <c r="G84" s="53">
        <v>15.5</v>
      </c>
      <c r="H84" s="52">
        <v>27.6</v>
      </c>
      <c r="I84" s="52">
        <f t="shared" si="4"/>
        <v>427.8</v>
      </c>
    </row>
    <row r="85" spans="1:9">
      <c r="A85" s="1">
        <v>84</v>
      </c>
      <c r="B85" s="1" t="s">
        <v>384</v>
      </c>
      <c r="C85" s="1" t="s">
        <v>385</v>
      </c>
      <c r="D85" s="1" t="s">
        <v>386</v>
      </c>
      <c r="E85" s="55">
        <v>34673</v>
      </c>
      <c r="F85" s="54" t="s">
        <v>142</v>
      </c>
      <c r="G85" s="53">
        <v>32</v>
      </c>
      <c r="H85" s="52">
        <v>23.75</v>
      </c>
      <c r="I85" s="52">
        <f t="shared" si="4"/>
        <v>760</v>
      </c>
    </row>
    <row r="86" spans="1:9">
      <c r="A86" s="1">
        <v>85</v>
      </c>
      <c r="B86" s="1" t="s">
        <v>387</v>
      </c>
      <c r="C86" s="1" t="s">
        <v>388</v>
      </c>
      <c r="D86" s="1" t="s">
        <v>389</v>
      </c>
      <c r="E86" s="55">
        <v>35916</v>
      </c>
      <c r="F86" s="54"/>
      <c r="G86" s="53">
        <v>42</v>
      </c>
      <c r="H86" s="52">
        <v>30.5</v>
      </c>
      <c r="I86" s="52">
        <f t="shared" si="4"/>
        <v>1281</v>
      </c>
    </row>
    <row r="87" spans="1:9">
      <c r="A87" s="1">
        <v>86</v>
      </c>
      <c r="B87" s="1" t="s">
        <v>390</v>
      </c>
      <c r="C87" s="1" t="s">
        <v>391</v>
      </c>
      <c r="D87" s="1" t="s">
        <v>204</v>
      </c>
      <c r="E87" s="55">
        <v>34610</v>
      </c>
      <c r="F87" s="54" t="s">
        <v>182</v>
      </c>
      <c r="G87" s="53">
        <v>40</v>
      </c>
      <c r="H87" s="52">
        <v>30</v>
      </c>
      <c r="I87" s="52">
        <f t="shared" si="4"/>
        <v>1200</v>
      </c>
    </row>
    <row r="88" spans="1:9">
      <c r="A88" s="1">
        <v>87</v>
      </c>
      <c r="B88" s="1" t="s">
        <v>392</v>
      </c>
      <c r="C88" s="1" t="s">
        <v>393</v>
      </c>
      <c r="D88" s="1" t="s">
        <v>394</v>
      </c>
      <c r="E88" s="55">
        <v>35739</v>
      </c>
      <c r="F88" s="54" t="s">
        <v>182</v>
      </c>
      <c r="G88" s="53">
        <v>35</v>
      </c>
      <c r="H88" s="52">
        <v>60</v>
      </c>
      <c r="I88" s="52">
        <f t="shared" si="4"/>
        <v>2100</v>
      </c>
    </row>
    <row r="89" spans="1:9">
      <c r="A89" s="1">
        <v>88</v>
      </c>
      <c r="B89" s="1" t="s">
        <v>395</v>
      </c>
      <c r="C89" s="1" t="s">
        <v>396</v>
      </c>
      <c r="D89" s="1" t="s">
        <v>397</v>
      </c>
      <c r="E89" s="55">
        <v>31884</v>
      </c>
      <c r="F89" s="54" t="s">
        <v>148</v>
      </c>
      <c r="G89" s="53">
        <v>40</v>
      </c>
      <c r="H89" s="52">
        <v>21.5</v>
      </c>
      <c r="I89" s="52">
        <f t="shared" si="4"/>
        <v>860</v>
      </c>
    </row>
    <row r="90" spans="1:9">
      <c r="A90" s="1">
        <v>89</v>
      </c>
      <c r="B90" s="1" t="s">
        <v>398</v>
      </c>
      <c r="C90" s="1" t="s">
        <v>399</v>
      </c>
      <c r="D90" s="1" t="s">
        <v>400</v>
      </c>
      <c r="E90" s="55">
        <v>34879</v>
      </c>
      <c r="F90" s="54" t="s">
        <v>145</v>
      </c>
      <c r="G90" s="53">
        <v>40</v>
      </c>
      <c r="H90" s="52">
        <v>21.5</v>
      </c>
      <c r="I90" s="52">
        <f t="shared" si="4"/>
        <v>860</v>
      </c>
    </row>
    <row r="91" spans="1:9">
      <c r="A91" s="1">
        <v>90</v>
      </c>
      <c r="B91" s="1" t="s">
        <v>401</v>
      </c>
      <c r="C91" s="1" t="s">
        <v>402</v>
      </c>
      <c r="D91" s="1" t="s">
        <v>403</v>
      </c>
      <c r="E91" s="55">
        <v>34758</v>
      </c>
      <c r="F91" s="54" t="s">
        <v>151</v>
      </c>
      <c r="G91" s="53">
        <v>15.5</v>
      </c>
      <c r="H91" s="52">
        <v>20.5</v>
      </c>
      <c r="I91" s="52">
        <f t="shared" si="4"/>
        <v>317.75</v>
      </c>
    </row>
    <row r="92" spans="1:9">
      <c r="A92" s="1">
        <v>91</v>
      </c>
      <c r="B92" s="1" t="s">
        <v>404</v>
      </c>
      <c r="C92" s="1" t="s">
        <v>405</v>
      </c>
      <c r="D92" s="1" t="s">
        <v>406</v>
      </c>
      <c r="E92" s="55">
        <v>35055</v>
      </c>
      <c r="F92" s="54" t="s">
        <v>166</v>
      </c>
      <c r="G92" s="53">
        <v>40</v>
      </c>
      <c r="H92" s="52">
        <v>31.75</v>
      </c>
      <c r="I92" s="52">
        <f t="shared" si="4"/>
        <v>1270</v>
      </c>
    </row>
    <row r="93" spans="1:9">
      <c r="A93" s="1">
        <v>92</v>
      </c>
      <c r="B93" s="1" t="s">
        <v>407</v>
      </c>
      <c r="C93" s="1" t="s">
        <v>408</v>
      </c>
      <c r="D93" s="1" t="s">
        <v>409</v>
      </c>
      <c r="E93" s="55">
        <v>33568</v>
      </c>
      <c r="F93" s="54" t="s">
        <v>142</v>
      </c>
      <c r="G93" s="53">
        <v>40</v>
      </c>
      <c r="H93" s="52">
        <v>22.22</v>
      </c>
      <c r="I93" s="52">
        <f t="shared" si="4"/>
        <v>888.8</v>
      </c>
    </row>
    <row r="94" spans="1:9">
      <c r="A94" s="1">
        <v>93</v>
      </c>
      <c r="B94" s="1" t="s">
        <v>410</v>
      </c>
      <c r="C94" s="1" t="s">
        <v>411</v>
      </c>
      <c r="D94" s="1" t="s">
        <v>130</v>
      </c>
      <c r="E94" s="55">
        <v>36256</v>
      </c>
      <c r="F94" s="54" t="s">
        <v>151</v>
      </c>
      <c r="G94" s="53">
        <v>40</v>
      </c>
      <c r="H94" s="52">
        <v>47</v>
      </c>
      <c r="I94" s="52">
        <f t="shared" si="4"/>
        <v>1880</v>
      </c>
    </row>
    <row r="95" spans="1:9">
      <c r="A95" s="1">
        <v>94</v>
      </c>
      <c r="B95" s="1" t="s">
        <v>412</v>
      </c>
      <c r="C95" s="1" t="s">
        <v>413</v>
      </c>
      <c r="D95" s="1" t="s">
        <v>414</v>
      </c>
      <c r="E95" s="55">
        <v>36037</v>
      </c>
      <c r="F95" s="54"/>
      <c r="G95" s="53">
        <v>15.5</v>
      </c>
      <c r="H95" s="52">
        <v>21.5</v>
      </c>
      <c r="I95" s="52">
        <f t="shared" si="4"/>
        <v>333.25</v>
      </c>
    </row>
    <row r="98" spans="1:99" ht="15.75" thickBot="1">
      <c r="A98" s="58" t="s">
        <v>133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/>
      <c r="L98" s="1"/>
      <c r="M98" s="1"/>
      <c r="N98" s="1"/>
      <c r="O98" s="1">
        <v>10</v>
      </c>
      <c r="P98" s="1">
        <v>11</v>
      </c>
      <c r="Q98" s="1">
        <v>12</v>
      </c>
      <c r="R98" s="1">
        <v>13</v>
      </c>
      <c r="S98" s="1">
        <v>14</v>
      </c>
      <c r="T98" s="1">
        <v>15</v>
      </c>
      <c r="U98" s="1">
        <v>16</v>
      </c>
      <c r="V98" s="1">
        <v>17</v>
      </c>
      <c r="W98" s="1">
        <v>18</v>
      </c>
      <c r="X98" s="1">
        <v>19</v>
      </c>
      <c r="Y98" s="1">
        <v>20</v>
      </c>
      <c r="Z98" s="1">
        <v>21</v>
      </c>
      <c r="AA98" s="1">
        <v>22</v>
      </c>
      <c r="AB98" s="1">
        <v>23</v>
      </c>
      <c r="AC98" s="1">
        <v>24</v>
      </c>
      <c r="AD98" s="1">
        <v>25</v>
      </c>
      <c r="AE98" s="1">
        <v>26</v>
      </c>
      <c r="AF98" s="1">
        <v>27</v>
      </c>
      <c r="AG98" s="1">
        <v>28</v>
      </c>
      <c r="AH98" s="1">
        <v>29</v>
      </c>
      <c r="AI98" s="1">
        <v>30</v>
      </c>
      <c r="AJ98" s="1">
        <v>31</v>
      </c>
      <c r="AK98" s="1">
        <v>32</v>
      </c>
      <c r="AL98" s="1">
        <v>33</v>
      </c>
      <c r="AM98" s="1">
        <v>34</v>
      </c>
      <c r="AN98" s="1">
        <v>35</v>
      </c>
      <c r="AO98" s="1">
        <v>36</v>
      </c>
      <c r="AP98" s="1">
        <v>37</v>
      </c>
      <c r="AQ98" s="1">
        <v>38</v>
      </c>
      <c r="AR98" s="1">
        <v>39</v>
      </c>
      <c r="AS98" s="1">
        <v>40</v>
      </c>
      <c r="AT98" s="1">
        <v>41</v>
      </c>
      <c r="AU98" s="1">
        <v>42</v>
      </c>
      <c r="AV98" s="1">
        <v>43</v>
      </c>
      <c r="AW98" s="1">
        <v>44</v>
      </c>
      <c r="AX98" s="1">
        <v>45</v>
      </c>
      <c r="AY98" s="1">
        <v>46</v>
      </c>
      <c r="AZ98" s="1">
        <v>47</v>
      </c>
      <c r="BA98" s="1">
        <v>48</v>
      </c>
      <c r="BB98" s="1">
        <v>49</v>
      </c>
      <c r="BC98" s="1">
        <v>50</v>
      </c>
      <c r="BD98" s="1">
        <v>51</v>
      </c>
      <c r="BE98" s="1">
        <v>52</v>
      </c>
      <c r="BF98" s="1">
        <v>53</v>
      </c>
      <c r="BG98" s="1">
        <v>54</v>
      </c>
      <c r="BH98" s="1">
        <v>55</v>
      </c>
      <c r="BI98" s="1">
        <v>56</v>
      </c>
      <c r="BJ98" s="1">
        <v>57</v>
      </c>
      <c r="BK98" s="1">
        <v>58</v>
      </c>
      <c r="BL98" s="1">
        <v>59</v>
      </c>
      <c r="BM98" s="1">
        <v>60</v>
      </c>
      <c r="BN98" s="1">
        <v>61</v>
      </c>
      <c r="BO98" s="1">
        <v>62</v>
      </c>
      <c r="BP98" s="1">
        <v>63</v>
      </c>
      <c r="BQ98" s="1">
        <v>64</v>
      </c>
      <c r="BR98" s="1">
        <v>65</v>
      </c>
      <c r="BS98" s="1">
        <v>66</v>
      </c>
      <c r="BT98" s="1">
        <v>67</v>
      </c>
      <c r="BU98" s="1">
        <v>68</v>
      </c>
      <c r="BV98" s="1">
        <v>69</v>
      </c>
      <c r="BW98" s="1">
        <v>70</v>
      </c>
      <c r="BX98" s="1">
        <v>71</v>
      </c>
      <c r="BY98" s="1">
        <v>72</v>
      </c>
      <c r="BZ98" s="1">
        <v>73</v>
      </c>
      <c r="CA98" s="1">
        <v>74</v>
      </c>
      <c r="CB98" s="1">
        <v>75</v>
      </c>
      <c r="CC98" s="1">
        <v>76</v>
      </c>
      <c r="CD98" s="1">
        <v>77</v>
      </c>
      <c r="CE98" s="1">
        <v>78</v>
      </c>
      <c r="CF98" s="1">
        <v>79</v>
      </c>
      <c r="CG98" s="1">
        <v>80</v>
      </c>
      <c r="CH98" s="1">
        <v>81</v>
      </c>
      <c r="CI98" s="1">
        <v>82</v>
      </c>
      <c r="CJ98" s="1">
        <v>83</v>
      </c>
      <c r="CK98" s="1">
        <v>84</v>
      </c>
      <c r="CL98" s="1">
        <v>85</v>
      </c>
      <c r="CM98" s="1">
        <v>86</v>
      </c>
      <c r="CN98" s="1">
        <v>87</v>
      </c>
      <c r="CO98" s="1">
        <v>88</v>
      </c>
      <c r="CP98" s="1">
        <v>89</v>
      </c>
      <c r="CQ98" s="1">
        <v>90</v>
      </c>
      <c r="CR98" s="1">
        <v>91</v>
      </c>
      <c r="CS98" s="1">
        <v>92</v>
      </c>
      <c r="CT98" s="1">
        <v>93</v>
      </c>
      <c r="CU98" s="1">
        <v>94</v>
      </c>
    </row>
    <row r="99" spans="1:99" ht="15.75" thickBot="1">
      <c r="A99" s="58" t="s">
        <v>134</v>
      </c>
      <c r="B99" s="1" t="s">
        <v>140</v>
      </c>
      <c r="C99" s="1" t="s">
        <v>143</v>
      </c>
      <c r="D99" s="1" t="s">
        <v>146</v>
      </c>
      <c r="E99" s="1" t="s">
        <v>149</v>
      </c>
      <c r="F99" s="1" t="s">
        <v>152</v>
      </c>
      <c r="G99" s="1" t="s">
        <v>154</v>
      </c>
      <c r="H99" s="1" t="s">
        <v>157</v>
      </c>
      <c r="I99" s="1" t="s">
        <v>160</v>
      </c>
      <c r="J99" s="1" t="s">
        <v>163</v>
      </c>
      <c r="K99" s="1"/>
      <c r="L99" s="1"/>
      <c r="M99" s="1"/>
      <c r="N99" s="1"/>
      <c r="O99" s="1" t="s">
        <v>167</v>
      </c>
      <c r="P99" s="1" t="s">
        <v>170</v>
      </c>
      <c r="Q99" s="1" t="s">
        <v>173</v>
      </c>
      <c r="R99" s="1" t="s">
        <v>176</v>
      </c>
      <c r="S99" s="1" t="s">
        <v>179</v>
      </c>
      <c r="T99" s="1" t="s">
        <v>183</v>
      </c>
      <c r="U99" s="1" t="s">
        <v>186</v>
      </c>
      <c r="V99" s="1" t="s">
        <v>189</v>
      </c>
      <c r="W99" s="1" t="s">
        <v>193</v>
      </c>
      <c r="X99" s="1" t="s">
        <v>196</v>
      </c>
      <c r="Y99" s="1" t="s">
        <v>199</v>
      </c>
      <c r="Z99" s="1" t="s">
        <v>202</v>
      </c>
      <c r="AA99" s="1" t="s">
        <v>205</v>
      </c>
      <c r="AB99" s="1" t="s">
        <v>208</v>
      </c>
      <c r="AC99" s="1" t="s">
        <v>211</v>
      </c>
      <c r="AD99" s="1" t="s">
        <v>214</v>
      </c>
      <c r="AE99" s="1" t="s">
        <v>217</v>
      </c>
      <c r="AF99" s="1" t="s">
        <v>220</v>
      </c>
      <c r="AG99" s="1" t="s">
        <v>223</v>
      </c>
      <c r="AH99" s="1" t="s">
        <v>226</v>
      </c>
      <c r="AI99" s="1" t="s">
        <v>229</v>
      </c>
      <c r="AJ99" s="1" t="s">
        <v>232</v>
      </c>
      <c r="AK99" s="1" t="s">
        <v>235</v>
      </c>
      <c r="AL99" s="1" t="s">
        <v>237</v>
      </c>
      <c r="AM99" s="1" t="s">
        <v>240</v>
      </c>
      <c r="AN99" s="1" t="s">
        <v>242</v>
      </c>
      <c r="AO99" s="1" t="s">
        <v>245</v>
      </c>
      <c r="AP99" s="1" t="s">
        <v>248</v>
      </c>
      <c r="AQ99" s="1" t="s">
        <v>251</v>
      </c>
      <c r="AR99" s="1" t="s">
        <v>254</v>
      </c>
      <c r="AS99" s="1" t="s">
        <v>257</v>
      </c>
      <c r="AT99" s="1" t="s">
        <v>260</v>
      </c>
      <c r="AU99" s="1" t="s">
        <v>263</v>
      </c>
      <c r="AV99" s="1" t="s">
        <v>266</v>
      </c>
      <c r="AW99" s="1" t="s">
        <v>269</v>
      </c>
      <c r="AX99" s="1" t="s">
        <v>272</v>
      </c>
      <c r="AY99" s="1" t="s">
        <v>275</v>
      </c>
      <c r="AZ99" s="1" t="s">
        <v>278</v>
      </c>
      <c r="BA99" s="1" t="s">
        <v>281</v>
      </c>
      <c r="BB99" s="1" t="s">
        <v>284</v>
      </c>
      <c r="BC99" s="1" t="s">
        <v>287</v>
      </c>
      <c r="BD99" s="1" t="s">
        <v>290</v>
      </c>
      <c r="BE99" s="1" t="s">
        <v>293</v>
      </c>
      <c r="BF99" s="1" t="s">
        <v>296</v>
      </c>
      <c r="BG99" s="1" t="s">
        <v>299</v>
      </c>
      <c r="BH99" s="1" t="s">
        <v>302</v>
      </c>
      <c r="BI99" s="1" t="s">
        <v>305</v>
      </c>
      <c r="BJ99" s="1" t="s">
        <v>308</v>
      </c>
      <c r="BK99" s="1" t="s">
        <v>311</v>
      </c>
      <c r="BL99" s="1" t="s">
        <v>314</v>
      </c>
      <c r="BM99" s="1" t="s">
        <v>316</v>
      </c>
      <c r="BN99" s="1" t="s">
        <v>319</v>
      </c>
      <c r="BO99" s="1" t="s">
        <v>322</v>
      </c>
      <c r="BP99" s="1" t="s">
        <v>325</v>
      </c>
      <c r="BQ99" s="1" t="s">
        <v>328</v>
      </c>
      <c r="BR99" s="1" t="s">
        <v>331</v>
      </c>
      <c r="BS99" s="1" t="s">
        <v>334</v>
      </c>
      <c r="BT99" s="1" t="s">
        <v>337</v>
      </c>
      <c r="BU99" s="1" t="s">
        <v>340</v>
      </c>
      <c r="BV99" s="1" t="s">
        <v>342</v>
      </c>
      <c r="BW99" s="1" t="s">
        <v>345</v>
      </c>
      <c r="BX99" s="1" t="s">
        <v>347</v>
      </c>
      <c r="BY99" s="1" t="s">
        <v>350</v>
      </c>
      <c r="BZ99" s="1" t="s">
        <v>353</v>
      </c>
      <c r="CA99" s="1" t="s">
        <v>356</v>
      </c>
      <c r="CB99" s="1" t="s">
        <v>358</v>
      </c>
      <c r="CC99" s="1" t="s">
        <v>361</v>
      </c>
      <c r="CD99" s="1" t="s">
        <v>364</v>
      </c>
      <c r="CE99" s="1" t="s">
        <v>367</v>
      </c>
      <c r="CF99" s="1" t="s">
        <v>370</v>
      </c>
      <c r="CG99" s="1" t="s">
        <v>373</v>
      </c>
      <c r="CH99" s="1" t="s">
        <v>375</v>
      </c>
      <c r="CI99" s="1" t="s">
        <v>378</v>
      </c>
      <c r="CJ99" s="1" t="s">
        <v>381</v>
      </c>
      <c r="CK99" s="1" t="s">
        <v>384</v>
      </c>
      <c r="CL99" s="1" t="s">
        <v>387</v>
      </c>
      <c r="CM99" s="1" t="s">
        <v>390</v>
      </c>
      <c r="CN99" s="1" t="s">
        <v>392</v>
      </c>
      <c r="CO99" s="1" t="s">
        <v>395</v>
      </c>
      <c r="CP99" s="1" t="s">
        <v>398</v>
      </c>
      <c r="CQ99" s="1" t="s">
        <v>401</v>
      </c>
      <c r="CR99" s="1" t="s">
        <v>404</v>
      </c>
      <c r="CS99" s="1" t="s">
        <v>407</v>
      </c>
      <c r="CT99" s="1" t="s">
        <v>410</v>
      </c>
      <c r="CU99" s="1" t="s">
        <v>412</v>
      </c>
    </row>
    <row r="100" spans="1:99" ht="15.75" thickBot="1">
      <c r="A100" s="58" t="s">
        <v>118</v>
      </c>
      <c r="B100" s="1" t="s">
        <v>141</v>
      </c>
      <c r="C100" s="1" t="s">
        <v>144</v>
      </c>
      <c r="D100" s="1" t="s">
        <v>147</v>
      </c>
      <c r="E100" s="1" t="s">
        <v>150</v>
      </c>
      <c r="F100" s="1" t="s">
        <v>153</v>
      </c>
      <c r="G100" s="1" t="s">
        <v>155</v>
      </c>
      <c r="H100" s="1" t="s">
        <v>158</v>
      </c>
      <c r="I100" s="1" t="s">
        <v>161</v>
      </c>
      <c r="J100" s="1" t="s">
        <v>164</v>
      </c>
      <c r="K100" s="1"/>
      <c r="L100" s="1"/>
      <c r="M100" s="1"/>
      <c r="N100" s="1"/>
      <c r="O100" s="1" t="s">
        <v>168</v>
      </c>
      <c r="P100" s="1" t="s">
        <v>171</v>
      </c>
      <c r="Q100" s="1" t="s">
        <v>174</v>
      </c>
      <c r="R100" s="1" t="s">
        <v>177</v>
      </c>
      <c r="S100" s="1" t="s">
        <v>180</v>
      </c>
      <c r="T100" s="1" t="s">
        <v>184</v>
      </c>
      <c r="U100" s="1" t="s">
        <v>187</v>
      </c>
      <c r="V100" s="1" t="s">
        <v>190</v>
      </c>
      <c r="W100" s="1" t="s">
        <v>194</v>
      </c>
      <c r="X100" s="1" t="s">
        <v>197</v>
      </c>
      <c r="Y100" s="1" t="s">
        <v>200</v>
      </c>
      <c r="Z100" s="1" t="s">
        <v>203</v>
      </c>
      <c r="AA100" s="1" t="s">
        <v>206</v>
      </c>
      <c r="AB100" s="1" t="s">
        <v>209</v>
      </c>
      <c r="AC100" s="1" t="s">
        <v>212</v>
      </c>
      <c r="AD100" s="1" t="s">
        <v>215</v>
      </c>
      <c r="AE100" s="1" t="s">
        <v>218</v>
      </c>
      <c r="AF100" s="1" t="s">
        <v>221</v>
      </c>
      <c r="AG100" s="1" t="s">
        <v>224</v>
      </c>
      <c r="AH100" s="1" t="s">
        <v>227</v>
      </c>
      <c r="AI100" s="1" t="s">
        <v>230</v>
      </c>
      <c r="AJ100" s="1" t="s">
        <v>233</v>
      </c>
      <c r="AK100" s="1" t="s">
        <v>236</v>
      </c>
      <c r="AL100" s="1" t="s">
        <v>238</v>
      </c>
      <c r="AM100" s="1" t="s">
        <v>241</v>
      </c>
      <c r="AN100" s="1" t="s">
        <v>243</v>
      </c>
      <c r="AO100" s="1" t="s">
        <v>246</v>
      </c>
      <c r="AP100" s="1" t="s">
        <v>249</v>
      </c>
      <c r="AQ100" s="1" t="s">
        <v>252</v>
      </c>
      <c r="AR100" s="1" t="s">
        <v>255</v>
      </c>
      <c r="AS100" s="1" t="s">
        <v>258</v>
      </c>
      <c r="AT100" s="1" t="s">
        <v>261</v>
      </c>
      <c r="AU100" s="1" t="s">
        <v>264</v>
      </c>
      <c r="AV100" s="1" t="s">
        <v>267</v>
      </c>
      <c r="AW100" s="1" t="s">
        <v>270</v>
      </c>
      <c r="AX100" s="1" t="s">
        <v>273</v>
      </c>
      <c r="AY100" s="1" t="s">
        <v>276</v>
      </c>
      <c r="AZ100" s="1" t="s">
        <v>279</v>
      </c>
      <c r="BA100" s="1" t="s">
        <v>282</v>
      </c>
      <c r="BB100" s="1" t="s">
        <v>285</v>
      </c>
      <c r="BC100" s="1" t="s">
        <v>288</v>
      </c>
      <c r="BD100" s="1" t="s">
        <v>291</v>
      </c>
      <c r="BE100" s="1" t="s">
        <v>294</v>
      </c>
      <c r="BF100" s="1" t="s">
        <v>297</v>
      </c>
      <c r="BG100" s="1" t="s">
        <v>300</v>
      </c>
      <c r="BH100" s="1" t="s">
        <v>303</v>
      </c>
      <c r="BI100" s="1" t="s">
        <v>306</v>
      </c>
      <c r="BJ100" s="1" t="s">
        <v>309</v>
      </c>
      <c r="BK100" s="1" t="s">
        <v>312</v>
      </c>
      <c r="BL100" s="1" t="s">
        <v>315</v>
      </c>
      <c r="BM100" s="1" t="s">
        <v>317</v>
      </c>
      <c r="BN100" s="1" t="s">
        <v>320</v>
      </c>
      <c r="BO100" s="1" t="s">
        <v>323</v>
      </c>
      <c r="BP100" s="1" t="s">
        <v>326</v>
      </c>
      <c r="BQ100" s="1" t="s">
        <v>329</v>
      </c>
      <c r="BR100" s="1" t="s">
        <v>332</v>
      </c>
      <c r="BS100" s="1" t="s">
        <v>335</v>
      </c>
      <c r="BT100" s="1" t="s">
        <v>338</v>
      </c>
      <c r="BU100" s="1" t="s">
        <v>341</v>
      </c>
      <c r="BV100" s="1" t="s">
        <v>343</v>
      </c>
      <c r="BW100" s="1" t="s">
        <v>346</v>
      </c>
      <c r="BX100" s="1" t="s">
        <v>348</v>
      </c>
      <c r="BY100" s="1" t="s">
        <v>351</v>
      </c>
      <c r="BZ100" s="1" t="s">
        <v>354</v>
      </c>
      <c r="CA100" s="1" t="s">
        <v>357</v>
      </c>
      <c r="CB100" s="1" t="s">
        <v>359</v>
      </c>
      <c r="CC100" s="1" t="s">
        <v>362</v>
      </c>
      <c r="CD100" s="1" t="s">
        <v>365</v>
      </c>
      <c r="CE100" s="1" t="s">
        <v>368</v>
      </c>
      <c r="CF100" s="1" t="s">
        <v>371</v>
      </c>
      <c r="CG100" s="1" t="s">
        <v>374</v>
      </c>
      <c r="CH100" s="1" t="s">
        <v>376</v>
      </c>
      <c r="CI100" s="1" t="s">
        <v>379</v>
      </c>
      <c r="CJ100" s="1" t="s">
        <v>382</v>
      </c>
      <c r="CK100" s="1" t="s">
        <v>385</v>
      </c>
      <c r="CL100" s="1" t="s">
        <v>388</v>
      </c>
      <c r="CM100" s="1" t="s">
        <v>391</v>
      </c>
      <c r="CN100" s="1" t="s">
        <v>393</v>
      </c>
      <c r="CO100" s="1" t="s">
        <v>396</v>
      </c>
      <c r="CP100" s="1" t="s">
        <v>399</v>
      </c>
      <c r="CQ100" s="1" t="s">
        <v>402</v>
      </c>
      <c r="CR100" s="1" t="s">
        <v>405</v>
      </c>
      <c r="CS100" s="1" t="s">
        <v>408</v>
      </c>
      <c r="CT100" s="1" t="s">
        <v>411</v>
      </c>
      <c r="CU100" s="1" t="s">
        <v>413</v>
      </c>
    </row>
    <row r="101" spans="1:99" ht="15.75" thickBot="1">
      <c r="A101" s="58" t="s">
        <v>119</v>
      </c>
      <c r="B101" s="1" t="s">
        <v>124</v>
      </c>
      <c r="C101" s="1" t="s">
        <v>126</v>
      </c>
      <c r="D101" s="1" t="s">
        <v>128</v>
      </c>
      <c r="E101" s="1" t="s">
        <v>130</v>
      </c>
      <c r="F101" s="1" t="s">
        <v>132</v>
      </c>
      <c r="G101" s="1" t="s">
        <v>156</v>
      </c>
      <c r="H101" s="1" t="s">
        <v>159</v>
      </c>
      <c r="I101" s="1" t="s">
        <v>162</v>
      </c>
      <c r="J101" s="1" t="s">
        <v>165</v>
      </c>
      <c r="K101" s="1"/>
      <c r="L101" s="1"/>
      <c r="M101" s="1"/>
      <c r="N101" s="1"/>
      <c r="O101" s="1" t="s">
        <v>169</v>
      </c>
      <c r="P101" s="1" t="s">
        <v>172</v>
      </c>
      <c r="Q101" s="1" t="s">
        <v>175</v>
      </c>
      <c r="R101" s="1" t="s">
        <v>178</v>
      </c>
      <c r="S101" s="1" t="s">
        <v>181</v>
      </c>
      <c r="T101" s="1" t="s">
        <v>185</v>
      </c>
      <c r="U101" s="1" t="s">
        <v>188</v>
      </c>
      <c r="V101" s="1" t="s">
        <v>191</v>
      </c>
      <c r="W101" s="1" t="s">
        <v>195</v>
      </c>
      <c r="X101" s="1" t="s">
        <v>198</v>
      </c>
      <c r="Y101" s="1" t="s">
        <v>201</v>
      </c>
      <c r="Z101" s="1" t="s">
        <v>204</v>
      </c>
      <c r="AA101" s="1" t="s">
        <v>207</v>
      </c>
      <c r="AB101" s="1" t="s">
        <v>210</v>
      </c>
      <c r="AC101" s="1" t="s">
        <v>213</v>
      </c>
      <c r="AD101" s="1" t="s">
        <v>216</v>
      </c>
      <c r="AE101" s="1" t="s">
        <v>219</v>
      </c>
      <c r="AF101" s="1" t="s">
        <v>222</v>
      </c>
      <c r="AG101" s="1" t="s">
        <v>225</v>
      </c>
      <c r="AH101" s="1" t="s">
        <v>228</v>
      </c>
      <c r="AI101" s="1" t="s">
        <v>231</v>
      </c>
      <c r="AJ101" s="1" t="s">
        <v>234</v>
      </c>
      <c r="AK101" s="1" t="s">
        <v>128</v>
      </c>
      <c r="AL101" s="1" t="s">
        <v>239</v>
      </c>
      <c r="AM101" s="1" t="s">
        <v>204</v>
      </c>
      <c r="AN101" s="1" t="s">
        <v>244</v>
      </c>
      <c r="AO101" s="1" t="s">
        <v>247</v>
      </c>
      <c r="AP101" s="1" t="s">
        <v>250</v>
      </c>
      <c r="AQ101" s="1" t="s">
        <v>253</v>
      </c>
      <c r="AR101" s="1" t="s">
        <v>256</v>
      </c>
      <c r="AS101" s="1" t="s">
        <v>259</v>
      </c>
      <c r="AT101" s="1" t="s">
        <v>262</v>
      </c>
      <c r="AU101" s="1" t="s">
        <v>265</v>
      </c>
      <c r="AV101" s="1" t="s">
        <v>268</v>
      </c>
      <c r="AW101" s="1" t="s">
        <v>271</v>
      </c>
      <c r="AX101" s="1" t="s">
        <v>274</v>
      </c>
      <c r="AY101" s="1" t="s">
        <v>277</v>
      </c>
      <c r="AZ101" s="1" t="s">
        <v>280</v>
      </c>
      <c r="BA101" s="1" t="s">
        <v>283</v>
      </c>
      <c r="BB101" s="1" t="s">
        <v>286</v>
      </c>
      <c r="BC101" s="1" t="s">
        <v>289</v>
      </c>
      <c r="BD101" s="1" t="s">
        <v>292</v>
      </c>
      <c r="BE101" s="1" t="s">
        <v>295</v>
      </c>
      <c r="BF101" s="1" t="s">
        <v>298</v>
      </c>
      <c r="BG101" s="1" t="s">
        <v>301</v>
      </c>
      <c r="BH101" s="1" t="s">
        <v>304</v>
      </c>
      <c r="BI101" s="1" t="s">
        <v>307</v>
      </c>
      <c r="BJ101" s="1" t="s">
        <v>310</v>
      </c>
      <c r="BK101" s="1" t="s">
        <v>313</v>
      </c>
      <c r="BL101" s="1" t="s">
        <v>128</v>
      </c>
      <c r="BM101" s="1" t="s">
        <v>318</v>
      </c>
      <c r="BN101" s="1" t="s">
        <v>321</v>
      </c>
      <c r="BO101" s="1" t="s">
        <v>324</v>
      </c>
      <c r="BP101" s="1" t="s">
        <v>327</v>
      </c>
      <c r="BQ101" s="1" t="s">
        <v>330</v>
      </c>
      <c r="BR101" s="1" t="s">
        <v>333</v>
      </c>
      <c r="BS101" s="1" t="s">
        <v>336</v>
      </c>
      <c r="BT101" s="1" t="s">
        <v>339</v>
      </c>
      <c r="BU101" s="1" t="s">
        <v>128</v>
      </c>
      <c r="BV101" s="1" t="s">
        <v>344</v>
      </c>
      <c r="BW101" s="1" t="s">
        <v>204</v>
      </c>
      <c r="BX101" s="1" t="s">
        <v>349</v>
      </c>
      <c r="BY101" s="1" t="s">
        <v>352</v>
      </c>
      <c r="BZ101" s="1" t="s">
        <v>355</v>
      </c>
      <c r="CA101" s="1" t="s">
        <v>130</v>
      </c>
      <c r="CB101" s="1" t="s">
        <v>360</v>
      </c>
      <c r="CC101" s="1" t="s">
        <v>363</v>
      </c>
      <c r="CD101" s="1" t="s">
        <v>366</v>
      </c>
      <c r="CE101" s="1" t="s">
        <v>369</v>
      </c>
      <c r="CF101" s="1" t="s">
        <v>372</v>
      </c>
      <c r="CG101" s="1"/>
      <c r="CH101" s="1" t="s">
        <v>377</v>
      </c>
      <c r="CI101" s="1" t="s">
        <v>380</v>
      </c>
      <c r="CJ101" s="1" t="s">
        <v>383</v>
      </c>
      <c r="CK101" s="1" t="s">
        <v>386</v>
      </c>
      <c r="CL101" s="1" t="s">
        <v>389</v>
      </c>
      <c r="CM101" s="1" t="s">
        <v>204</v>
      </c>
      <c r="CN101" s="1" t="s">
        <v>394</v>
      </c>
      <c r="CO101" s="1" t="s">
        <v>397</v>
      </c>
      <c r="CP101" s="1" t="s">
        <v>400</v>
      </c>
      <c r="CQ101" s="1" t="s">
        <v>403</v>
      </c>
      <c r="CR101" s="1" t="s">
        <v>406</v>
      </c>
      <c r="CS101" s="1" t="s">
        <v>409</v>
      </c>
      <c r="CT101" s="1" t="s">
        <v>130</v>
      </c>
      <c r="CU101" s="1" t="s">
        <v>414</v>
      </c>
    </row>
    <row r="102" spans="1:99" ht="15.75" thickBot="1">
      <c r="A102" s="58" t="s">
        <v>135</v>
      </c>
      <c r="B102" s="55">
        <v>34690</v>
      </c>
      <c r="C102" s="55">
        <v>34153</v>
      </c>
      <c r="D102" s="55">
        <v>36000</v>
      </c>
      <c r="E102" s="55">
        <v>35221</v>
      </c>
      <c r="F102" s="55">
        <v>33399</v>
      </c>
      <c r="G102" s="55">
        <v>34853</v>
      </c>
      <c r="H102" s="55">
        <v>35485</v>
      </c>
      <c r="I102" s="55">
        <v>33341</v>
      </c>
      <c r="J102" s="55">
        <v>35825</v>
      </c>
      <c r="K102" s="55"/>
      <c r="L102" s="55"/>
      <c r="M102" s="55"/>
      <c r="N102" s="55"/>
      <c r="O102" s="55">
        <v>36157</v>
      </c>
      <c r="P102" s="55">
        <v>33822</v>
      </c>
      <c r="Q102" s="55">
        <v>35888</v>
      </c>
      <c r="R102" s="55">
        <v>33992</v>
      </c>
      <c r="S102" s="55">
        <v>35195</v>
      </c>
      <c r="T102" s="55">
        <v>34858</v>
      </c>
      <c r="U102" s="55">
        <v>34616</v>
      </c>
      <c r="V102" s="55">
        <v>34094</v>
      </c>
      <c r="W102" s="55">
        <v>35050</v>
      </c>
      <c r="X102" s="55">
        <v>34871</v>
      </c>
      <c r="Y102" s="55">
        <v>34534</v>
      </c>
      <c r="Z102" s="55">
        <v>33649</v>
      </c>
      <c r="AA102" s="55">
        <v>33634</v>
      </c>
      <c r="AB102" s="55">
        <v>32573</v>
      </c>
      <c r="AC102" s="55">
        <v>33700</v>
      </c>
      <c r="AD102" s="55">
        <v>35747</v>
      </c>
      <c r="AE102" s="55">
        <v>36374</v>
      </c>
      <c r="AF102" s="55">
        <v>34279</v>
      </c>
      <c r="AG102" s="55">
        <v>33497</v>
      </c>
      <c r="AH102" s="55">
        <v>33831</v>
      </c>
      <c r="AI102" s="55">
        <v>33837</v>
      </c>
      <c r="AJ102" s="55">
        <v>35775</v>
      </c>
      <c r="AK102" s="55">
        <v>36194</v>
      </c>
      <c r="AL102" s="55">
        <v>36017</v>
      </c>
      <c r="AM102" s="55">
        <v>35372</v>
      </c>
      <c r="AN102" s="55">
        <v>35026</v>
      </c>
      <c r="AO102" s="55">
        <v>34483</v>
      </c>
      <c r="AP102" s="55">
        <v>34949</v>
      </c>
      <c r="AQ102" s="55">
        <v>33404</v>
      </c>
      <c r="AR102" s="55">
        <v>35655</v>
      </c>
      <c r="AS102" s="55">
        <v>35005</v>
      </c>
      <c r="AT102" s="55">
        <v>34471</v>
      </c>
      <c r="AU102" s="55">
        <v>32883</v>
      </c>
      <c r="AV102" s="55">
        <v>34414</v>
      </c>
      <c r="AW102" s="55">
        <v>34671</v>
      </c>
      <c r="AX102" s="55">
        <v>33883</v>
      </c>
      <c r="AY102" s="55">
        <v>35427</v>
      </c>
      <c r="AZ102" s="55">
        <v>34428</v>
      </c>
      <c r="BA102" s="55">
        <v>34843</v>
      </c>
      <c r="BB102" s="55">
        <v>35034</v>
      </c>
      <c r="BC102" s="55">
        <v>34610</v>
      </c>
      <c r="BD102" s="55">
        <v>33704</v>
      </c>
      <c r="BE102" s="55">
        <v>34998</v>
      </c>
      <c r="BF102" s="55">
        <v>34347</v>
      </c>
      <c r="BG102" s="55">
        <v>34615</v>
      </c>
      <c r="BH102" s="55">
        <v>35221</v>
      </c>
      <c r="BI102" s="55">
        <v>36181</v>
      </c>
      <c r="BJ102" s="55">
        <v>32732</v>
      </c>
      <c r="BK102" s="55">
        <v>35755</v>
      </c>
      <c r="BL102" s="55">
        <v>34709</v>
      </c>
      <c r="BM102" s="55">
        <v>34500</v>
      </c>
      <c r="BN102" s="55">
        <v>34846</v>
      </c>
      <c r="BO102" s="55">
        <v>35545</v>
      </c>
      <c r="BP102" s="55">
        <v>33059</v>
      </c>
      <c r="BQ102" s="55">
        <v>35390</v>
      </c>
      <c r="BR102" s="55">
        <v>34364</v>
      </c>
      <c r="BS102" s="55">
        <v>33688</v>
      </c>
      <c r="BT102" s="55">
        <v>35038</v>
      </c>
      <c r="BU102" s="55">
        <v>35715</v>
      </c>
      <c r="BV102" s="55">
        <v>36231</v>
      </c>
      <c r="BW102" s="55">
        <v>35759</v>
      </c>
      <c r="BX102" s="55">
        <v>36312</v>
      </c>
      <c r="BY102" s="55">
        <v>34609</v>
      </c>
      <c r="BZ102" s="55">
        <v>33646</v>
      </c>
      <c r="CA102" s="55">
        <v>32919</v>
      </c>
      <c r="CB102" s="55">
        <v>33831</v>
      </c>
      <c r="CC102" s="55">
        <v>35728</v>
      </c>
      <c r="CD102" s="55">
        <v>34679</v>
      </c>
      <c r="CE102" s="55">
        <v>36221</v>
      </c>
      <c r="CF102" s="55">
        <v>34171</v>
      </c>
      <c r="CG102" s="55"/>
      <c r="CH102" s="55">
        <v>33908</v>
      </c>
      <c r="CI102" s="55">
        <v>35451</v>
      </c>
      <c r="CJ102" s="55">
        <v>32568</v>
      </c>
      <c r="CK102" s="55">
        <v>34673</v>
      </c>
      <c r="CL102" s="55">
        <v>35916</v>
      </c>
      <c r="CM102" s="55">
        <v>34610</v>
      </c>
      <c r="CN102" s="55">
        <v>35739</v>
      </c>
      <c r="CO102" s="55">
        <v>31884</v>
      </c>
      <c r="CP102" s="55">
        <v>34879</v>
      </c>
      <c r="CQ102" s="55">
        <v>34758</v>
      </c>
      <c r="CR102" s="55">
        <v>35055</v>
      </c>
      <c r="CS102" s="55">
        <v>33568</v>
      </c>
      <c r="CT102" s="55">
        <v>36256</v>
      </c>
      <c r="CU102" s="55">
        <v>36037</v>
      </c>
    </row>
    <row r="103" spans="1:99" ht="15.75" thickBot="1">
      <c r="A103" s="59" t="s">
        <v>136</v>
      </c>
      <c r="B103" s="54" t="s">
        <v>142</v>
      </c>
      <c r="C103" s="54" t="s">
        <v>145</v>
      </c>
      <c r="D103" s="54" t="s">
        <v>148</v>
      </c>
      <c r="E103" s="54" t="s">
        <v>151</v>
      </c>
      <c r="F103" s="54" t="s">
        <v>148</v>
      </c>
      <c r="G103" s="54" t="s">
        <v>145</v>
      </c>
      <c r="H103" s="54" t="s">
        <v>151</v>
      </c>
      <c r="I103" s="54" t="s">
        <v>145</v>
      </c>
      <c r="J103" s="54" t="s">
        <v>166</v>
      </c>
      <c r="K103" s="54"/>
      <c r="L103" s="54"/>
      <c r="M103" s="54"/>
      <c r="N103" s="54"/>
      <c r="O103" s="54"/>
      <c r="P103" s="54" t="s">
        <v>142</v>
      </c>
      <c r="Q103" s="54" t="s">
        <v>148</v>
      </c>
      <c r="R103" s="54" t="s">
        <v>26</v>
      </c>
      <c r="S103" s="54" t="s">
        <v>182</v>
      </c>
      <c r="T103" s="54" t="s">
        <v>182</v>
      </c>
      <c r="U103" s="54" t="s">
        <v>182</v>
      </c>
      <c r="V103" s="54" t="s">
        <v>192</v>
      </c>
      <c r="W103" s="54" t="s">
        <v>192</v>
      </c>
      <c r="X103" s="54" t="s">
        <v>151</v>
      </c>
      <c r="Y103" s="54"/>
      <c r="Z103" s="54" t="s">
        <v>151</v>
      </c>
      <c r="AA103" s="54" t="s">
        <v>192</v>
      </c>
      <c r="AB103" s="54" t="s">
        <v>142</v>
      </c>
      <c r="AC103" s="54"/>
      <c r="AD103" s="54" t="s">
        <v>148</v>
      </c>
      <c r="AE103" s="54" t="s">
        <v>148</v>
      </c>
      <c r="AF103" s="54" t="s">
        <v>192</v>
      </c>
      <c r="AG103" s="54" t="s">
        <v>148</v>
      </c>
      <c r="AH103" s="54" t="s">
        <v>192</v>
      </c>
      <c r="AI103" s="54" t="s">
        <v>192</v>
      </c>
      <c r="AJ103" s="54" t="s">
        <v>142</v>
      </c>
      <c r="AK103" s="54"/>
      <c r="AL103" s="54" t="s">
        <v>151</v>
      </c>
      <c r="AM103" s="54" t="s">
        <v>145</v>
      </c>
      <c r="AN103" s="54" t="s">
        <v>145</v>
      </c>
      <c r="AO103" s="54"/>
      <c r="AP103" s="54" t="s">
        <v>192</v>
      </c>
      <c r="AQ103" s="54" t="s">
        <v>145</v>
      </c>
      <c r="AR103" s="54" t="s">
        <v>182</v>
      </c>
      <c r="AS103" s="54"/>
      <c r="AT103" s="54" t="s">
        <v>166</v>
      </c>
      <c r="AU103" s="54"/>
      <c r="AV103" s="54" t="s">
        <v>182</v>
      </c>
      <c r="AW103" s="54" t="s">
        <v>166</v>
      </c>
      <c r="AX103" s="54" t="s">
        <v>192</v>
      </c>
      <c r="AY103" s="54" t="s">
        <v>148</v>
      </c>
      <c r="AZ103" s="54" t="s">
        <v>151</v>
      </c>
      <c r="BA103" s="54" t="s">
        <v>142</v>
      </c>
      <c r="BB103" s="54" t="s">
        <v>148</v>
      </c>
      <c r="BC103" s="54" t="s">
        <v>142</v>
      </c>
      <c r="BD103" s="54"/>
      <c r="BE103" s="54" t="s">
        <v>151</v>
      </c>
      <c r="BF103" s="54" t="s">
        <v>151</v>
      </c>
      <c r="BG103" s="54"/>
      <c r="BH103" s="54"/>
      <c r="BI103" s="54" t="s">
        <v>148</v>
      </c>
      <c r="BJ103" s="54" t="s">
        <v>142</v>
      </c>
      <c r="BK103" s="54" t="s">
        <v>166</v>
      </c>
      <c r="BL103" s="54" t="s">
        <v>182</v>
      </c>
      <c r="BM103" s="54" t="s">
        <v>166</v>
      </c>
      <c r="BN103" s="54" t="s">
        <v>151</v>
      </c>
      <c r="BO103" s="54"/>
      <c r="BP103" s="54" t="s">
        <v>166</v>
      </c>
      <c r="BQ103" s="54" t="s">
        <v>142</v>
      </c>
      <c r="BR103" s="54" t="s">
        <v>166</v>
      </c>
      <c r="BS103" s="54" t="s">
        <v>145</v>
      </c>
      <c r="BT103" s="54"/>
      <c r="BU103" s="54" t="s">
        <v>166</v>
      </c>
      <c r="BV103" s="54" t="s">
        <v>166</v>
      </c>
      <c r="BW103" s="54" t="s">
        <v>151</v>
      </c>
      <c r="BX103" s="54" t="s">
        <v>151</v>
      </c>
      <c r="BY103" s="54" t="s">
        <v>166</v>
      </c>
      <c r="BZ103" s="54" t="s">
        <v>166</v>
      </c>
      <c r="CA103" s="54" t="s">
        <v>142</v>
      </c>
      <c r="CB103" s="54" t="s">
        <v>145</v>
      </c>
      <c r="CC103" s="54" t="s">
        <v>142</v>
      </c>
      <c r="CD103" s="54" t="s">
        <v>142</v>
      </c>
      <c r="CE103" s="54" t="s">
        <v>192</v>
      </c>
      <c r="CF103" s="54"/>
      <c r="CG103" s="54" t="s">
        <v>148</v>
      </c>
      <c r="CH103" s="54" t="s">
        <v>182</v>
      </c>
      <c r="CI103" s="54"/>
      <c r="CJ103" s="54" t="s">
        <v>182</v>
      </c>
      <c r="CK103" s="54" t="s">
        <v>142</v>
      </c>
      <c r="CL103" s="54"/>
      <c r="CM103" s="54" t="s">
        <v>182</v>
      </c>
      <c r="CN103" s="54" t="s">
        <v>182</v>
      </c>
      <c r="CO103" s="54" t="s">
        <v>148</v>
      </c>
      <c r="CP103" s="54" t="s">
        <v>145</v>
      </c>
      <c r="CQ103" s="54" t="s">
        <v>151</v>
      </c>
      <c r="CR103" s="54" t="s">
        <v>166</v>
      </c>
      <c r="CS103" s="54" t="s">
        <v>142</v>
      </c>
      <c r="CT103" s="54" t="s">
        <v>151</v>
      </c>
      <c r="CU103" s="54"/>
    </row>
    <row r="104" spans="1:99" ht="15.75" thickBot="1">
      <c r="A104" s="58" t="s">
        <v>137</v>
      </c>
      <c r="B104" s="53">
        <v>35.5</v>
      </c>
      <c r="C104" s="53">
        <v>35.5</v>
      </c>
      <c r="D104" s="53">
        <v>42</v>
      </c>
      <c r="E104" s="53">
        <v>40</v>
      </c>
      <c r="F104" s="53">
        <v>40</v>
      </c>
      <c r="G104" s="53">
        <v>35</v>
      </c>
      <c r="H104" s="53">
        <v>35</v>
      </c>
      <c r="I104" s="53">
        <v>40</v>
      </c>
      <c r="J104" s="53">
        <v>35.5</v>
      </c>
      <c r="K104" s="53"/>
      <c r="L104" s="53"/>
      <c r="M104" s="53"/>
      <c r="N104" s="53"/>
      <c r="O104" s="53">
        <v>40</v>
      </c>
      <c r="P104" s="53">
        <v>35.5</v>
      </c>
      <c r="Q104" s="53">
        <v>32</v>
      </c>
      <c r="R104" s="53">
        <v>35.5</v>
      </c>
      <c r="S104" s="53">
        <v>40</v>
      </c>
      <c r="T104" s="53">
        <v>40</v>
      </c>
      <c r="U104" s="53">
        <v>35.5</v>
      </c>
      <c r="V104" s="53">
        <v>40</v>
      </c>
      <c r="W104" s="53">
        <v>40</v>
      </c>
      <c r="X104" s="53">
        <v>40</v>
      </c>
      <c r="Y104" s="53">
        <v>35.5</v>
      </c>
      <c r="Z104" s="53">
        <v>25</v>
      </c>
      <c r="AA104" s="53">
        <v>40</v>
      </c>
      <c r="AB104" s="53">
        <v>40</v>
      </c>
      <c r="AC104" s="53">
        <v>40</v>
      </c>
      <c r="AD104" s="53">
        <v>40</v>
      </c>
      <c r="AE104" s="53">
        <v>32</v>
      </c>
      <c r="AF104" s="53">
        <v>40</v>
      </c>
      <c r="AG104" s="53">
        <v>40</v>
      </c>
      <c r="AH104" s="53">
        <v>32</v>
      </c>
      <c r="AI104" s="53">
        <v>40</v>
      </c>
      <c r="AJ104" s="53">
        <v>25</v>
      </c>
      <c r="AK104" s="53">
        <v>35</v>
      </c>
      <c r="AL104" s="53">
        <v>35</v>
      </c>
      <c r="AM104" s="53">
        <v>40</v>
      </c>
      <c r="AN104" s="53">
        <v>35.5</v>
      </c>
      <c r="AO104" s="53">
        <v>40</v>
      </c>
      <c r="AP104" s="53">
        <v>29.5</v>
      </c>
      <c r="AQ104" s="53">
        <v>38</v>
      </c>
      <c r="AR104" s="53">
        <v>40</v>
      </c>
      <c r="AS104" s="53">
        <v>38</v>
      </c>
      <c r="AT104" s="53">
        <v>40</v>
      </c>
      <c r="AU104" s="53">
        <v>40</v>
      </c>
      <c r="AV104" s="53">
        <v>35</v>
      </c>
      <c r="AW104" s="53">
        <v>15.5</v>
      </c>
      <c r="AX104" s="53">
        <v>40</v>
      </c>
      <c r="AY104" s="53">
        <v>32</v>
      </c>
      <c r="AZ104" s="53">
        <v>25</v>
      </c>
      <c r="BA104" s="53">
        <v>38</v>
      </c>
      <c r="BB104" s="53">
        <v>35.5</v>
      </c>
      <c r="BC104" s="53">
        <v>40</v>
      </c>
      <c r="BD104" s="53">
        <v>38</v>
      </c>
      <c r="BE104" s="53">
        <v>40</v>
      </c>
      <c r="BF104" s="53">
        <v>35</v>
      </c>
      <c r="BG104" s="53">
        <v>40</v>
      </c>
      <c r="BH104" s="53">
        <v>25</v>
      </c>
      <c r="BI104" s="53">
        <v>40</v>
      </c>
      <c r="BJ104" s="53">
        <v>38</v>
      </c>
      <c r="BK104" s="53">
        <v>40</v>
      </c>
      <c r="BL104" s="53">
        <v>42</v>
      </c>
      <c r="BM104" s="53">
        <v>40</v>
      </c>
      <c r="BN104" s="53">
        <v>25</v>
      </c>
      <c r="BO104" s="53">
        <v>15.5</v>
      </c>
      <c r="BP104" s="53">
        <v>40</v>
      </c>
      <c r="BQ104" s="53">
        <v>35</v>
      </c>
      <c r="BR104" s="53">
        <v>35</v>
      </c>
      <c r="BS104" s="53">
        <v>35.5</v>
      </c>
      <c r="BT104" s="53">
        <v>29.5</v>
      </c>
      <c r="BU104" s="53">
        <v>40</v>
      </c>
      <c r="BV104" s="53">
        <v>35</v>
      </c>
      <c r="BW104" s="53">
        <v>42</v>
      </c>
      <c r="BX104" s="53">
        <v>29.5</v>
      </c>
      <c r="BY104" s="53">
        <v>40</v>
      </c>
      <c r="BZ104" s="53">
        <v>40</v>
      </c>
      <c r="CA104" s="53">
        <v>40</v>
      </c>
      <c r="CB104" s="53">
        <v>29.5</v>
      </c>
      <c r="CC104" s="53">
        <v>40</v>
      </c>
      <c r="CD104" s="53">
        <v>40</v>
      </c>
      <c r="CE104" s="53">
        <v>40</v>
      </c>
      <c r="CF104" s="53">
        <v>40</v>
      </c>
      <c r="CG104" s="53">
        <v>40</v>
      </c>
      <c r="CH104" s="53">
        <v>40</v>
      </c>
      <c r="CI104" s="53">
        <v>29.5</v>
      </c>
      <c r="CJ104" s="53">
        <v>15.5</v>
      </c>
      <c r="CK104" s="53">
        <v>32</v>
      </c>
      <c r="CL104" s="53">
        <v>42</v>
      </c>
      <c r="CM104" s="53">
        <v>40</v>
      </c>
      <c r="CN104" s="53">
        <v>35</v>
      </c>
      <c r="CO104" s="53">
        <v>40</v>
      </c>
      <c r="CP104" s="53">
        <v>40</v>
      </c>
      <c r="CQ104" s="53">
        <v>15.5</v>
      </c>
      <c r="CR104" s="53">
        <v>40</v>
      </c>
      <c r="CS104" s="53">
        <v>40</v>
      </c>
      <c r="CT104" s="53">
        <v>40</v>
      </c>
      <c r="CU104" s="53">
        <v>15.5</v>
      </c>
    </row>
    <row r="105" spans="1:99" ht="26.25" thickBot="1">
      <c r="A105" s="57" t="s">
        <v>138</v>
      </c>
      <c r="B105" s="52">
        <v>45</v>
      </c>
      <c r="C105" s="52">
        <v>28.3</v>
      </c>
      <c r="D105" s="52">
        <v>31.75</v>
      </c>
      <c r="E105" s="52">
        <v>23.75</v>
      </c>
      <c r="F105" s="52">
        <v>27.6</v>
      </c>
      <c r="G105" s="52">
        <v>39</v>
      </c>
      <c r="H105" s="52">
        <v>27.1</v>
      </c>
      <c r="I105" s="52">
        <v>48</v>
      </c>
      <c r="J105" s="52">
        <v>28.3</v>
      </c>
      <c r="K105" s="52"/>
      <c r="L105" s="52"/>
      <c r="M105" s="52"/>
      <c r="N105" s="52"/>
      <c r="O105" s="52">
        <v>36.5</v>
      </c>
      <c r="P105" s="52">
        <v>28.3</v>
      </c>
      <c r="Q105" s="52">
        <v>20.5</v>
      </c>
      <c r="R105" s="52">
        <v>50</v>
      </c>
      <c r="S105" s="52">
        <v>22.22</v>
      </c>
      <c r="T105" s="52">
        <v>27.6</v>
      </c>
      <c r="U105" s="52">
        <v>55</v>
      </c>
      <c r="V105" s="52">
        <v>37</v>
      </c>
      <c r="W105" s="52">
        <v>37</v>
      </c>
      <c r="X105" s="52">
        <v>30</v>
      </c>
      <c r="Y105" s="52">
        <v>27.5</v>
      </c>
      <c r="Z105" s="52">
        <v>23.52</v>
      </c>
      <c r="AA105" s="52">
        <v>23.75</v>
      </c>
      <c r="AB105" s="52">
        <v>60</v>
      </c>
      <c r="AC105" s="52">
        <v>52</v>
      </c>
      <c r="AD105" s="52">
        <v>30.5</v>
      </c>
      <c r="AE105" s="52">
        <v>20.5</v>
      </c>
      <c r="AF105" s="52">
        <v>34.5</v>
      </c>
      <c r="AG105" s="52">
        <v>45</v>
      </c>
      <c r="AH105" s="52">
        <v>20.5</v>
      </c>
      <c r="AI105" s="52">
        <v>36.5</v>
      </c>
      <c r="AJ105" s="52">
        <v>23.52</v>
      </c>
      <c r="AK105" s="52">
        <v>27.1</v>
      </c>
      <c r="AL105" s="52">
        <v>50</v>
      </c>
      <c r="AM105" s="52">
        <v>34.5</v>
      </c>
      <c r="AN105" s="52">
        <v>55</v>
      </c>
      <c r="AO105" s="52">
        <v>23.75</v>
      </c>
      <c r="AP105" s="52">
        <v>21.5</v>
      </c>
      <c r="AQ105" s="52">
        <v>30.5</v>
      </c>
      <c r="AR105" s="52">
        <v>37</v>
      </c>
      <c r="AS105" s="52">
        <v>30.5</v>
      </c>
      <c r="AT105" s="52">
        <v>23.22</v>
      </c>
      <c r="AU105" s="52">
        <v>45</v>
      </c>
      <c r="AV105" s="52">
        <v>39</v>
      </c>
      <c r="AW105" s="52">
        <v>21.5</v>
      </c>
      <c r="AX105" s="52">
        <v>37</v>
      </c>
      <c r="AY105" s="52">
        <v>20.5</v>
      </c>
      <c r="AZ105" s="52">
        <v>23.52</v>
      </c>
      <c r="BA105" s="52">
        <v>55</v>
      </c>
      <c r="BB105" s="52">
        <v>27.5</v>
      </c>
      <c r="BC105" s="52">
        <v>36.5</v>
      </c>
      <c r="BD105" s="52">
        <v>30.5</v>
      </c>
      <c r="BE105" s="52">
        <v>36.5</v>
      </c>
      <c r="BF105" s="52">
        <v>39</v>
      </c>
      <c r="BG105" s="52">
        <v>36.5</v>
      </c>
      <c r="BH105" s="52">
        <v>23.52</v>
      </c>
      <c r="BI105" s="52">
        <v>36.5</v>
      </c>
      <c r="BJ105" s="52">
        <v>30.5</v>
      </c>
      <c r="BK105" s="52">
        <v>27.6</v>
      </c>
      <c r="BL105" s="52">
        <v>45</v>
      </c>
      <c r="BM105" s="52">
        <v>23.75</v>
      </c>
      <c r="BN105" s="52">
        <v>23.52</v>
      </c>
      <c r="BO105" s="52">
        <v>21.5</v>
      </c>
      <c r="BP105" s="52">
        <v>30.5</v>
      </c>
      <c r="BQ105" s="52">
        <v>27.1</v>
      </c>
      <c r="BR105" s="52">
        <v>39</v>
      </c>
      <c r="BS105" s="52">
        <v>28.3</v>
      </c>
      <c r="BT105" s="52">
        <v>21.5</v>
      </c>
      <c r="BU105" s="52">
        <v>35</v>
      </c>
      <c r="BV105" s="52">
        <v>27.1</v>
      </c>
      <c r="BW105" s="52">
        <v>39</v>
      </c>
      <c r="BX105" s="52">
        <v>28.3</v>
      </c>
      <c r="BY105" s="52">
        <v>21.5</v>
      </c>
      <c r="BZ105" s="52">
        <v>22.22</v>
      </c>
      <c r="CA105" s="52">
        <v>27.1</v>
      </c>
      <c r="CB105" s="52">
        <v>31.75</v>
      </c>
      <c r="CC105" s="52">
        <v>21.5</v>
      </c>
      <c r="CD105" s="52">
        <v>34.5</v>
      </c>
      <c r="CE105" s="52">
        <v>48</v>
      </c>
      <c r="CF105" s="52">
        <v>30</v>
      </c>
      <c r="CG105" s="52">
        <v>21.5</v>
      </c>
      <c r="CH105" s="52">
        <v>30.5</v>
      </c>
      <c r="CI105" s="52">
        <v>30</v>
      </c>
      <c r="CJ105" s="52">
        <v>27.6</v>
      </c>
      <c r="CK105" s="52">
        <v>23.75</v>
      </c>
      <c r="CL105" s="52">
        <v>30.5</v>
      </c>
      <c r="CM105" s="52">
        <v>30</v>
      </c>
      <c r="CN105" s="52">
        <v>60</v>
      </c>
      <c r="CO105" s="52">
        <v>21.5</v>
      </c>
      <c r="CP105" s="52">
        <v>21.5</v>
      </c>
      <c r="CQ105" s="52">
        <v>20.5</v>
      </c>
      <c r="CR105" s="52">
        <v>31.75</v>
      </c>
      <c r="CS105" s="52">
        <v>22.22</v>
      </c>
      <c r="CT105" s="52">
        <v>47</v>
      </c>
      <c r="CU105" s="52">
        <v>21.5</v>
      </c>
    </row>
    <row r="106" spans="1:99" ht="26.25" thickBot="1">
      <c r="A106" s="57" t="s">
        <v>139</v>
      </c>
      <c r="B106" s="52">
        <f t="shared" ref="B106:AK106" si="5">B104*B105</f>
        <v>1597.5</v>
      </c>
      <c r="C106" s="52">
        <f t="shared" si="5"/>
        <v>1004.65</v>
      </c>
      <c r="D106" s="52">
        <f t="shared" si="5"/>
        <v>1333.5</v>
      </c>
      <c r="E106" s="52">
        <f t="shared" si="5"/>
        <v>950</v>
      </c>
      <c r="F106" s="52">
        <f t="shared" si="5"/>
        <v>1104</v>
      </c>
      <c r="G106" s="52">
        <f t="shared" si="5"/>
        <v>1365</v>
      </c>
      <c r="H106" s="52">
        <f t="shared" si="5"/>
        <v>948.5</v>
      </c>
      <c r="I106" s="52">
        <f t="shared" si="5"/>
        <v>1920</v>
      </c>
      <c r="J106" s="52">
        <f t="shared" si="5"/>
        <v>1004.65</v>
      </c>
      <c r="K106" s="52"/>
      <c r="L106" s="52"/>
      <c r="M106" s="52"/>
      <c r="N106" s="52"/>
      <c r="O106" s="52">
        <f t="shared" si="5"/>
        <v>1460</v>
      </c>
      <c r="P106" s="52">
        <f t="shared" si="5"/>
        <v>1004.65</v>
      </c>
      <c r="Q106" s="52">
        <f t="shared" si="5"/>
        <v>656</v>
      </c>
      <c r="R106" s="52">
        <f t="shared" si="5"/>
        <v>1775</v>
      </c>
      <c r="S106" s="52">
        <f t="shared" si="5"/>
        <v>888.8</v>
      </c>
      <c r="T106" s="52">
        <f t="shared" si="5"/>
        <v>1104</v>
      </c>
      <c r="U106" s="52">
        <f t="shared" si="5"/>
        <v>1952.5</v>
      </c>
      <c r="V106" s="52">
        <f t="shared" si="5"/>
        <v>1480</v>
      </c>
      <c r="W106" s="52">
        <f t="shared" si="5"/>
        <v>1480</v>
      </c>
      <c r="X106" s="52">
        <f t="shared" si="5"/>
        <v>1200</v>
      </c>
      <c r="Y106" s="52">
        <f t="shared" si="5"/>
        <v>976.25</v>
      </c>
      <c r="Z106" s="52">
        <f t="shared" si="5"/>
        <v>588</v>
      </c>
      <c r="AA106" s="52">
        <f t="shared" si="5"/>
        <v>950</v>
      </c>
      <c r="AB106" s="52">
        <f t="shared" si="5"/>
        <v>2400</v>
      </c>
      <c r="AC106" s="52">
        <f t="shared" si="5"/>
        <v>2080</v>
      </c>
      <c r="AD106" s="52">
        <f t="shared" si="5"/>
        <v>1220</v>
      </c>
      <c r="AE106" s="52">
        <f t="shared" si="5"/>
        <v>656</v>
      </c>
      <c r="AF106" s="52">
        <f t="shared" si="5"/>
        <v>1380</v>
      </c>
      <c r="AG106" s="52">
        <f t="shared" si="5"/>
        <v>1800</v>
      </c>
      <c r="AH106" s="52">
        <f t="shared" si="5"/>
        <v>656</v>
      </c>
      <c r="AI106" s="52">
        <f t="shared" si="5"/>
        <v>1460</v>
      </c>
      <c r="AJ106" s="52">
        <f t="shared" si="5"/>
        <v>588</v>
      </c>
      <c r="AK106" s="52">
        <f t="shared" si="5"/>
        <v>948.5</v>
      </c>
      <c r="AL106" s="52">
        <f t="shared" ref="AL106:BQ106" si="6">AL104*AL105</f>
        <v>1750</v>
      </c>
      <c r="AM106" s="52">
        <f t="shared" si="6"/>
        <v>1380</v>
      </c>
      <c r="AN106" s="52">
        <f t="shared" si="6"/>
        <v>1952.5</v>
      </c>
      <c r="AO106" s="52">
        <f t="shared" si="6"/>
        <v>950</v>
      </c>
      <c r="AP106" s="52">
        <f t="shared" si="6"/>
        <v>634.25</v>
      </c>
      <c r="AQ106" s="52">
        <f t="shared" si="6"/>
        <v>1159</v>
      </c>
      <c r="AR106" s="52">
        <f t="shared" si="6"/>
        <v>1480</v>
      </c>
      <c r="AS106" s="52">
        <f t="shared" si="6"/>
        <v>1159</v>
      </c>
      <c r="AT106" s="52">
        <f t="shared" si="6"/>
        <v>928.8</v>
      </c>
      <c r="AU106" s="52">
        <f t="shared" si="6"/>
        <v>1800</v>
      </c>
      <c r="AV106" s="52">
        <f t="shared" si="6"/>
        <v>1365</v>
      </c>
      <c r="AW106" s="52">
        <f t="shared" si="6"/>
        <v>333.25</v>
      </c>
      <c r="AX106" s="52">
        <f t="shared" si="6"/>
        <v>1480</v>
      </c>
      <c r="AY106" s="52">
        <f t="shared" si="6"/>
        <v>656</v>
      </c>
      <c r="AZ106" s="52">
        <f t="shared" si="6"/>
        <v>588</v>
      </c>
      <c r="BA106" s="52">
        <f t="shared" si="6"/>
        <v>2090</v>
      </c>
      <c r="BB106" s="52">
        <f t="shared" si="6"/>
        <v>976.25</v>
      </c>
      <c r="BC106" s="52">
        <f t="shared" si="6"/>
        <v>1460</v>
      </c>
      <c r="BD106" s="52">
        <f t="shared" si="6"/>
        <v>1159</v>
      </c>
      <c r="BE106" s="52">
        <f t="shared" si="6"/>
        <v>1460</v>
      </c>
      <c r="BF106" s="52">
        <f t="shared" si="6"/>
        <v>1365</v>
      </c>
      <c r="BG106" s="52">
        <f t="shared" si="6"/>
        <v>1460</v>
      </c>
      <c r="BH106" s="52">
        <f t="shared" si="6"/>
        <v>588</v>
      </c>
      <c r="BI106" s="52">
        <f t="shared" si="6"/>
        <v>1460</v>
      </c>
      <c r="BJ106" s="52">
        <f t="shared" si="6"/>
        <v>1159</v>
      </c>
      <c r="BK106" s="52">
        <f t="shared" si="6"/>
        <v>1104</v>
      </c>
      <c r="BL106" s="52">
        <f t="shared" si="6"/>
        <v>1890</v>
      </c>
      <c r="BM106" s="52">
        <f t="shared" si="6"/>
        <v>950</v>
      </c>
      <c r="BN106" s="52">
        <f t="shared" si="6"/>
        <v>588</v>
      </c>
      <c r="BO106" s="52">
        <f t="shared" si="6"/>
        <v>333.25</v>
      </c>
      <c r="BP106" s="52">
        <f t="shared" si="6"/>
        <v>1220</v>
      </c>
      <c r="BQ106" s="52">
        <f t="shared" si="6"/>
        <v>948.5</v>
      </c>
      <c r="BR106" s="52">
        <f t="shared" ref="BR106:CU106" si="7">BR104*BR105</f>
        <v>1365</v>
      </c>
      <c r="BS106" s="52">
        <f t="shared" si="7"/>
        <v>1004.65</v>
      </c>
      <c r="BT106" s="52">
        <f t="shared" si="7"/>
        <v>634.25</v>
      </c>
      <c r="BU106" s="52">
        <f t="shared" si="7"/>
        <v>1400</v>
      </c>
      <c r="BV106" s="52">
        <f t="shared" si="7"/>
        <v>948.5</v>
      </c>
      <c r="BW106" s="52">
        <f t="shared" si="7"/>
        <v>1638</v>
      </c>
      <c r="BX106" s="52">
        <f t="shared" si="7"/>
        <v>834.85</v>
      </c>
      <c r="BY106" s="52">
        <f t="shared" si="7"/>
        <v>860</v>
      </c>
      <c r="BZ106" s="52">
        <f t="shared" si="7"/>
        <v>888.8</v>
      </c>
      <c r="CA106" s="52">
        <f t="shared" si="7"/>
        <v>1084</v>
      </c>
      <c r="CB106" s="52">
        <f t="shared" si="7"/>
        <v>936.625</v>
      </c>
      <c r="CC106" s="52">
        <f t="shared" si="7"/>
        <v>860</v>
      </c>
      <c r="CD106" s="52">
        <f t="shared" si="7"/>
        <v>1380</v>
      </c>
      <c r="CE106" s="52">
        <f t="shared" si="7"/>
        <v>1920</v>
      </c>
      <c r="CF106" s="52">
        <f t="shared" si="7"/>
        <v>1200</v>
      </c>
      <c r="CG106" s="52">
        <f t="shared" si="7"/>
        <v>860</v>
      </c>
      <c r="CH106" s="52">
        <f t="shared" si="7"/>
        <v>1220</v>
      </c>
      <c r="CI106" s="52">
        <f t="shared" si="7"/>
        <v>885</v>
      </c>
      <c r="CJ106" s="52">
        <f t="shared" si="7"/>
        <v>427.8</v>
      </c>
      <c r="CK106" s="52">
        <f t="shared" si="7"/>
        <v>760</v>
      </c>
      <c r="CL106" s="52">
        <f t="shared" si="7"/>
        <v>1281</v>
      </c>
      <c r="CM106" s="52">
        <f t="shared" si="7"/>
        <v>1200</v>
      </c>
      <c r="CN106" s="52">
        <f t="shared" si="7"/>
        <v>2100</v>
      </c>
      <c r="CO106" s="52">
        <f t="shared" si="7"/>
        <v>860</v>
      </c>
      <c r="CP106" s="52">
        <f t="shared" si="7"/>
        <v>860</v>
      </c>
      <c r="CQ106" s="52">
        <f t="shared" si="7"/>
        <v>317.75</v>
      </c>
      <c r="CR106" s="52">
        <f t="shared" si="7"/>
        <v>1270</v>
      </c>
      <c r="CS106" s="52">
        <f t="shared" si="7"/>
        <v>888.8</v>
      </c>
      <c r="CT106" s="52">
        <f t="shared" si="7"/>
        <v>1880</v>
      </c>
      <c r="CU106" s="52">
        <f t="shared" si="7"/>
        <v>333.25</v>
      </c>
    </row>
    <row r="110" spans="1:99" ht="15.75" thickBot="1">
      <c r="B110" s="58" t="s">
        <v>134</v>
      </c>
      <c r="C110" s="58" t="s">
        <v>118</v>
      </c>
      <c r="D110" s="58" t="s">
        <v>119</v>
      </c>
      <c r="E110" s="58" t="s">
        <v>135</v>
      </c>
      <c r="F110" s="59" t="s">
        <v>136</v>
      </c>
    </row>
    <row r="111" spans="1:99">
      <c r="B111" s="1" t="s">
        <v>149</v>
      </c>
      <c r="C111" t="str">
        <f>HLOOKUP(B111,$99:$105,2,FALSE)</f>
        <v>_x0005_Teri</v>
      </c>
      <c r="D111" t="str">
        <f>HLOOKUP(B111,$99:$106,3,FALSE)</f>
        <v>Binga</v>
      </c>
      <c r="E111" s="147">
        <f>HLOOKUP(B111,$99:$105,4,FALSE)</f>
        <v>35221</v>
      </c>
    </row>
    <row r="112" spans="1:99">
      <c r="B112" s="1" t="s">
        <v>152</v>
      </c>
      <c r="C112" t="str">
        <f>HLOOKUP(B112,$99:$105,2,FALSE)</f>
        <v>_x0004_Frank</v>
      </c>
      <c r="D112" t="str">
        <f>HLOOKUP(B112,$99:$106,3,FALSE)</f>
        <v>Culbert</v>
      </c>
    </row>
    <row r="113" spans="2:4">
      <c r="B113" s="1" t="s">
        <v>154</v>
      </c>
      <c r="C113" t="str">
        <f>HLOOKUP(B113,$99:$105,2,FALSE)</f>
        <v>_x0003_Kristen</v>
      </c>
      <c r="D113" t="str">
        <f>HLOOKUP(B113,$99:$106,3,FALSE)</f>
        <v>DeVinney</v>
      </c>
    </row>
    <row r="114" spans="2:4">
      <c r="B114" s="1" t="s">
        <v>163</v>
      </c>
      <c r="C114" t="str">
        <f>HLOOKUP(B114,$99:$105,2,FALSE)</f>
        <v>_x0006_Cheryl</v>
      </c>
      <c r="D114" t="str">
        <f>HLOOKUP(B114,$99:$106,3,FALSE)</f>
        <v>Halal</v>
      </c>
    </row>
    <row r="115" spans="2:4">
      <c r="B115" s="1" t="s">
        <v>167</v>
      </c>
      <c r="C115" t="str">
        <f>HLOOKUP(B115,$99:$105,2,FALSE)</f>
        <v>_x0005_Harry</v>
      </c>
      <c r="D115" t="str">
        <f>HLOOKUP(B115,$99:$106,3,FALSE)</f>
        <v>Swayne</v>
      </c>
    </row>
  </sheetData>
  <protectedRanges>
    <protectedRange password="CF7A" sqref="G2:G95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</vt:i4>
      </vt:variant>
    </vt:vector>
  </HeadingPairs>
  <TitlesOfParts>
    <vt:vector size="42" baseType="lpstr">
      <vt:lpstr>Functions</vt:lpstr>
      <vt:lpstr>Rating</vt:lpstr>
      <vt:lpstr>Income Tax</vt:lpstr>
      <vt:lpstr>Sales</vt:lpstr>
      <vt:lpstr>Single Formula</vt:lpstr>
      <vt:lpstr>Restricting Data Entry</vt:lpstr>
      <vt:lpstr>Date Conversions</vt:lpstr>
      <vt:lpstr>Employee Age Calculation</vt:lpstr>
      <vt:lpstr>Text Cleanup</vt:lpstr>
      <vt:lpstr>Project End Date</vt:lpstr>
      <vt:lpstr>Project Working Days</vt:lpstr>
      <vt:lpstr>Extracting Data</vt:lpstr>
      <vt:lpstr>Extracting Data 2</vt:lpstr>
      <vt:lpstr>Data Set 1</vt:lpstr>
      <vt:lpstr>Data Set 2</vt:lpstr>
      <vt:lpstr>Data Set3</vt:lpstr>
      <vt:lpstr>Extract Data 3</vt:lpstr>
      <vt:lpstr>Tax Rate</vt:lpstr>
      <vt:lpstr>Filtering</vt:lpstr>
      <vt:lpstr>Calculate EMI</vt:lpstr>
      <vt:lpstr>Loan Details</vt:lpstr>
      <vt:lpstr>Int and Principal Components</vt:lpstr>
      <vt:lpstr>Ref</vt:lpstr>
      <vt:lpstr>Manufacturing</vt:lpstr>
      <vt:lpstr>Product Costing</vt:lpstr>
      <vt:lpstr>General</vt:lpstr>
      <vt:lpstr>Dept Wise Totals</vt:lpstr>
      <vt:lpstr>Multiple Criteria Totals</vt:lpstr>
      <vt:lpstr>One variable table</vt:lpstr>
      <vt:lpstr>Two Variable Table</vt:lpstr>
      <vt:lpstr>Pivot Table 1</vt:lpstr>
      <vt:lpstr>Pivot Table 2</vt:lpstr>
      <vt:lpstr>Pivot Table 3</vt:lpstr>
      <vt:lpstr>sort</vt:lpstr>
      <vt:lpstr>Month Sate or Region wise total</vt:lpstr>
      <vt:lpstr>Totals</vt:lpstr>
      <vt:lpstr>Operations</vt:lpstr>
      <vt:lpstr>Marketing</vt:lpstr>
      <vt:lpstr>Contacts</vt:lpstr>
      <vt:lpstr>Region</vt:lpstr>
      <vt:lpstr>score_and_grade</vt:lpstr>
      <vt:lpstr>State</vt:lpstr>
    </vt:vector>
  </TitlesOfParts>
  <Manager/>
  <Company>Knowledge Capital Solutions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Jayanth</dc:creator>
  <cp:keywords/>
  <dc:description/>
  <cp:lastModifiedBy>Monish</cp:lastModifiedBy>
  <cp:revision/>
  <dcterms:created xsi:type="dcterms:W3CDTF">2011-11-05T05:37:51Z</dcterms:created>
  <dcterms:modified xsi:type="dcterms:W3CDTF">2023-07-07T18:28:35Z</dcterms:modified>
  <cp:category/>
  <cp:contentStatus/>
</cp:coreProperties>
</file>