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ocuments\Praxis Tech School\FMO\"/>
    </mc:Choice>
  </mc:AlternateContent>
  <bookViews>
    <workbookView xWindow="-110" yWindow="-110" windowWidth="19420" windowHeight="10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E61" i="1"/>
  <c r="F61" i="1"/>
  <c r="D61" i="1"/>
  <c r="C61" i="1"/>
  <c r="B61" i="1"/>
  <c r="C59" i="1"/>
  <c r="D59" i="1"/>
  <c r="F59" i="1"/>
  <c r="B59" i="1"/>
  <c r="C71" i="1"/>
  <c r="C35" i="1"/>
  <c r="D35" i="1"/>
  <c r="F35" i="1"/>
  <c r="B35" i="1"/>
  <c r="C34" i="1"/>
  <c r="D34" i="1"/>
  <c r="E34" i="1"/>
  <c r="E35" i="1" s="1"/>
  <c r="F34" i="1"/>
  <c r="B34" i="1"/>
  <c r="D71" i="1" l="1"/>
  <c r="E71" i="1"/>
  <c r="F71" i="1"/>
</calcChain>
</file>

<file path=xl/sharedStrings.xml><?xml version="1.0" encoding="utf-8"?>
<sst xmlns="http://schemas.openxmlformats.org/spreadsheetml/2006/main" count="76" uniqueCount="73">
  <si>
    <t>CASH FLOW STATEMENT</t>
  </si>
  <si>
    <t>Column1</t>
  </si>
  <si>
    <t>Column2</t>
  </si>
  <si>
    <t>Column3</t>
  </si>
  <si>
    <t>Column4</t>
  </si>
  <si>
    <t>Column5</t>
  </si>
  <si>
    <t>Sales of Goods</t>
  </si>
  <si>
    <t>Loan from bank</t>
  </si>
  <si>
    <t>PAYMENTS (outflow/expenses)</t>
  </si>
  <si>
    <t>Rent Payment</t>
  </si>
  <si>
    <t>Manufacturing Cost</t>
  </si>
  <si>
    <t>Salary of employees</t>
  </si>
  <si>
    <t>Purchase of Equipment</t>
  </si>
  <si>
    <t>Cash Flow from Operating Activities:</t>
  </si>
  <si>
    <t>Interest to bond holders</t>
  </si>
  <si>
    <t>Acquisition of CaratLane</t>
  </si>
  <si>
    <t>Cash Flow from Investing Activities:</t>
  </si>
  <si>
    <t>RECEIPT (revenues/inflow)</t>
  </si>
  <si>
    <t>Assumptions:</t>
  </si>
  <si>
    <t>Mar-22</t>
  </si>
  <si>
    <t>Mar-23</t>
  </si>
  <si>
    <t>Mar-24</t>
  </si>
  <si>
    <t>Mar-25</t>
  </si>
  <si>
    <t>Mar-26</t>
  </si>
  <si>
    <t>Life cycle of equipment - leading to purchase and sale of machinery</t>
  </si>
  <si>
    <t>Standard Annual Manufacturing Cost</t>
  </si>
  <si>
    <t>Effective annual income from stocks</t>
  </si>
  <si>
    <t>Net Cash-flow from Operating</t>
  </si>
  <si>
    <t>Annual Cash Flow Statement of Titan, FY 2022-2026</t>
  </si>
  <si>
    <t>REVENUES (receipts/inflow)</t>
  </si>
  <si>
    <t>EXPENDITURE (payments/outflow)</t>
  </si>
  <si>
    <t>Net Cash-flow from Investing</t>
  </si>
  <si>
    <t>Cash Flow from Financing Activities:</t>
  </si>
  <si>
    <t>Net Cash-flow from Financing</t>
  </si>
  <si>
    <t xml:space="preserve">GROSS MARGIN </t>
  </si>
  <si>
    <t>Salary and Benefits of CEO</t>
  </si>
  <si>
    <t>Salary and Benefits of Executives</t>
  </si>
  <si>
    <t>Advertising</t>
  </si>
  <si>
    <t>Equipment</t>
  </si>
  <si>
    <t>Total Fixed Costs</t>
  </si>
  <si>
    <t>( Rs. In crores)</t>
  </si>
  <si>
    <t>Interest received from deposits</t>
  </si>
  <si>
    <t>Annual Interest Rate received from deposits = 10%</t>
  </si>
  <si>
    <t>Annual Interest Rate paid on Loan from bank = 10%</t>
  </si>
  <si>
    <t>Divedend received from shares</t>
  </si>
  <si>
    <t>Divedend paid on shares</t>
  </si>
  <si>
    <t>Issue of bond to public</t>
  </si>
  <si>
    <t>Interest paid on bonds = 12%</t>
  </si>
  <si>
    <t>Repayment of bond received in 2021</t>
  </si>
  <si>
    <t>Dividend paid on shares for 100 cr = 15%</t>
  </si>
  <si>
    <t>Acquired 25% in Caratlane valued @ 1000 cr FY 2022-2023</t>
  </si>
  <si>
    <t>Acquired another 10% in Caratlane FY 2022-2023</t>
  </si>
  <si>
    <t>Bonus to employees = 10% of salary</t>
  </si>
  <si>
    <t>Bonus to employees</t>
  </si>
  <si>
    <t>Salary capped at 20% of sales</t>
  </si>
  <si>
    <t>Profit from Caratlane = 20%</t>
  </si>
  <si>
    <t>Profit from Caratlane</t>
  </si>
  <si>
    <t>Effective Annual GST @ 10% of sales</t>
  </si>
  <si>
    <t>GST</t>
  </si>
  <si>
    <t>Salvage value of machinery</t>
  </si>
  <si>
    <t>Salvage value - Leading to inflow on sales of old machinery</t>
  </si>
  <si>
    <t>(-)100</t>
  </si>
  <si>
    <t>(-)450</t>
  </si>
  <si>
    <t>(-)250</t>
  </si>
  <si>
    <t>Interest paid on investor money = 10%</t>
  </si>
  <si>
    <t>Loan taken from investors</t>
  </si>
  <si>
    <t>Interest paid on Loans</t>
  </si>
  <si>
    <t>Interest paid on Loan = 10% of Loan from bank</t>
  </si>
  <si>
    <t>Interest to investors</t>
  </si>
  <si>
    <t>Telephone, postage and electricity</t>
  </si>
  <si>
    <t>Bond issued in FY 2021 repayed in FY 2023-2024 = 1000 cr @ 10%</t>
  </si>
  <si>
    <t>Bond issued on 31-03-2021 = 500 cr @ 12%</t>
  </si>
  <si>
    <t>(-)150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</si>
</sst>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u/>
      <sz val="14"/>
      <color theme="1"/>
      <name val="Arial Rounded MT Bold"/>
      <family val="2"/>
    </font>
    <font>
      <b/>
      <sz val="11"/>
      <color theme="1"/>
      <name val="Aptos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Border="1"/>
    <xf numFmtId="0" fontId="5" fillId="5" borderId="0" xfId="0" applyFont="1" applyFill="1"/>
    <xf numFmtId="17" fontId="6" fillId="6" borderId="0" xfId="0" applyNumberFormat="1" applyFont="1" applyFill="1"/>
    <xf numFmtId="0" fontId="5" fillId="4" borderId="0" xfId="0" applyFont="1" applyFill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17" fontId="0" fillId="7" borderId="0" xfId="0" applyNumberFormat="1" applyFill="1"/>
    <xf numFmtId="0" fontId="1" fillId="4" borderId="0" xfId="0" applyFont="1" applyFill="1"/>
    <xf numFmtId="0" fontId="5" fillId="8" borderId="1" xfId="0" applyFont="1" applyFill="1" applyBorder="1"/>
    <xf numFmtId="0" fontId="5" fillId="9" borderId="0" xfId="0" applyFont="1" applyFill="1"/>
    <xf numFmtId="0" fontId="5" fillId="6" borderId="0" xfId="0" applyFont="1" applyFill="1"/>
    <xf numFmtId="0" fontId="0" fillId="6" borderId="0" xfId="0" applyFill="1"/>
    <xf numFmtId="0" fontId="5" fillId="3" borderId="0" xfId="0" applyFont="1" applyFill="1" applyAlignment="1">
      <alignment wrapText="1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1" applyNumberFormat="1" applyFont="1"/>
    <xf numFmtId="0" fontId="8" fillId="0" borderId="2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3" xfId="0" applyFont="1" applyBorder="1"/>
    <xf numFmtId="0" fontId="4" fillId="0" borderId="2" xfId="0" applyFont="1" applyBorder="1"/>
    <xf numFmtId="0" fontId="0" fillId="6" borderId="0" xfId="0" applyFont="1" applyFill="1"/>
    <xf numFmtId="0" fontId="8" fillId="0" borderId="7" xfId="0" applyFont="1" applyBorder="1"/>
    <xf numFmtId="0" fontId="8" fillId="0" borderId="9" xfId="0" applyFont="1" applyBorder="1"/>
    <xf numFmtId="0" fontId="8" fillId="0" borderId="8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C1B55"/>
      <color rgb="FF190B23"/>
      <color rgb="FFCE02A7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8:F59" totalsRowShown="0">
  <autoFilter ref="A28:F59"/>
  <tableColumns count="6">
    <tableColumn id="1" name="REVENUES (receipts/inflow)"/>
    <tableColumn id="2" name="Mar-22"/>
    <tableColumn id="3" name="Mar-23"/>
    <tableColumn id="4" name="Mar-24"/>
    <tableColumn id="5" name="Mar-25"/>
    <tableColumn id="6" name="Mar-2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2:F63" insertRow="1" totalsRowShown="0">
  <autoFilter ref="A62:F63"/>
  <tableColumns count="6">
    <tableColumn id="1" name="PAYMENTS (outflow/expenses)"/>
    <tableColumn id="2" name="Column1"/>
    <tableColumn id="3" name="Column2"/>
    <tableColumn id="4" name="Column3"/>
    <tableColumn id="5" name="Column4"/>
    <tableColumn id="6" name="Column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abSelected="1" workbookViewId="0">
      <selection activeCell="D69" sqref="D69"/>
    </sheetView>
  </sheetViews>
  <sheetFormatPr defaultRowHeight="14.5"/>
  <cols>
    <col min="1" max="1" width="31.54296875" customWidth="1"/>
    <col min="2" max="6" width="10.26953125" customWidth="1"/>
  </cols>
  <sheetData>
    <row r="2" spans="1:5" ht="17.5">
      <c r="E2" s="2" t="s">
        <v>0</v>
      </c>
    </row>
    <row r="3" spans="1:5" ht="17.5">
      <c r="D3" s="1"/>
    </row>
    <row r="4" spans="1:5">
      <c r="A4" s="26" t="s">
        <v>28</v>
      </c>
      <c r="B4" s="27"/>
      <c r="C4" s="27"/>
      <c r="D4" s="28"/>
    </row>
    <row r="5" spans="1:5">
      <c r="A5" s="26"/>
      <c r="B5" s="27"/>
      <c r="C5" s="27"/>
      <c r="D5" s="28"/>
    </row>
    <row r="6" spans="1:5">
      <c r="A6" s="29" t="s">
        <v>18</v>
      </c>
      <c r="B6" s="29"/>
      <c r="C6" s="29"/>
      <c r="D6" s="30"/>
    </row>
    <row r="7" spans="1:5" ht="15.5">
      <c r="A7" s="25" t="s">
        <v>25</v>
      </c>
      <c r="B7" s="25"/>
      <c r="C7" s="25"/>
      <c r="D7" s="25"/>
    </row>
    <row r="8" spans="1:5" ht="15.5">
      <c r="A8" s="25" t="s">
        <v>57</v>
      </c>
      <c r="B8" s="25"/>
      <c r="C8" s="25"/>
      <c r="D8" s="25"/>
    </row>
    <row r="9" spans="1:5" ht="15.5">
      <c r="A9" s="32" t="s">
        <v>54</v>
      </c>
      <c r="B9" s="33"/>
      <c r="C9" s="33"/>
      <c r="D9" s="34"/>
    </row>
    <row r="10" spans="1:5" ht="15.5">
      <c r="A10" s="25" t="s">
        <v>52</v>
      </c>
      <c r="B10" s="25"/>
      <c r="C10" s="25"/>
      <c r="D10" s="25"/>
    </row>
    <row r="11" spans="1:5" ht="15.5">
      <c r="A11" s="25" t="s">
        <v>24</v>
      </c>
      <c r="B11" s="25"/>
      <c r="C11" s="25"/>
      <c r="D11" s="25"/>
    </row>
    <row r="12" spans="1:5" ht="15.5">
      <c r="A12" s="25" t="s">
        <v>60</v>
      </c>
      <c r="B12" s="25"/>
      <c r="C12" s="25"/>
      <c r="D12" s="25"/>
    </row>
    <row r="13" spans="1:5" ht="15.5">
      <c r="A13" s="32" t="s">
        <v>42</v>
      </c>
      <c r="B13" s="33"/>
      <c r="C13" s="33"/>
      <c r="D13" s="34"/>
    </row>
    <row r="14" spans="1:5" ht="15.5">
      <c r="A14" s="25" t="s">
        <v>43</v>
      </c>
      <c r="B14" s="25"/>
      <c r="C14" s="25"/>
      <c r="D14" s="25"/>
    </row>
    <row r="15" spans="1:5" ht="15.5">
      <c r="A15" s="32" t="s">
        <v>47</v>
      </c>
      <c r="B15" s="33"/>
      <c r="C15" s="33"/>
      <c r="D15" s="34"/>
    </row>
    <row r="16" spans="1:5" ht="15.5">
      <c r="A16" s="25" t="s">
        <v>26</v>
      </c>
      <c r="B16" s="25"/>
      <c r="C16" s="25"/>
      <c r="D16" s="25"/>
    </row>
    <row r="17" spans="1:6" ht="15.5">
      <c r="A17" s="32" t="s">
        <v>71</v>
      </c>
      <c r="B17" s="33"/>
      <c r="C17" s="33"/>
      <c r="D17" s="34"/>
    </row>
    <row r="18" spans="1:6" ht="15.5">
      <c r="A18" s="25" t="s">
        <v>70</v>
      </c>
      <c r="B18" s="25"/>
      <c r="C18" s="25"/>
      <c r="D18" s="25"/>
    </row>
    <row r="19" spans="1:6" ht="15.5">
      <c r="A19" s="32" t="s">
        <v>49</v>
      </c>
      <c r="B19" s="33"/>
      <c r="C19" s="33"/>
      <c r="D19" s="34"/>
    </row>
    <row r="20" spans="1:6" ht="15.5">
      <c r="A20" s="32" t="s">
        <v>67</v>
      </c>
      <c r="B20" s="33"/>
      <c r="C20" s="33"/>
      <c r="D20" s="34"/>
    </row>
    <row r="21" spans="1:6" ht="15.5">
      <c r="A21" s="32" t="s">
        <v>64</v>
      </c>
      <c r="B21" s="33"/>
      <c r="C21" s="33"/>
      <c r="D21" s="34"/>
    </row>
    <row r="22" spans="1:6" ht="15.5">
      <c r="A22" s="25" t="s">
        <v>50</v>
      </c>
      <c r="B22" s="25"/>
      <c r="C22" s="25"/>
      <c r="D22" s="25"/>
    </row>
    <row r="23" spans="1:6" ht="15.5">
      <c r="A23" s="32" t="s">
        <v>51</v>
      </c>
      <c r="B23" s="33"/>
      <c r="C23" s="33"/>
      <c r="D23" s="34"/>
    </row>
    <row r="24" spans="1:6" ht="15.5">
      <c r="A24" s="32" t="s">
        <v>55</v>
      </c>
      <c r="B24" s="33"/>
      <c r="C24" s="33"/>
      <c r="D24" s="34"/>
    </row>
    <row r="25" spans="1:6">
      <c r="A25" s="3"/>
      <c r="B25" s="3"/>
      <c r="C25" s="3"/>
      <c r="D25" s="3"/>
    </row>
    <row r="27" spans="1:6">
      <c r="A27" s="15" t="s">
        <v>13</v>
      </c>
      <c r="B27" s="4"/>
      <c r="C27" s="4"/>
      <c r="E27" t="s">
        <v>40</v>
      </c>
    </row>
    <row r="28" spans="1:6">
      <c r="A28" s="14" t="s">
        <v>29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</row>
    <row r="29" spans="1:6">
      <c r="A29" t="s">
        <v>6</v>
      </c>
      <c r="B29" s="24">
        <v>8000</v>
      </c>
      <c r="C29">
        <v>9000</v>
      </c>
      <c r="D29">
        <v>10000</v>
      </c>
      <c r="E29">
        <v>12000</v>
      </c>
      <c r="F29">
        <v>13000</v>
      </c>
    </row>
    <row r="30" spans="1:6">
      <c r="A30" s="7" t="s">
        <v>30</v>
      </c>
      <c r="B30" s="6"/>
      <c r="C30" s="6"/>
      <c r="D30" s="6"/>
      <c r="E30" s="6"/>
      <c r="F30" s="6"/>
    </row>
    <row r="31" spans="1:6">
      <c r="A31" t="s">
        <v>10</v>
      </c>
      <c r="B31">
        <v>1000</v>
      </c>
      <c r="C31">
        <v>1200</v>
      </c>
      <c r="D31">
        <v>1300</v>
      </c>
      <c r="E31">
        <v>1500</v>
      </c>
      <c r="F31">
        <v>1600</v>
      </c>
    </row>
    <row r="32" spans="1:6">
      <c r="A32" t="s">
        <v>11</v>
      </c>
      <c r="B32">
        <v>1500</v>
      </c>
      <c r="C32">
        <v>1750</v>
      </c>
      <c r="D32">
        <v>2000</v>
      </c>
      <c r="E32">
        <v>2300</v>
      </c>
      <c r="F32">
        <v>2500</v>
      </c>
    </row>
    <row r="33" spans="1:6">
      <c r="A33" t="s">
        <v>58</v>
      </c>
      <c r="B33">
        <v>800</v>
      </c>
      <c r="C33">
        <v>900</v>
      </c>
      <c r="D33">
        <v>1000</v>
      </c>
      <c r="E33">
        <v>1200</v>
      </c>
      <c r="F33">
        <v>1300</v>
      </c>
    </row>
    <row r="34" spans="1:6">
      <c r="A34" t="s">
        <v>53</v>
      </c>
      <c r="B34">
        <f>B32*10%</f>
        <v>150</v>
      </c>
      <c r="C34">
        <f t="shared" ref="C34:F34" si="0">C32*10%</f>
        <v>175</v>
      </c>
      <c r="D34">
        <f t="shared" si="0"/>
        <v>200</v>
      </c>
      <c r="E34">
        <f t="shared" si="0"/>
        <v>230</v>
      </c>
      <c r="F34">
        <f t="shared" si="0"/>
        <v>250</v>
      </c>
    </row>
    <row r="35" spans="1:6">
      <c r="A35" s="5" t="s">
        <v>27</v>
      </c>
      <c r="B35">
        <f xml:space="preserve"> B29-B31-B32-B33-B34</f>
        <v>4550</v>
      </c>
      <c r="C35">
        <f t="shared" ref="C35:F35" si="1" xml:space="preserve"> C29-C31-C32-C33-C34</f>
        <v>4975</v>
      </c>
      <c r="D35">
        <f t="shared" si="1"/>
        <v>5500</v>
      </c>
      <c r="E35">
        <f t="shared" si="1"/>
        <v>6770</v>
      </c>
      <c r="F35">
        <f t="shared" si="1"/>
        <v>7350</v>
      </c>
    </row>
    <row r="37" spans="1:6">
      <c r="A37" s="16" t="s">
        <v>16</v>
      </c>
      <c r="B37" s="18"/>
      <c r="C37" s="18"/>
      <c r="D37" s="18"/>
      <c r="E37" s="18"/>
      <c r="F37" s="18"/>
    </row>
    <row r="38" spans="1:6">
      <c r="A38" s="7" t="s">
        <v>17</v>
      </c>
      <c r="B38" s="6"/>
      <c r="C38" s="6"/>
      <c r="D38" s="6"/>
      <c r="E38" s="6"/>
      <c r="F38" s="6"/>
    </row>
    <row r="39" spans="1:6">
      <c r="A39" t="s">
        <v>59</v>
      </c>
      <c r="B39">
        <v>200</v>
      </c>
      <c r="C39">
        <v>0</v>
      </c>
      <c r="D39">
        <v>200</v>
      </c>
      <c r="E39">
        <v>0</v>
      </c>
      <c r="F39">
        <v>200</v>
      </c>
    </row>
    <row r="40" spans="1:6">
      <c r="A40" t="s">
        <v>56</v>
      </c>
      <c r="B40">
        <v>0</v>
      </c>
      <c r="C40">
        <v>0</v>
      </c>
      <c r="D40">
        <v>50</v>
      </c>
      <c r="E40">
        <v>50</v>
      </c>
      <c r="F40">
        <v>50</v>
      </c>
    </row>
    <row r="41" spans="1:6">
      <c r="A41" s="7" t="s">
        <v>30</v>
      </c>
    </row>
    <row r="42" spans="1:6">
      <c r="A42" t="s">
        <v>12</v>
      </c>
      <c r="B42">
        <v>300</v>
      </c>
      <c r="C42">
        <v>200</v>
      </c>
      <c r="D42">
        <v>250</v>
      </c>
      <c r="E42">
        <v>300</v>
      </c>
      <c r="F42">
        <v>0</v>
      </c>
    </row>
    <row r="43" spans="1:6">
      <c r="A43" t="s">
        <v>15</v>
      </c>
      <c r="B43">
        <v>0</v>
      </c>
      <c r="C43">
        <v>250</v>
      </c>
      <c r="D43">
        <v>0</v>
      </c>
      <c r="E43">
        <v>0</v>
      </c>
      <c r="F43">
        <v>100</v>
      </c>
    </row>
    <row r="44" spans="1:6">
      <c r="A44" s="5" t="s">
        <v>31</v>
      </c>
      <c r="B44" t="s">
        <v>61</v>
      </c>
      <c r="C44" t="s">
        <v>62</v>
      </c>
      <c r="D44">
        <v>0</v>
      </c>
      <c r="E44" t="s">
        <v>63</v>
      </c>
      <c r="F44">
        <v>150</v>
      </c>
    </row>
    <row r="45" spans="1:6" s="18" customFormat="1">
      <c r="A45" s="17"/>
    </row>
    <row r="46" spans="1:6" s="18" customFormat="1">
      <c r="A46" s="16" t="s">
        <v>32</v>
      </c>
    </row>
    <row r="47" spans="1:6" s="18" customFormat="1">
      <c r="A47" s="7" t="s">
        <v>17</v>
      </c>
    </row>
    <row r="48" spans="1:6">
      <c r="A48" t="s">
        <v>65</v>
      </c>
      <c r="B48">
        <v>0</v>
      </c>
      <c r="C48">
        <v>350</v>
      </c>
      <c r="D48">
        <v>0</v>
      </c>
      <c r="E48">
        <v>0</v>
      </c>
      <c r="F48">
        <v>100</v>
      </c>
    </row>
    <row r="49" spans="1:6">
      <c r="A49" t="s">
        <v>7</v>
      </c>
      <c r="B49">
        <v>500</v>
      </c>
      <c r="C49">
        <v>0</v>
      </c>
      <c r="D49">
        <v>0</v>
      </c>
      <c r="E49">
        <v>0</v>
      </c>
      <c r="F49">
        <v>100</v>
      </c>
    </row>
    <row r="50" spans="1:6">
      <c r="A50" t="s">
        <v>44</v>
      </c>
      <c r="B50">
        <v>40</v>
      </c>
      <c r="C50">
        <v>45</v>
      </c>
      <c r="D50">
        <v>30</v>
      </c>
      <c r="E50">
        <v>50</v>
      </c>
      <c r="F50">
        <v>45</v>
      </c>
    </row>
    <row r="51" spans="1:6">
      <c r="A51" t="s">
        <v>46</v>
      </c>
      <c r="B51">
        <v>0</v>
      </c>
      <c r="C51">
        <v>0</v>
      </c>
      <c r="D51">
        <v>5000</v>
      </c>
      <c r="E51">
        <v>0</v>
      </c>
      <c r="F51">
        <v>0</v>
      </c>
    </row>
    <row r="52" spans="1:6">
      <c r="A52" s="7" t="s">
        <v>30</v>
      </c>
    </row>
    <row r="53" spans="1:6">
      <c r="A53" s="31" t="s">
        <v>41</v>
      </c>
      <c r="B53">
        <v>50</v>
      </c>
      <c r="C53">
        <v>0</v>
      </c>
      <c r="D53">
        <v>0</v>
      </c>
      <c r="E53">
        <v>0</v>
      </c>
      <c r="F53">
        <v>5</v>
      </c>
    </row>
    <row r="54" spans="1:6">
      <c r="A54" t="s">
        <v>68</v>
      </c>
      <c r="B54">
        <v>0</v>
      </c>
      <c r="C54">
        <v>0</v>
      </c>
      <c r="D54">
        <v>35</v>
      </c>
      <c r="E54">
        <v>35</v>
      </c>
      <c r="F54">
        <v>35</v>
      </c>
    </row>
    <row r="55" spans="1:6">
      <c r="A55" t="s">
        <v>66</v>
      </c>
      <c r="B55">
        <v>50</v>
      </c>
      <c r="C55">
        <v>50</v>
      </c>
      <c r="D55">
        <v>50</v>
      </c>
      <c r="E55">
        <v>50</v>
      </c>
      <c r="F55">
        <v>50</v>
      </c>
    </row>
    <row r="56" spans="1:6">
      <c r="A56" t="s">
        <v>45</v>
      </c>
      <c r="B56">
        <v>15</v>
      </c>
      <c r="C56">
        <v>15</v>
      </c>
      <c r="D56">
        <v>15</v>
      </c>
      <c r="E56">
        <v>15</v>
      </c>
      <c r="F56">
        <v>15</v>
      </c>
    </row>
    <row r="57" spans="1:6">
      <c r="A57" t="s">
        <v>14</v>
      </c>
      <c r="B57">
        <v>60</v>
      </c>
      <c r="C57">
        <v>60</v>
      </c>
      <c r="D57">
        <v>15</v>
      </c>
      <c r="E57">
        <v>0</v>
      </c>
      <c r="F57">
        <v>0</v>
      </c>
    </row>
    <row r="58" spans="1:6">
      <c r="A58" t="s">
        <v>48</v>
      </c>
      <c r="B58">
        <v>0</v>
      </c>
      <c r="C58">
        <v>0</v>
      </c>
      <c r="D58">
        <v>100</v>
      </c>
      <c r="E58">
        <v>100</v>
      </c>
      <c r="F58">
        <v>100</v>
      </c>
    </row>
    <row r="59" spans="1:6">
      <c r="A59" s="5" t="s">
        <v>33</v>
      </c>
      <c r="B59">
        <f>B48+B49+B50+B51-B53-B54-B55-B56-B57-B58</f>
        <v>365</v>
      </c>
      <c r="C59">
        <f t="shared" ref="C59:F59" si="2">C48+C49+C50+C51-C53-C54-C55-C56-C57-C58</f>
        <v>270</v>
      </c>
      <c r="D59">
        <f t="shared" si="2"/>
        <v>4815</v>
      </c>
      <c r="E59" t="s">
        <v>72</v>
      </c>
      <c r="F59">
        <f t="shared" si="2"/>
        <v>40</v>
      </c>
    </row>
    <row r="60" spans="1:6">
      <c r="A60" s="17"/>
    </row>
    <row r="61" spans="1:6">
      <c r="A61" s="19" t="s">
        <v>34</v>
      </c>
      <c r="B61">
        <f>B35+B59 - 100</f>
        <v>4815</v>
      </c>
      <c r="C61">
        <f>C35+C59-450</f>
        <v>4795</v>
      </c>
      <c r="D61">
        <f>D35+D59</f>
        <v>10315</v>
      </c>
      <c r="E61">
        <f>E35-150-250</f>
        <v>6370</v>
      </c>
      <c r="F61">
        <f>F35+F59+150</f>
        <v>7540</v>
      </c>
    </row>
    <row r="62" spans="1:6" hidden="1">
      <c r="A62" t="s">
        <v>8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</row>
    <row r="65" spans="1:6">
      <c r="A65" s="20" t="s">
        <v>35</v>
      </c>
      <c r="B65" s="9">
        <v>50</v>
      </c>
      <c r="C65" s="9">
        <v>50</v>
      </c>
      <c r="D65" s="9">
        <v>75</v>
      </c>
      <c r="E65" s="9">
        <v>75</v>
      </c>
      <c r="F65" s="10">
        <v>80</v>
      </c>
    </row>
    <row r="66" spans="1:6">
      <c r="A66" s="21" t="s">
        <v>36</v>
      </c>
      <c r="B66" s="8">
        <v>65</v>
      </c>
      <c r="C66" s="8">
        <v>65</v>
      </c>
      <c r="D66" s="8">
        <v>70</v>
      </c>
      <c r="E66" s="8">
        <v>70</v>
      </c>
      <c r="F66" s="22">
        <v>75</v>
      </c>
    </row>
    <row r="67" spans="1:6">
      <c r="A67" s="21" t="s">
        <v>9</v>
      </c>
      <c r="B67" s="8">
        <v>10</v>
      </c>
      <c r="C67" s="8">
        <v>10</v>
      </c>
      <c r="D67" s="8">
        <v>10</v>
      </c>
      <c r="E67" s="8">
        <v>10</v>
      </c>
      <c r="F67" s="22">
        <v>10</v>
      </c>
    </row>
    <row r="68" spans="1:6">
      <c r="A68" s="21" t="s">
        <v>69</v>
      </c>
      <c r="B68" s="8">
        <v>5</v>
      </c>
      <c r="C68" s="8">
        <v>5</v>
      </c>
      <c r="D68" s="8">
        <v>5</v>
      </c>
      <c r="E68" s="8">
        <v>5</v>
      </c>
      <c r="F68" s="22">
        <v>5</v>
      </c>
    </row>
    <row r="69" spans="1:6">
      <c r="A69" s="21" t="s">
        <v>37</v>
      </c>
      <c r="B69" s="8">
        <v>10</v>
      </c>
      <c r="C69" s="8">
        <v>10</v>
      </c>
      <c r="D69" s="8">
        <v>15</v>
      </c>
      <c r="E69" s="8">
        <v>15</v>
      </c>
      <c r="F69" s="22">
        <v>20</v>
      </c>
    </row>
    <row r="70" spans="1:6">
      <c r="A70" s="21" t="s">
        <v>38</v>
      </c>
      <c r="B70" s="8">
        <v>0</v>
      </c>
      <c r="C70" s="8">
        <v>0</v>
      </c>
      <c r="D70" s="8">
        <v>0</v>
      </c>
      <c r="E70" s="8">
        <v>0</v>
      </c>
      <c r="F70" s="22">
        <v>0</v>
      </c>
    </row>
    <row r="71" spans="1:6">
      <c r="A71" s="12" t="s">
        <v>39</v>
      </c>
      <c r="B71" s="23">
        <f>B65+B66+B67+B68+B69+B70</f>
        <v>140</v>
      </c>
      <c r="C71" s="23">
        <f t="shared" ref="C71:F71" si="3">C65+C66+C67+C68+C69+C70</f>
        <v>140</v>
      </c>
      <c r="D71" s="23">
        <f t="shared" si="3"/>
        <v>175</v>
      </c>
      <c r="E71" s="23">
        <f t="shared" si="3"/>
        <v>175</v>
      </c>
      <c r="F71" s="11">
        <f t="shared" si="3"/>
        <v>190</v>
      </c>
    </row>
  </sheetData>
  <mergeCells count="21">
    <mergeCell ref="A19:D19"/>
    <mergeCell ref="A24:D24"/>
    <mergeCell ref="A9:D9"/>
    <mergeCell ref="A23:D23"/>
    <mergeCell ref="A20:D20"/>
    <mergeCell ref="A21:D21"/>
    <mergeCell ref="A22:D22"/>
    <mergeCell ref="A5:D5"/>
    <mergeCell ref="A4:D4"/>
    <mergeCell ref="A10:D10"/>
    <mergeCell ref="A11:D11"/>
    <mergeCell ref="A12:D12"/>
    <mergeCell ref="A14:D14"/>
    <mergeCell ref="A16:D16"/>
    <mergeCell ref="A18:D18"/>
    <mergeCell ref="A6:D6"/>
    <mergeCell ref="A7:D7"/>
    <mergeCell ref="A8:D8"/>
    <mergeCell ref="A13:D13"/>
    <mergeCell ref="A15:D15"/>
    <mergeCell ref="A17:D17"/>
  </mergeCells>
  <phoneticPr fontId="7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zopatna</dc:creator>
  <cp:lastModifiedBy>HP</cp:lastModifiedBy>
  <dcterms:created xsi:type="dcterms:W3CDTF">2024-07-29T07:39:33Z</dcterms:created>
  <dcterms:modified xsi:type="dcterms:W3CDTF">2024-07-30T17:14:52Z</dcterms:modified>
</cp:coreProperties>
</file>