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040" firstSheet="1" activeTab="1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1" hidden="1">'Exercise - 1'!$A$5:$A$11</definedName>
    <definedName name="_xlnm._FilterDatabase" localSheetId="5" hidden="1">'Exercise - 5'!$B$1:$E$11</definedName>
    <definedName name="_xlnm._FilterDatabase" localSheetId="6" hidden="1">'Exercise -6'!$B$1:$E$11</definedName>
    <definedName name="_xlnm.Criteria" localSheetId="1">'Exercise - 1'!$A$5:$A$11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B22" i="3"/>
  <c r="C15" i="5"/>
  <c r="C14" i="5"/>
  <c r="A21" i="4" l="1"/>
  <c r="B25" i="3"/>
  <c r="C25" i="7"/>
  <c r="H21" i="6"/>
  <c r="H20" i="6"/>
  <c r="H18" i="6"/>
  <c r="H15" i="6"/>
  <c r="H16" i="6"/>
  <c r="C11" i="5"/>
  <c r="A27" i="4"/>
  <c r="A24" i="4"/>
  <c r="A18" i="4"/>
  <c r="C6" i="2"/>
  <c r="C7" i="2"/>
  <c r="C8" i="2"/>
  <c r="C9" i="2"/>
  <c r="C10" i="2"/>
  <c r="C11" i="2"/>
  <c r="C5" i="2"/>
  <c r="B20" i="2"/>
  <c r="B17" i="2"/>
  <c r="C13" i="5"/>
  <c r="C12" i="5"/>
  <c r="C17" i="7"/>
  <c r="C29" i="7"/>
  <c r="C21" i="7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E22" i="1"/>
  <c r="E21" i="1"/>
  <c r="E15" i="1"/>
  <c r="E16" i="1"/>
  <c r="E17" i="1"/>
  <c r="E18" i="1"/>
  <c r="E14" i="1"/>
  <c r="E10" i="1"/>
  <c r="E11" i="1"/>
  <c r="E12" i="1"/>
  <c r="E9" i="1"/>
  <c r="E13" i="1"/>
  <c r="E19" i="1"/>
  <c r="E20" i="1"/>
  <c r="E23" i="1"/>
  <c r="B10" i="1" l="1"/>
  <c r="D10" i="1" s="1"/>
  <c r="B11" i="1"/>
  <c r="B12" i="1"/>
  <c r="D12" i="1" s="1"/>
  <c r="B13" i="1"/>
  <c r="C13" i="1" s="1"/>
  <c r="B14" i="1"/>
  <c r="D14" i="1" s="1"/>
  <c r="B15" i="1"/>
  <c r="D15" i="1" s="1"/>
  <c r="B16" i="1"/>
  <c r="C16" i="1" s="1"/>
  <c r="B17" i="1"/>
  <c r="D17" i="1" s="1"/>
  <c r="B18" i="1"/>
  <c r="D18" i="1" s="1"/>
  <c r="B19" i="1"/>
  <c r="B20" i="1"/>
  <c r="D20" i="1" s="1"/>
  <c r="B21" i="1"/>
  <c r="C21" i="1" s="1"/>
  <c r="B22" i="1"/>
  <c r="C22" i="1" s="1"/>
  <c r="B23" i="1"/>
  <c r="C23" i="1" s="1"/>
  <c r="B9" i="1"/>
  <c r="C9" i="1" s="1"/>
  <c r="D9" i="1" l="1"/>
  <c r="D23" i="1"/>
  <c r="D22" i="1"/>
  <c r="D13" i="1"/>
  <c r="F13" i="1" s="1"/>
  <c r="D21" i="1"/>
  <c r="F21" i="1" s="1"/>
  <c r="D16" i="1"/>
  <c r="F16" i="1" s="1"/>
  <c r="C15" i="1"/>
  <c r="C14" i="1"/>
  <c r="C17" i="1"/>
  <c r="F18" i="1"/>
  <c r="F10" i="1"/>
  <c r="F23" i="1"/>
  <c r="C20" i="1"/>
  <c r="C12" i="1"/>
  <c r="F9" i="1"/>
  <c r="C19" i="1"/>
  <c r="C11" i="1"/>
  <c r="F17" i="1"/>
  <c r="F15" i="1"/>
  <c r="F22" i="1"/>
  <c r="F14" i="1"/>
  <c r="F20" i="1"/>
  <c r="F12" i="1"/>
  <c r="D19" i="1"/>
  <c r="F19" i="1" s="1"/>
  <c r="D11" i="1"/>
  <c r="F11" i="1" s="1"/>
  <c r="C18" i="1"/>
  <c r="C10" i="1"/>
</calcChain>
</file>

<file path=xl/sharedStrings.xml><?xml version="1.0" encoding="utf-8"?>
<sst xmlns="http://schemas.openxmlformats.org/spreadsheetml/2006/main" count="211" uniqueCount="158">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</sst>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rgb="FF040C2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6" fillId="0" borderId="0" xfId="0" applyFont="1"/>
    <xf numFmtId="2" fontId="16" fillId="3" borderId="8" xfId="0" applyNumberFormat="1" applyFont="1" applyFill="1" applyBorder="1"/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0" fontId="3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topLeftCell="A5" workbookViewId="0">
      <selection activeCell="K11" sqref="K11"/>
    </sheetView>
  </sheetViews>
  <sheetFormatPr defaultRowHeight="15" x14ac:dyDescent="0.25"/>
  <cols>
    <col min="1" max="2" width="26" customWidth="1"/>
    <col min="3" max="3" width="14.42578125" customWidth="1"/>
    <col min="4" max="5" width="13.42578125" customWidth="1"/>
    <col min="6" max="6" width="13.28515625" customWidth="1"/>
    <col min="7" max="7" width="12.42578125" customWidth="1"/>
    <col min="8" max="8" width="23.28515625" customWidth="1"/>
    <col min="9" max="9" width="36.28515625" customWidth="1"/>
  </cols>
  <sheetData>
    <row r="1" spans="1:15" ht="2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3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3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35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25" x14ac:dyDescent="0.35">
      <c r="A5" s="8" t="s">
        <v>25</v>
      </c>
      <c r="B5" s="8"/>
    </row>
    <row r="8" spans="1:15" x14ac:dyDescent="0.25">
      <c r="A8" s="1" t="s">
        <v>3</v>
      </c>
      <c r="B8" s="1" t="s">
        <v>135</v>
      </c>
      <c r="C8" s="1" t="s">
        <v>4</v>
      </c>
      <c r="D8" s="2" t="s">
        <v>136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25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134</v>
      </c>
      <c r="H9" s="4" t="str">
        <f>LOWER(SUBSTITUTE(A9," ",""))</f>
        <v>rahulroy</v>
      </c>
      <c r="I9" s="64" t="s">
        <v>143</v>
      </c>
      <c r="K9" t="s">
        <v>137</v>
      </c>
    </row>
    <row r="10" spans="1:15" x14ac:dyDescent="0.25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133</v>
      </c>
      <c r="H10" s="4" t="str">
        <f t="shared" ref="H10:H23" si="5">LOWER(SUBSTITUTE(A10," ",""))</f>
        <v>sanjibdasgupta</v>
      </c>
      <c r="I10" s="64" t="s">
        <v>147</v>
      </c>
      <c r="K10">
        <v>1</v>
      </c>
      <c r="L10" t="s">
        <v>132</v>
      </c>
    </row>
    <row r="11" spans="1:15" x14ac:dyDescent="0.25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133</v>
      </c>
      <c r="H11" s="4" t="str">
        <f t="shared" si="5"/>
        <v>manishanandi</v>
      </c>
      <c r="I11" s="64" t="s">
        <v>148</v>
      </c>
      <c r="K11">
        <v>2</v>
      </c>
      <c r="L11" t="s">
        <v>133</v>
      </c>
    </row>
    <row r="12" spans="1:15" x14ac:dyDescent="0.25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134</v>
      </c>
      <c r="H12" s="4" t="str">
        <f t="shared" si="5"/>
        <v>gookulshetu</v>
      </c>
      <c r="I12" s="64" t="s">
        <v>149</v>
      </c>
      <c r="K12">
        <v>3</v>
      </c>
      <c r="L12" t="s">
        <v>134</v>
      </c>
    </row>
    <row r="13" spans="1:15" x14ac:dyDescent="0.25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134</v>
      </c>
      <c r="H13" s="4" t="str">
        <f t="shared" si="5"/>
        <v>mukulroykrishna</v>
      </c>
      <c r="I13" s="64" t="s">
        <v>150</v>
      </c>
    </row>
    <row r="14" spans="1:15" x14ac:dyDescent="0.25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132</v>
      </c>
      <c r="H14" s="4" t="str">
        <f t="shared" si="5"/>
        <v>avaflorez</v>
      </c>
      <c r="I14" s="64" t="s">
        <v>151</v>
      </c>
      <c r="K14" t="s">
        <v>137</v>
      </c>
    </row>
    <row r="15" spans="1:15" x14ac:dyDescent="0.25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132</v>
      </c>
      <c r="H15" s="4" t="str">
        <f t="shared" si="5"/>
        <v>jaxksonsrikrishna</v>
      </c>
      <c r="I15" s="64" t="s">
        <v>152</v>
      </c>
      <c r="K15">
        <v>1</v>
      </c>
      <c r="L15" t="s">
        <v>138</v>
      </c>
    </row>
    <row r="16" spans="1:15" x14ac:dyDescent="0.25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133</v>
      </c>
      <c r="H16" s="4" t="str">
        <f t="shared" si="5"/>
        <v>arjunshetu</v>
      </c>
      <c r="I16" s="64" t="s">
        <v>153</v>
      </c>
      <c r="K16">
        <v>2</v>
      </c>
      <c r="L16" t="s">
        <v>139</v>
      </c>
    </row>
    <row r="17" spans="1:12" x14ac:dyDescent="0.25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133</v>
      </c>
      <c r="H17" s="4" t="str">
        <f t="shared" si="5"/>
        <v>supratimkhanna</v>
      </c>
      <c r="I17" s="64" t="s">
        <v>154</v>
      </c>
      <c r="K17">
        <v>3</v>
      </c>
      <c r="L17" t="s">
        <v>142</v>
      </c>
    </row>
    <row r="18" spans="1:12" x14ac:dyDescent="0.25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134</v>
      </c>
      <c r="H18" s="4" t="str">
        <f t="shared" si="5"/>
        <v>nandusrivastava</v>
      </c>
      <c r="I18" s="64" t="s">
        <v>144</v>
      </c>
      <c r="K18">
        <v>4</v>
      </c>
      <c r="L18" t="s">
        <v>140</v>
      </c>
    </row>
    <row r="19" spans="1:12" x14ac:dyDescent="0.25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134</v>
      </c>
      <c r="H19" s="4" t="str">
        <f t="shared" si="5"/>
        <v>sachinrameshtendulkar</v>
      </c>
      <c r="I19" s="64" t="s">
        <v>155</v>
      </c>
      <c r="K19">
        <v>5</v>
      </c>
      <c r="L19" t="s">
        <v>141</v>
      </c>
    </row>
    <row r="20" spans="1:12" x14ac:dyDescent="0.25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134</v>
      </c>
      <c r="H20" s="4" t="str">
        <f t="shared" si="5"/>
        <v>keyasethuram</v>
      </c>
      <c r="I20" s="64" t="s">
        <v>156</v>
      </c>
    </row>
    <row r="21" spans="1:12" x14ac:dyDescent="0.25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132</v>
      </c>
      <c r="H21" s="4" t="str">
        <f t="shared" si="5"/>
        <v>subraminamroy</v>
      </c>
      <c r="I21" s="64" t="s">
        <v>157</v>
      </c>
    </row>
    <row r="22" spans="1:12" x14ac:dyDescent="0.25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132</v>
      </c>
      <c r="H22" s="4" t="str">
        <f t="shared" si="5"/>
        <v>tbalakrishna</v>
      </c>
      <c r="I22" s="64" t="s">
        <v>145</v>
      </c>
    </row>
    <row r="23" spans="1:12" x14ac:dyDescent="0.25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133</v>
      </c>
      <c r="H23" s="4" t="str">
        <f t="shared" si="5"/>
        <v>ansubhasish</v>
      </c>
      <c r="I23" s="64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abSelected="1" workbookViewId="0">
      <selection activeCell="B24" sqref="B24"/>
    </sheetView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15" t="s">
        <v>26</v>
      </c>
      <c r="B1" s="16"/>
      <c r="C1" s="16"/>
      <c r="D1" s="16"/>
      <c r="E1" s="9"/>
      <c r="F1" s="9"/>
      <c r="G1" s="9"/>
    </row>
    <row r="2" spans="1:7" ht="21" x14ac:dyDescent="0.35">
      <c r="A2" s="17" t="s">
        <v>27</v>
      </c>
      <c r="B2" s="16"/>
      <c r="C2" s="16"/>
      <c r="D2" s="16"/>
      <c r="E2" s="9"/>
      <c r="F2" s="9"/>
      <c r="G2" s="9"/>
    </row>
    <row r="3" spans="1:7" ht="21" x14ac:dyDescent="0.35">
      <c r="A3" s="17"/>
      <c r="B3" s="16"/>
      <c r="C3" s="16"/>
      <c r="D3" s="16"/>
      <c r="E3" s="9"/>
      <c r="F3" s="9"/>
      <c r="G3" s="9"/>
    </row>
    <row r="4" spans="1:7" ht="20.25" x14ac:dyDescent="0.3">
      <c r="A4" s="11" t="s">
        <v>3</v>
      </c>
      <c r="B4" s="12" t="s">
        <v>28</v>
      </c>
      <c r="C4" s="16"/>
      <c r="D4" s="16"/>
      <c r="E4" s="9"/>
      <c r="F4" s="9"/>
      <c r="G4" s="9"/>
    </row>
    <row r="5" spans="1:7" x14ac:dyDescent="0.25">
      <c r="A5" s="11" t="s">
        <v>29</v>
      </c>
      <c r="B5" s="10">
        <v>7</v>
      </c>
      <c r="C5" s="9">
        <f>SUM(1/COUNTIF(A5:A11, A5:A11))</f>
        <v>1</v>
      </c>
      <c r="D5" s="9"/>
      <c r="E5" s="9"/>
      <c r="F5" s="9"/>
      <c r="G5" s="9"/>
    </row>
    <row r="6" spans="1:7" x14ac:dyDescent="0.25">
      <c r="A6" s="11" t="s">
        <v>30</v>
      </c>
      <c r="B6" s="10">
        <v>5</v>
      </c>
      <c r="C6" s="66">
        <f t="shared" ref="C6:C11" si="0">SUM(1/COUNTIF(A6:A12, A6:A12))</f>
        <v>1</v>
      </c>
      <c r="D6" s="9"/>
      <c r="E6" s="9"/>
      <c r="F6" s="9"/>
      <c r="G6" s="9"/>
    </row>
    <row r="7" spans="1:7" x14ac:dyDescent="0.25">
      <c r="A7" s="11" t="s">
        <v>31</v>
      </c>
      <c r="B7" s="10">
        <v>6</v>
      </c>
      <c r="C7" s="66">
        <f t="shared" si="0"/>
        <v>1</v>
      </c>
      <c r="D7" s="9"/>
      <c r="E7" s="9"/>
      <c r="F7" s="9"/>
      <c r="G7" s="9"/>
    </row>
    <row r="8" spans="1:7" x14ac:dyDescent="0.25">
      <c r="A8" s="11" t="s">
        <v>32</v>
      </c>
      <c r="B8" s="10">
        <v>4</v>
      </c>
      <c r="C8" s="66">
        <f t="shared" si="0"/>
        <v>1</v>
      </c>
      <c r="D8" s="9"/>
      <c r="E8" s="9"/>
      <c r="F8" s="9"/>
      <c r="G8" s="9"/>
    </row>
    <row r="9" spans="1:7" x14ac:dyDescent="0.25">
      <c r="A9" s="11" t="s">
        <v>33</v>
      </c>
      <c r="B9" s="10" t="s">
        <v>34</v>
      </c>
      <c r="C9" s="66">
        <f t="shared" si="0"/>
        <v>1</v>
      </c>
      <c r="D9" s="9"/>
      <c r="E9" s="9"/>
      <c r="F9" s="9"/>
      <c r="G9" s="9"/>
    </row>
    <row r="10" spans="1:7" x14ac:dyDescent="0.25">
      <c r="A10" s="11" t="s">
        <v>35</v>
      </c>
      <c r="B10" s="10" t="s">
        <v>36</v>
      </c>
      <c r="C10" s="66">
        <f t="shared" si="0"/>
        <v>1</v>
      </c>
      <c r="D10" s="9"/>
      <c r="E10" s="9"/>
      <c r="F10" s="9"/>
      <c r="G10" s="9"/>
    </row>
    <row r="11" spans="1:7" x14ac:dyDescent="0.25">
      <c r="A11" s="11" t="s">
        <v>37</v>
      </c>
      <c r="B11" s="10" t="s">
        <v>37</v>
      </c>
      <c r="C11" s="66">
        <f t="shared" si="0"/>
        <v>1</v>
      </c>
      <c r="D11" s="9"/>
      <c r="E11" s="9"/>
      <c r="F11" s="9"/>
      <c r="G11" s="9"/>
    </row>
    <row r="12" spans="1:7" x14ac:dyDescent="0.25">
      <c r="C12" s="9"/>
      <c r="D12" s="9"/>
      <c r="E12" s="9"/>
      <c r="F12" s="9"/>
      <c r="G12" s="9"/>
    </row>
    <row r="13" spans="1:7" x14ac:dyDescent="0.25">
      <c r="C13" s="9"/>
      <c r="D13" s="9"/>
      <c r="E13" s="9"/>
      <c r="F13" s="9"/>
      <c r="G13" s="9"/>
    </row>
    <row r="14" spans="1:7" ht="21" x14ac:dyDescent="0.35">
      <c r="A14" s="17" t="s">
        <v>41</v>
      </c>
      <c r="B14" s="16"/>
      <c r="C14" s="16"/>
      <c r="D14" s="16"/>
      <c r="E14" s="16"/>
      <c r="F14" s="16"/>
      <c r="G14" s="16"/>
    </row>
    <row r="15" spans="1:7" ht="20.25" x14ac:dyDescent="0.3">
      <c r="A15" s="16"/>
      <c r="B15" s="16"/>
      <c r="C15" s="16"/>
      <c r="D15" s="16"/>
      <c r="E15" s="16"/>
      <c r="F15" s="16"/>
      <c r="G15" s="16"/>
    </row>
    <row r="16" spans="1:7" ht="21.75" thickBot="1" x14ac:dyDescent="0.4">
      <c r="A16" s="17" t="s">
        <v>38</v>
      </c>
      <c r="B16" s="17" t="s">
        <v>39</v>
      </c>
      <c r="C16" s="16"/>
      <c r="D16" s="16"/>
      <c r="E16" s="16"/>
      <c r="F16" s="16"/>
      <c r="G16" s="16"/>
    </row>
    <row r="17" spans="1:7" ht="21.75" thickBot="1" x14ac:dyDescent="0.4">
      <c r="A17" s="17" t="s">
        <v>28</v>
      </c>
      <c r="B17" s="18">
        <f>COUNTIF(B4:B11, "&gt;=0")</f>
        <v>4</v>
      </c>
      <c r="C17" s="17"/>
      <c r="D17" s="16"/>
      <c r="E17" s="16"/>
      <c r="F17" s="16"/>
      <c r="G17" s="16"/>
    </row>
    <row r="18" spans="1:7" ht="20.25" x14ac:dyDescent="0.3">
      <c r="A18" s="16"/>
      <c r="B18" s="16"/>
      <c r="C18" s="16"/>
      <c r="D18" s="16"/>
      <c r="E18" s="16"/>
      <c r="F18" s="16"/>
      <c r="G18" s="16"/>
    </row>
    <row r="19" spans="1:7" ht="21.75" thickBot="1" x14ac:dyDescent="0.4">
      <c r="A19" s="17" t="s">
        <v>38</v>
      </c>
      <c r="B19" s="17" t="s">
        <v>40</v>
      </c>
      <c r="C19" s="16"/>
      <c r="D19" s="16"/>
      <c r="E19" s="16"/>
      <c r="F19" s="16"/>
      <c r="G19" s="16"/>
    </row>
    <row r="20" spans="1:7" ht="21.75" thickBot="1" x14ac:dyDescent="0.4">
      <c r="A20" s="17" t="s">
        <v>28</v>
      </c>
      <c r="B20" s="18">
        <f>COUNTIF(B5:B11, "&lt;&gt;")</f>
        <v>7</v>
      </c>
      <c r="C20" s="17"/>
      <c r="D20" s="16"/>
      <c r="E20" s="16"/>
      <c r="F20" s="16"/>
      <c r="G20" s="16"/>
    </row>
    <row r="22" spans="1:7" ht="21.75" thickBot="1" x14ac:dyDescent="0.4">
      <c r="A22" s="17" t="s">
        <v>38</v>
      </c>
      <c r="B22" s="17" t="s">
        <v>42</v>
      </c>
    </row>
    <row r="23" spans="1:7" ht="21.75" thickBot="1" x14ac:dyDescent="0.4">
      <c r="A23" s="17" t="s">
        <v>28</v>
      </c>
      <c r="B23" s="18">
        <f>COUNTA(_xlnm.Criteria)</f>
        <v>7</v>
      </c>
    </row>
    <row r="25" spans="1:7" ht="21" x14ac:dyDescent="0.35">
      <c r="A25" s="17"/>
    </row>
    <row r="26" spans="1:7" ht="21" x14ac:dyDescent="0.35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topLeftCell="A4" workbookViewId="0">
      <selection activeCell="B23" sqref="B23"/>
    </sheetView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6" t="s">
        <v>43</v>
      </c>
      <c r="B2" s="26"/>
      <c r="C2" s="26"/>
      <c r="D2" s="26"/>
      <c r="E2" s="26"/>
      <c r="F2" s="26"/>
      <c r="G2" s="27"/>
      <c r="H2" s="7"/>
    </row>
    <row r="3" spans="1:8" ht="23.25" x14ac:dyDescent="0.35">
      <c r="A3" s="26" t="s">
        <v>44</v>
      </c>
      <c r="B3" s="26"/>
      <c r="C3" s="26"/>
      <c r="D3" s="26"/>
      <c r="E3" s="26"/>
      <c r="F3" s="26"/>
      <c r="G3" s="27"/>
      <c r="H3" s="7"/>
    </row>
    <row r="4" spans="1:8" x14ac:dyDescent="0.25">
      <c r="A4" s="28" t="s">
        <v>45</v>
      </c>
      <c r="B4" s="28" t="s">
        <v>46</v>
      </c>
      <c r="C4" s="28" t="s">
        <v>47</v>
      </c>
      <c r="D4" s="20"/>
      <c r="E4" s="20"/>
      <c r="F4" s="20"/>
      <c r="G4" s="21"/>
    </row>
    <row r="5" spans="1:8" x14ac:dyDescent="0.25">
      <c r="A5" s="29">
        <v>101</v>
      </c>
      <c r="B5" s="29" t="s">
        <v>48</v>
      </c>
      <c r="C5" s="30">
        <v>78022</v>
      </c>
      <c r="D5" s="20"/>
      <c r="E5" s="20"/>
      <c r="F5" s="20"/>
      <c r="G5" s="21"/>
    </row>
    <row r="6" spans="1:8" x14ac:dyDescent="0.25">
      <c r="A6" s="29">
        <v>102</v>
      </c>
      <c r="B6" s="29" t="s">
        <v>49</v>
      </c>
      <c r="C6" s="30">
        <v>99819</v>
      </c>
      <c r="D6" s="20"/>
      <c r="E6" s="20"/>
      <c r="F6" s="20"/>
      <c r="G6" s="21"/>
    </row>
    <row r="7" spans="1:8" x14ac:dyDescent="0.25">
      <c r="A7" s="29">
        <v>103</v>
      </c>
      <c r="B7" s="29" t="s">
        <v>50</v>
      </c>
      <c r="C7" s="29" t="s">
        <v>51</v>
      </c>
      <c r="D7" s="20"/>
      <c r="E7" s="20"/>
      <c r="F7" s="20"/>
      <c r="G7" s="21"/>
    </row>
    <row r="8" spans="1:8" x14ac:dyDescent="0.25">
      <c r="A8" s="29">
        <v>104</v>
      </c>
      <c r="B8" s="29" t="s">
        <v>52</v>
      </c>
      <c r="C8" s="30">
        <v>27522</v>
      </c>
      <c r="D8" s="20"/>
      <c r="E8" s="20"/>
      <c r="F8" s="20"/>
      <c r="G8" s="21"/>
    </row>
    <row r="9" spans="1:8" x14ac:dyDescent="0.25">
      <c r="A9" s="29">
        <v>105</v>
      </c>
      <c r="B9" s="29" t="s">
        <v>53</v>
      </c>
      <c r="C9" s="29">
        <v>0</v>
      </c>
      <c r="D9" s="20"/>
      <c r="E9" s="20"/>
      <c r="F9" s="20"/>
      <c r="G9" s="21"/>
    </row>
    <row r="10" spans="1:8" x14ac:dyDescent="0.25">
      <c r="A10" s="29">
        <v>106</v>
      </c>
      <c r="B10" s="29" t="s">
        <v>54</v>
      </c>
      <c r="C10" s="29"/>
      <c r="D10" s="20"/>
      <c r="E10" s="20"/>
      <c r="F10" s="20"/>
      <c r="G10" s="21"/>
    </row>
    <row r="11" spans="1:8" x14ac:dyDescent="0.25">
      <c r="A11" s="29">
        <v>107</v>
      </c>
      <c r="B11" s="29" t="s">
        <v>55</v>
      </c>
      <c r="C11" s="29">
        <v>0</v>
      </c>
      <c r="D11" s="20"/>
      <c r="E11" s="20"/>
      <c r="F11" s="20"/>
      <c r="G11" s="21"/>
    </row>
    <row r="12" spans="1:8" x14ac:dyDescent="0.25">
      <c r="A12" s="29">
        <v>108</v>
      </c>
      <c r="B12" s="29" t="s">
        <v>56</v>
      </c>
      <c r="C12" s="30">
        <v>88041</v>
      </c>
      <c r="D12" s="20"/>
      <c r="E12" s="20"/>
      <c r="F12" s="20"/>
      <c r="G12" s="21"/>
    </row>
    <row r="13" spans="1:8" x14ac:dyDescent="0.25">
      <c r="A13" s="29">
        <v>109</v>
      </c>
      <c r="B13" s="29" t="s">
        <v>57</v>
      </c>
      <c r="C13" s="30">
        <v>81831</v>
      </c>
      <c r="D13" s="20"/>
      <c r="E13" s="20"/>
      <c r="F13" s="20"/>
      <c r="G13" s="21"/>
    </row>
    <row r="14" spans="1:8" x14ac:dyDescent="0.25">
      <c r="A14" s="29">
        <v>110</v>
      </c>
      <c r="B14" s="29" t="s">
        <v>58</v>
      </c>
      <c r="C14" s="29" t="s">
        <v>51</v>
      </c>
      <c r="D14" s="20"/>
      <c r="E14" s="20"/>
      <c r="F14" s="20"/>
      <c r="G14" s="21"/>
    </row>
    <row r="15" spans="1:8" x14ac:dyDescent="0.25">
      <c r="A15" s="29">
        <v>111</v>
      </c>
      <c r="B15" s="29" t="s">
        <v>59</v>
      </c>
      <c r="C15" s="29"/>
      <c r="D15" s="20"/>
      <c r="E15" s="20"/>
      <c r="F15" s="20"/>
      <c r="G15" s="21"/>
    </row>
    <row r="16" spans="1:8" x14ac:dyDescent="0.25">
      <c r="A16" s="29">
        <v>112</v>
      </c>
      <c r="B16" s="29" t="s">
        <v>60</v>
      </c>
      <c r="C16" s="30">
        <v>26624</v>
      </c>
      <c r="D16" s="20"/>
      <c r="E16" s="20"/>
      <c r="F16" s="20"/>
      <c r="G16" s="21"/>
    </row>
    <row r="17" spans="1:7" x14ac:dyDescent="0.25">
      <c r="A17" s="29">
        <v>113</v>
      </c>
      <c r="B17" s="29" t="s">
        <v>61</v>
      </c>
      <c r="C17" s="30">
        <v>92885</v>
      </c>
      <c r="D17" s="20"/>
      <c r="E17" s="20"/>
      <c r="F17" s="20"/>
      <c r="G17" s="21"/>
    </row>
    <row r="18" spans="1:7" x14ac:dyDescent="0.25">
      <c r="A18" s="29">
        <v>114</v>
      </c>
      <c r="B18" s="29" t="s">
        <v>62</v>
      </c>
      <c r="C18" s="29">
        <v>0</v>
      </c>
      <c r="D18" s="20"/>
      <c r="E18" s="20"/>
      <c r="F18" s="20"/>
      <c r="G18" s="21"/>
    </row>
    <row r="19" spans="1:7" x14ac:dyDescent="0.25">
      <c r="A19" s="20"/>
      <c r="B19" s="20"/>
      <c r="C19" s="20"/>
      <c r="D19" s="20"/>
      <c r="E19" s="20"/>
      <c r="F19" s="20"/>
      <c r="G19" s="21"/>
    </row>
    <row r="20" spans="1:7" x14ac:dyDescent="0.25">
      <c r="A20" s="19" t="s">
        <v>65</v>
      </c>
      <c r="B20" s="20"/>
      <c r="C20" s="20"/>
      <c r="D20" s="20"/>
      <c r="E20" s="20"/>
      <c r="F20" s="20"/>
      <c r="G20" s="21"/>
    </row>
    <row r="21" spans="1:7" ht="19.5" thickBot="1" x14ac:dyDescent="0.35">
      <c r="A21" s="24" t="s">
        <v>38</v>
      </c>
      <c r="B21" s="24" t="s">
        <v>63</v>
      </c>
      <c r="C21" s="24"/>
      <c r="D21" s="20"/>
      <c r="E21" s="20"/>
      <c r="F21" s="20"/>
      <c r="G21" s="21"/>
    </row>
    <row r="22" spans="1:7" ht="19.5" thickBot="1" x14ac:dyDescent="0.35">
      <c r="A22" s="24" t="s">
        <v>28</v>
      </c>
      <c r="B22" s="31">
        <f>COUNT(C5:C18)</f>
        <v>10</v>
      </c>
      <c r="C22" s="24"/>
      <c r="D22" s="20"/>
      <c r="E22" s="20"/>
      <c r="F22" s="20"/>
      <c r="G22" s="21"/>
    </row>
    <row r="23" spans="1:7" ht="18.75" x14ac:dyDescent="0.3">
      <c r="A23" s="24"/>
      <c r="B23" s="24"/>
      <c r="C23" s="24"/>
      <c r="D23" s="20"/>
      <c r="E23" s="20"/>
      <c r="F23" s="20"/>
      <c r="G23" s="21"/>
    </row>
    <row r="24" spans="1:7" ht="19.5" thickBot="1" x14ac:dyDescent="0.35">
      <c r="A24" s="24" t="s">
        <v>38</v>
      </c>
      <c r="B24" s="24" t="s">
        <v>64</v>
      </c>
      <c r="C24" s="24"/>
      <c r="D24" s="20"/>
      <c r="E24" s="20"/>
      <c r="F24" s="20"/>
      <c r="G24" s="21"/>
    </row>
    <row r="25" spans="1:7" ht="19.5" thickBot="1" x14ac:dyDescent="0.35">
      <c r="A25" s="24" t="s">
        <v>28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4" workbookViewId="0">
      <selection activeCell="A27" sqref="A27:B27"/>
    </sheetView>
  </sheetViews>
  <sheetFormatPr defaultRowHeight="15" x14ac:dyDescent="0.25"/>
  <cols>
    <col min="1" max="1" width="4.42578125" customWidth="1"/>
    <col min="2" max="2" width="18" customWidth="1"/>
  </cols>
  <sheetData>
    <row r="1" spans="1:7" ht="21" x14ac:dyDescent="0.35">
      <c r="A1" s="9"/>
      <c r="B1" s="17" t="s">
        <v>66</v>
      </c>
      <c r="C1" s="9"/>
      <c r="D1" s="9"/>
    </row>
    <row r="2" spans="1:7" ht="15.75" thickBot="1" x14ac:dyDescent="0.3">
      <c r="A2" s="69"/>
      <c r="B2" s="69"/>
      <c r="C2" s="9"/>
      <c r="D2" s="9"/>
    </row>
    <row r="3" spans="1:7" x14ac:dyDescent="0.25">
      <c r="A3" s="9"/>
      <c r="B3" s="33"/>
      <c r="C3" s="9"/>
      <c r="D3" s="9"/>
    </row>
    <row r="4" spans="1:7" x14ac:dyDescent="0.25">
      <c r="A4" s="9"/>
      <c r="B4" s="34" t="s">
        <v>67</v>
      </c>
      <c r="C4" s="9"/>
      <c r="D4" s="9"/>
    </row>
    <row r="5" spans="1:7" x14ac:dyDescent="0.25">
      <c r="A5" s="9"/>
      <c r="B5" s="34">
        <v>4</v>
      </c>
      <c r="C5" s="9"/>
      <c r="D5" s="9"/>
    </row>
    <row r="6" spans="1:7" x14ac:dyDescent="0.25">
      <c r="A6" s="9"/>
      <c r="B6" s="34"/>
      <c r="C6" s="9"/>
      <c r="D6" s="9"/>
    </row>
    <row r="7" spans="1:7" x14ac:dyDescent="0.25">
      <c r="A7" s="9"/>
      <c r="B7" s="34">
        <v>3</v>
      </c>
      <c r="C7" s="9"/>
      <c r="D7" s="9"/>
    </row>
    <row r="8" spans="1:7" x14ac:dyDescent="0.25">
      <c r="A8" s="9"/>
      <c r="B8" s="34"/>
      <c r="C8" s="9"/>
      <c r="D8" s="9"/>
    </row>
    <row r="9" spans="1:7" x14ac:dyDescent="0.25">
      <c r="A9" s="9"/>
      <c r="B9" s="34" t="s">
        <v>68</v>
      </c>
      <c r="C9" s="9"/>
      <c r="D9" s="9"/>
    </row>
    <row r="10" spans="1:7" x14ac:dyDescent="0.25">
      <c r="A10" s="9"/>
      <c r="B10" s="34"/>
      <c r="C10" s="9"/>
      <c r="D10" s="9"/>
    </row>
    <row r="11" spans="1:7" x14ac:dyDescent="0.25">
      <c r="A11" s="9"/>
      <c r="B11" s="34" t="e">
        <v>#DIV/0!</v>
      </c>
      <c r="C11" s="9"/>
      <c r="D11" s="9"/>
    </row>
    <row r="12" spans="1:7" x14ac:dyDescent="0.25">
      <c r="A12" s="9"/>
      <c r="B12" s="34" t="s">
        <v>69</v>
      </c>
      <c r="C12" s="9"/>
      <c r="D12" s="9"/>
    </row>
    <row r="13" spans="1:7" ht="15.75" thickBot="1" x14ac:dyDescent="0.3">
      <c r="A13" s="9"/>
      <c r="B13" s="35" t="s">
        <v>70</v>
      </c>
      <c r="C13" s="9"/>
      <c r="D13" s="9"/>
    </row>
    <row r="14" spans="1:7" x14ac:dyDescent="0.25">
      <c r="A14" s="69"/>
      <c r="B14" s="69"/>
      <c r="C14" s="9"/>
      <c r="D14" s="9"/>
    </row>
    <row r="15" spans="1:7" ht="18.75" x14ac:dyDescent="0.3">
      <c r="A15" s="13"/>
      <c r="B15" s="14" t="s">
        <v>75</v>
      </c>
      <c r="C15" s="13"/>
      <c r="D15" s="13"/>
      <c r="E15" s="5"/>
      <c r="F15" s="5"/>
      <c r="G15" s="5"/>
    </row>
    <row r="16" spans="1:7" ht="18.75" x14ac:dyDescent="0.3">
      <c r="A16" s="70"/>
      <c r="B16" s="70"/>
      <c r="C16" s="13"/>
      <c r="D16" s="13"/>
      <c r="E16" s="5"/>
      <c r="F16" s="5"/>
      <c r="G16" s="5"/>
    </row>
    <row r="17" spans="1:7" ht="18.75" x14ac:dyDescent="0.3">
      <c r="A17" s="14">
        <v>1</v>
      </c>
      <c r="B17" s="14" t="s">
        <v>71</v>
      </c>
      <c r="C17" s="13"/>
      <c r="D17" s="13"/>
      <c r="E17" s="5"/>
      <c r="F17" s="5"/>
      <c r="G17" s="5"/>
    </row>
    <row r="18" spans="1:7" ht="18.75" x14ac:dyDescent="0.3">
      <c r="A18" s="71">
        <f>COUNTIF(B3:B13, "&gt;0")</f>
        <v>2</v>
      </c>
      <c r="B18" s="71"/>
      <c r="C18" s="14"/>
      <c r="D18" s="13"/>
      <c r="E18" s="5"/>
      <c r="F18" s="5"/>
      <c r="G18" s="5"/>
    </row>
    <row r="19" spans="1:7" ht="18.75" x14ac:dyDescent="0.3">
      <c r="A19" s="70"/>
      <c r="B19" s="70"/>
      <c r="C19" s="13"/>
      <c r="D19" s="13"/>
      <c r="E19" s="5"/>
      <c r="F19" s="5"/>
      <c r="G19" s="5"/>
    </row>
    <row r="20" spans="1:7" ht="18.75" x14ac:dyDescent="0.3">
      <c r="A20" s="14">
        <v>2</v>
      </c>
      <c r="B20" s="14" t="s">
        <v>72</v>
      </c>
      <c r="C20" s="13"/>
      <c r="D20" s="13"/>
      <c r="E20" s="5"/>
      <c r="F20" s="5"/>
      <c r="G20" s="5"/>
    </row>
    <row r="21" spans="1:7" ht="18.75" x14ac:dyDescent="0.3">
      <c r="A21" s="71">
        <f>COUNTBLANK(B3:B13)</f>
        <v>4</v>
      </c>
      <c r="B21" s="71"/>
      <c r="C21" s="14"/>
      <c r="D21" s="13"/>
      <c r="E21" s="5"/>
      <c r="F21" s="5"/>
      <c r="G21" s="5"/>
    </row>
    <row r="22" spans="1:7" ht="18.75" x14ac:dyDescent="0.3">
      <c r="A22" s="70"/>
      <c r="B22" s="70"/>
      <c r="C22" s="13"/>
      <c r="D22" s="13"/>
      <c r="E22" s="5"/>
      <c r="F22" s="5"/>
      <c r="G22" s="5"/>
    </row>
    <row r="23" spans="1:7" ht="18.75" x14ac:dyDescent="0.3">
      <c r="A23" s="14">
        <v>3</v>
      </c>
      <c r="B23" s="14" t="s">
        <v>73</v>
      </c>
      <c r="C23" s="13"/>
      <c r="D23" s="13"/>
      <c r="E23" s="5"/>
      <c r="F23" s="5"/>
      <c r="G23" s="5"/>
    </row>
    <row r="24" spans="1:7" ht="18.75" x14ac:dyDescent="0.3">
      <c r="A24" s="71">
        <f>COUNTIF(B3:B13, "&lt;&gt;")</f>
        <v>7</v>
      </c>
      <c r="B24" s="71"/>
      <c r="C24" s="14"/>
      <c r="D24" s="13"/>
      <c r="E24" s="5"/>
      <c r="F24" s="5"/>
      <c r="G24" s="5"/>
    </row>
    <row r="25" spans="1:7" ht="18.75" x14ac:dyDescent="0.3">
      <c r="A25" s="70"/>
      <c r="B25" s="70"/>
      <c r="C25" s="13"/>
      <c r="D25" s="13"/>
      <c r="E25" s="5"/>
      <c r="F25" s="5"/>
      <c r="G25" s="5"/>
    </row>
    <row r="26" spans="1:7" ht="18.75" x14ac:dyDescent="0.3">
      <c r="A26" s="14">
        <v>4</v>
      </c>
      <c r="B26" s="14" t="s">
        <v>74</v>
      </c>
      <c r="C26" s="13"/>
      <c r="D26" s="13"/>
      <c r="E26" s="5"/>
      <c r="F26" s="5"/>
      <c r="G26" s="5"/>
    </row>
    <row r="27" spans="1:7" ht="18.75" x14ac:dyDescent="0.3">
      <c r="A27" s="72">
        <f>COUNTA(B3:B13)</f>
        <v>7</v>
      </c>
      <c r="B27" s="72"/>
      <c r="C27" s="14"/>
      <c r="D27" s="13"/>
      <c r="E27" s="5"/>
      <c r="F27" s="5"/>
      <c r="G27" s="5"/>
    </row>
    <row r="28" spans="1:7" x14ac:dyDescent="0.25">
      <c r="A28" s="69"/>
      <c r="B28" s="69"/>
      <c r="C28" s="9"/>
      <c r="D28" s="9"/>
    </row>
    <row r="29" spans="1:7" x14ac:dyDescent="0.25">
      <c r="A29" s="68"/>
      <c r="B29" s="68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D15" sqref="D15"/>
    </sheetView>
  </sheetViews>
  <sheetFormatPr defaultRowHeight="15" x14ac:dyDescent="0.25"/>
  <cols>
    <col min="2" max="2" width="73.7109375" customWidth="1"/>
    <col min="3" max="3" width="19" customWidth="1"/>
    <col min="4" max="4" width="7.7109375" customWidth="1"/>
  </cols>
  <sheetData>
    <row r="1" spans="1:4" x14ac:dyDescent="0.25">
      <c r="A1" s="36"/>
      <c r="B1" s="46" t="s">
        <v>76</v>
      </c>
      <c r="C1" s="37"/>
    </row>
    <row r="2" spans="1:4" x14ac:dyDescent="0.25">
      <c r="A2" s="40">
        <v>1</v>
      </c>
      <c r="B2" s="41" t="s">
        <v>77</v>
      </c>
      <c r="C2" s="32"/>
    </row>
    <row r="3" spans="1:4" x14ac:dyDescent="0.25">
      <c r="A3" s="47"/>
      <c r="B3" s="48" t="s">
        <v>3</v>
      </c>
      <c r="C3" s="44" t="s">
        <v>78</v>
      </c>
    </row>
    <row r="4" spans="1:4" x14ac:dyDescent="0.25">
      <c r="A4" s="40"/>
      <c r="B4" s="41" t="s">
        <v>79</v>
      </c>
      <c r="C4" s="45">
        <v>200</v>
      </c>
    </row>
    <row r="5" spans="1:4" x14ac:dyDescent="0.25">
      <c r="A5" s="40"/>
      <c r="B5" s="41" t="s">
        <v>80</v>
      </c>
      <c r="C5" s="45">
        <v>120</v>
      </c>
    </row>
    <row r="6" spans="1:4" x14ac:dyDescent="0.25">
      <c r="A6" s="40"/>
      <c r="B6" s="41" t="s">
        <v>81</v>
      </c>
      <c r="C6" s="45">
        <v>156</v>
      </c>
    </row>
    <row r="7" spans="1:4" x14ac:dyDescent="0.25">
      <c r="A7" s="40"/>
      <c r="B7" s="41" t="s">
        <v>82</v>
      </c>
      <c r="C7" s="45">
        <v>190</v>
      </c>
    </row>
    <row r="8" spans="1:4" x14ac:dyDescent="0.25">
      <c r="A8" s="40"/>
      <c r="B8" s="41" t="s">
        <v>83</v>
      </c>
      <c r="C8" s="45">
        <v>320</v>
      </c>
    </row>
    <row r="9" spans="1:4" x14ac:dyDescent="0.25">
      <c r="A9" s="40"/>
      <c r="B9" s="41" t="s">
        <v>84</v>
      </c>
      <c r="C9" s="45">
        <v>89</v>
      </c>
    </row>
    <row r="10" spans="1:4" ht="15.75" thickBot="1" x14ac:dyDescent="0.3">
      <c r="A10" s="38"/>
      <c r="B10" s="32"/>
      <c r="C10" s="32"/>
    </row>
    <row r="11" spans="1:4" ht="15.75" thickBot="1" x14ac:dyDescent="0.3">
      <c r="A11" s="40">
        <v>1.1000000000000001</v>
      </c>
      <c r="B11" s="41" t="s">
        <v>85</v>
      </c>
      <c r="C11" s="39">
        <f>MAX(C4:C9)</f>
        <v>320</v>
      </c>
    </row>
    <row r="12" spans="1:4" ht="15.75" thickBot="1" x14ac:dyDescent="0.3">
      <c r="A12" s="40">
        <v>1.2</v>
      </c>
      <c r="B12" s="41" t="s">
        <v>86</v>
      </c>
      <c r="C12" s="39">
        <f>MIN(C4:C9)</f>
        <v>89</v>
      </c>
    </row>
    <row r="13" spans="1:4" ht="15.75" thickBot="1" x14ac:dyDescent="0.3">
      <c r="A13" s="40">
        <v>1.3</v>
      </c>
      <c r="B13" s="41" t="s">
        <v>87</v>
      </c>
      <c r="C13" s="67">
        <f>AVERAGE(C4:C9)</f>
        <v>179.16666666666666</v>
      </c>
    </row>
    <row r="14" spans="1:4" ht="16.5" thickBot="1" x14ac:dyDescent="0.3">
      <c r="A14" s="42">
        <v>1.4</v>
      </c>
      <c r="B14" s="43" t="s">
        <v>89</v>
      </c>
      <c r="C14" s="77" t="str">
        <f>LARGE(C4:C9,2) &amp; LARGE(C4:C9,3)</f>
        <v>200190</v>
      </c>
      <c r="D14" s="62"/>
    </row>
    <row r="15" spans="1:4" ht="15.75" thickBot="1" x14ac:dyDescent="0.3">
      <c r="A15" s="42">
        <v>1.5</v>
      </c>
      <c r="B15" s="41" t="s">
        <v>88</v>
      </c>
      <c r="C15" s="39">
        <f>LARGE(C4:C9,4)</f>
        <v>156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workbookViewId="0">
      <selection activeCell="F26" sqref="F26"/>
    </sheetView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 x14ac:dyDescent="0.25">
      <c r="A1" s="21"/>
      <c r="B1" s="51" t="s">
        <v>90</v>
      </c>
      <c r="C1" s="51" t="s">
        <v>91</v>
      </c>
      <c r="D1" s="51" t="s">
        <v>92</v>
      </c>
      <c r="E1" s="51" t="s">
        <v>93</v>
      </c>
      <c r="F1" s="21"/>
      <c r="G1" s="21"/>
      <c r="H1" s="21"/>
      <c r="I1" s="21"/>
    </row>
    <row r="2" spans="1:9" x14ac:dyDescent="0.25">
      <c r="A2" s="21"/>
      <c r="B2" s="52">
        <v>1</v>
      </c>
      <c r="C2" s="53">
        <v>8000</v>
      </c>
      <c r="D2" s="52" t="s">
        <v>94</v>
      </c>
      <c r="E2" s="52">
        <v>10</v>
      </c>
      <c r="F2" s="21"/>
      <c r="G2" s="21"/>
      <c r="H2" s="21"/>
      <c r="I2" s="21"/>
    </row>
    <row r="3" spans="1:9" x14ac:dyDescent="0.25">
      <c r="A3" s="21"/>
      <c r="B3" s="52">
        <v>2</v>
      </c>
      <c r="C3" s="53">
        <v>11000</v>
      </c>
      <c r="D3" s="52" t="s">
        <v>94</v>
      </c>
      <c r="E3" s="52">
        <v>9</v>
      </c>
      <c r="F3" s="21"/>
      <c r="G3" s="21"/>
      <c r="H3" s="21"/>
      <c r="I3" s="21"/>
    </row>
    <row r="4" spans="1:9" x14ac:dyDescent="0.25">
      <c r="A4" s="21"/>
      <c r="B4" s="52">
        <v>3</v>
      </c>
      <c r="C4" s="53">
        <v>6000</v>
      </c>
      <c r="D4" s="52" t="s">
        <v>95</v>
      </c>
      <c r="E4" s="52">
        <v>5</v>
      </c>
      <c r="F4" s="21"/>
      <c r="G4" s="21"/>
      <c r="H4" s="21"/>
      <c r="I4" s="21"/>
    </row>
    <row r="5" spans="1:9" x14ac:dyDescent="0.25">
      <c r="A5" s="21"/>
      <c r="B5" s="52">
        <v>4</v>
      </c>
      <c r="C5" s="53">
        <v>15000</v>
      </c>
      <c r="D5" s="52" t="s">
        <v>94</v>
      </c>
      <c r="E5" s="52">
        <v>10</v>
      </c>
      <c r="F5" s="21"/>
      <c r="G5" s="21"/>
      <c r="H5" s="21"/>
      <c r="I5" s="21"/>
    </row>
    <row r="6" spans="1:9" x14ac:dyDescent="0.25">
      <c r="A6" s="21"/>
      <c r="B6" s="52">
        <v>5</v>
      </c>
      <c r="C6" s="53">
        <v>10000</v>
      </c>
      <c r="D6" s="52" t="s">
        <v>95</v>
      </c>
      <c r="E6" s="52">
        <v>2</v>
      </c>
      <c r="F6" s="21"/>
      <c r="G6" s="21"/>
      <c r="H6" s="21"/>
      <c r="I6" s="21"/>
    </row>
    <row r="7" spans="1:9" x14ac:dyDescent="0.25">
      <c r="A7" s="21"/>
      <c r="B7" s="52">
        <v>6</v>
      </c>
      <c r="C7" s="53">
        <v>15000</v>
      </c>
      <c r="D7" s="52" t="s">
        <v>94</v>
      </c>
      <c r="E7" s="52">
        <v>5</v>
      </c>
      <c r="F7" s="21"/>
      <c r="G7" s="21"/>
      <c r="H7" s="21"/>
      <c r="I7" s="21"/>
    </row>
    <row r="8" spans="1:9" x14ac:dyDescent="0.25">
      <c r="A8" s="21"/>
      <c r="B8" s="52">
        <v>7</v>
      </c>
      <c r="C8" s="53">
        <v>13000</v>
      </c>
      <c r="D8" s="52" t="s">
        <v>94</v>
      </c>
      <c r="E8" s="52">
        <v>999</v>
      </c>
      <c r="F8" s="21"/>
      <c r="G8" s="21"/>
      <c r="H8" s="21"/>
      <c r="I8" s="21"/>
    </row>
    <row r="9" spans="1:9" x14ac:dyDescent="0.25">
      <c r="A9" s="21"/>
      <c r="B9" s="52">
        <v>8</v>
      </c>
      <c r="C9" s="53">
        <v>8000</v>
      </c>
      <c r="D9" s="52" t="s">
        <v>94</v>
      </c>
      <c r="E9" s="52">
        <v>2</v>
      </c>
      <c r="F9" s="21"/>
      <c r="G9" s="21"/>
      <c r="H9" s="21"/>
      <c r="I9" s="21"/>
    </row>
    <row r="10" spans="1:9" x14ac:dyDescent="0.25">
      <c r="A10" s="21"/>
      <c r="B10" s="52">
        <v>9</v>
      </c>
      <c r="C10" s="53">
        <v>11000</v>
      </c>
      <c r="D10" s="52" t="s">
        <v>95</v>
      </c>
      <c r="E10" s="52">
        <v>5</v>
      </c>
      <c r="F10" s="21"/>
      <c r="G10" s="21"/>
      <c r="H10" s="21"/>
      <c r="I10" s="21"/>
    </row>
    <row r="11" spans="1:9" x14ac:dyDescent="0.25">
      <c r="A11" s="21"/>
      <c r="B11" s="52">
        <v>10</v>
      </c>
      <c r="C11" s="53">
        <v>9000</v>
      </c>
      <c r="D11" s="52" t="s">
        <v>94</v>
      </c>
      <c r="E11" s="52">
        <v>6</v>
      </c>
      <c r="F11" s="21"/>
      <c r="G11" s="21"/>
      <c r="H11" s="21"/>
      <c r="I11" s="21"/>
    </row>
    <row r="12" spans="1:9" x14ac:dyDescent="0.25">
      <c r="A12" s="73"/>
      <c r="B12" s="73"/>
      <c r="C12" s="21"/>
      <c r="D12" s="21"/>
      <c r="E12" s="21"/>
      <c r="F12" s="21"/>
      <c r="G12" s="21"/>
      <c r="H12" s="21"/>
      <c r="I12" s="21"/>
    </row>
    <row r="13" spans="1:9" x14ac:dyDescent="0.25">
      <c r="A13" s="73"/>
      <c r="B13" s="73"/>
      <c r="C13" s="21"/>
      <c r="D13" s="21"/>
      <c r="E13" s="21"/>
      <c r="F13" s="21"/>
      <c r="G13" s="21"/>
      <c r="H13" s="21"/>
      <c r="I13" s="21"/>
    </row>
    <row r="14" spans="1:9" ht="19.5" thickBot="1" x14ac:dyDescent="0.35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9.5" thickBot="1" x14ac:dyDescent="0.35">
      <c r="A15" s="25">
        <v>1</v>
      </c>
      <c r="B15" s="25" t="s">
        <v>96</v>
      </c>
      <c r="C15" s="25"/>
      <c r="D15" s="25"/>
      <c r="E15" s="25"/>
      <c r="F15" s="25"/>
      <c r="G15" s="25"/>
      <c r="H15" s="50">
        <f>SUMIF(D2:D11,"YES",C2:C11)</f>
        <v>79000</v>
      </c>
      <c r="I15" s="21"/>
    </row>
    <row r="16" spans="1:9" ht="19.5" thickBot="1" x14ac:dyDescent="0.35">
      <c r="A16" s="25">
        <v>2</v>
      </c>
      <c r="B16" s="25" t="s">
        <v>97</v>
      </c>
      <c r="C16" s="25"/>
      <c r="D16" s="25"/>
      <c r="E16" s="25"/>
      <c r="F16" s="25"/>
      <c r="G16" s="25"/>
      <c r="H16" s="50">
        <f>SUMIF(D2:D11,"NO",C2:C11)</f>
        <v>27000</v>
      </c>
      <c r="I16" s="21"/>
    </row>
    <row r="17" spans="1:9" ht="19.5" thickBot="1" x14ac:dyDescent="0.35">
      <c r="A17" s="74"/>
      <c r="B17" s="74"/>
      <c r="C17" s="25"/>
      <c r="D17" s="25"/>
      <c r="E17" s="25"/>
      <c r="F17" s="25"/>
      <c r="G17" s="25"/>
      <c r="H17" s="25"/>
      <c r="I17" s="21"/>
    </row>
    <row r="18" spans="1:9" ht="19.5" thickBot="1" x14ac:dyDescent="0.35">
      <c r="A18" s="25">
        <v>3</v>
      </c>
      <c r="B18" s="25" t="s">
        <v>98</v>
      </c>
      <c r="C18" s="25"/>
      <c r="D18" s="25"/>
      <c r="E18" s="25"/>
      <c r="F18" s="25"/>
      <c r="G18" s="25"/>
      <c r="H18" s="50">
        <f>SUMIF(C2:C11, "&gt;10000", E2:E11)</f>
        <v>1028</v>
      </c>
      <c r="I18" s="21"/>
    </row>
    <row r="19" spans="1:9" ht="19.5" thickBot="1" x14ac:dyDescent="0.35">
      <c r="A19" s="74"/>
      <c r="B19" s="74"/>
      <c r="C19" s="25"/>
      <c r="D19" s="25"/>
      <c r="E19" s="25"/>
      <c r="F19" s="25"/>
      <c r="G19" s="25"/>
      <c r="H19" s="25"/>
      <c r="I19" s="21"/>
    </row>
    <row r="20" spans="1:9" ht="19.5" thickBot="1" x14ac:dyDescent="0.35">
      <c r="A20" s="25">
        <v>4</v>
      </c>
      <c r="B20" s="25" t="s">
        <v>99</v>
      </c>
      <c r="C20" s="25"/>
      <c r="D20" s="25"/>
      <c r="E20" s="25"/>
      <c r="F20" s="25"/>
      <c r="G20" s="25"/>
      <c r="H20" s="63">
        <f>SUMIF(C2:C11, "&gt;10000", E2:E11)</f>
        <v>1028</v>
      </c>
      <c r="I20" s="21"/>
    </row>
    <row r="21" spans="1:9" ht="19.5" thickBot="1" x14ac:dyDescent="0.35">
      <c r="A21" s="25">
        <v>5</v>
      </c>
      <c r="B21" s="25" t="s">
        <v>100</v>
      </c>
      <c r="C21" s="25"/>
      <c r="D21" s="25"/>
      <c r="E21" s="25"/>
      <c r="F21" s="25"/>
      <c r="G21" s="25"/>
      <c r="H21" s="50">
        <f>SUMIF(C2:C11, "&lt;9500", C2:C11)</f>
        <v>31000</v>
      </c>
      <c r="I21" s="21"/>
    </row>
    <row r="22" spans="1:9" ht="18.75" x14ac:dyDescent="0.3">
      <c r="A22" s="74"/>
      <c r="B22" s="74"/>
      <c r="C22" s="25"/>
      <c r="D22" s="25"/>
      <c r="E22" s="25"/>
      <c r="F22" s="25"/>
      <c r="G22" s="25"/>
      <c r="H22" s="25"/>
      <c r="I22" s="21"/>
    </row>
  </sheetData>
  <autoFilter ref="B1:E11"/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9"/>
  <sheetViews>
    <sheetView showGridLines="0" workbookViewId="0">
      <selection activeCell="D30" sqref="D30"/>
    </sheetView>
  </sheetViews>
  <sheetFormatPr defaultRowHeight="15" x14ac:dyDescent="0.2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 x14ac:dyDescent="0.25">
      <c r="A1" s="54"/>
      <c r="B1" s="57" t="s">
        <v>3</v>
      </c>
      <c r="C1" s="57" t="s">
        <v>101</v>
      </c>
      <c r="D1" s="57" t="s">
        <v>102</v>
      </c>
      <c r="E1" s="57" t="s">
        <v>103</v>
      </c>
      <c r="F1" s="54"/>
    </row>
    <row r="2" spans="1:6" x14ac:dyDescent="0.25">
      <c r="A2" s="54"/>
      <c r="B2" s="56" t="s">
        <v>104</v>
      </c>
      <c r="C2" s="56" t="s">
        <v>105</v>
      </c>
      <c r="D2" s="56" t="s">
        <v>106</v>
      </c>
      <c r="E2" s="56">
        <v>28</v>
      </c>
      <c r="F2" s="54"/>
    </row>
    <row r="3" spans="1:6" x14ac:dyDescent="0.25">
      <c r="A3" s="54"/>
      <c r="B3" s="56" t="s">
        <v>107</v>
      </c>
      <c r="C3" s="56" t="s">
        <v>108</v>
      </c>
      <c r="D3" s="56" t="s">
        <v>109</v>
      </c>
      <c r="E3" s="56">
        <v>8</v>
      </c>
      <c r="F3" s="54"/>
    </row>
    <row r="4" spans="1:6" x14ac:dyDescent="0.25">
      <c r="A4" s="54"/>
      <c r="B4" s="56" t="s">
        <v>110</v>
      </c>
      <c r="C4" s="56" t="s">
        <v>111</v>
      </c>
      <c r="D4" s="56" t="s">
        <v>106</v>
      </c>
      <c r="E4" s="56">
        <v>19</v>
      </c>
      <c r="F4" s="54"/>
    </row>
    <row r="5" spans="1:6" hidden="1" x14ac:dyDescent="0.25">
      <c r="A5" s="54"/>
      <c r="B5" s="56" t="s">
        <v>112</v>
      </c>
      <c r="C5" s="56" t="s">
        <v>113</v>
      </c>
      <c r="D5" s="56" t="s">
        <v>114</v>
      </c>
      <c r="E5" s="56">
        <v>2</v>
      </c>
      <c r="F5" s="54"/>
    </row>
    <row r="6" spans="1:6" hidden="1" x14ac:dyDescent="0.25">
      <c r="A6" s="54"/>
      <c r="B6" s="56" t="s">
        <v>115</v>
      </c>
      <c r="C6" s="56" t="s">
        <v>111</v>
      </c>
      <c r="D6" s="56" t="s">
        <v>116</v>
      </c>
      <c r="E6" s="56">
        <v>5</v>
      </c>
      <c r="F6" s="54"/>
    </row>
    <row r="7" spans="1:6" x14ac:dyDescent="0.25">
      <c r="A7" s="54"/>
      <c r="B7" s="56" t="s">
        <v>117</v>
      </c>
      <c r="C7" s="56" t="s">
        <v>108</v>
      </c>
      <c r="D7" s="56" t="s">
        <v>106</v>
      </c>
      <c r="E7" s="56">
        <v>9</v>
      </c>
      <c r="F7" s="54"/>
    </row>
    <row r="8" spans="1:6" hidden="1" x14ac:dyDescent="0.25">
      <c r="A8" s="54"/>
      <c r="B8" s="56" t="s">
        <v>118</v>
      </c>
      <c r="C8" s="56" t="s">
        <v>111</v>
      </c>
      <c r="D8" s="56" t="s">
        <v>119</v>
      </c>
      <c r="E8" s="56">
        <v>18</v>
      </c>
      <c r="F8" s="54"/>
    </row>
    <row r="9" spans="1:6" x14ac:dyDescent="0.25">
      <c r="A9" s="54"/>
      <c r="B9" s="56" t="s">
        <v>120</v>
      </c>
      <c r="C9" s="56" t="s">
        <v>105</v>
      </c>
      <c r="D9" s="56" t="s">
        <v>106</v>
      </c>
      <c r="E9" s="56">
        <v>11</v>
      </c>
      <c r="F9" s="54"/>
    </row>
    <row r="10" spans="1:6" hidden="1" x14ac:dyDescent="0.25">
      <c r="A10" s="54"/>
      <c r="B10" s="56" t="s">
        <v>121</v>
      </c>
      <c r="C10" s="56" t="s">
        <v>113</v>
      </c>
      <c r="D10" s="56" t="s">
        <v>122</v>
      </c>
      <c r="E10" s="56">
        <v>3</v>
      </c>
      <c r="F10" s="54"/>
    </row>
    <row r="11" spans="1:6" hidden="1" x14ac:dyDescent="0.25">
      <c r="A11" s="54"/>
      <c r="B11" s="56" t="s">
        <v>123</v>
      </c>
      <c r="C11" s="56" t="s">
        <v>108</v>
      </c>
      <c r="D11" s="56" t="s">
        <v>124</v>
      </c>
      <c r="E11" s="56">
        <v>15</v>
      </c>
      <c r="F11" s="54"/>
    </row>
    <row r="12" spans="1:6" x14ac:dyDescent="0.25">
      <c r="A12" s="76"/>
      <c r="B12" s="76"/>
      <c r="C12" s="54"/>
      <c r="D12" s="54"/>
      <c r="E12" s="54"/>
      <c r="F12" s="54"/>
    </row>
    <row r="13" spans="1:6" ht="15.75" x14ac:dyDescent="0.25">
      <c r="A13" s="23"/>
      <c r="B13" s="58" t="s">
        <v>125</v>
      </c>
      <c r="C13" s="23"/>
      <c r="D13" s="23"/>
      <c r="E13" s="55"/>
      <c r="F13" s="54"/>
    </row>
    <row r="14" spans="1:6" ht="15.75" x14ac:dyDescent="0.25">
      <c r="A14" s="75"/>
      <c r="B14" s="75"/>
      <c r="C14" s="23"/>
      <c r="D14" s="23"/>
      <c r="E14" s="54"/>
      <c r="F14" s="54"/>
    </row>
    <row r="15" spans="1:6" ht="15.75" x14ac:dyDescent="0.25">
      <c r="A15" s="23">
        <v>1</v>
      </c>
      <c r="B15" s="59" t="s">
        <v>126</v>
      </c>
      <c r="C15" s="23"/>
      <c r="D15" s="23"/>
      <c r="E15" s="54"/>
      <c r="F15" s="54"/>
    </row>
    <row r="16" spans="1:6" ht="15.75" x14ac:dyDescent="0.25">
      <c r="A16" s="75"/>
      <c r="B16" s="75"/>
      <c r="C16" s="60" t="s">
        <v>127</v>
      </c>
      <c r="D16" s="60"/>
      <c r="E16" s="54"/>
      <c r="F16" s="54"/>
    </row>
    <row r="17" spans="1:6" ht="15.75" x14ac:dyDescent="0.25">
      <c r="A17" s="23"/>
      <c r="B17" s="22" t="s">
        <v>128</v>
      </c>
      <c r="C17" s="61">
        <f>SUMIF(D2:D11,"USA",E2:E11)</f>
        <v>67</v>
      </c>
      <c r="D17" s="23"/>
      <c r="E17" s="54"/>
      <c r="F17" s="54"/>
    </row>
    <row r="18" spans="1:6" ht="15.75" x14ac:dyDescent="0.25">
      <c r="A18" s="75"/>
      <c r="B18" s="75"/>
      <c r="C18" s="23"/>
      <c r="D18" s="23"/>
      <c r="E18" s="54"/>
      <c r="F18" s="54"/>
    </row>
    <row r="19" spans="1:6" ht="15.75" x14ac:dyDescent="0.25">
      <c r="A19" s="23">
        <v>2</v>
      </c>
      <c r="B19" s="59" t="s">
        <v>129</v>
      </c>
      <c r="C19" s="23"/>
      <c r="D19" s="23"/>
      <c r="E19" s="54"/>
      <c r="F19" s="54"/>
    </row>
    <row r="20" spans="1:6" ht="15.75" x14ac:dyDescent="0.25">
      <c r="A20" s="75"/>
      <c r="B20" s="75"/>
      <c r="C20" s="60" t="s">
        <v>127</v>
      </c>
      <c r="D20" s="60"/>
      <c r="E20" s="54"/>
      <c r="F20" s="54"/>
    </row>
    <row r="21" spans="1:6" ht="15.75" x14ac:dyDescent="0.25">
      <c r="A21" s="23"/>
      <c r="B21" s="22" t="s">
        <v>128</v>
      </c>
      <c r="C21" s="61">
        <f>SUMIF(C2:C11,"figure skating",E2:E11)</f>
        <v>5</v>
      </c>
      <c r="D21" s="23"/>
      <c r="E21" s="54"/>
      <c r="F21" s="54"/>
    </row>
    <row r="22" spans="1:6" ht="15.75" x14ac:dyDescent="0.25">
      <c r="A22" s="75"/>
      <c r="B22" s="75"/>
      <c r="C22" s="23"/>
      <c r="D22" s="23"/>
      <c r="E22" s="54"/>
      <c r="F22" s="54"/>
    </row>
    <row r="23" spans="1:6" ht="15.75" x14ac:dyDescent="0.25">
      <c r="A23" s="23">
        <v>3</v>
      </c>
      <c r="B23" s="59" t="s">
        <v>130</v>
      </c>
      <c r="C23" s="23"/>
      <c r="D23" s="23"/>
      <c r="E23" s="54"/>
      <c r="F23" s="54"/>
    </row>
    <row r="24" spans="1:6" ht="15.75" x14ac:dyDescent="0.25">
      <c r="A24" s="75"/>
      <c r="B24" s="75"/>
      <c r="C24" s="60" t="s">
        <v>127</v>
      </c>
      <c r="D24" s="60"/>
      <c r="E24" s="54"/>
      <c r="F24" s="54"/>
    </row>
    <row r="25" spans="1:6" ht="15.75" x14ac:dyDescent="0.25">
      <c r="A25" s="23"/>
      <c r="B25" s="22" t="s">
        <v>128</v>
      </c>
      <c r="C25" s="61">
        <f>SUMIFS(E2:E11,D2:D11,"usa")+ SUMIFS(E2:E11,D2:D11,"jamaica")</f>
        <v>75</v>
      </c>
      <c r="D25" s="23"/>
      <c r="E25" s="54"/>
      <c r="F25" s="54"/>
    </row>
    <row r="26" spans="1:6" x14ac:dyDescent="0.25">
      <c r="A26" s="76"/>
      <c r="B26" s="76"/>
      <c r="C26" s="54"/>
      <c r="D26" s="54"/>
      <c r="E26" s="54"/>
      <c r="F26" s="54"/>
    </row>
    <row r="27" spans="1:6" ht="15.75" x14ac:dyDescent="0.25">
      <c r="A27" s="23">
        <v>4</v>
      </c>
      <c r="B27" s="59" t="s">
        <v>131</v>
      </c>
      <c r="C27" s="23"/>
      <c r="D27" s="23"/>
    </row>
    <row r="28" spans="1:6" ht="15.75" x14ac:dyDescent="0.25">
      <c r="A28" s="75"/>
      <c r="B28" s="75"/>
      <c r="C28" s="60" t="s">
        <v>127</v>
      </c>
      <c r="D28" s="60"/>
    </row>
    <row r="29" spans="1:6" ht="15.75" x14ac:dyDescent="0.25">
      <c r="A29" s="23"/>
      <c r="B29" s="22" t="s">
        <v>128</v>
      </c>
      <c r="C29" s="61">
        <f>COUNTIF(D2:D11,"USA")</f>
        <v>4</v>
      </c>
      <c r="D29" s="23"/>
    </row>
  </sheetData>
  <autoFilter ref="B1:E11">
    <filterColumn colId="2">
      <filters>
        <filter val="Jamaica"/>
        <filter val="USA"/>
      </filters>
    </filterColumn>
  </autoFilter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  <vt:lpstr>'Exercise - 1'!Criteria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ACER</cp:lastModifiedBy>
  <dcterms:created xsi:type="dcterms:W3CDTF">2023-02-28T05:02:53Z</dcterms:created>
  <dcterms:modified xsi:type="dcterms:W3CDTF">2023-10-07T07:51:42Z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