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\DataBase\"/>
    </mc:Choice>
  </mc:AlternateContent>
  <xr:revisionPtr revIDLastSave="0" documentId="8_{0E9C5855-313D-42DB-83F5-599FDD27567B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Лист1" sheetId="1" state="hidden" r:id="rId1"/>
    <sheet name="Gantt" sheetId="5" r:id="rId2"/>
    <sheet name="График" sheetId="2" r:id="rId3"/>
    <sheet name="Данные" sheetId="3" r:id="rId4"/>
    <sheet name="График (2)" sheetId="6" r:id="rId5"/>
    <sheet name="Обработка" sheetId="7" r:id="rId6"/>
    <sheet name="Данные (2)" sheetId="8" r:id="rId7"/>
    <sheet name="Виртуализация" sheetId="9" r:id="rId8"/>
  </sheets>
  <externalReferences>
    <externalReference r:id="rId9"/>
  </externalReferences>
  <definedNames>
    <definedName name="relationships">Обработка!$C$29:$V$48</definedName>
    <definedName name="Итого">OFFSET(Виртуализация!$G$10,Виртуализация!$R$10,,Виртуализация!$R$11)</definedName>
    <definedName name="Месяцы">OFFSET(Виртуализация!$C$10,Виртуализация!$R$10,,Виртуализация!$R$11)</definedName>
    <definedName name="Список_дат" localSheetId="1">INDIRECT("$G$1:"&amp;ADDRESS(1,COUNTA(Gantt!$G$1:$XFD$1)+COLUMN(Gantt!$F$1)))</definedName>
    <definedName name="Товар1">OFFSET(Виртуализация!$D$10,Виртуализация!$R$10,,Виртуализация!$R$11)</definedName>
    <definedName name="Товар2">OFFSET(Виртуализация!$E$10,Виртуализация!$R$10,,Виртуализация!$R$11)</definedName>
    <definedName name="Товар3">OFFSET(Виртуализация!$F$10,Виртуализация!$R$10,,Виртуализация!$R$11)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9" l="1"/>
  <c r="G10" i="9"/>
  <c r="S10" i="9"/>
  <c r="C11" i="9"/>
  <c r="G11" i="9"/>
  <c r="C12" i="9"/>
  <c r="G12" i="9"/>
  <c r="C13" i="9"/>
  <c r="G13" i="9"/>
  <c r="C14" i="9"/>
  <c r="G14" i="9"/>
  <c r="C15" i="9"/>
  <c r="G15" i="9"/>
  <c r="C16" i="9"/>
  <c r="G16" i="9"/>
  <c r="C17" i="9"/>
  <c r="G17" i="9"/>
  <c r="C18" i="9"/>
  <c r="G18" i="9"/>
  <c r="C19" i="9"/>
  <c r="G19" i="9"/>
  <c r="C20" i="9"/>
  <c r="G20" i="9"/>
  <c r="C21" i="9"/>
  <c r="G21" i="9"/>
  <c r="C22" i="9"/>
  <c r="G22" i="9"/>
  <c r="C23" i="9"/>
  <c r="G23" i="9"/>
  <c r="C24" i="9"/>
  <c r="G24" i="9"/>
  <c r="C25" i="9"/>
  <c r="G25" i="9"/>
  <c r="C26" i="9"/>
  <c r="G26" i="9"/>
  <c r="C27" i="9"/>
  <c r="G27" i="9"/>
  <c r="C28" i="9"/>
  <c r="G28" i="9"/>
  <c r="C29" i="9"/>
  <c r="G29" i="9"/>
  <c r="C30" i="9"/>
  <c r="G30" i="9"/>
  <c r="C31" i="9"/>
  <c r="G31" i="9"/>
  <c r="C32" i="9"/>
  <c r="G32" i="9"/>
  <c r="C33" i="9"/>
  <c r="G33" i="9"/>
  <c r="C34" i="9"/>
  <c r="G34" i="9"/>
  <c r="C35" i="9"/>
  <c r="G35" i="9"/>
  <c r="C36" i="9"/>
  <c r="G36" i="9"/>
  <c r="C37" i="9"/>
  <c r="G37" i="9"/>
  <c r="C38" i="9"/>
  <c r="G38" i="9"/>
  <c r="C39" i="9"/>
  <c r="G39" i="9"/>
  <c r="C40" i="9"/>
  <c r="G40" i="9"/>
  <c r="C41" i="9"/>
  <c r="G41" i="9"/>
  <c r="C42" i="9"/>
  <c r="G42" i="9"/>
  <c r="C43" i="9"/>
  <c r="G43" i="9"/>
  <c r="C44" i="9"/>
  <c r="G44" i="9"/>
  <c r="C45" i="9"/>
  <c r="G45" i="9"/>
  <c r="C2" i="8" l="1"/>
  <c r="C24" i="8" s="1"/>
  <c r="D2" i="8"/>
  <c r="E2" i="8"/>
  <c r="F2" i="8"/>
  <c r="G2" i="8"/>
  <c r="G24" i="8" s="1"/>
  <c r="H2" i="8"/>
  <c r="H24" i="8" s="1"/>
  <c r="I2" i="8"/>
  <c r="I24" i="8" s="1"/>
  <c r="J2" i="8"/>
  <c r="J24" i="8" s="1"/>
  <c r="K2" i="8"/>
  <c r="K24" i="8" s="1"/>
  <c r="L2" i="8"/>
  <c r="L24" i="8" s="1"/>
  <c r="M2" i="8"/>
  <c r="N2" i="8"/>
  <c r="O2" i="8"/>
  <c r="O24" i="8" s="1"/>
  <c r="P2" i="8"/>
  <c r="P24" i="8" s="1"/>
  <c r="Q2" i="8"/>
  <c r="Q24" i="8" s="1"/>
  <c r="R2" i="8"/>
  <c r="R24" i="8" s="1"/>
  <c r="S2" i="8"/>
  <c r="S24" i="8" s="1"/>
  <c r="T2" i="8"/>
  <c r="T24" i="8" s="1"/>
  <c r="U2" i="8"/>
  <c r="V2" i="8"/>
  <c r="B24" i="8"/>
  <c r="D24" i="8"/>
  <c r="E24" i="8"/>
  <c r="F24" i="8"/>
  <c r="M24" i="8"/>
  <c r="N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BU9" i="7" s="1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CA10" i="7" s="1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AM15" i="7" s="1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AI18" i="7" s="1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AP20" i="7" s="1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AE22" i="7" s="1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AL25" i="7" s="1"/>
  <c r="R35" i="8"/>
  <c r="S35" i="8"/>
  <c r="T35" i="8"/>
  <c r="U35" i="8"/>
  <c r="V35" i="8"/>
  <c r="B36" i="8"/>
  <c r="C36" i="8"/>
  <c r="D36" i="8"/>
  <c r="K27" i="7" s="1"/>
  <c r="E36" i="8"/>
  <c r="F36" i="8"/>
  <c r="G36" i="8"/>
  <c r="H36" i="8"/>
  <c r="I36" i="8"/>
  <c r="J36" i="8"/>
  <c r="K36" i="8"/>
  <c r="L36" i="8"/>
  <c r="BP27" i="7" s="1"/>
  <c r="M36" i="8"/>
  <c r="N36" i="8"/>
  <c r="O36" i="8"/>
  <c r="P36" i="8"/>
  <c r="Q36" i="8"/>
  <c r="R36" i="8"/>
  <c r="S36" i="8"/>
  <c r="T36" i="8"/>
  <c r="AR26" i="7" s="1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V28" i="7" s="1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BL31" i="7" s="1"/>
  <c r="K38" i="8"/>
  <c r="L38" i="8"/>
  <c r="M38" i="8"/>
  <c r="N38" i="8"/>
  <c r="O38" i="8"/>
  <c r="P38" i="8"/>
  <c r="Q38" i="8"/>
  <c r="R38" i="8"/>
  <c r="CB30" i="7" s="1"/>
  <c r="S38" i="8"/>
  <c r="T38" i="8"/>
  <c r="U38" i="8"/>
  <c r="V38" i="8"/>
  <c r="B39" i="8"/>
  <c r="C39" i="8"/>
  <c r="D39" i="8"/>
  <c r="E39" i="8"/>
  <c r="BC32" i="7" s="1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BX35" i="7" s="1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AO37" i="7" s="1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BU38" i="7" s="1"/>
  <c r="O42" i="8"/>
  <c r="P42" i="8"/>
  <c r="Q42" i="8"/>
  <c r="R42" i="8"/>
  <c r="S42" i="8"/>
  <c r="T42" i="8"/>
  <c r="U42" i="8"/>
  <c r="V42" i="8"/>
  <c r="AU39" i="7" s="1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CA41" i="7" s="1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AR43" i="7" s="1"/>
  <c r="U44" i="8"/>
  <c r="V44" i="8"/>
  <c r="BU5" i="7"/>
  <c r="B7" i="7"/>
  <c r="B5" i="7" s="1"/>
  <c r="B6" i="7" s="1"/>
  <c r="F5" i="7" s="1"/>
  <c r="N13" i="7" s="1"/>
  <c r="N8" i="7"/>
  <c r="F9" i="7"/>
  <c r="AB9" i="7"/>
  <c r="AI12" i="7"/>
  <c r="F13" i="7"/>
  <c r="BZ13" i="7"/>
  <c r="E14" i="7"/>
  <c r="BT11" i="7" s="1"/>
  <c r="F14" i="7"/>
  <c r="AF13" i="7" s="1"/>
  <c r="AE14" i="7"/>
  <c r="AF14" i="7"/>
  <c r="BT14" i="7"/>
  <c r="BU14" i="7"/>
  <c r="E15" i="7"/>
  <c r="BV11" i="7" s="1"/>
  <c r="F15" i="7"/>
  <c r="BC15" i="7"/>
  <c r="BT15" i="7"/>
  <c r="BU15" i="7"/>
  <c r="CA15" i="7"/>
  <c r="E16" i="7"/>
  <c r="AI11" i="7" s="1"/>
  <c r="F16" i="7"/>
  <c r="AJ15" i="7" s="1"/>
  <c r="AE16" i="7"/>
  <c r="AF16" i="7"/>
  <c r="AI16" i="7"/>
  <c r="AJ16" i="7"/>
  <c r="AL16" i="7"/>
  <c r="BT16" i="7"/>
  <c r="BU16" i="7"/>
  <c r="BX16" i="7"/>
  <c r="BY16" i="7"/>
  <c r="E17" i="7"/>
  <c r="BZ6" i="7" s="1"/>
  <c r="F17" i="7"/>
  <c r="CA13" i="7" s="1"/>
  <c r="AE17" i="7"/>
  <c r="AF17" i="7"/>
  <c r="AI17" i="7"/>
  <c r="AJ17" i="7"/>
  <c r="AL17" i="7"/>
  <c r="BV17" i="7"/>
  <c r="BZ17" i="7"/>
  <c r="CA17" i="7"/>
  <c r="CE17" i="7"/>
  <c r="E18" i="7"/>
  <c r="F18" i="7"/>
  <c r="AN5" i="7" s="1"/>
  <c r="AE18" i="7"/>
  <c r="AF18" i="7"/>
  <c r="AK18" i="7"/>
  <c r="AL18" i="7"/>
  <c r="AN18" i="7"/>
  <c r="AP18" i="7"/>
  <c r="BT18" i="7"/>
  <c r="BU18" i="7"/>
  <c r="BV18" i="7"/>
  <c r="CA18" i="7"/>
  <c r="CB18" i="7"/>
  <c r="CC18" i="7"/>
  <c r="CE18" i="7"/>
  <c r="E19" i="7"/>
  <c r="AO11" i="7" s="1"/>
  <c r="F19" i="7"/>
  <c r="AP12" i="7" s="1"/>
  <c r="AE19" i="7"/>
  <c r="AF19" i="7"/>
  <c r="AG19" i="7"/>
  <c r="AK19" i="7"/>
  <c r="AL19" i="7"/>
  <c r="AN19" i="7"/>
  <c r="AO19" i="7"/>
  <c r="AP19" i="7"/>
  <c r="AR19" i="7"/>
  <c r="BZ19" i="7"/>
  <c r="CA19" i="7"/>
  <c r="CB19" i="7"/>
  <c r="CC19" i="7"/>
  <c r="CD19" i="7"/>
  <c r="CE19" i="7"/>
  <c r="CF19" i="7"/>
  <c r="CG19" i="7"/>
  <c r="E20" i="7"/>
  <c r="F20" i="7"/>
  <c r="N20" i="7"/>
  <c r="AE20" i="7"/>
  <c r="AF20" i="7"/>
  <c r="AG20" i="7"/>
  <c r="AK20" i="7"/>
  <c r="AL20" i="7"/>
  <c r="AM20" i="7"/>
  <c r="AN20" i="7"/>
  <c r="AO20" i="7"/>
  <c r="AQ20" i="7"/>
  <c r="AR20" i="7"/>
  <c r="BC20" i="7"/>
  <c r="BT20" i="7"/>
  <c r="BU20" i="7"/>
  <c r="BV20" i="7"/>
  <c r="BZ20" i="7"/>
  <c r="CA20" i="7"/>
  <c r="CB20" i="7"/>
  <c r="CC20" i="7"/>
  <c r="CF20" i="7"/>
  <c r="CG20" i="7"/>
  <c r="E21" i="7"/>
  <c r="F21" i="7"/>
  <c r="N21" i="7"/>
  <c r="AG21" i="7"/>
  <c r="AK21" i="7"/>
  <c r="AL21" i="7"/>
  <c r="AM21" i="7"/>
  <c r="AN21" i="7"/>
  <c r="AO21" i="7"/>
  <c r="AQ21" i="7"/>
  <c r="AR21" i="7"/>
  <c r="BT21" i="7"/>
  <c r="BU21" i="7"/>
  <c r="BV21" i="7"/>
  <c r="BZ21" i="7"/>
  <c r="CA21" i="7"/>
  <c r="CB21" i="7"/>
  <c r="CC21" i="7"/>
  <c r="CF21" i="7"/>
  <c r="CG21" i="7"/>
  <c r="E22" i="7"/>
  <c r="F22" i="7"/>
  <c r="AV18" i="7" s="1"/>
  <c r="N22" i="7"/>
  <c r="AG22" i="7"/>
  <c r="AI22" i="7"/>
  <c r="AJ22" i="7"/>
  <c r="AK22" i="7"/>
  <c r="AL22" i="7"/>
  <c r="AM22" i="7"/>
  <c r="AN22" i="7"/>
  <c r="AQ22" i="7"/>
  <c r="AR22" i="7"/>
  <c r="AT22" i="7"/>
  <c r="BC22" i="7"/>
  <c r="BU22" i="7"/>
  <c r="BV22" i="7"/>
  <c r="BX22" i="7"/>
  <c r="BY22" i="7"/>
  <c r="BZ22" i="7"/>
  <c r="CA22" i="7"/>
  <c r="CB22" i="7"/>
  <c r="CC22" i="7"/>
  <c r="CF22" i="7"/>
  <c r="CG22" i="7"/>
  <c r="CI22" i="7"/>
  <c r="AG23" i="7"/>
  <c r="AI23" i="7"/>
  <c r="AJ23" i="7"/>
  <c r="AK23" i="7"/>
  <c r="AL23" i="7"/>
  <c r="AM23" i="7"/>
  <c r="AN23" i="7"/>
  <c r="AQ23" i="7"/>
  <c r="AR23" i="7"/>
  <c r="AS23" i="7"/>
  <c r="BC23" i="7"/>
  <c r="BV23" i="7"/>
  <c r="BW23" i="7"/>
  <c r="BZ23" i="7"/>
  <c r="CA23" i="7"/>
  <c r="CB23" i="7"/>
  <c r="CC23" i="7"/>
  <c r="CF23" i="7"/>
  <c r="CG23" i="7"/>
  <c r="CH23" i="7"/>
  <c r="N24" i="7"/>
  <c r="AG24" i="7"/>
  <c r="AH24" i="7"/>
  <c r="AI24" i="7"/>
  <c r="AJ24" i="7"/>
  <c r="AM24" i="7"/>
  <c r="AN24" i="7"/>
  <c r="AO24" i="7"/>
  <c r="AP24" i="7"/>
  <c r="AQ24" i="7"/>
  <c r="AR24" i="7"/>
  <c r="BC24" i="7"/>
  <c r="BV24" i="7"/>
  <c r="BW24" i="7"/>
  <c r="BX24" i="7"/>
  <c r="BY24" i="7"/>
  <c r="CB24" i="7"/>
  <c r="CC24" i="7"/>
  <c r="CD24" i="7"/>
  <c r="CE24" i="7"/>
  <c r="CF24" i="7"/>
  <c r="CG24" i="7"/>
  <c r="CH24" i="7"/>
  <c r="N25" i="7"/>
  <c r="AG25" i="7"/>
  <c r="AI25" i="7"/>
  <c r="AJ25" i="7"/>
  <c r="AK25" i="7"/>
  <c r="AM25" i="7"/>
  <c r="AN25" i="7"/>
  <c r="AO25" i="7"/>
  <c r="AP25" i="7"/>
  <c r="AQ25" i="7"/>
  <c r="AR25" i="7"/>
  <c r="AY25" i="7"/>
  <c r="BG25" i="7"/>
  <c r="BS25" i="7"/>
  <c r="BX25" i="7"/>
  <c r="BY25" i="7"/>
  <c r="CB25" i="7"/>
  <c r="CC25" i="7"/>
  <c r="CD25" i="7"/>
  <c r="CE25" i="7"/>
  <c r="CF25" i="7"/>
  <c r="CG25" i="7"/>
  <c r="N26" i="7"/>
  <c r="AD26" i="7"/>
  <c r="AE26" i="7"/>
  <c r="AF26" i="7"/>
  <c r="AG26" i="7"/>
  <c r="AI26" i="7"/>
  <c r="AJ26" i="7"/>
  <c r="AM26" i="7"/>
  <c r="AN26" i="7"/>
  <c r="AO26" i="7"/>
  <c r="AP26" i="7"/>
  <c r="AQ26" i="7"/>
  <c r="AV26" i="7"/>
  <c r="BC26" i="7"/>
  <c r="BS26" i="7"/>
  <c r="BT26" i="7"/>
  <c r="BU26" i="7"/>
  <c r="BV26" i="7"/>
  <c r="BX26" i="7"/>
  <c r="BY26" i="7"/>
  <c r="CB26" i="7"/>
  <c r="CC26" i="7"/>
  <c r="CD26" i="7"/>
  <c r="CE26" i="7"/>
  <c r="CK26" i="7"/>
  <c r="I27" i="7"/>
  <c r="J27" i="7"/>
  <c r="N27" i="7"/>
  <c r="O27" i="7"/>
  <c r="P27" i="7"/>
  <c r="S27" i="7"/>
  <c r="T27" i="7"/>
  <c r="Y27" i="7"/>
  <c r="Z27" i="7"/>
  <c r="AC27" i="7"/>
  <c r="AD27" i="7"/>
  <c r="AE27" i="7"/>
  <c r="AF27" i="7"/>
  <c r="AG27" i="7"/>
  <c r="AI27" i="7"/>
  <c r="AJ27" i="7"/>
  <c r="AL27" i="7"/>
  <c r="AM27" i="7"/>
  <c r="AN27" i="7"/>
  <c r="AO27" i="7"/>
  <c r="AP27" i="7"/>
  <c r="AQ27" i="7"/>
  <c r="AV27" i="7"/>
  <c r="BB27" i="7"/>
  <c r="BC27" i="7"/>
  <c r="BL27" i="7"/>
  <c r="BM27" i="7"/>
  <c r="BQ27" i="7"/>
  <c r="BT27" i="7"/>
  <c r="BU27" i="7"/>
  <c r="BV27" i="7"/>
  <c r="BX27" i="7"/>
  <c r="BY27" i="7"/>
  <c r="CB27" i="7"/>
  <c r="CC27" i="7"/>
  <c r="CD27" i="7"/>
  <c r="CE27" i="7"/>
  <c r="CK27" i="7"/>
  <c r="N28" i="7"/>
  <c r="AE28" i="7"/>
  <c r="AF28" i="7"/>
  <c r="AG28" i="7"/>
  <c r="AI28" i="7"/>
  <c r="AJ28" i="7"/>
  <c r="AK28" i="7"/>
  <c r="AL28" i="7"/>
  <c r="AM28" i="7"/>
  <c r="AN28" i="7"/>
  <c r="AO28" i="7"/>
  <c r="AP28" i="7"/>
  <c r="AV28" i="7"/>
  <c r="BC28" i="7"/>
  <c r="BT28" i="7"/>
  <c r="BU28" i="7"/>
  <c r="BX28" i="7"/>
  <c r="BY28" i="7"/>
  <c r="BZ28" i="7"/>
  <c r="CA28" i="7"/>
  <c r="CB28" i="7"/>
  <c r="CC28" i="7"/>
  <c r="CD28" i="7"/>
  <c r="CE28" i="7"/>
  <c r="CK28" i="7"/>
  <c r="I29" i="7"/>
  <c r="N29" i="7"/>
  <c r="U29" i="7"/>
  <c r="AD29" i="7"/>
  <c r="AE29" i="7"/>
  <c r="AF29" i="7"/>
  <c r="AI29" i="7"/>
  <c r="AJ29" i="7"/>
  <c r="AK29" i="7"/>
  <c r="AL29" i="7"/>
  <c r="AM29" i="7"/>
  <c r="AN29" i="7"/>
  <c r="AO29" i="7"/>
  <c r="AP29" i="7"/>
  <c r="AV29" i="7"/>
  <c r="BB29" i="7"/>
  <c r="BH29" i="7"/>
  <c r="BL29" i="7"/>
  <c r="BR29" i="7"/>
  <c r="BT29" i="7"/>
  <c r="BU29" i="7"/>
  <c r="BX29" i="7"/>
  <c r="BZ29" i="7"/>
  <c r="CA29" i="7"/>
  <c r="CB29" i="7"/>
  <c r="CC29" i="7"/>
  <c r="CD29" i="7"/>
  <c r="CE29" i="7"/>
  <c r="CK29" i="7"/>
  <c r="N30" i="7"/>
  <c r="AE30" i="7"/>
  <c r="AF30" i="7"/>
  <c r="AI30" i="7"/>
  <c r="AJ30" i="7"/>
  <c r="AK30" i="7"/>
  <c r="AL30" i="7"/>
  <c r="AO30" i="7"/>
  <c r="AP30" i="7"/>
  <c r="AQ30" i="7"/>
  <c r="AR30" i="7"/>
  <c r="AV30" i="7"/>
  <c r="BC30" i="7"/>
  <c r="BT30" i="7"/>
  <c r="BU30" i="7"/>
  <c r="BX30" i="7"/>
  <c r="BY30" i="7"/>
  <c r="BZ30" i="7"/>
  <c r="CA30" i="7"/>
  <c r="CD30" i="7"/>
  <c r="CE30" i="7"/>
  <c r="CF30" i="7"/>
  <c r="CG30" i="7"/>
  <c r="CK30" i="7"/>
  <c r="I31" i="7"/>
  <c r="J31" i="7"/>
  <c r="K31" i="7"/>
  <c r="L31" i="7"/>
  <c r="N31" i="7"/>
  <c r="AE31" i="7"/>
  <c r="AF31" i="7"/>
  <c r="AI31" i="7"/>
  <c r="AJ31" i="7"/>
  <c r="AK31" i="7"/>
  <c r="AL31" i="7"/>
  <c r="AO31" i="7"/>
  <c r="AP31" i="7"/>
  <c r="AQ31" i="7"/>
  <c r="AR31" i="7"/>
  <c r="AV31" i="7"/>
  <c r="BC31" i="7"/>
  <c r="BD31" i="7"/>
  <c r="BE31" i="7"/>
  <c r="BH31" i="7"/>
  <c r="BI31" i="7"/>
  <c r="BJ31" i="7"/>
  <c r="BK31" i="7"/>
  <c r="BP31" i="7"/>
  <c r="BQ31" i="7"/>
  <c r="BT31" i="7"/>
  <c r="BU31" i="7"/>
  <c r="BV31" i="7"/>
  <c r="BX31" i="7"/>
  <c r="BY31" i="7"/>
  <c r="BZ31" i="7"/>
  <c r="CA31" i="7"/>
  <c r="CD31" i="7"/>
  <c r="CE31" i="7"/>
  <c r="CF31" i="7"/>
  <c r="CG31" i="7"/>
  <c r="CJ31" i="7"/>
  <c r="CK31" i="7"/>
  <c r="AE32" i="7"/>
  <c r="AF32" i="7"/>
  <c r="AG32" i="7"/>
  <c r="AI32" i="7"/>
  <c r="AJ32" i="7"/>
  <c r="AK32" i="7"/>
  <c r="AL32" i="7"/>
  <c r="AO32" i="7"/>
  <c r="AP32" i="7"/>
  <c r="AQ32" i="7"/>
  <c r="AR32" i="7"/>
  <c r="AV32" i="7"/>
  <c r="BT32" i="7"/>
  <c r="BU32" i="7"/>
  <c r="BV32" i="7"/>
  <c r="BX32" i="7"/>
  <c r="BY32" i="7"/>
  <c r="BZ32" i="7"/>
  <c r="CA32" i="7"/>
  <c r="CD32" i="7"/>
  <c r="CE32" i="7"/>
  <c r="CF32" i="7"/>
  <c r="CG32" i="7"/>
  <c r="CK32" i="7"/>
  <c r="N33" i="7"/>
  <c r="AE33" i="7"/>
  <c r="AF33" i="7"/>
  <c r="AG33" i="7"/>
  <c r="AI33" i="7"/>
  <c r="AJ33" i="7"/>
  <c r="AK33" i="7"/>
  <c r="AL33" i="7"/>
  <c r="AO33" i="7"/>
  <c r="AP33" i="7"/>
  <c r="AQ33" i="7"/>
  <c r="AR33" i="7"/>
  <c r="AV33" i="7"/>
  <c r="BT33" i="7"/>
  <c r="BU33" i="7"/>
  <c r="BV33" i="7"/>
  <c r="BX33" i="7"/>
  <c r="BY33" i="7"/>
  <c r="BZ33" i="7"/>
  <c r="CA33" i="7"/>
  <c r="CD33" i="7"/>
  <c r="CE33" i="7"/>
  <c r="CF33" i="7"/>
  <c r="CG33" i="7"/>
  <c r="CK33" i="7"/>
  <c r="AE34" i="7"/>
  <c r="AF34" i="7"/>
  <c r="AG34" i="7"/>
  <c r="AK34" i="7"/>
  <c r="AL34" i="7"/>
  <c r="AM34" i="7"/>
  <c r="AN34" i="7"/>
  <c r="AO34" i="7"/>
  <c r="AP34" i="7"/>
  <c r="AQ34" i="7"/>
  <c r="AR34" i="7"/>
  <c r="AV34" i="7"/>
  <c r="BT34" i="7"/>
  <c r="BU34" i="7"/>
  <c r="BV34" i="7"/>
  <c r="BZ34" i="7"/>
  <c r="CA34" i="7"/>
  <c r="CB34" i="7"/>
  <c r="CC34" i="7"/>
  <c r="CD34" i="7"/>
  <c r="CE34" i="7"/>
  <c r="CF34" i="7"/>
  <c r="CG34" i="7"/>
  <c r="CJ34" i="7"/>
  <c r="CK34" i="7"/>
  <c r="AE35" i="7"/>
  <c r="AF35" i="7"/>
  <c r="AG35" i="7"/>
  <c r="AK35" i="7"/>
  <c r="AL35" i="7"/>
  <c r="AM35" i="7"/>
  <c r="AN35" i="7"/>
  <c r="AO35" i="7"/>
  <c r="AP35" i="7"/>
  <c r="AQ35" i="7"/>
  <c r="AR35" i="7"/>
  <c r="AT35" i="7"/>
  <c r="AV35" i="7"/>
  <c r="BT35" i="7"/>
  <c r="BU35" i="7"/>
  <c r="BV35" i="7"/>
  <c r="BZ35" i="7"/>
  <c r="CA35" i="7"/>
  <c r="CB35" i="7"/>
  <c r="CC35" i="7"/>
  <c r="CD35" i="7"/>
  <c r="CE35" i="7"/>
  <c r="CF35" i="7"/>
  <c r="CG35" i="7"/>
  <c r="CK35" i="7"/>
  <c r="N36" i="7"/>
  <c r="AD36" i="7"/>
  <c r="AE36" i="7"/>
  <c r="AF36" i="7"/>
  <c r="AG36" i="7"/>
  <c r="AH36" i="7"/>
  <c r="AK36" i="7"/>
  <c r="AL36" i="7"/>
  <c r="AM36" i="7"/>
  <c r="AN36" i="7"/>
  <c r="AQ36" i="7"/>
  <c r="AR36" i="7"/>
  <c r="AS36" i="7"/>
  <c r="AT36" i="7"/>
  <c r="AV36" i="7"/>
  <c r="BC36" i="7"/>
  <c r="BT36" i="7"/>
  <c r="BU36" i="7"/>
  <c r="BV36" i="7"/>
  <c r="BY36" i="7"/>
  <c r="BZ36" i="7"/>
  <c r="CA36" i="7"/>
  <c r="CB36" i="7"/>
  <c r="CC36" i="7"/>
  <c r="CF36" i="7"/>
  <c r="CG36" i="7"/>
  <c r="CH36" i="7"/>
  <c r="CI36" i="7"/>
  <c r="CK36" i="7"/>
  <c r="N37" i="7"/>
  <c r="AD37" i="7"/>
  <c r="AE37" i="7"/>
  <c r="AF37" i="7"/>
  <c r="AG37" i="7"/>
  <c r="AH37" i="7"/>
  <c r="AI37" i="7"/>
  <c r="AJ37" i="7"/>
  <c r="AK37" i="7"/>
  <c r="AL37" i="7"/>
  <c r="AM37" i="7"/>
  <c r="AN37" i="7"/>
  <c r="AQ37" i="7"/>
  <c r="AR37" i="7"/>
  <c r="AT37" i="7"/>
  <c r="AV37" i="7"/>
  <c r="BC37" i="7"/>
  <c r="BS37" i="7"/>
  <c r="BT37" i="7"/>
  <c r="BU37" i="7"/>
  <c r="BV37" i="7"/>
  <c r="BW37" i="7"/>
  <c r="BX37" i="7"/>
  <c r="BY37" i="7"/>
  <c r="BZ37" i="7"/>
  <c r="CA37" i="7"/>
  <c r="CB37" i="7"/>
  <c r="CC37" i="7"/>
  <c r="CF37" i="7"/>
  <c r="CG37" i="7"/>
  <c r="CI37" i="7"/>
  <c r="CJ37" i="7"/>
  <c r="CK37" i="7"/>
  <c r="N38" i="7"/>
  <c r="AD38" i="7"/>
  <c r="AG38" i="7"/>
  <c r="AH38" i="7"/>
  <c r="CN38" i="7" s="1"/>
  <c r="AI38" i="7"/>
  <c r="AJ38" i="7"/>
  <c r="AK38" i="7"/>
  <c r="AL38" i="7"/>
  <c r="AM38" i="7"/>
  <c r="AN38" i="7"/>
  <c r="AO38" i="7"/>
  <c r="AP38" i="7"/>
  <c r="AQ38" i="7"/>
  <c r="AR38" i="7"/>
  <c r="AT38" i="7"/>
  <c r="BC38" i="7"/>
  <c r="BK38" i="7"/>
  <c r="BS38" i="7"/>
  <c r="BT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I38" i="7"/>
  <c r="CK38" i="7"/>
  <c r="N39" i="7"/>
  <c r="AD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T39" i="7"/>
  <c r="BC39" i="7"/>
  <c r="BS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I39" i="7"/>
  <c r="N40" i="7"/>
  <c r="AD40" i="7"/>
  <c r="AE40" i="7"/>
  <c r="AF40" i="7"/>
  <c r="AG40" i="7"/>
  <c r="AH40" i="7"/>
  <c r="AI40" i="7"/>
  <c r="AJ40" i="7"/>
  <c r="AL40" i="7"/>
  <c r="AM40" i="7"/>
  <c r="AN40" i="7"/>
  <c r="AO40" i="7"/>
  <c r="AP40" i="7"/>
  <c r="AQ40" i="7"/>
  <c r="AR40" i="7"/>
  <c r="AT40" i="7"/>
  <c r="AU40" i="7"/>
  <c r="AV40" i="7"/>
  <c r="BC40" i="7"/>
  <c r="BS40" i="7"/>
  <c r="BT40" i="7"/>
  <c r="BU40" i="7"/>
  <c r="BV40" i="7"/>
  <c r="BW40" i="7"/>
  <c r="BX40" i="7"/>
  <c r="BY40" i="7"/>
  <c r="CB40" i="7"/>
  <c r="CC40" i="7"/>
  <c r="CD40" i="7"/>
  <c r="CE40" i="7"/>
  <c r="CF40" i="7"/>
  <c r="CG40" i="7"/>
  <c r="CI40" i="7"/>
  <c r="CJ40" i="7"/>
  <c r="CK40" i="7"/>
  <c r="N41" i="7"/>
  <c r="AD41" i="7"/>
  <c r="AE41" i="7"/>
  <c r="AF41" i="7"/>
  <c r="AG41" i="7"/>
  <c r="AH41" i="7"/>
  <c r="AI41" i="7"/>
  <c r="AJ41" i="7"/>
  <c r="AM41" i="7"/>
  <c r="AN41" i="7"/>
  <c r="AO41" i="7"/>
  <c r="AP41" i="7"/>
  <c r="AQ41" i="7"/>
  <c r="AR41" i="7"/>
  <c r="AT41" i="7"/>
  <c r="AU41" i="7"/>
  <c r="AV41" i="7"/>
  <c r="BC41" i="7"/>
  <c r="BS41" i="7"/>
  <c r="BT41" i="7"/>
  <c r="BU41" i="7"/>
  <c r="BV41" i="7"/>
  <c r="BW41" i="7"/>
  <c r="BX41" i="7"/>
  <c r="BY41" i="7"/>
  <c r="BZ41" i="7"/>
  <c r="CB41" i="7"/>
  <c r="CC41" i="7"/>
  <c r="CD41" i="7"/>
  <c r="CE41" i="7"/>
  <c r="CF41" i="7"/>
  <c r="CG41" i="7"/>
  <c r="CI41" i="7"/>
  <c r="CJ41" i="7"/>
  <c r="CK41" i="7"/>
  <c r="N42" i="7"/>
  <c r="V42" i="7"/>
  <c r="AD42" i="7"/>
  <c r="AE42" i="7"/>
  <c r="AF42" i="7"/>
  <c r="AG42" i="7"/>
  <c r="AH42" i="7"/>
  <c r="CN42" i="7" s="1"/>
  <c r="AI42" i="7"/>
  <c r="AJ42" i="7"/>
  <c r="AK42" i="7"/>
  <c r="AL42" i="7"/>
  <c r="AM42" i="7"/>
  <c r="AN42" i="7"/>
  <c r="AO42" i="7"/>
  <c r="AP42" i="7"/>
  <c r="AT42" i="7"/>
  <c r="AU42" i="7"/>
  <c r="AV42" i="7"/>
  <c r="BC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I42" i="7"/>
  <c r="CJ42" i="7"/>
  <c r="CK42" i="7"/>
  <c r="N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T43" i="7"/>
  <c r="AU43" i="7"/>
  <c r="AV43" i="7"/>
  <c r="BC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I43" i="7"/>
  <c r="CJ43" i="7"/>
  <c r="CK43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B60" i="7"/>
  <c r="J21" i="6"/>
  <c r="AK40" i="7" l="1"/>
  <c r="BU39" i="7"/>
  <c r="CJ38" i="7"/>
  <c r="CE36" i="7"/>
  <c r="AP36" i="7"/>
  <c r="CC31" i="7"/>
  <c r="CG26" i="7"/>
  <c r="AL24" i="7"/>
  <c r="BT22" i="7"/>
  <c r="AR10" i="7"/>
  <c r="AJ19" i="7"/>
  <c r="CG42" i="7"/>
  <c r="AL41" i="7"/>
  <c r="CK39" i="7"/>
  <c r="BT39" i="7"/>
  <c r="CD36" i="7"/>
  <c r="AO36" i="7"/>
  <c r="AJ34" i="7"/>
  <c r="N32" i="7"/>
  <c r="CB31" i="7"/>
  <c r="AN31" i="7"/>
  <c r="AN30" i="7"/>
  <c r="CF26" i="7"/>
  <c r="CA25" i="7"/>
  <c r="AK24" i="7"/>
  <c r="AI19" i="7"/>
  <c r="CB15" i="7"/>
  <c r="CF42" i="7"/>
  <c r="AK41" i="7"/>
  <c r="CJ39" i="7"/>
  <c r="AF38" i="7"/>
  <c r="AI34" i="7"/>
  <c r="BC33" i="7"/>
  <c r="AM31" i="7"/>
  <c r="AM30" i="7"/>
  <c r="BV29" i="7"/>
  <c r="AG29" i="7"/>
  <c r="BZ25" i="7"/>
  <c r="CE20" i="7"/>
  <c r="CG43" i="7"/>
  <c r="AF39" i="7"/>
  <c r="AV38" i="7"/>
  <c r="AE38" i="7"/>
  <c r="CE37" i="7"/>
  <c r="BY34" i="7"/>
  <c r="BM31" i="7"/>
  <c r="CC30" i="7"/>
  <c r="L27" i="7"/>
  <c r="CA24" i="7"/>
  <c r="AF23" i="7"/>
  <c r="CE21" i="7"/>
  <c r="CD20" i="7"/>
  <c r="BY18" i="7"/>
  <c r="CF43" i="7"/>
  <c r="AR42" i="7"/>
  <c r="CA40" i="7"/>
  <c r="AV39" i="7"/>
  <c r="AE39" i="7"/>
  <c r="AU38" i="7"/>
  <c r="CD37" i="7"/>
  <c r="AJ35" i="7"/>
  <c r="BX34" i="7"/>
  <c r="CG27" i="7"/>
  <c r="BZ24" i="7"/>
  <c r="AE23" i="7"/>
  <c r="AF22" i="7"/>
  <c r="CD21" i="7"/>
  <c r="BX18" i="7"/>
  <c r="AJ18" i="7"/>
  <c r="AQ42" i="7"/>
  <c r="BZ40" i="7"/>
  <c r="AP37" i="7"/>
  <c r="BY35" i="7"/>
  <c r="AI35" i="7"/>
  <c r="CF27" i="7"/>
  <c r="AR27" i="7"/>
  <c r="AP21" i="7"/>
  <c r="Z17" i="7"/>
  <c r="V19" i="7"/>
  <c r="BK20" i="7"/>
  <c r="V25" i="7"/>
  <c r="V28" i="7"/>
  <c r="BK28" i="7"/>
  <c r="BK21" i="7"/>
  <c r="BK25" i="7"/>
  <c r="V30" i="7"/>
  <c r="BK30" i="7"/>
  <c r="BK15" i="7"/>
  <c r="V20" i="7"/>
  <c r="BK36" i="7"/>
  <c r="BG17" i="7"/>
  <c r="BY17" i="7"/>
  <c r="BK18" i="7"/>
  <c r="BK19" i="7"/>
  <c r="V22" i="7"/>
  <c r="V13" i="7"/>
  <c r="BK22" i="7"/>
  <c r="V32" i="7"/>
  <c r="BK32" i="7"/>
  <c r="V33" i="7"/>
  <c r="BK33" i="7"/>
  <c r="V34" i="7"/>
  <c r="BK34" i="7"/>
  <c r="V35" i="7"/>
  <c r="AH17" i="7"/>
  <c r="V31" i="7"/>
  <c r="BK35" i="7"/>
  <c r="V38" i="7"/>
  <c r="V36" i="7"/>
  <c r="BK29" i="7"/>
  <c r="AU18" i="7"/>
  <c r="AU22" i="7"/>
  <c r="CJ15" i="7"/>
  <c r="CJ22" i="7"/>
  <c r="AU31" i="7"/>
  <c r="AU35" i="7"/>
  <c r="AU23" i="7"/>
  <c r="CJ23" i="7"/>
  <c r="CJ18" i="7"/>
  <c r="AU21" i="7"/>
  <c r="CJ27" i="7"/>
  <c r="AU28" i="7"/>
  <c r="CJ28" i="7"/>
  <c r="CJ35" i="7"/>
  <c r="CJ29" i="7"/>
  <c r="AU30" i="7"/>
  <c r="CJ30" i="7"/>
  <c r="CJ21" i="7"/>
  <c r="AU36" i="7"/>
  <c r="AU26" i="7"/>
  <c r="CJ26" i="7"/>
  <c r="AU27" i="7"/>
  <c r="AU29" i="7"/>
  <c r="AI36" i="7"/>
  <c r="AJ36" i="7"/>
  <c r="BX36" i="7"/>
  <c r="CH35" i="7"/>
  <c r="CI35" i="7"/>
  <c r="AD34" i="7"/>
  <c r="BS34" i="7"/>
  <c r="AD35" i="7"/>
  <c r="BS35" i="7"/>
  <c r="N34" i="7"/>
  <c r="BC34" i="7"/>
  <c r="N35" i="7"/>
  <c r="BC35" i="7"/>
  <c r="AM32" i="7"/>
  <c r="CB32" i="7"/>
  <c r="AM33" i="7"/>
  <c r="CB33" i="7"/>
  <c r="AN32" i="7"/>
  <c r="CC32" i="7"/>
  <c r="AN33" i="7"/>
  <c r="CC33" i="7"/>
  <c r="AG30" i="7"/>
  <c r="CM30" i="7" s="1"/>
  <c r="BV30" i="7"/>
  <c r="AH30" i="7"/>
  <c r="BW30" i="7"/>
  <c r="AG31" i="7"/>
  <c r="BW31" i="7"/>
  <c r="CP31" i="7" s="1"/>
  <c r="AH31" i="7"/>
  <c r="Q31" i="7"/>
  <c r="R31" i="7"/>
  <c r="AQ28" i="7"/>
  <c r="CF28" i="7"/>
  <c r="AR28" i="7"/>
  <c r="CG28" i="7"/>
  <c r="CF29" i="7"/>
  <c r="CG29" i="7"/>
  <c r="AQ29" i="7"/>
  <c r="AR29" i="7"/>
  <c r="AZ29" i="7"/>
  <c r="BA29" i="7"/>
  <c r="BZ27" i="7"/>
  <c r="CA27" i="7"/>
  <c r="AK26" i="7"/>
  <c r="BZ26" i="7"/>
  <c r="AK27" i="7"/>
  <c r="V27" i="7"/>
  <c r="V26" i="7"/>
  <c r="BK26" i="7"/>
  <c r="BJ27" i="7"/>
  <c r="BK27" i="7"/>
  <c r="AU24" i="7"/>
  <c r="AV24" i="7"/>
  <c r="CJ24" i="7"/>
  <c r="CK24" i="7"/>
  <c r="AU25" i="7"/>
  <c r="AV25" i="7"/>
  <c r="CJ25" i="7"/>
  <c r="BT25" i="7"/>
  <c r="BU25" i="7"/>
  <c r="AE24" i="7"/>
  <c r="BT24" i="7"/>
  <c r="AF24" i="7"/>
  <c r="BU24" i="7"/>
  <c r="BD25" i="7"/>
  <c r="BE25" i="7"/>
  <c r="AO22" i="7"/>
  <c r="AP22" i="7"/>
  <c r="CD22" i="7"/>
  <c r="CE22" i="7"/>
  <c r="AO23" i="7"/>
  <c r="CD23" i="7"/>
  <c r="AP23" i="7"/>
  <c r="CE23" i="7"/>
  <c r="BX20" i="7"/>
  <c r="AI21" i="7"/>
  <c r="BY20" i="7"/>
  <c r="AJ21" i="7"/>
  <c r="AI20" i="7"/>
  <c r="BX21" i="7"/>
  <c r="AJ20" i="7"/>
  <c r="BY21" i="7"/>
  <c r="AD19" i="7"/>
  <c r="AD18" i="7"/>
  <c r="BC18" i="7"/>
  <c r="BC19" i="7"/>
  <c r="AG14" i="7"/>
  <c r="AH14" i="7"/>
  <c r="BV14" i="7"/>
  <c r="BW14" i="7"/>
  <c r="AH15" i="7"/>
  <c r="BG14" i="7"/>
  <c r="BK10" i="7"/>
  <c r="V41" i="7"/>
  <c r="BK37" i="7"/>
  <c r="AU34" i="7"/>
  <c r="V24" i="7"/>
  <c r="T17" i="7"/>
  <c r="BK41" i="7"/>
  <c r="BK40" i="7"/>
  <c r="V37" i="7"/>
  <c r="AL26" i="7"/>
  <c r="CK25" i="7"/>
  <c r="V23" i="7"/>
  <c r="AD12" i="7"/>
  <c r="BS14" i="7"/>
  <c r="BS17" i="7"/>
  <c r="AD22" i="7"/>
  <c r="AD9" i="7"/>
  <c r="AD16" i="7"/>
  <c r="BS22" i="7"/>
  <c r="BA25" i="7"/>
  <c r="BS31" i="7"/>
  <c r="AD32" i="7"/>
  <c r="BS32" i="7"/>
  <c r="AD33" i="7"/>
  <c r="BS33" i="7"/>
  <c r="AD13" i="7"/>
  <c r="AD31" i="7"/>
  <c r="AD17" i="7"/>
  <c r="AD24" i="7"/>
  <c r="BS24" i="7"/>
  <c r="AB25" i="7"/>
  <c r="BC25" i="7"/>
  <c r="BM25" i="7"/>
  <c r="BW25" i="7"/>
  <c r="AD15" i="7"/>
  <c r="BS20" i="7"/>
  <c r="BS23" i="7"/>
  <c r="BS27" i="7"/>
  <c r="AD28" i="7"/>
  <c r="BS28" i="7"/>
  <c r="BS15" i="7"/>
  <c r="BS16" i="7"/>
  <c r="AD21" i="7"/>
  <c r="AD25" i="7"/>
  <c r="AD30" i="7"/>
  <c r="BS30" i="7"/>
  <c r="BS8" i="7"/>
  <c r="AD20" i="7"/>
  <c r="BS21" i="7"/>
  <c r="BS36" i="7"/>
  <c r="V40" i="7"/>
  <c r="CJ33" i="7"/>
  <c r="CA26" i="7"/>
  <c r="AF25" i="7"/>
  <c r="BK24" i="7"/>
  <c r="BK43" i="7"/>
  <c r="BK39" i="7"/>
  <c r="AU33" i="7"/>
  <c r="BK23" i="7"/>
  <c r="BS18" i="7"/>
  <c r="AD14" i="7"/>
  <c r="V43" i="7"/>
  <c r="V39" i="7"/>
  <c r="BR34" i="7"/>
  <c r="CJ32" i="7"/>
  <c r="BW8" i="7"/>
  <c r="BW16" i="7"/>
  <c r="AH19" i="7"/>
  <c r="BW20" i="7"/>
  <c r="AH21" i="7"/>
  <c r="BW27" i="7"/>
  <c r="CP27" i="7" s="1"/>
  <c r="AH28" i="7"/>
  <c r="CN28" i="7" s="1"/>
  <c r="BW28" i="7"/>
  <c r="AH18" i="7"/>
  <c r="AH25" i="7"/>
  <c r="BM29" i="7"/>
  <c r="BW29" i="7"/>
  <c r="BW17" i="7"/>
  <c r="AH20" i="7"/>
  <c r="CN20" i="7" s="1"/>
  <c r="BW21" i="7"/>
  <c r="CP21" i="7" s="1"/>
  <c r="BW36" i="7"/>
  <c r="BW18" i="7"/>
  <c r="AH26" i="7"/>
  <c r="BW26" i="7"/>
  <c r="AH27" i="7"/>
  <c r="V29" i="7"/>
  <c r="AH29" i="7"/>
  <c r="CN29" i="7" s="1"/>
  <c r="BC29" i="7"/>
  <c r="BY29" i="7"/>
  <c r="BW12" i="7"/>
  <c r="AH16" i="7"/>
  <c r="AH22" i="7"/>
  <c r="CN22" i="7" s="1"/>
  <c r="BW22" i="7"/>
  <c r="BS29" i="7"/>
  <c r="AH32" i="7"/>
  <c r="CN32" i="7" s="1"/>
  <c r="BW32" i="7"/>
  <c r="CP32" i="7" s="1"/>
  <c r="AH33" i="7"/>
  <c r="BW33" i="7"/>
  <c r="AH34" i="7"/>
  <c r="BW34" i="7"/>
  <c r="AH35" i="7"/>
  <c r="AH12" i="7"/>
  <c r="AH23" i="7"/>
  <c r="J29" i="7"/>
  <c r="BI29" i="7"/>
  <c r="BW35" i="7"/>
  <c r="AD10" i="7"/>
  <c r="BK42" i="7"/>
  <c r="AU37" i="7"/>
  <c r="CJ36" i="7"/>
  <c r="AU32" i="7"/>
  <c r="CK21" i="7"/>
  <c r="BZ18" i="7"/>
  <c r="CD17" i="7"/>
  <c r="AL15" i="7"/>
  <c r="BU13" i="7"/>
  <c r="AL13" i="7"/>
  <c r="E13" i="7"/>
  <c r="E11" i="7"/>
  <c r="AL5" i="7"/>
  <c r="AQ12" i="7"/>
  <c r="AM19" i="7"/>
  <c r="CD14" i="7"/>
  <c r="AK13" i="7"/>
  <c r="BX12" i="7"/>
  <c r="AV21" i="7"/>
  <c r="CK18" i="7"/>
  <c r="BY10" i="7"/>
  <c r="CK23" i="7"/>
  <c r="CH19" i="7"/>
  <c r="CA16" i="7"/>
  <c r="BS9" i="7"/>
  <c r="F8" i="7"/>
  <c r="T21" i="7" s="1"/>
  <c r="CK22" i="7"/>
  <c r="F12" i="7"/>
  <c r="AY23" i="7" s="1"/>
  <c r="BA9" i="7"/>
  <c r="AV22" i="7"/>
  <c r="AK17" i="7"/>
  <c r="F7" i="7"/>
  <c r="L13" i="7" s="1"/>
  <c r="CH22" i="7"/>
  <c r="CN18" i="7"/>
  <c r="CN34" i="7"/>
  <c r="CN14" i="7"/>
  <c r="CN24" i="7"/>
  <c r="CN26" i="7"/>
  <c r="CN40" i="7"/>
  <c r="CN30" i="7"/>
  <c r="AT6" i="7"/>
  <c r="CI6" i="7"/>
  <c r="AT4" i="7"/>
  <c r="CI4" i="7"/>
  <c r="AT7" i="7"/>
  <c r="CI7" i="7"/>
  <c r="AT11" i="7"/>
  <c r="CI11" i="7"/>
  <c r="AT5" i="7"/>
  <c r="AT16" i="7"/>
  <c r="CI5" i="7"/>
  <c r="AT12" i="7"/>
  <c r="CI12" i="7"/>
  <c r="CI10" i="7"/>
  <c r="AT14" i="7"/>
  <c r="CI14" i="7"/>
  <c r="AT17" i="7"/>
  <c r="CI17" i="7"/>
  <c r="CI9" i="7"/>
  <c r="CI8" i="7"/>
  <c r="AT9" i="7"/>
  <c r="AT18" i="7"/>
  <c r="CI13" i="7"/>
  <c r="AT19" i="7"/>
  <c r="CI19" i="7"/>
  <c r="AT23" i="7"/>
  <c r="CI23" i="7"/>
  <c r="AT24" i="7"/>
  <c r="CI24" i="7"/>
  <c r="AT13" i="7"/>
  <c r="AT25" i="7"/>
  <c r="CI25" i="7"/>
  <c r="AT26" i="7"/>
  <c r="CI26" i="7"/>
  <c r="AT27" i="7"/>
  <c r="CI27" i="7"/>
  <c r="AT28" i="7"/>
  <c r="CI28" i="7"/>
  <c r="AT20" i="7"/>
  <c r="CI20" i="7"/>
  <c r="AT29" i="7"/>
  <c r="CI29" i="7"/>
  <c r="AT30" i="7"/>
  <c r="CI30" i="7"/>
  <c r="AT31" i="7"/>
  <c r="CI31" i="7"/>
  <c r="AT32" i="7"/>
  <c r="CI32" i="7"/>
  <c r="AT8" i="7"/>
  <c r="CI15" i="7"/>
  <c r="CI16" i="7"/>
  <c r="CI18" i="7"/>
  <c r="AT21" i="7"/>
  <c r="CI21" i="7"/>
  <c r="AT33" i="7"/>
  <c r="CI33" i="7"/>
  <c r="AT34" i="7"/>
  <c r="CI34" i="7"/>
  <c r="AS4" i="7"/>
  <c r="CH4" i="7"/>
  <c r="AS10" i="7"/>
  <c r="CH10" i="7"/>
  <c r="AS7" i="7"/>
  <c r="CH7" i="7"/>
  <c r="AS5" i="7"/>
  <c r="CH5" i="7"/>
  <c r="AS8" i="7"/>
  <c r="CH8" i="7"/>
  <c r="AS9" i="7"/>
  <c r="CH9" i="7"/>
  <c r="AS11" i="7"/>
  <c r="AS16" i="7"/>
  <c r="CH16" i="7"/>
  <c r="AS12" i="7"/>
  <c r="CH12" i="7"/>
  <c r="AS14" i="7"/>
  <c r="CH14" i="7"/>
  <c r="AS17" i="7"/>
  <c r="CH17" i="7"/>
  <c r="CH11" i="7"/>
  <c r="AS18" i="7"/>
  <c r="AS6" i="7"/>
  <c r="AS15" i="7"/>
  <c r="CH15" i="7"/>
  <c r="AS13" i="7"/>
  <c r="AS25" i="7"/>
  <c r="CH25" i="7"/>
  <c r="AS26" i="7"/>
  <c r="CH26" i="7"/>
  <c r="AS27" i="7"/>
  <c r="CH27" i="7"/>
  <c r="AS28" i="7"/>
  <c r="CH28" i="7"/>
  <c r="AS20" i="7"/>
  <c r="CH20" i="7"/>
  <c r="AS29" i="7"/>
  <c r="CH29" i="7"/>
  <c r="AS30" i="7"/>
  <c r="CH30" i="7"/>
  <c r="CH6" i="7"/>
  <c r="AS31" i="7"/>
  <c r="CH31" i="7"/>
  <c r="AS32" i="7"/>
  <c r="CH18" i="7"/>
  <c r="AS21" i="7"/>
  <c r="CH21" i="7"/>
  <c r="AS33" i="7"/>
  <c r="CH33" i="7"/>
  <c r="AS34" i="7"/>
  <c r="CH34" i="7"/>
  <c r="CH43" i="7"/>
  <c r="CN36" i="7"/>
  <c r="CH32" i="7"/>
  <c r="AS24" i="7"/>
  <c r="CH42" i="7"/>
  <c r="AS42" i="7"/>
  <c r="CH41" i="7"/>
  <c r="AS41" i="7"/>
  <c r="AS22" i="7"/>
  <c r="AS19" i="7"/>
  <c r="AT15" i="7"/>
  <c r="AS43" i="7"/>
  <c r="CH40" i="7"/>
  <c r="AS40" i="7"/>
  <c r="CH39" i="7"/>
  <c r="AS39" i="7"/>
  <c r="AT10" i="7"/>
  <c r="CH38" i="7"/>
  <c r="AS38" i="7"/>
  <c r="CH37" i="7"/>
  <c r="AS37" i="7"/>
  <c r="AS35" i="7"/>
  <c r="CH13" i="7"/>
  <c r="CK20" i="7"/>
  <c r="AV20" i="7"/>
  <c r="AR7" i="7"/>
  <c r="CG7" i="7"/>
  <c r="AR11" i="7"/>
  <c r="CG11" i="7"/>
  <c r="AR5" i="7"/>
  <c r="CG5" i="7"/>
  <c r="AR8" i="7"/>
  <c r="CG8" i="7"/>
  <c r="AR6" i="7"/>
  <c r="CG6" i="7"/>
  <c r="AR12" i="7"/>
  <c r="CG12" i="7"/>
  <c r="CG4" i="7"/>
  <c r="AR14" i="7"/>
  <c r="CG14" i="7"/>
  <c r="CG10" i="7"/>
  <c r="CG9" i="7"/>
  <c r="AR4" i="7"/>
  <c r="AR9" i="7"/>
  <c r="AR15" i="7"/>
  <c r="CG15" i="7"/>
  <c r="AR13" i="7"/>
  <c r="CG13" i="7"/>
  <c r="AQ19" i="7"/>
  <c r="AM18" i="7"/>
  <c r="AR17" i="7"/>
  <c r="AV9" i="7"/>
  <c r="CJ20" i="7"/>
  <c r="AU20" i="7"/>
  <c r="AQ7" i="7"/>
  <c r="CF7" i="7"/>
  <c r="AQ5" i="7"/>
  <c r="CF5" i="7"/>
  <c r="AQ8" i="7"/>
  <c r="CF8" i="7"/>
  <c r="AQ9" i="7"/>
  <c r="CF9" i="7"/>
  <c r="AQ4" i="7"/>
  <c r="CF4" i="7"/>
  <c r="AQ10" i="7"/>
  <c r="CF10" i="7"/>
  <c r="AQ14" i="7"/>
  <c r="CF14" i="7"/>
  <c r="AQ17" i="7"/>
  <c r="CF17" i="7"/>
  <c r="AQ18" i="7"/>
  <c r="CF11" i="7"/>
  <c r="AQ15" i="7"/>
  <c r="CF15" i="7"/>
  <c r="AQ6" i="7"/>
  <c r="AQ13" i="7"/>
  <c r="CF13" i="7"/>
  <c r="AP17" i="7"/>
  <c r="CG16" i="7"/>
  <c r="AN8" i="7"/>
  <c r="N6" i="7"/>
  <c r="BC6" i="7"/>
  <c r="N4" i="7"/>
  <c r="BC4" i="7"/>
  <c r="N7" i="7"/>
  <c r="BG9" i="7"/>
  <c r="BO9" i="7"/>
  <c r="BW9" i="7"/>
  <c r="BC11" i="7"/>
  <c r="N5" i="7"/>
  <c r="BC9" i="7"/>
  <c r="N10" i="7"/>
  <c r="BC8" i="7"/>
  <c r="N9" i="7"/>
  <c r="N16" i="7"/>
  <c r="BC16" i="7"/>
  <c r="BC5" i="7"/>
  <c r="P9" i="7"/>
  <c r="BC12" i="7"/>
  <c r="T9" i="7"/>
  <c r="BC10" i="7"/>
  <c r="N12" i="7"/>
  <c r="N14" i="7"/>
  <c r="BC14" i="7"/>
  <c r="BC17" i="7"/>
  <c r="V9" i="7"/>
  <c r="X9" i="7"/>
  <c r="N18" i="7"/>
  <c r="CG18" i="7"/>
  <c r="AO17" i="7"/>
  <c r="CF16" i="7"/>
  <c r="AQ11" i="7"/>
  <c r="AV23" i="7"/>
  <c r="CK19" i="7"/>
  <c r="AV19" i="7"/>
  <c r="AP11" i="7"/>
  <c r="CE11" i="7"/>
  <c r="AP5" i="7"/>
  <c r="CE5" i="7"/>
  <c r="AP8" i="7"/>
  <c r="AP9" i="7"/>
  <c r="CE9" i="7"/>
  <c r="AP6" i="7"/>
  <c r="CE6" i="7"/>
  <c r="AP4" i="7"/>
  <c r="CE4" i="7"/>
  <c r="CE10" i="7"/>
  <c r="AP7" i="7"/>
  <c r="AP15" i="7"/>
  <c r="CE15" i="7"/>
  <c r="AP13" i="7"/>
  <c r="CE13" i="7"/>
  <c r="CE7" i="7"/>
  <c r="CE8" i="7"/>
  <c r="AP10" i="7"/>
  <c r="AP16" i="7"/>
  <c r="CE16" i="7"/>
  <c r="CF18" i="7"/>
  <c r="AN6" i="7"/>
  <c r="CC6" i="7"/>
  <c r="AN4" i="7"/>
  <c r="CC4" i="7"/>
  <c r="AN11" i="7"/>
  <c r="CC11" i="7"/>
  <c r="CC10" i="7"/>
  <c r="AN15" i="7"/>
  <c r="CC15" i="7"/>
  <c r="CC5" i="7"/>
  <c r="AN7" i="7"/>
  <c r="AN13" i="7"/>
  <c r="CC13" i="7"/>
  <c r="CC9" i="7"/>
  <c r="CC7" i="7"/>
  <c r="CC8" i="7"/>
  <c r="AN9" i="7"/>
  <c r="AN16" i="7"/>
  <c r="CC16" i="7"/>
  <c r="AN10" i="7"/>
  <c r="AN12" i="7"/>
  <c r="CC12" i="7"/>
  <c r="AN14" i="7"/>
  <c r="CC14" i="7"/>
  <c r="AN17" i="7"/>
  <c r="CC17" i="7"/>
  <c r="AR16" i="7"/>
  <c r="BV5" i="7"/>
  <c r="CO5" i="7" s="1"/>
  <c r="AG8" i="7"/>
  <c r="CM8" i="7" s="1"/>
  <c r="BV8" i="7"/>
  <c r="CO8" i="7" s="1"/>
  <c r="AG9" i="7"/>
  <c r="CM9" i="7" s="1"/>
  <c r="AG6" i="7"/>
  <c r="BV6" i="7"/>
  <c r="CO6" i="7" s="1"/>
  <c r="AG4" i="7"/>
  <c r="BV4" i="7"/>
  <c r="AG10" i="7"/>
  <c r="CM10" i="7" s="1"/>
  <c r="BV10" i="7"/>
  <c r="AG7" i="7"/>
  <c r="CM7" i="7" s="1"/>
  <c r="AG18" i="7"/>
  <c r="CM18" i="7" s="1"/>
  <c r="AG15" i="7"/>
  <c r="AG11" i="7"/>
  <c r="CM11" i="7" s="1"/>
  <c r="AG13" i="7"/>
  <c r="CM13" i="7" s="1"/>
  <c r="BV13" i="7"/>
  <c r="AG16" i="7"/>
  <c r="CM16" i="7" s="1"/>
  <c r="BV16" i="7"/>
  <c r="AG12" i="7"/>
  <c r="CM12" i="7" s="1"/>
  <c r="BV12" i="7"/>
  <c r="CO12" i="7" s="1"/>
  <c r="CF12" i="7"/>
  <c r="V6" i="7"/>
  <c r="BK6" i="7"/>
  <c r="V4" i="7"/>
  <c r="BK4" i="7"/>
  <c r="V7" i="7"/>
  <c r="BK7" i="7"/>
  <c r="V11" i="7"/>
  <c r="BK11" i="7"/>
  <c r="V5" i="7"/>
  <c r="V8" i="7"/>
  <c r="V16" i="7"/>
  <c r="BK16" i="7"/>
  <c r="V12" i="7"/>
  <c r="BK12" i="7"/>
  <c r="BK9" i="7"/>
  <c r="V10" i="7"/>
  <c r="V14" i="7"/>
  <c r="BK14" i="7"/>
  <c r="N17" i="7"/>
  <c r="V17" i="7"/>
  <c r="BK17" i="7"/>
  <c r="BK5" i="7"/>
  <c r="BK8" i="7"/>
  <c r="BU17" i="7"/>
  <c r="V18" i="7"/>
  <c r="T7" i="7"/>
  <c r="BI7" i="7"/>
  <c r="T11" i="7"/>
  <c r="BI5" i="7"/>
  <c r="T8" i="7"/>
  <c r="BI8" i="7"/>
  <c r="T6" i="7"/>
  <c r="BI6" i="7"/>
  <c r="T12" i="7"/>
  <c r="BI12" i="7"/>
  <c r="AF15" i="7"/>
  <c r="BE15" i="7"/>
  <c r="BM15" i="7"/>
  <c r="T4" i="7"/>
  <c r="T14" i="7"/>
  <c r="BI14" i="7"/>
  <c r="BI9" i="7"/>
  <c r="T10" i="7"/>
  <c r="J15" i="7"/>
  <c r="R15" i="7"/>
  <c r="BO15" i="7"/>
  <c r="BW15" i="7"/>
  <c r="CP15" i="7" s="1"/>
  <c r="T18" i="7"/>
  <c r="T15" i="7"/>
  <c r="AB15" i="7"/>
  <c r="BI15" i="7"/>
  <c r="BY15" i="7"/>
  <c r="BI13" i="7"/>
  <c r="CF6" i="7"/>
  <c r="AV6" i="7"/>
  <c r="CK6" i="7"/>
  <c r="AV4" i="7"/>
  <c r="CK4" i="7"/>
  <c r="AV11" i="7"/>
  <c r="CK11" i="7"/>
  <c r="AV8" i="7"/>
  <c r="AV10" i="7"/>
  <c r="AV15" i="7"/>
  <c r="CK15" i="7"/>
  <c r="AV5" i="7"/>
  <c r="AV13" i="7"/>
  <c r="CK13" i="7"/>
  <c r="CK5" i="7"/>
  <c r="AV7" i="7"/>
  <c r="AV16" i="7"/>
  <c r="CK16" i="7"/>
  <c r="CK10" i="7"/>
  <c r="AV12" i="7"/>
  <c r="CK12" i="7"/>
  <c r="CK7" i="7"/>
  <c r="CK9" i="7"/>
  <c r="AV14" i="7"/>
  <c r="CK14" i="7"/>
  <c r="AV17" i="7"/>
  <c r="CK17" i="7"/>
  <c r="CJ19" i="7"/>
  <c r="AU19" i="7"/>
  <c r="AO5" i="7"/>
  <c r="CD5" i="7"/>
  <c r="AO8" i="7"/>
  <c r="CD8" i="7"/>
  <c r="AO9" i="7"/>
  <c r="CD9" i="7"/>
  <c r="AO6" i="7"/>
  <c r="CD6" i="7"/>
  <c r="AO4" i="7"/>
  <c r="CD4" i="7"/>
  <c r="AO10" i="7"/>
  <c r="CD10" i="7"/>
  <c r="AO7" i="7"/>
  <c r="CD7" i="7"/>
  <c r="AO18" i="7"/>
  <c r="AO15" i="7"/>
  <c r="CD15" i="7"/>
  <c r="CD11" i="7"/>
  <c r="AO13" i="7"/>
  <c r="CD13" i="7"/>
  <c r="AO16" i="7"/>
  <c r="CD16" i="7"/>
  <c r="AO12" i="7"/>
  <c r="CD12" i="7"/>
  <c r="AM9" i="7"/>
  <c r="CB9" i="7"/>
  <c r="AM6" i="7"/>
  <c r="CB6" i="7"/>
  <c r="AM4" i="7"/>
  <c r="CB4" i="7"/>
  <c r="AM10" i="7"/>
  <c r="CB10" i="7"/>
  <c r="AM7" i="7"/>
  <c r="CB7" i="7"/>
  <c r="AM5" i="7"/>
  <c r="CB5" i="7"/>
  <c r="AM8" i="7"/>
  <c r="CB8" i="7"/>
  <c r="AM13" i="7"/>
  <c r="CB13" i="7"/>
  <c r="CB11" i="7"/>
  <c r="AM16" i="7"/>
  <c r="CB16" i="7"/>
  <c r="AM12" i="7"/>
  <c r="CB12" i="7"/>
  <c r="AM14" i="7"/>
  <c r="CB14" i="7"/>
  <c r="AM17" i="7"/>
  <c r="CB17" i="7"/>
  <c r="AM11" i="7"/>
  <c r="AQ16" i="7"/>
  <c r="AP14" i="7"/>
  <c r="CE12" i="7"/>
  <c r="CK8" i="7"/>
  <c r="AU9" i="7"/>
  <c r="CJ9" i="7"/>
  <c r="AU6" i="7"/>
  <c r="CJ6" i="7"/>
  <c r="AU4" i="7"/>
  <c r="CJ4" i="7"/>
  <c r="AU10" i="7"/>
  <c r="CJ10" i="7"/>
  <c r="AU7" i="7"/>
  <c r="CJ7" i="7"/>
  <c r="AU5" i="7"/>
  <c r="CJ5" i="7"/>
  <c r="AU8" i="7"/>
  <c r="CJ8" i="7"/>
  <c r="AU13" i="7"/>
  <c r="CJ13" i="7"/>
  <c r="AU11" i="7"/>
  <c r="AU16" i="7"/>
  <c r="CJ16" i="7"/>
  <c r="AU12" i="7"/>
  <c r="CJ12" i="7"/>
  <c r="AU14" i="7"/>
  <c r="CJ14" i="7"/>
  <c r="AU17" i="7"/>
  <c r="CJ17" i="7"/>
  <c r="CJ11" i="7"/>
  <c r="CD18" i="7"/>
  <c r="AR18" i="7"/>
  <c r="CG17" i="7"/>
  <c r="AU15" i="7"/>
  <c r="CE14" i="7"/>
  <c r="AO14" i="7"/>
  <c r="BI4" i="7"/>
  <c r="AL6" i="7"/>
  <c r="CA6" i="7"/>
  <c r="AL4" i="7"/>
  <c r="CA4" i="7"/>
  <c r="AL7" i="7"/>
  <c r="CA7" i="7"/>
  <c r="AL11" i="7"/>
  <c r="CA11" i="7"/>
  <c r="BZ15" i="7"/>
  <c r="AK15" i="7"/>
  <c r="AF6" i="7"/>
  <c r="BU6" i="7"/>
  <c r="AF4" i="7"/>
  <c r="BU4" i="7"/>
  <c r="BU11" i="7"/>
  <c r="BY13" i="7"/>
  <c r="BN4" i="7"/>
  <c r="BW10" i="7"/>
  <c r="AL8" i="7"/>
  <c r="AK4" i="7"/>
  <c r="BZ4" i="7"/>
  <c r="AK10" i="7"/>
  <c r="BZ10" i="7"/>
  <c r="AK7" i="7"/>
  <c r="BZ7" i="7"/>
  <c r="AK5" i="7"/>
  <c r="BZ5" i="7"/>
  <c r="AK8" i="7"/>
  <c r="BZ8" i="7"/>
  <c r="AK9" i="7"/>
  <c r="BZ9" i="7"/>
  <c r="AE9" i="7"/>
  <c r="AE6" i="7"/>
  <c r="BT6" i="7"/>
  <c r="AE4" i="7"/>
  <c r="BT4" i="7"/>
  <c r="AE10" i="7"/>
  <c r="BT10" i="7"/>
  <c r="BT7" i="7"/>
  <c r="BT5" i="7"/>
  <c r="AE8" i="7"/>
  <c r="BT8" i="7"/>
  <c r="BX13" i="7"/>
  <c r="BU12" i="7"/>
  <c r="AF12" i="7"/>
  <c r="AK11" i="7"/>
  <c r="BU10" i="7"/>
  <c r="AF8" i="7"/>
  <c r="BX6" i="7"/>
  <c r="BY7" i="7"/>
  <c r="AJ11" i="7"/>
  <c r="BY5" i="7"/>
  <c r="AJ8" i="7"/>
  <c r="BY8" i="7"/>
  <c r="AJ6" i="7"/>
  <c r="BY6" i="7"/>
  <c r="AI15" i="7"/>
  <c r="CA14" i="7"/>
  <c r="AL14" i="7"/>
  <c r="BW13" i="7"/>
  <c r="AH13" i="7"/>
  <c r="CN13" i="7" s="1"/>
  <c r="BT12" i="7"/>
  <c r="AE12" i="7"/>
  <c r="BS10" i="7"/>
  <c r="AL10" i="7"/>
  <c r="AD8" i="7"/>
  <c r="BR6" i="7"/>
  <c r="AK6" i="7"/>
  <c r="AJ4" i="7"/>
  <c r="BX7" i="7"/>
  <c r="BX5" i="7"/>
  <c r="AI8" i="7"/>
  <c r="BX8" i="7"/>
  <c r="AI9" i="7"/>
  <c r="BX9" i="7"/>
  <c r="AI4" i="7"/>
  <c r="BX4" i="7"/>
  <c r="AI10" i="7"/>
  <c r="BX10" i="7"/>
  <c r="BZ14" i="7"/>
  <c r="AK14" i="7"/>
  <c r="CA12" i="7"/>
  <c r="BS12" i="7"/>
  <c r="AL12" i="7"/>
  <c r="BQ10" i="7"/>
  <c r="AJ10" i="7"/>
  <c r="AL9" i="7"/>
  <c r="CA8" i="7"/>
  <c r="AI6" i="7"/>
  <c r="BY14" i="7"/>
  <c r="AJ14" i="7"/>
  <c r="AD6" i="7"/>
  <c r="BS6" i="7"/>
  <c r="AD4" i="7"/>
  <c r="BS4" i="7"/>
  <c r="AD7" i="7"/>
  <c r="AD11" i="7"/>
  <c r="AD5" i="7"/>
  <c r="BZ12" i="7"/>
  <c r="AK12" i="7"/>
  <c r="AC12" i="7"/>
  <c r="AH10" i="7"/>
  <c r="CA9" i="7"/>
  <c r="AJ9" i="7"/>
  <c r="BU7" i="7"/>
  <c r="BG11" i="7"/>
  <c r="R5" i="7"/>
  <c r="R8" i="7"/>
  <c r="R9" i="7"/>
  <c r="R6" i="7"/>
  <c r="BG6" i="7"/>
  <c r="R4" i="7"/>
  <c r="BG4" i="7"/>
  <c r="BZ16" i="7"/>
  <c r="AK16" i="7"/>
  <c r="AH11" i="7"/>
  <c r="BW11" i="7"/>
  <c r="CP11" i="7" s="1"/>
  <c r="BW5" i="7"/>
  <c r="CP5" i="7" s="1"/>
  <c r="AH8" i="7"/>
  <c r="AH9" i="7"/>
  <c r="AH6" i="7"/>
  <c r="BW6" i="7"/>
  <c r="CP6" i="7" s="1"/>
  <c r="AH4" i="7"/>
  <c r="CN4" i="7" s="1"/>
  <c r="BW4" i="7"/>
  <c r="CP4" i="7" s="1"/>
  <c r="BX14" i="7"/>
  <c r="AI14" i="7"/>
  <c r="BT13" i="7"/>
  <c r="AE13" i="7"/>
  <c r="AC4" i="7"/>
  <c r="BR4" i="7"/>
  <c r="AC10" i="7"/>
  <c r="BR10" i="7"/>
  <c r="AC7" i="7"/>
  <c r="AC5" i="7"/>
  <c r="AC8" i="7"/>
  <c r="BR8" i="7"/>
  <c r="AC9" i="7"/>
  <c r="BY12" i="7"/>
  <c r="AJ12" i="7"/>
  <c r="BQ7" i="7"/>
  <c r="BZ11" i="7"/>
  <c r="AC11" i="7"/>
  <c r="AF10" i="7"/>
  <c r="BY9" i="7"/>
  <c r="AF9" i="7"/>
  <c r="BU8" i="7"/>
  <c r="AH7" i="7"/>
  <c r="CN7" i="7" s="1"/>
  <c r="E3" i="7"/>
  <c r="E9" i="7"/>
  <c r="F3" i="7"/>
  <c r="E6" i="7"/>
  <c r="E4" i="7"/>
  <c r="F6" i="7"/>
  <c r="E10" i="7"/>
  <c r="E12" i="7"/>
  <c r="F4" i="7"/>
  <c r="F10" i="7"/>
  <c r="E7" i="7"/>
  <c r="E5" i="7"/>
  <c r="E8" i="7"/>
  <c r="F11" i="7"/>
  <c r="CA5" i="7"/>
  <c r="BY4" i="7"/>
  <c r="CM42" i="7"/>
  <c r="CM40" i="7"/>
  <c r="CM38" i="7"/>
  <c r="CM36" i="7"/>
  <c r="CM34" i="7"/>
  <c r="CM32" i="7"/>
  <c r="CM28" i="7"/>
  <c r="CM26" i="7"/>
  <c r="CM24" i="7"/>
  <c r="CM22" i="7"/>
  <c r="CM14" i="7"/>
  <c r="CO4" i="7"/>
  <c r="CP43" i="7"/>
  <c r="CP41" i="7"/>
  <c r="CP39" i="7"/>
  <c r="CP37" i="7"/>
  <c r="CP35" i="7"/>
  <c r="CP33" i="7"/>
  <c r="CP29" i="7"/>
  <c r="CP25" i="7"/>
  <c r="CP23" i="7"/>
  <c r="CP20" i="7"/>
  <c r="CN19" i="7"/>
  <c r="CP16" i="7"/>
  <c r="CN15" i="7"/>
  <c r="B8" i="7"/>
  <c r="CO41" i="7"/>
  <c r="CO39" i="7"/>
  <c r="CO37" i="7"/>
  <c r="CO35" i="7"/>
  <c r="CO33" i="7"/>
  <c r="CO31" i="7"/>
  <c r="CO29" i="7"/>
  <c r="CO27" i="7"/>
  <c r="CO23" i="7"/>
  <c r="CO20" i="7"/>
  <c r="CM19" i="7"/>
  <c r="CO16" i="7"/>
  <c r="CM15" i="7"/>
  <c r="B10" i="7" a="1"/>
  <c r="B10" i="7" s="1"/>
  <c r="B9" i="7" a="1"/>
  <c r="B9" i="7" s="1"/>
  <c r="CM4" i="7"/>
  <c r="CN43" i="7"/>
  <c r="CN41" i="7"/>
  <c r="CN39" i="7"/>
  <c r="CN37" i="7"/>
  <c r="CN35" i="7"/>
  <c r="CN33" i="7"/>
  <c r="CN31" i="7"/>
  <c r="CN27" i="7"/>
  <c r="CN25" i="7"/>
  <c r="CN23" i="7"/>
  <c r="CP17" i="7"/>
  <c r="CN16" i="7"/>
  <c r="CP10" i="7"/>
  <c r="CP9" i="7"/>
  <c r="CP8" i="7"/>
  <c r="CN6" i="7"/>
  <c r="CO43" i="7"/>
  <c r="CM43" i="7"/>
  <c r="CM41" i="7"/>
  <c r="CM39" i="7"/>
  <c r="CM37" i="7"/>
  <c r="CM35" i="7"/>
  <c r="CM33" i="7"/>
  <c r="CM31" i="7"/>
  <c r="CM29" i="7"/>
  <c r="CM27" i="7"/>
  <c r="CM25" i="7"/>
  <c r="CM23" i="7"/>
  <c r="CO21" i="7"/>
  <c r="CM20" i="7"/>
  <c r="CO17" i="7"/>
  <c r="CP13" i="7"/>
  <c r="CP12" i="7"/>
  <c r="CO10" i="7"/>
  <c r="CM6" i="7"/>
  <c r="CP42" i="7"/>
  <c r="CP40" i="7"/>
  <c r="CP38" i="7"/>
  <c r="CP36" i="7"/>
  <c r="CP34" i="7"/>
  <c r="CP30" i="7"/>
  <c r="CP28" i="7"/>
  <c r="CP26" i="7"/>
  <c r="CP24" i="7"/>
  <c r="CP22" i="7"/>
  <c r="CN21" i="7"/>
  <c r="CP18" i="7"/>
  <c r="CN17" i="7"/>
  <c r="CP14" i="7"/>
  <c r="CO13" i="7"/>
  <c r="CO11" i="7"/>
  <c r="CN10" i="7"/>
  <c r="CN9" i="7"/>
  <c r="CN8" i="7"/>
  <c r="CO42" i="7"/>
  <c r="CO40" i="7"/>
  <c r="CO38" i="7"/>
  <c r="CO36" i="7"/>
  <c r="CO34" i="7"/>
  <c r="CO32" i="7"/>
  <c r="CO30" i="7"/>
  <c r="CO28" i="7"/>
  <c r="CO26" i="7"/>
  <c r="CO24" i="7"/>
  <c r="CO22" i="7"/>
  <c r="CM21" i="7"/>
  <c r="CO18" i="7"/>
  <c r="CO14" i="7"/>
  <c r="CN12" i="7"/>
  <c r="CN11" i="7"/>
  <c r="BN11" i="7" l="1"/>
  <c r="Y24" i="7"/>
  <c r="BN24" i="7"/>
  <c r="BN27" i="7"/>
  <c r="BN12" i="7"/>
  <c r="Y19" i="7"/>
  <c r="BN20" i="7"/>
  <c r="U21" i="7"/>
  <c r="Y25" i="7"/>
  <c r="Y28" i="7"/>
  <c r="BN28" i="7"/>
  <c r="Y36" i="7"/>
  <c r="Y15" i="7"/>
  <c r="BN16" i="7"/>
  <c r="Y21" i="7"/>
  <c r="BL21" i="7"/>
  <c r="BN29" i="7"/>
  <c r="Y30" i="7"/>
  <c r="BN30" i="7"/>
  <c r="Y18" i="7"/>
  <c r="Y20" i="7"/>
  <c r="BN21" i="7"/>
  <c r="BN36" i="7"/>
  <c r="Y12" i="7"/>
  <c r="Y14" i="7"/>
  <c r="BN18" i="7"/>
  <c r="BN25" i="7"/>
  <c r="Y26" i="7"/>
  <c r="BN26" i="7"/>
  <c r="Y29" i="7"/>
  <c r="BN14" i="7"/>
  <c r="BN17" i="7"/>
  <c r="I21" i="7"/>
  <c r="AZ21" i="7"/>
  <c r="BN31" i="7"/>
  <c r="Y16" i="7"/>
  <c r="AE21" i="7"/>
  <c r="BB21" i="7"/>
  <c r="Y32" i="7"/>
  <c r="BN32" i="7"/>
  <c r="Y33" i="7"/>
  <c r="BN33" i="7"/>
  <c r="Y34" i="7"/>
  <c r="BN34" i="7"/>
  <c r="Y35" i="7"/>
  <c r="BN38" i="7"/>
  <c r="Y42" i="7"/>
  <c r="Y41" i="7"/>
  <c r="BN42" i="7"/>
  <c r="Y38" i="7"/>
  <c r="Y11" i="7"/>
  <c r="BF21" i="7"/>
  <c r="Y39" i="7"/>
  <c r="Y43" i="7"/>
  <c r="BN39" i="7"/>
  <c r="BN43" i="7"/>
  <c r="BN41" i="7"/>
  <c r="BN35" i="7"/>
  <c r="Y40" i="7"/>
  <c r="Y31" i="7"/>
  <c r="Y13" i="7"/>
  <c r="Y37" i="7"/>
  <c r="BN40" i="7"/>
  <c r="BN37" i="7"/>
  <c r="AB7" i="7"/>
  <c r="Y4" i="7"/>
  <c r="AC6" i="7"/>
  <c r="AC16" i="7"/>
  <c r="BR22" i="7"/>
  <c r="AZ25" i="7"/>
  <c r="AC13" i="7"/>
  <c r="AC31" i="7"/>
  <c r="AC17" i="7"/>
  <c r="AC24" i="7"/>
  <c r="BR24" i="7"/>
  <c r="AA25" i="7"/>
  <c r="BB25" i="7"/>
  <c r="BL25" i="7"/>
  <c r="BV25" i="7"/>
  <c r="CO25" i="7" s="1"/>
  <c r="BR12" i="7"/>
  <c r="AC15" i="7"/>
  <c r="BR20" i="7"/>
  <c r="BR23" i="7"/>
  <c r="BR27" i="7"/>
  <c r="AC28" i="7"/>
  <c r="BR28" i="7"/>
  <c r="AC36" i="7"/>
  <c r="BR15" i="7"/>
  <c r="BR16" i="7"/>
  <c r="AC21" i="7"/>
  <c r="AC25" i="7"/>
  <c r="AC30" i="7"/>
  <c r="BR30" i="7"/>
  <c r="AC20" i="7"/>
  <c r="BR21" i="7"/>
  <c r="BR36" i="7"/>
  <c r="AC14" i="7"/>
  <c r="AX25" i="7"/>
  <c r="BF25" i="7"/>
  <c r="BR25" i="7"/>
  <c r="AC26" i="7"/>
  <c r="BR26" i="7"/>
  <c r="AC29" i="7"/>
  <c r="BR37" i="7"/>
  <c r="AC41" i="7"/>
  <c r="AC22" i="7"/>
  <c r="BR31" i="7"/>
  <c r="AC38" i="7"/>
  <c r="BR41" i="7"/>
  <c r="BR38" i="7"/>
  <c r="AC42" i="7"/>
  <c r="AC34" i="7"/>
  <c r="BR17" i="7"/>
  <c r="AC35" i="7"/>
  <c r="BR42" i="7"/>
  <c r="AC32" i="7"/>
  <c r="AC39" i="7"/>
  <c r="AC43" i="7"/>
  <c r="BR40" i="7"/>
  <c r="BR14" i="7"/>
  <c r="BR32" i="7"/>
  <c r="BR39" i="7"/>
  <c r="BR43" i="7"/>
  <c r="AC37" i="7"/>
  <c r="AC33" i="7"/>
  <c r="AC40" i="7"/>
  <c r="BR33" i="7"/>
  <c r="R14" i="7"/>
  <c r="AE25" i="7"/>
  <c r="BQ6" i="7"/>
  <c r="BN6" i="7"/>
  <c r="N15" i="7"/>
  <c r="BI25" i="7"/>
  <c r="T30" i="7"/>
  <c r="BI30" i="7"/>
  <c r="V15" i="7"/>
  <c r="BI16" i="7"/>
  <c r="T29" i="7"/>
  <c r="BI10" i="7"/>
  <c r="BI18" i="7"/>
  <c r="T26" i="7"/>
  <c r="BI26" i="7"/>
  <c r="T22" i="7"/>
  <c r="BI27" i="7"/>
  <c r="BI17" i="7"/>
  <c r="BI22" i="7"/>
  <c r="T16" i="7"/>
  <c r="T31" i="7"/>
  <c r="BI35" i="7"/>
  <c r="BI23" i="7"/>
  <c r="T24" i="7"/>
  <c r="BI24" i="7"/>
  <c r="T39" i="7"/>
  <c r="T43" i="7"/>
  <c r="T28" i="7"/>
  <c r="T35" i="7"/>
  <c r="BI39" i="7"/>
  <c r="BI43" i="7"/>
  <c r="T42" i="7"/>
  <c r="BI42" i="7"/>
  <c r="T25" i="7"/>
  <c r="T32" i="7"/>
  <c r="T40" i="7"/>
  <c r="BI32" i="7"/>
  <c r="T37" i="7"/>
  <c r="BI40" i="7"/>
  <c r="BI28" i="7"/>
  <c r="T33" i="7"/>
  <c r="BI37" i="7"/>
  <c r="T41" i="7"/>
  <c r="BI33" i="7"/>
  <c r="T34" i="7"/>
  <c r="T36" i="7"/>
  <c r="T38" i="7"/>
  <c r="BI41" i="7"/>
  <c r="BI34" i="7"/>
  <c r="T19" i="7"/>
  <c r="BI38" i="7"/>
  <c r="BG15" i="7"/>
  <c r="BR18" i="7"/>
  <c r="AB4" i="7"/>
  <c r="BM23" i="7"/>
  <c r="BY23" i="7"/>
  <c r="AB17" i="7"/>
  <c r="AB23" i="7"/>
  <c r="AB24" i="7"/>
  <c r="BQ24" i="7"/>
  <c r="AB19" i="7"/>
  <c r="BQ20" i="7"/>
  <c r="AD23" i="7"/>
  <c r="BQ23" i="7"/>
  <c r="AB36" i="7"/>
  <c r="BQ15" i="7"/>
  <c r="BQ16" i="7"/>
  <c r="AB21" i="7"/>
  <c r="N23" i="7"/>
  <c r="AB30" i="7"/>
  <c r="BQ30" i="7"/>
  <c r="AB18" i="7"/>
  <c r="AB20" i="7"/>
  <c r="BQ21" i="7"/>
  <c r="P23" i="7"/>
  <c r="BQ4" i="7"/>
  <c r="AB14" i="7"/>
  <c r="BQ18" i="7"/>
  <c r="BG23" i="7"/>
  <c r="BU23" i="7"/>
  <c r="BQ25" i="7"/>
  <c r="AB26" i="7"/>
  <c r="BQ26" i="7"/>
  <c r="AB27" i="7"/>
  <c r="AB10" i="7"/>
  <c r="BQ14" i="7"/>
  <c r="BQ17" i="7"/>
  <c r="AB22" i="7"/>
  <c r="T23" i="7"/>
  <c r="AB31" i="7"/>
  <c r="BQ34" i="7"/>
  <c r="AB38" i="7"/>
  <c r="BQ41" i="7"/>
  <c r="AB16" i="7"/>
  <c r="BQ36" i="7"/>
  <c r="BQ38" i="7"/>
  <c r="AB42" i="7"/>
  <c r="AB35" i="7"/>
  <c r="BQ42" i="7"/>
  <c r="BQ40" i="7"/>
  <c r="AB41" i="7"/>
  <c r="AB32" i="7"/>
  <c r="AB39" i="7"/>
  <c r="AB43" i="7"/>
  <c r="BQ37" i="7"/>
  <c r="BQ32" i="7"/>
  <c r="BQ39" i="7"/>
  <c r="BQ43" i="7"/>
  <c r="BQ22" i="7"/>
  <c r="AB33" i="7"/>
  <c r="BQ35" i="7"/>
  <c r="AB40" i="7"/>
  <c r="BQ33" i="7"/>
  <c r="AB34" i="7"/>
  <c r="AB37" i="7"/>
  <c r="BH21" i="7"/>
  <c r="AB6" i="7"/>
  <c r="BQ9" i="7"/>
  <c r="Y6" i="7"/>
  <c r="BN22" i="7"/>
  <c r="AB29" i="7"/>
  <c r="BQ8" i="7"/>
  <c r="Y9" i="7"/>
  <c r="BG12" i="7"/>
  <c r="BC13" i="7"/>
  <c r="BG16" i="7"/>
  <c r="R20" i="7"/>
  <c r="R29" i="7"/>
  <c r="BG10" i="7"/>
  <c r="BG13" i="7"/>
  <c r="BG18" i="7"/>
  <c r="R26" i="7"/>
  <c r="BG26" i="7"/>
  <c r="BG7" i="7"/>
  <c r="P13" i="7"/>
  <c r="BK13" i="7"/>
  <c r="R18" i="7"/>
  <c r="R22" i="7"/>
  <c r="BG27" i="7"/>
  <c r="R37" i="7"/>
  <c r="R12" i="7"/>
  <c r="R13" i="7"/>
  <c r="BO13" i="7"/>
  <c r="BG19" i="7"/>
  <c r="BG22" i="7"/>
  <c r="R32" i="7"/>
  <c r="BG32" i="7"/>
  <c r="R33" i="7"/>
  <c r="BG33" i="7"/>
  <c r="R34" i="7"/>
  <c r="BG34" i="7"/>
  <c r="R35" i="7"/>
  <c r="T13" i="7"/>
  <c r="AJ13" i="7"/>
  <c r="R16" i="7"/>
  <c r="BG29" i="7"/>
  <c r="BG8" i="7"/>
  <c r="R10" i="7"/>
  <c r="BS13" i="7"/>
  <c r="R23" i="7"/>
  <c r="R24" i="7"/>
  <c r="BG24" i="7"/>
  <c r="X13" i="7"/>
  <c r="R17" i="7"/>
  <c r="BG20" i="7"/>
  <c r="R25" i="7"/>
  <c r="R28" i="7"/>
  <c r="BG28" i="7"/>
  <c r="R36" i="7"/>
  <c r="R21" i="7"/>
  <c r="BG36" i="7"/>
  <c r="BG39" i="7"/>
  <c r="BG43" i="7"/>
  <c r="R43" i="7"/>
  <c r="R40" i="7"/>
  <c r="R27" i="7"/>
  <c r="BG40" i="7"/>
  <c r="BG35" i="7"/>
  <c r="BG37" i="7"/>
  <c r="R41" i="7"/>
  <c r="R39" i="7"/>
  <c r="R38" i="7"/>
  <c r="BG41" i="7"/>
  <c r="BG38" i="7"/>
  <c r="R42" i="7"/>
  <c r="AY13" i="7"/>
  <c r="BG42" i="7"/>
  <c r="AB12" i="7"/>
  <c r="AC18" i="7"/>
  <c r="Y22" i="7"/>
  <c r="BQ29" i="7"/>
  <c r="BI36" i="7"/>
  <c r="AB8" i="7"/>
  <c r="Y7" i="7"/>
  <c r="BN8" i="7"/>
  <c r="R30" i="7"/>
  <c r="BQ13" i="7"/>
  <c r="BN23" i="7"/>
  <c r="BQ28" i="7"/>
  <c r="AB5" i="7"/>
  <c r="BN10" i="7"/>
  <c r="Y8" i="7"/>
  <c r="BI20" i="7"/>
  <c r="BQ12" i="7"/>
  <c r="AC19" i="7"/>
  <c r="Y23" i="7"/>
  <c r="AB28" i="7"/>
  <c r="BR35" i="7"/>
  <c r="BQ11" i="7"/>
  <c r="Y10" i="7"/>
  <c r="BN5" i="7"/>
  <c r="BG30" i="7"/>
  <c r="AB13" i="7"/>
  <c r="T20" i="7"/>
  <c r="BG31" i="7"/>
  <c r="BL9" i="7"/>
  <c r="W6" i="7"/>
  <c r="BL6" i="7"/>
  <c r="W4" i="7"/>
  <c r="BL4" i="7"/>
  <c r="W10" i="7"/>
  <c r="BL10" i="7"/>
  <c r="W7" i="7"/>
  <c r="BL5" i="7"/>
  <c r="W8" i="7"/>
  <c r="BL8" i="7"/>
  <c r="BL13" i="7"/>
  <c r="BL11" i="7"/>
  <c r="W16" i="7"/>
  <c r="BL16" i="7"/>
  <c r="W12" i="7"/>
  <c r="BL12" i="7"/>
  <c r="W14" i="7"/>
  <c r="BL14" i="7"/>
  <c r="W17" i="7"/>
  <c r="BL17" i="7"/>
  <c r="W22" i="7"/>
  <c r="BL22" i="7"/>
  <c r="O19" i="7"/>
  <c r="W19" i="7"/>
  <c r="BL19" i="7"/>
  <c r="BT19" i="7"/>
  <c r="W23" i="7"/>
  <c r="W24" i="7"/>
  <c r="BL24" i="7"/>
  <c r="W25" i="7"/>
  <c r="W26" i="7"/>
  <c r="BL26" i="7"/>
  <c r="I19" i="7"/>
  <c r="Q19" i="7"/>
  <c r="BN19" i="7"/>
  <c r="BV19" i="7"/>
  <c r="CO19" i="7" s="1"/>
  <c r="W27" i="7"/>
  <c r="W28" i="7"/>
  <c r="BL28" i="7"/>
  <c r="W20" i="7"/>
  <c r="BL20" i="7"/>
  <c r="W29" i="7"/>
  <c r="W30" i="7"/>
  <c r="BL30" i="7"/>
  <c r="AZ19" i="7"/>
  <c r="BH19" i="7"/>
  <c r="BP19" i="7"/>
  <c r="BX19" i="7"/>
  <c r="W31" i="7"/>
  <c r="W32" i="7"/>
  <c r="BL32" i="7"/>
  <c r="BL35" i="7"/>
  <c r="W36" i="7"/>
  <c r="BL36" i="7"/>
  <c r="BL39" i="7"/>
  <c r="W40" i="7"/>
  <c r="BL40" i="7"/>
  <c r="BL34" i="7"/>
  <c r="W37" i="7"/>
  <c r="BL37" i="7"/>
  <c r="W38" i="7"/>
  <c r="BL38" i="7"/>
  <c r="W39" i="7"/>
  <c r="W35" i="7"/>
  <c r="W15" i="7"/>
  <c r="W18" i="7"/>
  <c r="BR19" i="7"/>
  <c r="M19" i="7"/>
  <c r="W21" i="7"/>
  <c r="W34" i="7"/>
  <c r="W43" i="7"/>
  <c r="BL43" i="7"/>
  <c r="BL33" i="7"/>
  <c r="BL18" i="7"/>
  <c r="BL41" i="7"/>
  <c r="W33" i="7"/>
  <c r="BL42" i="7"/>
  <c r="W41" i="7"/>
  <c r="W42" i="7"/>
  <c r="S7" i="7"/>
  <c r="BH7" i="7"/>
  <c r="BH5" i="7"/>
  <c r="S8" i="7"/>
  <c r="BH8" i="7"/>
  <c r="BH9" i="7"/>
  <c r="S4" i="7"/>
  <c r="BH4" i="7"/>
  <c r="S10" i="7"/>
  <c r="BH10" i="7"/>
  <c r="BH6" i="7"/>
  <c r="S14" i="7"/>
  <c r="BH14" i="7"/>
  <c r="BH17" i="7"/>
  <c r="I15" i="7"/>
  <c r="Q15" i="7"/>
  <c r="BN15" i="7"/>
  <c r="BV15" i="7"/>
  <c r="CO15" i="7" s="1"/>
  <c r="S18" i="7"/>
  <c r="S11" i="7"/>
  <c r="S15" i="7"/>
  <c r="AA15" i="7"/>
  <c r="BH15" i="7"/>
  <c r="BX15" i="7"/>
  <c r="BH13" i="7"/>
  <c r="M15" i="7"/>
  <c r="U15" i="7"/>
  <c r="S20" i="7"/>
  <c r="BH20" i="7"/>
  <c r="S29" i="7"/>
  <c r="S30" i="7"/>
  <c r="BH30" i="7"/>
  <c r="BH12" i="7"/>
  <c r="S31" i="7"/>
  <c r="BD15" i="7"/>
  <c r="BH18" i="7"/>
  <c r="S21" i="7"/>
  <c r="S33" i="7"/>
  <c r="BH33" i="7"/>
  <c r="S34" i="7"/>
  <c r="BH34" i="7"/>
  <c r="AE15" i="7"/>
  <c r="S16" i="7"/>
  <c r="S22" i="7"/>
  <c r="BH22" i="7"/>
  <c r="S12" i="7"/>
  <c r="BL15" i="7"/>
  <c r="S19" i="7"/>
  <c r="BH23" i="7"/>
  <c r="S24" i="7"/>
  <c r="BH24" i="7"/>
  <c r="BH25" i="7"/>
  <c r="BH27" i="7"/>
  <c r="S28" i="7"/>
  <c r="S41" i="7"/>
  <c r="BH41" i="7"/>
  <c r="S42" i="7"/>
  <c r="BH42" i="7"/>
  <c r="S35" i="7"/>
  <c r="S43" i="7"/>
  <c r="BH43" i="7"/>
  <c r="BH26" i="7"/>
  <c r="BH32" i="7"/>
  <c r="S6" i="7"/>
  <c r="BH16" i="7"/>
  <c r="BH28" i="7"/>
  <c r="S32" i="7"/>
  <c r="BH35" i="7"/>
  <c r="S36" i="7"/>
  <c r="BH36" i="7"/>
  <c r="S25" i="7"/>
  <c r="S26" i="7"/>
  <c r="S37" i="7"/>
  <c r="BH37" i="7"/>
  <c r="S38" i="7"/>
  <c r="BH38" i="7"/>
  <c r="BH39" i="7"/>
  <c r="BH40" i="7"/>
  <c r="S39" i="7"/>
  <c r="S40" i="7"/>
  <c r="K7" i="7"/>
  <c r="AI7" i="7"/>
  <c r="AZ7" i="7"/>
  <c r="AZ5" i="7"/>
  <c r="BB7" i="7"/>
  <c r="BR7" i="7"/>
  <c r="K8" i="7"/>
  <c r="AZ8" i="7"/>
  <c r="O7" i="7"/>
  <c r="AE7" i="7"/>
  <c r="BL7" i="7"/>
  <c r="K9" i="7"/>
  <c r="K4" i="7"/>
  <c r="AZ4" i="7"/>
  <c r="I7" i="7"/>
  <c r="Q7" i="7"/>
  <c r="BN7" i="7"/>
  <c r="BV7" i="7"/>
  <c r="CO7" i="7" s="1"/>
  <c r="K10" i="7"/>
  <c r="AZ10" i="7"/>
  <c r="K12" i="7"/>
  <c r="K14" i="7"/>
  <c r="AZ14" i="7"/>
  <c r="K17" i="7"/>
  <c r="AZ17" i="7"/>
  <c r="K18" i="7"/>
  <c r="AZ18" i="7"/>
  <c r="AZ11" i="7"/>
  <c r="K15" i="7"/>
  <c r="AZ15" i="7"/>
  <c r="K6" i="7"/>
  <c r="AZ13" i="7"/>
  <c r="AZ6" i="7"/>
  <c r="K20" i="7"/>
  <c r="AZ20" i="7"/>
  <c r="K29" i="7"/>
  <c r="K30" i="7"/>
  <c r="AZ30" i="7"/>
  <c r="K16" i="7"/>
  <c r="K21" i="7"/>
  <c r="K33" i="7"/>
  <c r="AZ33" i="7"/>
  <c r="K34" i="7"/>
  <c r="AZ34" i="7"/>
  <c r="AZ16" i="7"/>
  <c r="K22" i="7"/>
  <c r="AZ22" i="7"/>
  <c r="K19" i="7"/>
  <c r="K23" i="7"/>
  <c r="AZ23" i="7"/>
  <c r="K24" i="7"/>
  <c r="AZ24" i="7"/>
  <c r="K32" i="7"/>
  <c r="K41" i="7"/>
  <c r="AZ41" i="7"/>
  <c r="K42" i="7"/>
  <c r="AZ42" i="7"/>
  <c r="K43" i="7"/>
  <c r="AZ43" i="7"/>
  <c r="AZ27" i="7"/>
  <c r="K35" i="7"/>
  <c r="K25" i="7"/>
  <c r="K26" i="7"/>
  <c r="AZ28" i="7"/>
  <c r="AZ12" i="7"/>
  <c r="K28" i="7"/>
  <c r="AZ35" i="7"/>
  <c r="K36" i="7"/>
  <c r="AZ36" i="7"/>
  <c r="K38" i="7"/>
  <c r="AZ38" i="7"/>
  <c r="AZ26" i="7"/>
  <c r="AZ31" i="7"/>
  <c r="K37" i="7"/>
  <c r="AZ37" i="7"/>
  <c r="AZ32" i="7"/>
  <c r="AZ39" i="7"/>
  <c r="K39" i="7"/>
  <c r="K40" i="7"/>
  <c r="AZ40" i="7"/>
  <c r="A12" i="7"/>
  <c r="J19" i="6" s="1"/>
  <c r="A11" i="7"/>
  <c r="J18" i="6" s="1"/>
  <c r="B14" i="7"/>
  <c r="K21" i="6" s="1"/>
  <c r="B12" i="7"/>
  <c r="K19" i="6" s="1"/>
  <c r="M4" i="7"/>
  <c r="BB4" i="7"/>
  <c r="O9" i="7"/>
  <c r="W9" i="7"/>
  <c r="BT9" i="7"/>
  <c r="M10" i="7"/>
  <c r="BB10" i="7"/>
  <c r="M12" i="7"/>
  <c r="M7" i="7"/>
  <c r="BF9" i="7"/>
  <c r="BN9" i="7"/>
  <c r="BV9" i="7"/>
  <c r="CO9" i="7" s="1"/>
  <c r="M5" i="7"/>
  <c r="BB5" i="7"/>
  <c r="M8" i="7"/>
  <c r="BB8" i="7"/>
  <c r="S9" i="7"/>
  <c r="AA9" i="7"/>
  <c r="AZ9" i="7"/>
  <c r="M9" i="7"/>
  <c r="U9" i="7"/>
  <c r="BB9" i="7"/>
  <c r="BR9" i="7"/>
  <c r="M16" i="7"/>
  <c r="BB16" i="7"/>
  <c r="BB12" i="7"/>
  <c r="M14" i="7"/>
  <c r="BB14" i="7"/>
  <c r="BB17" i="7"/>
  <c r="BB11" i="7"/>
  <c r="M18" i="7"/>
  <c r="BB18" i="7"/>
  <c r="M6" i="7"/>
  <c r="BB15" i="7"/>
  <c r="M13" i="7"/>
  <c r="M25" i="7"/>
  <c r="M26" i="7"/>
  <c r="BB26" i="7"/>
  <c r="BB6" i="7"/>
  <c r="M27" i="7"/>
  <c r="M28" i="7"/>
  <c r="BB28" i="7"/>
  <c r="M20" i="7"/>
  <c r="BB20" i="7"/>
  <c r="M29" i="7"/>
  <c r="M30" i="7"/>
  <c r="BB30" i="7"/>
  <c r="M31" i="7"/>
  <c r="BB31" i="7"/>
  <c r="M32" i="7"/>
  <c r="BB32" i="7"/>
  <c r="M21" i="7"/>
  <c r="M33" i="7"/>
  <c r="BB33" i="7"/>
  <c r="M34" i="7"/>
  <c r="BB34" i="7"/>
  <c r="M35" i="7"/>
  <c r="BB23" i="7"/>
  <c r="M37" i="7"/>
  <c r="BB37" i="7"/>
  <c r="M38" i="7"/>
  <c r="BB38" i="7"/>
  <c r="M39" i="7"/>
  <c r="BB39" i="7"/>
  <c r="M40" i="7"/>
  <c r="BB40" i="7"/>
  <c r="BB19" i="7"/>
  <c r="M22" i="7"/>
  <c r="M41" i="7"/>
  <c r="BB41" i="7"/>
  <c r="M42" i="7"/>
  <c r="BB42" i="7"/>
  <c r="BB43" i="7"/>
  <c r="M24" i="7"/>
  <c r="M43" i="7"/>
  <c r="BB24" i="7"/>
  <c r="BB22" i="7"/>
  <c r="M36" i="7"/>
  <c r="BB35" i="7"/>
  <c r="BB36" i="7"/>
  <c r="BD9" i="7"/>
  <c r="O6" i="7"/>
  <c r="BD6" i="7"/>
  <c r="O4" i="7"/>
  <c r="BD4" i="7"/>
  <c r="O10" i="7"/>
  <c r="BD10" i="7"/>
  <c r="O12" i="7"/>
  <c r="BD7" i="7"/>
  <c r="O5" i="7"/>
  <c r="BD5" i="7"/>
  <c r="O8" i="7"/>
  <c r="BD8" i="7"/>
  <c r="M11" i="7"/>
  <c r="BD13" i="7"/>
  <c r="O11" i="7"/>
  <c r="AE11" i="7"/>
  <c r="Q11" i="7"/>
  <c r="O16" i="7"/>
  <c r="BD16" i="7"/>
  <c r="BD12" i="7"/>
  <c r="BR11" i="7"/>
  <c r="O14" i="7"/>
  <c r="BD14" i="7"/>
  <c r="O17" i="7"/>
  <c r="BD17" i="7"/>
  <c r="W11" i="7"/>
  <c r="BD11" i="7"/>
  <c r="BX11" i="7"/>
  <c r="O22" i="7"/>
  <c r="BD22" i="7"/>
  <c r="AA11" i="7"/>
  <c r="BD19" i="7"/>
  <c r="BD23" i="7"/>
  <c r="O24" i="7"/>
  <c r="BD24" i="7"/>
  <c r="O25" i="7"/>
  <c r="O26" i="7"/>
  <c r="BD26" i="7"/>
  <c r="BD27" i="7"/>
  <c r="O28" i="7"/>
  <c r="BD28" i="7"/>
  <c r="O18" i="7"/>
  <c r="O20" i="7"/>
  <c r="BD20" i="7"/>
  <c r="O29" i="7"/>
  <c r="BD29" i="7"/>
  <c r="O30" i="7"/>
  <c r="BD30" i="7"/>
  <c r="BH11" i="7"/>
  <c r="O15" i="7"/>
  <c r="O31" i="7"/>
  <c r="O32" i="7"/>
  <c r="BD32" i="7"/>
  <c r="O21" i="7"/>
  <c r="O34" i="7"/>
  <c r="K11" i="7"/>
  <c r="BD33" i="7"/>
  <c r="BD35" i="7"/>
  <c r="O36" i="7"/>
  <c r="BD36" i="7"/>
  <c r="O39" i="7"/>
  <c r="BD18" i="7"/>
  <c r="O33" i="7"/>
  <c r="O37" i="7"/>
  <c r="BD37" i="7"/>
  <c r="O38" i="7"/>
  <c r="BD38" i="7"/>
  <c r="BD39" i="7"/>
  <c r="BD40" i="7"/>
  <c r="O40" i="7"/>
  <c r="BD21" i="7"/>
  <c r="O43" i="7"/>
  <c r="BD43" i="7"/>
  <c r="O35" i="7"/>
  <c r="BD42" i="7"/>
  <c r="O42" i="7"/>
  <c r="BD34" i="7"/>
  <c r="BD41" i="7"/>
  <c r="O41" i="7"/>
  <c r="L7" i="7"/>
  <c r="AJ7" i="7"/>
  <c r="BA7" i="7"/>
  <c r="BA11" i="7"/>
  <c r="BA5" i="7"/>
  <c r="BC7" i="7"/>
  <c r="BS7" i="7"/>
  <c r="L8" i="7"/>
  <c r="BA8" i="7"/>
  <c r="L6" i="7"/>
  <c r="BA6" i="7"/>
  <c r="L4" i="7"/>
  <c r="BO7" i="7"/>
  <c r="L9" i="7"/>
  <c r="BA12" i="7"/>
  <c r="L14" i="7"/>
  <c r="BA14" i="7"/>
  <c r="J7" i="7"/>
  <c r="BW7" i="7"/>
  <c r="CP7" i="7" s="1"/>
  <c r="BA10" i="7"/>
  <c r="L12" i="7"/>
  <c r="P7" i="7"/>
  <c r="L18" i="7"/>
  <c r="R7" i="7"/>
  <c r="L15" i="7"/>
  <c r="BA15" i="7"/>
  <c r="BA4" i="7"/>
  <c r="BA13" i="7"/>
  <c r="BA17" i="7"/>
  <c r="BA27" i="7"/>
  <c r="L28" i="7"/>
  <c r="BA28" i="7"/>
  <c r="BM7" i="7"/>
  <c r="L20" i="7"/>
  <c r="BA20" i="7"/>
  <c r="L29" i="7"/>
  <c r="L30" i="7"/>
  <c r="BA30" i="7"/>
  <c r="L10" i="7"/>
  <c r="L16" i="7"/>
  <c r="L17" i="7"/>
  <c r="BA31" i="7"/>
  <c r="L32" i="7"/>
  <c r="BA32" i="7"/>
  <c r="L21" i="7"/>
  <c r="BA16" i="7"/>
  <c r="BA18" i="7"/>
  <c r="L35" i="7"/>
  <c r="L22" i="7"/>
  <c r="BA22" i="7"/>
  <c r="AF7" i="7"/>
  <c r="L33" i="7"/>
  <c r="L39" i="7"/>
  <c r="BA39" i="7"/>
  <c r="L40" i="7"/>
  <c r="BA40" i="7"/>
  <c r="L41" i="7"/>
  <c r="BA41" i="7"/>
  <c r="L42" i="7"/>
  <c r="BA42" i="7"/>
  <c r="L23" i="7"/>
  <c r="L24" i="7"/>
  <c r="L43" i="7"/>
  <c r="BA43" i="7"/>
  <c r="L25" i="7"/>
  <c r="L26" i="7"/>
  <c r="L19" i="7"/>
  <c r="BA34" i="7"/>
  <c r="BA24" i="7"/>
  <c r="L34" i="7"/>
  <c r="BA35" i="7"/>
  <c r="L36" i="7"/>
  <c r="BA36" i="7"/>
  <c r="BA23" i="7"/>
  <c r="BA26" i="7"/>
  <c r="L37" i="7"/>
  <c r="BA37" i="7"/>
  <c r="L38" i="7"/>
  <c r="BA33" i="7"/>
  <c r="BA38" i="7"/>
  <c r="I5" i="7"/>
  <c r="Y5" i="7"/>
  <c r="AG5" i="7"/>
  <c r="CM5" i="7" s="1"/>
  <c r="AX5" i="7"/>
  <c r="BF5" i="7"/>
  <c r="I8" i="7"/>
  <c r="AX8" i="7"/>
  <c r="K5" i="7"/>
  <c r="S5" i="7"/>
  <c r="AI5" i="7"/>
  <c r="BP5" i="7"/>
  <c r="I9" i="7"/>
  <c r="AX9" i="7"/>
  <c r="I6" i="7"/>
  <c r="AX6" i="7"/>
  <c r="I4" i="7"/>
  <c r="AX4" i="7"/>
  <c r="BR5" i="7"/>
  <c r="I10" i="7"/>
  <c r="AX10" i="7"/>
  <c r="I12" i="7"/>
  <c r="W5" i="7"/>
  <c r="AE5" i="7"/>
  <c r="AX7" i="7"/>
  <c r="I18" i="7"/>
  <c r="AX18" i="7"/>
  <c r="AX15" i="7"/>
  <c r="AX11" i="7"/>
  <c r="I13" i="7"/>
  <c r="I16" i="7"/>
  <c r="AX16" i="7"/>
  <c r="AX12" i="7"/>
  <c r="I17" i="7"/>
  <c r="AX21" i="7"/>
  <c r="I33" i="7"/>
  <c r="AX33" i="7"/>
  <c r="I34" i="7"/>
  <c r="AX34" i="7"/>
  <c r="AX14" i="7"/>
  <c r="I22" i="7"/>
  <c r="AX22" i="7"/>
  <c r="I14" i="7"/>
  <c r="AX19" i="7"/>
  <c r="I23" i="7"/>
  <c r="I24" i="7"/>
  <c r="AX24" i="7"/>
  <c r="I25" i="7"/>
  <c r="I26" i="7"/>
  <c r="AX26" i="7"/>
  <c r="AX27" i="7"/>
  <c r="I28" i="7"/>
  <c r="AX28" i="7"/>
  <c r="I11" i="7"/>
  <c r="I20" i="7"/>
  <c r="I38" i="7"/>
  <c r="AX17" i="7"/>
  <c r="AX30" i="7"/>
  <c r="I37" i="7"/>
  <c r="AX37" i="7"/>
  <c r="AX20" i="7"/>
  <c r="AX35" i="7"/>
  <c r="AX38" i="7"/>
  <c r="AX29" i="7"/>
  <c r="I35" i="7"/>
  <c r="I36" i="7"/>
  <c r="AX36" i="7"/>
  <c r="I30" i="7"/>
  <c r="AX31" i="7"/>
  <c r="I39" i="7"/>
  <c r="AX39" i="7"/>
  <c r="I40" i="7"/>
  <c r="AX40" i="7"/>
  <c r="AX42" i="7"/>
  <c r="AX32" i="7"/>
  <c r="I41" i="7"/>
  <c r="AX41" i="7"/>
  <c r="I42" i="7"/>
  <c r="I32" i="7"/>
  <c r="I43" i="7"/>
  <c r="AX43" i="7"/>
  <c r="AA7" i="7"/>
  <c r="BP7" i="7"/>
  <c r="AA5" i="7"/>
  <c r="AA8" i="7"/>
  <c r="BP8" i="7"/>
  <c r="BP9" i="7"/>
  <c r="AA4" i="7"/>
  <c r="BP4" i="7"/>
  <c r="AA10" i="7"/>
  <c r="BP10" i="7"/>
  <c r="AA6" i="7"/>
  <c r="AA14" i="7"/>
  <c r="BP14" i="7"/>
  <c r="AA17" i="7"/>
  <c r="BP17" i="7"/>
  <c r="BP6" i="7"/>
  <c r="AA18" i="7"/>
  <c r="BP11" i="7"/>
  <c r="BP15" i="7"/>
  <c r="AA13" i="7"/>
  <c r="AA12" i="7"/>
  <c r="AA20" i="7"/>
  <c r="BP20" i="7"/>
  <c r="AA29" i="7"/>
  <c r="BP29" i="7"/>
  <c r="AA30" i="7"/>
  <c r="BP30" i="7"/>
  <c r="BP16" i="7"/>
  <c r="O23" i="7"/>
  <c r="BL23" i="7"/>
  <c r="BT23" i="7"/>
  <c r="AA31" i="7"/>
  <c r="BP18" i="7"/>
  <c r="AA21" i="7"/>
  <c r="BP21" i="7"/>
  <c r="AA33" i="7"/>
  <c r="BP33" i="7"/>
  <c r="AA34" i="7"/>
  <c r="BP34" i="7"/>
  <c r="AX23" i="7"/>
  <c r="BF23" i="7"/>
  <c r="BP12" i="7"/>
  <c r="AA22" i="7"/>
  <c r="BP22" i="7"/>
  <c r="AA19" i="7"/>
  <c r="S23" i="7"/>
  <c r="AA23" i="7"/>
  <c r="BP23" i="7"/>
  <c r="BX23" i="7"/>
  <c r="AA24" i="7"/>
  <c r="BP24" i="7"/>
  <c r="AA41" i="7"/>
  <c r="BP41" i="7"/>
  <c r="AA42" i="7"/>
  <c r="BP42" i="7"/>
  <c r="AC23" i="7"/>
  <c r="BP32" i="7"/>
  <c r="AA43" i="7"/>
  <c r="BP43" i="7"/>
  <c r="AA16" i="7"/>
  <c r="AA26" i="7"/>
  <c r="BP28" i="7"/>
  <c r="AA32" i="7"/>
  <c r="M23" i="7"/>
  <c r="AA28" i="7"/>
  <c r="BP35" i="7"/>
  <c r="AA36" i="7"/>
  <c r="BP36" i="7"/>
  <c r="AA38" i="7"/>
  <c r="BP38" i="7"/>
  <c r="AA27" i="7"/>
  <c r="BP25" i="7"/>
  <c r="BP26" i="7"/>
  <c r="AA35" i="7"/>
  <c r="AA37" i="7"/>
  <c r="BP37" i="7"/>
  <c r="BP40" i="7"/>
  <c r="AA39" i="7"/>
  <c r="AA40" i="7"/>
  <c r="BP39" i="7"/>
  <c r="A13" i="7"/>
  <c r="J20" i="6" s="1"/>
  <c r="B13" i="7"/>
  <c r="K20" i="6" s="1"/>
  <c r="Q5" i="7"/>
  <c r="Q8" i="7"/>
  <c r="BF8" i="7"/>
  <c r="Q9" i="7"/>
  <c r="Q6" i="7"/>
  <c r="BF6" i="7"/>
  <c r="Q4" i="7"/>
  <c r="BF4" i="7"/>
  <c r="Q10" i="7"/>
  <c r="BF10" i="7"/>
  <c r="BF7" i="7"/>
  <c r="O13" i="7"/>
  <c r="W13" i="7"/>
  <c r="Q18" i="7"/>
  <c r="BF15" i="7"/>
  <c r="Q13" i="7"/>
  <c r="AX13" i="7"/>
  <c r="BF13" i="7"/>
  <c r="BN13" i="7"/>
  <c r="K13" i="7"/>
  <c r="S13" i="7"/>
  <c r="AI13" i="7"/>
  <c r="BP13" i="7"/>
  <c r="Q16" i="7"/>
  <c r="BF16" i="7"/>
  <c r="Q12" i="7"/>
  <c r="BF12" i="7"/>
  <c r="BF18" i="7"/>
  <c r="Q21" i="7"/>
  <c r="Q33" i="7"/>
  <c r="BF33" i="7"/>
  <c r="Q34" i="7"/>
  <c r="BF34" i="7"/>
  <c r="BR13" i="7"/>
  <c r="Q22" i="7"/>
  <c r="BF22" i="7"/>
  <c r="BB13" i="7"/>
  <c r="Q17" i="7"/>
  <c r="BF19" i="7"/>
  <c r="Q23" i="7"/>
  <c r="Q24" i="7"/>
  <c r="BF24" i="7"/>
  <c r="BF11" i="7"/>
  <c r="BF14" i="7"/>
  <c r="Q25" i="7"/>
  <c r="Q26" i="7"/>
  <c r="BF26" i="7"/>
  <c r="Q14" i="7"/>
  <c r="Q27" i="7"/>
  <c r="BF27" i="7"/>
  <c r="Q28" i="7"/>
  <c r="BF28" i="7"/>
  <c r="BJ13" i="7"/>
  <c r="Q30" i="7"/>
  <c r="BF37" i="7"/>
  <c r="BF38" i="7"/>
  <c r="Q29" i="7"/>
  <c r="BF29" i="7"/>
  <c r="Q38" i="7"/>
  <c r="BF31" i="7"/>
  <c r="BF32" i="7"/>
  <c r="Q37" i="7"/>
  <c r="Q20" i="7"/>
  <c r="Q32" i="7"/>
  <c r="BF35" i="7"/>
  <c r="Q36" i="7"/>
  <c r="BF36" i="7"/>
  <c r="BF30" i="7"/>
  <c r="BF20" i="7"/>
  <c r="Q39" i="7"/>
  <c r="BF39" i="7"/>
  <c r="Q40" i="7"/>
  <c r="BF40" i="7"/>
  <c r="Q41" i="7"/>
  <c r="BF41" i="7"/>
  <c r="Q42" i="7"/>
  <c r="BF42" i="7"/>
  <c r="Q35" i="7"/>
  <c r="Q43" i="7"/>
  <c r="BF43" i="7"/>
  <c r="J11" i="7"/>
  <c r="AY11" i="7"/>
  <c r="J5" i="7"/>
  <c r="Z5" i="7"/>
  <c r="AH5" i="7"/>
  <c r="CN5" i="7" s="1"/>
  <c r="AY5" i="7"/>
  <c r="BG5" i="7"/>
  <c r="J8" i="7"/>
  <c r="AY8" i="7"/>
  <c r="L5" i="7"/>
  <c r="T5" i="7"/>
  <c r="AJ5" i="7"/>
  <c r="BQ5" i="7"/>
  <c r="J9" i="7"/>
  <c r="AY9" i="7"/>
  <c r="J6" i="7"/>
  <c r="AY6" i="7"/>
  <c r="J4" i="7"/>
  <c r="AY4" i="7"/>
  <c r="AY10" i="7"/>
  <c r="J12" i="7"/>
  <c r="AY15" i="7"/>
  <c r="J13" i="7"/>
  <c r="X5" i="7"/>
  <c r="AY7" i="7"/>
  <c r="AF5" i="7"/>
  <c r="J16" i="7"/>
  <c r="AY16" i="7"/>
  <c r="AY31" i="7"/>
  <c r="J32" i="7"/>
  <c r="AY32" i="7"/>
  <c r="J10" i="7"/>
  <c r="J17" i="7"/>
  <c r="AY21" i="7"/>
  <c r="J35" i="7"/>
  <c r="AY35" i="7"/>
  <c r="AY14" i="7"/>
  <c r="J18" i="7"/>
  <c r="AY18" i="7"/>
  <c r="J22" i="7"/>
  <c r="AY22" i="7"/>
  <c r="BS5" i="7"/>
  <c r="J14" i="7"/>
  <c r="AY19" i="7"/>
  <c r="J23" i="7"/>
  <c r="J24" i="7"/>
  <c r="AY24" i="7"/>
  <c r="J25" i="7"/>
  <c r="J26" i="7"/>
  <c r="AY26" i="7"/>
  <c r="J43" i="7"/>
  <c r="AY43" i="7"/>
  <c r="AY29" i="7"/>
  <c r="J36" i="7"/>
  <c r="J20" i="7"/>
  <c r="AY28" i="7"/>
  <c r="AY36" i="7"/>
  <c r="AY17" i="7"/>
  <c r="AY30" i="7"/>
  <c r="AY12" i="7"/>
  <c r="J28" i="7"/>
  <c r="AY34" i="7"/>
  <c r="AY20" i="7"/>
  <c r="AY27" i="7"/>
  <c r="J34" i="7"/>
  <c r="J37" i="7"/>
  <c r="AY37" i="7"/>
  <c r="J38" i="7"/>
  <c r="AY38" i="7"/>
  <c r="J39" i="7"/>
  <c r="AY39" i="7"/>
  <c r="J40" i="7"/>
  <c r="J30" i="7"/>
  <c r="AY33" i="7"/>
  <c r="AY40" i="7"/>
  <c r="AY42" i="7"/>
  <c r="AY41" i="7"/>
  <c r="J42" i="7"/>
  <c r="J33" i="7"/>
  <c r="J41" i="7"/>
  <c r="Z11" i="7"/>
  <c r="BO11" i="7"/>
  <c r="BO5" i="7"/>
  <c r="Z8" i="7"/>
  <c r="Z9" i="7"/>
  <c r="Z6" i="7"/>
  <c r="BO6" i="7"/>
  <c r="Z4" i="7"/>
  <c r="BO4" i="7"/>
  <c r="BO10" i="7"/>
  <c r="Z15" i="7"/>
  <c r="Z13" i="7"/>
  <c r="Z10" i="7"/>
  <c r="Z16" i="7"/>
  <c r="BO16" i="7"/>
  <c r="Z14" i="7"/>
  <c r="Z31" i="7"/>
  <c r="BO31" i="7"/>
  <c r="Z32" i="7"/>
  <c r="BO32" i="7"/>
  <c r="BO18" i="7"/>
  <c r="J21" i="7"/>
  <c r="Z21" i="7"/>
  <c r="BG21" i="7"/>
  <c r="BO21" i="7"/>
  <c r="Z18" i="7"/>
  <c r="Z35" i="7"/>
  <c r="BO12" i="7"/>
  <c r="BA21" i="7"/>
  <c r="BI21" i="7"/>
  <c r="Z22" i="7"/>
  <c r="BO22" i="7"/>
  <c r="Z19" i="7"/>
  <c r="Z23" i="7"/>
  <c r="BO23" i="7"/>
  <c r="Z24" i="7"/>
  <c r="BO24" i="7"/>
  <c r="BO17" i="7"/>
  <c r="V21" i="7"/>
  <c r="BC21" i="7"/>
  <c r="Z25" i="7"/>
  <c r="BO25" i="7"/>
  <c r="Z26" i="7"/>
  <c r="BO26" i="7"/>
  <c r="Z12" i="7"/>
  <c r="Z20" i="7"/>
  <c r="Z34" i="7"/>
  <c r="Z43" i="7"/>
  <c r="BO43" i="7"/>
  <c r="Z28" i="7"/>
  <c r="BO35" i="7"/>
  <c r="BO28" i="7"/>
  <c r="BO29" i="7"/>
  <c r="BO30" i="7"/>
  <c r="BO33" i="7"/>
  <c r="Z36" i="7"/>
  <c r="BO20" i="7"/>
  <c r="Z33" i="7"/>
  <c r="AF21" i="7"/>
  <c r="BO36" i="7"/>
  <c r="BM21" i="7"/>
  <c r="BO8" i="7"/>
  <c r="Z30" i="7"/>
  <c r="Z37" i="7"/>
  <c r="BO37" i="7"/>
  <c r="Z38" i="7"/>
  <c r="BO38" i="7"/>
  <c r="Z39" i="7"/>
  <c r="BO39" i="7"/>
  <c r="Z40" i="7"/>
  <c r="BO40" i="7"/>
  <c r="Z7" i="7"/>
  <c r="BO14" i="7"/>
  <c r="BO27" i="7"/>
  <c r="Z29" i="7"/>
  <c r="BO42" i="7"/>
  <c r="Z42" i="7"/>
  <c r="BO41" i="7"/>
  <c r="BO34" i="7"/>
  <c r="Z41" i="7"/>
  <c r="R11" i="7"/>
  <c r="P6" i="7"/>
  <c r="BE6" i="7"/>
  <c r="L11" i="7"/>
  <c r="AB11" i="7"/>
  <c r="BI11" i="7"/>
  <c r="BY11" i="7"/>
  <c r="P4" i="7"/>
  <c r="BE4" i="7"/>
  <c r="P10" i="7"/>
  <c r="N11" i="7"/>
  <c r="BS11" i="7"/>
  <c r="P11" i="7"/>
  <c r="X11" i="7"/>
  <c r="AF11" i="7"/>
  <c r="BE11" i="7"/>
  <c r="P8" i="7"/>
  <c r="P15" i="7"/>
  <c r="BE9" i="7"/>
  <c r="BE13" i="7"/>
  <c r="BE8" i="7"/>
  <c r="P5" i="7"/>
  <c r="BE5" i="7"/>
  <c r="P16" i="7"/>
  <c r="BE16" i="7"/>
  <c r="BE10" i="7"/>
  <c r="P12" i="7"/>
  <c r="BE12" i="7"/>
  <c r="BE7" i="7"/>
  <c r="P14" i="7"/>
  <c r="BE14" i="7"/>
  <c r="P17" i="7"/>
  <c r="BE17" i="7"/>
  <c r="P35" i="7"/>
  <c r="P22" i="7"/>
  <c r="BE22" i="7"/>
  <c r="BE19" i="7"/>
  <c r="BE23" i="7"/>
  <c r="P24" i="7"/>
  <c r="BE24" i="7"/>
  <c r="P25" i="7"/>
  <c r="P26" i="7"/>
  <c r="BE26" i="7"/>
  <c r="BE27" i="7"/>
  <c r="P28" i="7"/>
  <c r="BE28" i="7"/>
  <c r="P18" i="7"/>
  <c r="P20" i="7"/>
  <c r="BE20" i="7"/>
  <c r="P29" i="7"/>
  <c r="BE29" i="7"/>
  <c r="P30" i="7"/>
  <c r="BE30" i="7"/>
  <c r="BE34" i="7"/>
  <c r="BE39" i="7"/>
  <c r="P21" i="7"/>
  <c r="BE32" i="7"/>
  <c r="P34" i="7"/>
  <c r="P38" i="7"/>
  <c r="BE38" i="7"/>
  <c r="P32" i="7"/>
  <c r="BE33" i="7"/>
  <c r="BE35" i="7"/>
  <c r="P36" i="7"/>
  <c r="BE36" i="7"/>
  <c r="P39" i="7"/>
  <c r="P40" i="7"/>
  <c r="BE18" i="7"/>
  <c r="P31" i="7"/>
  <c r="P33" i="7"/>
  <c r="P37" i="7"/>
  <c r="BE37" i="7"/>
  <c r="P41" i="7"/>
  <c r="BE41" i="7"/>
  <c r="P42" i="7"/>
  <c r="BE42" i="7"/>
  <c r="P43" i="7"/>
  <c r="BE21" i="7"/>
  <c r="BE43" i="7"/>
  <c r="BE40" i="7"/>
  <c r="X6" i="7"/>
  <c r="BM6" i="7"/>
  <c r="X4" i="7"/>
  <c r="BM4" i="7"/>
  <c r="BM11" i="7"/>
  <c r="BM10" i="7"/>
  <c r="X15" i="7"/>
  <c r="BM13" i="7"/>
  <c r="X8" i="7"/>
  <c r="X16" i="7"/>
  <c r="BM16" i="7"/>
  <c r="BM9" i="7"/>
  <c r="X10" i="7"/>
  <c r="X12" i="7"/>
  <c r="BM12" i="7"/>
  <c r="BM5" i="7"/>
  <c r="X7" i="7"/>
  <c r="BM8" i="7"/>
  <c r="X14" i="7"/>
  <c r="BM14" i="7"/>
  <c r="X17" i="7"/>
  <c r="BM17" i="7"/>
  <c r="X18" i="7"/>
  <c r="N19" i="7"/>
  <c r="BS19" i="7"/>
  <c r="X35" i="7"/>
  <c r="X22" i="7"/>
  <c r="BM22" i="7"/>
  <c r="P19" i="7"/>
  <c r="X19" i="7"/>
  <c r="BM19" i="7"/>
  <c r="BU19" i="7"/>
  <c r="X23" i="7"/>
  <c r="X24" i="7"/>
  <c r="BM24" i="7"/>
  <c r="X25" i="7"/>
  <c r="X26" i="7"/>
  <c r="BM26" i="7"/>
  <c r="J19" i="7"/>
  <c r="R19" i="7"/>
  <c r="BO19" i="7"/>
  <c r="BW19" i="7"/>
  <c r="CP19" i="7" s="1"/>
  <c r="X27" i="7"/>
  <c r="X28" i="7"/>
  <c r="BM28" i="7"/>
  <c r="X20" i="7"/>
  <c r="BM20" i="7"/>
  <c r="X29" i="7"/>
  <c r="X30" i="7"/>
  <c r="BM30" i="7"/>
  <c r="BM18" i="7"/>
  <c r="X31" i="7"/>
  <c r="X32" i="7"/>
  <c r="X33" i="7"/>
  <c r="X39" i="7"/>
  <c r="BM39" i="7"/>
  <c r="BQ19" i="7"/>
  <c r="BM35" i="7"/>
  <c r="X36" i="7"/>
  <c r="BM36" i="7"/>
  <c r="BY19" i="7"/>
  <c r="BA19" i="7"/>
  <c r="X37" i="7"/>
  <c r="BM37" i="7"/>
  <c r="X38" i="7"/>
  <c r="BM38" i="7"/>
  <c r="BM34" i="7"/>
  <c r="X41" i="7"/>
  <c r="BM41" i="7"/>
  <c r="X42" i="7"/>
  <c r="BM42" i="7"/>
  <c r="BM43" i="7"/>
  <c r="BI19" i="7"/>
  <c r="BM32" i="7"/>
  <c r="X21" i="7"/>
  <c r="X34" i="7"/>
  <c r="X43" i="7"/>
  <c r="X40" i="7"/>
  <c r="BM40" i="7"/>
  <c r="BM33" i="7"/>
  <c r="U4" i="7"/>
  <c r="BJ4" i="7"/>
  <c r="U10" i="7"/>
  <c r="BJ10" i="7"/>
  <c r="U7" i="7"/>
  <c r="BJ7" i="7"/>
  <c r="U5" i="7"/>
  <c r="BJ5" i="7"/>
  <c r="U8" i="7"/>
  <c r="BJ8" i="7"/>
  <c r="BJ9" i="7"/>
  <c r="BJ11" i="7"/>
  <c r="U16" i="7"/>
  <c r="BJ16" i="7"/>
  <c r="S17" i="7"/>
  <c r="BX17" i="7"/>
  <c r="BJ6" i="7"/>
  <c r="U12" i="7"/>
  <c r="BJ12" i="7"/>
  <c r="U14" i="7"/>
  <c r="BJ14" i="7"/>
  <c r="M17" i="7"/>
  <c r="U17" i="7"/>
  <c r="BJ17" i="7"/>
  <c r="U11" i="7"/>
  <c r="BT17" i="7"/>
  <c r="U18" i="7"/>
  <c r="BJ15" i="7"/>
  <c r="U25" i="7"/>
  <c r="BJ25" i="7"/>
  <c r="U26" i="7"/>
  <c r="BJ26" i="7"/>
  <c r="BF17" i="7"/>
  <c r="U27" i="7"/>
  <c r="U28" i="7"/>
  <c r="BJ28" i="7"/>
  <c r="U20" i="7"/>
  <c r="BJ20" i="7"/>
  <c r="BJ29" i="7"/>
  <c r="U30" i="7"/>
  <c r="BJ30" i="7"/>
  <c r="U31" i="7"/>
  <c r="U32" i="7"/>
  <c r="BJ32" i="7"/>
  <c r="BJ18" i="7"/>
  <c r="BJ21" i="7"/>
  <c r="U33" i="7"/>
  <c r="BJ33" i="7"/>
  <c r="U34" i="7"/>
  <c r="BJ34" i="7"/>
  <c r="U13" i="7"/>
  <c r="AG17" i="7"/>
  <c r="CM17" i="7" s="1"/>
  <c r="U35" i="7"/>
  <c r="BJ19" i="7"/>
  <c r="U23" i="7"/>
  <c r="U37" i="7"/>
  <c r="BJ37" i="7"/>
  <c r="U38" i="7"/>
  <c r="BJ38" i="7"/>
  <c r="U39" i="7"/>
  <c r="BJ39" i="7"/>
  <c r="U40" i="7"/>
  <c r="BJ40" i="7"/>
  <c r="U43" i="7"/>
  <c r="U6" i="7"/>
  <c r="BJ23" i="7"/>
  <c r="BJ22" i="7"/>
  <c r="U41" i="7"/>
  <c r="BJ41" i="7"/>
  <c r="U42" i="7"/>
  <c r="BJ42" i="7"/>
  <c r="BJ24" i="7"/>
  <c r="BJ43" i="7"/>
  <c r="Y17" i="7"/>
  <c r="U19" i="7"/>
  <c r="U22" i="7"/>
  <c r="U24" i="7"/>
  <c r="BJ35" i="7"/>
  <c r="BJ36" i="7"/>
  <c r="U36" i="7"/>
  <c r="E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E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E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E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E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E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E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E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E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E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E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E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E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E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E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E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2" i="3" l="1"/>
  <c r="E2" i="3" s="1"/>
  <c r="J3" i="3" s="1"/>
  <c r="L2" i="3"/>
  <c r="I3" i="3" s="1"/>
  <c r="D6" i="3"/>
  <c r="D7" i="3"/>
  <c r="O7" i="3"/>
  <c r="D8" i="3"/>
  <c r="O8" i="3"/>
  <c r="D9" i="3"/>
  <c r="O9" i="3"/>
  <c r="D10" i="3"/>
  <c r="O10" i="3"/>
  <c r="D11" i="3"/>
  <c r="O11" i="3"/>
  <c r="D12" i="3"/>
  <c r="O12" i="3"/>
  <c r="D13" i="3"/>
  <c r="O13" i="3"/>
  <c r="D14" i="3"/>
  <c r="O14" i="3"/>
  <c r="D15" i="3"/>
  <c r="O15" i="3"/>
  <c r="D16" i="3"/>
  <c r="O16" i="3"/>
  <c r="D17" i="3"/>
  <c r="O17" i="3"/>
  <c r="D18" i="3"/>
  <c r="O18" i="3"/>
  <c r="D19" i="3"/>
  <c r="O19" i="3"/>
  <c r="D20" i="3"/>
  <c r="O20" i="3"/>
  <c r="D21" i="3"/>
  <c r="O21" i="3"/>
  <c r="D22" i="3"/>
  <c r="O22" i="3"/>
  <c r="D23" i="3"/>
  <c r="O23" i="3"/>
  <c r="D24" i="3"/>
  <c r="O24" i="3"/>
  <c r="D25" i="3"/>
  <c r="D26" i="3" s="1"/>
  <c r="O25" i="3"/>
  <c r="O26" i="3"/>
  <c r="O27" i="3"/>
  <c r="L28" i="3"/>
  <c r="O28" i="3"/>
  <c r="L29" i="3"/>
  <c r="O29" i="3"/>
  <c r="L30" i="3"/>
  <c r="O30" i="3"/>
  <c r="L31" i="3"/>
  <c r="O31" i="3"/>
  <c r="L32" i="3"/>
  <c r="O32" i="3"/>
  <c r="L33" i="3"/>
  <c r="O33" i="3"/>
  <c r="L34" i="3"/>
  <c r="O34" i="3"/>
  <c r="L35" i="3"/>
  <c r="O35" i="3"/>
  <c r="L36" i="3"/>
  <c r="O36" i="3"/>
  <c r="L37" i="3"/>
  <c r="O37" i="3"/>
  <c r="L38" i="3"/>
  <c r="O38" i="3"/>
  <c r="L39" i="3"/>
  <c r="O39" i="3"/>
  <c r="L40" i="3"/>
  <c r="O40" i="3"/>
  <c r="L41" i="3"/>
  <c r="O41" i="3"/>
  <c r="L42" i="3"/>
  <c r="O42" i="3"/>
  <c r="L43" i="3"/>
  <c r="O43" i="3"/>
  <c r="L44" i="3"/>
  <c r="O44" i="3"/>
  <c r="L45" i="3"/>
  <c r="O45" i="3"/>
  <c r="L46" i="3"/>
  <c r="O46" i="3"/>
  <c r="L47" i="3"/>
  <c r="O47" i="3"/>
  <c r="L48" i="3"/>
  <c r="O48" i="3"/>
  <c r="L49" i="3"/>
  <c r="O49" i="3"/>
  <c r="L50" i="3"/>
  <c r="O50" i="3"/>
  <c r="L51" i="3"/>
  <c r="O51" i="3"/>
  <c r="L52" i="3"/>
  <c r="O52" i="3"/>
  <c r="L53" i="3"/>
  <c r="O53" i="3"/>
  <c r="L54" i="3"/>
  <c r="O54" i="3"/>
  <c r="L55" i="3"/>
  <c r="O55" i="3"/>
  <c r="L56" i="3"/>
  <c r="O56" i="3"/>
  <c r="L57" i="3"/>
  <c r="O57" i="3"/>
  <c r="L58" i="3"/>
  <c r="O58" i="3"/>
  <c r="L59" i="3"/>
  <c r="O59" i="3"/>
  <c r="L60" i="3"/>
  <c r="O60" i="3"/>
  <c r="L61" i="3"/>
  <c r="O61" i="3"/>
  <c r="L62" i="3"/>
  <c r="O62" i="3"/>
  <c r="L63" i="3"/>
  <c r="O63" i="3"/>
  <c r="L64" i="3"/>
  <c r="O64" i="3"/>
  <c r="L65" i="3"/>
  <c r="O65" i="3"/>
  <c r="L66" i="3"/>
  <c r="O66" i="3"/>
  <c r="L67" i="3"/>
  <c r="O67" i="3"/>
  <c r="L68" i="3"/>
  <c r="O68" i="3"/>
  <c r="L69" i="3"/>
  <c r="O69" i="3"/>
  <c r="L70" i="3"/>
  <c r="O70" i="3"/>
  <c r="L71" i="3"/>
  <c r="O71" i="3"/>
  <c r="L72" i="3"/>
  <c r="O72" i="3"/>
  <c r="L73" i="3"/>
  <c r="O73" i="3"/>
  <c r="L74" i="3"/>
  <c r="O74" i="3"/>
  <c r="L75" i="3"/>
  <c r="O75" i="3"/>
  <c r="F76" i="3"/>
  <c r="Q76" i="3" s="1"/>
  <c r="L76" i="3"/>
  <c r="O76" i="3"/>
  <c r="F77" i="3"/>
  <c r="Q77" i="3" s="1"/>
  <c r="L77" i="3"/>
  <c r="O77" i="3"/>
  <c r="F78" i="3"/>
  <c r="Q78" i="3" s="1"/>
  <c r="L78" i="3"/>
  <c r="O78" i="3"/>
  <c r="F79" i="3"/>
  <c r="Q79" i="3" s="1"/>
  <c r="L79" i="3"/>
  <c r="O79" i="3"/>
  <c r="F80" i="3"/>
  <c r="Q80" i="3" s="1"/>
  <c r="L80" i="3"/>
  <c r="O80" i="3"/>
  <c r="F81" i="3"/>
  <c r="Q81" i="3" s="1"/>
  <c r="L81" i="3"/>
  <c r="O81" i="3"/>
  <c r="F82" i="3"/>
  <c r="Q82" i="3" s="1"/>
  <c r="L82" i="3"/>
  <c r="O82" i="3"/>
  <c r="F83" i="3"/>
  <c r="Q83" i="3" s="1"/>
  <c r="L83" i="3"/>
  <c r="O83" i="3"/>
  <c r="F84" i="3"/>
  <c r="Q84" i="3" s="1"/>
  <c r="L84" i="3"/>
  <c r="O84" i="3"/>
  <c r="F85" i="3"/>
  <c r="Q85" i="3" s="1"/>
  <c r="L85" i="3"/>
  <c r="O85" i="3"/>
  <c r="F86" i="3"/>
  <c r="Q86" i="3" s="1"/>
  <c r="L86" i="3"/>
  <c r="O86" i="3"/>
  <c r="F87" i="3"/>
  <c r="Q87" i="3" s="1"/>
  <c r="L87" i="3"/>
  <c r="O87" i="3"/>
  <c r="F88" i="3"/>
  <c r="Q88" i="3" s="1"/>
  <c r="L88" i="3"/>
  <c r="O88" i="3"/>
  <c r="F89" i="3"/>
  <c r="Q89" i="3" s="1"/>
  <c r="L89" i="3"/>
  <c r="O89" i="3"/>
  <c r="F90" i="3"/>
  <c r="Q90" i="3" s="1"/>
  <c r="L90" i="3"/>
  <c r="O90" i="3"/>
  <c r="F91" i="3"/>
  <c r="Q91" i="3" s="1"/>
  <c r="L91" i="3"/>
  <c r="O91" i="3"/>
  <c r="F92" i="3"/>
  <c r="Q92" i="3" s="1"/>
  <c r="L92" i="3"/>
  <c r="O92" i="3"/>
  <c r="F93" i="3"/>
  <c r="Q93" i="3" s="1"/>
  <c r="L93" i="3"/>
  <c r="O93" i="3"/>
  <c r="F94" i="3"/>
  <c r="Q94" i="3" s="1"/>
  <c r="L94" i="3"/>
  <c r="O94" i="3"/>
  <c r="F95" i="3"/>
  <c r="Q95" i="3" s="1"/>
  <c r="L95" i="3"/>
  <c r="O95" i="3"/>
  <c r="F96" i="3"/>
  <c r="Q96" i="3" s="1"/>
  <c r="L96" i="3"/>
  <c r="O96" i="3"/>
  <c r="F97" i="3"/>
  <c r="Q97" i="3" s="1"/>
  <c r="L97" i="3"/>
  <c r="O97" i="3"/>
  <c r="F98" i="3"/>
  <c r="Q98" i="3" s="1"/>
  <c r="L98" i="3"/>
  <c r="O98" i="3"/>
  <c r="F99" i="3"/>
  <c r="Q99" i="3" s="1"/>
  <c r="L99" i="3"/>
  <c r="O99" i="3"/>
  <c r="F100" i="3"/>
  <c r="Q100" i="3" s="1"/>
  <c r="L100" i="3"/>
  <c r="O100" i="3"/>
  <c r="F101" i="3"/>
  <c r="Q101" i="3" s="1"/>
  <c r="L101" i="3"/>
  <c r="O101" i="3"/>
  <c r="F102" i="3"/>
  <c r="Q102" i="3" s="1"/>
  <c r="L102" i="3"/>
  <c r="O102" i="3"/>
  <c r="F103" i="3"/>
  <c r="Q103" i="3" s="1"/>
  <c r="L103" i="3"/>
  <c r="O103" i="3"/>
  <c r="F104" i="3"/>
  <c r="Q104" i="3" s="1"/>
  <c r="L104" i="3"/>
  <c r="O104" i="3"/>
  <c r="F105" i="3"/>
  <c r="Q105" i="3" s="1"/>
  <c r="L105" i="3"/>
  <c r="O105" i="3"/>
  <c r="F106" i="3"/>
  <c r="Q106" i="3" s="1"/>
  <c r="L106" i="3"/>
  <c r="O106" i="3"/>
  <c r="F107" i="3"/>
  <c r="Q107" i="3" s="1"/>
  <c r="L107" i="3"/>
  <c r="O107" i="3"/>
  <c r="F108" i="3"/>
  <c r="Q108" i="3" s="1"/>
  <c r="L108" i="3"/>
  <c r="O108" i="3"/>
  <c r="F109" i="3"/>
  <c r="Q109" i="3" s="1"/>
  <c r="L109" i="3"/>
  <c r="O109" i="3"/>
  <c r="F110" i="3"/>
  <c r="Q110" i="3" s="1"/>
  <c r="L110" i="3"/>
  <c r="O110" i="3"/>
  <c r="F111" i="3"/>
  <c r="Q111" i="3" s="1"/>
  <c r="L111" i="3"/>
  <c r="O111" i="3"/>
  <c r="F112" i="3"/>
  <c r="Q112" i="3" s="1"/>
  <c r="L112" i="3"/>
  <c r="O112" i="3"/>
  <c r="F113" i="3"/>
  <c r="Q113" i="3" s="1"/>
  <c r="L113" i="3"/>
  <c r="O113" i="3"/>
  <c r="F114" i="3"/>
  <c r="Q114" i="3" s="1"/>
  <c r="L114" i="3"/>
  <c r="O114" i="3"/>
  <c r="F115" i="3"/>
  <c r="Q115" i="3" s="1"/>
  <c r="L115" i="3"/>
  <c r="O115" i="3"/>
  <c r="F116" i="3"/>
  <c r="Q116" i="3" s="1"/>
  <c r="L116" i="3"/>
  <c r="O116" i="3"/>
  <c r="F117" i="3"/>
  <c r="Q117" i="3" s="1"/>
  <c r="L117" i="3"/>
  <c r="O117" i="3"/>
  <c r="F118" i="3"/>
  <c r="Q118" i="3" s="1"/>
  <c r="L118" i="3"/>
  <c r="O118" i="3"/>
  <c r="F119" i="3"/>
  <c r="Q119" i="3" s="1"/>
  <c r="L119" i="3"/>
  <c r="O119" i="3"/>
  <c r="F120" i="3"/>
  <c r="Q120" i="3" s="1"/>
  <c r="L120" i="3"/>
  <c r="O120" i="3"/>
  <c r="F121" i="3"/>
  <c r="Q121" i="3" s="1"/>
  <c r="L121" i="3"/>
  <c r="O121" i="3"/>
  <c r="F122" i="3"/>
  <c r="Q122" i="3" s="1"/>
  <c r="L122" i="3"/>
  <c r="O122" i="3"/>
  <c r="F123" i="3"/>
  <c r="Q123" i="3" s="1"/>
  <c r="L123" i="3"/>
  <c r="O123" i="3"/>
  <c r="F124" i="3"/>
  <c r="Q124" i="3" s="1"/>
  <c r="L124" i="3"/>
  <c r="O124" i="3"/>
  <c r="F125" i="3"/>
  <c r="Q125" i="3" s="1"/>
  <c r="L125" i="3"/>
  <c r="O125" i="3"/>
  <c r="F126" i="3"/>
  <c r="Q126" i="3" s="1"/>
  <c r="L126" i="3"/>
  <c r="O126" i="3"/>
  <c r="F127" i="3"/>
  <c r="Q127" i="3" s="1"/>
  <c r="L127" i="3"/>
  <c r="O127" i="3"/>
  <c r="F128" i="3"/>
  <c r="Q128" i="3" s="1"/>
  <c r="L128" i="3"/>
  <c r="O128" i="3"/>
  <c r="F129" i="3"/>
  <c r="Q129" i="3" s="1"/>
  <c r="L129" i="3"/>
  <c r="O129" i="3"/>
  <c r="F130" i="3"/>
  <c r="Q130" i="3" s="1"/>
  <c r="L130" i="3"/>
  <c r="O130" i="3"/>
  <c r="F131" i="3"/>
  <c r="Q131" i="3" s="1"/>
  <c r="L131" i="3"/>
  <c r="O131" i="3"/>
  <c r="F132" i="3"/>
  <c r="Q132" i="3" s="1"/>
  <c r="L132" i="3"/>
  <c r="O132" i="3"/>
  <c r="F133" i="3"/>
  <c r="Q133" i="3" s="1"/>
  <c r="L133" i="3"/>
  <c r="O133" i="3"/>
  <c r="F134" i="3"/>
  <c r="Q134" i="3" s="1"/>
  <c r="L134" i="3"/>
  <c r="O134" i="3"/>
  <c r="F135" i="3"/>
  <c r="Q135" i="3" s="1"/>
  <c r="L135" i="3"/>
  <c r="O135" i="3"/>
  <c r="F136" i="3"/>
  <c r="Q136" i="3" s="1"/>
  <c r="L136" i="3"/>
  <c r="O136" i="3"/>
  <c r="F137" i="3"/>
  <c r="Q137" i="3" s="1"/>
  <c r="L137" i="3"/>
  <c r="O137" i="3"/>
  <c r="F138" i="3"/>
  <c r="Q138" i="3" s="1"/>
  <c r="L138" i="3"/>
  <c r="O138" i="3"/>
  <c r="F139" i="3"/>
  <c r="Q139" i="3" s="1"/>
  <c r="L139" i="3"/>
  <c r="O139" i="3"/>
  <c r="F140" i="3"/>
  <c r="Q140" i="3" s="1"/>
  <c r="L140" i="3"/>
  <c r="O140" i="3"/>
  <c r="F141" i="3"/>
  <c r="Q141" i="3" s="1"/>
  <c r="L141" i="3"/>
  <c r="O141" i="3"/>
  <c r="F142" i="3"/>
  <c r="Q142" i="3" s="1"/>
  <c r="L142" i="3"/>
  <c r="O142" i="3"/>
  <c r="F143" i="3"/>
  <c r="L143" i="3"/>
  <c r="O143" i="3"/>
  <c r="Q143" i="3"/>
  <c r="F144" i="3"/>
  <c r="L144" i="3"/>
  <c r="O144" i="3"/>
  <c r="Q144" i="3"/>
  <c r="F145" i="3"/>
  <c r="Q145" i="3" s="1"/>
  <c r="L145" i="3"/>
  <c r="O145" i="3"/>
  <c r="F146" i="3"/>
  <c r="Q146" i="3" s="1"/>
  <c r="L146" i="3"/>
  <c r="O146" i="3"/>
  <c r="F147" i="3"/>
  <c r="L147" i="3"/>
  <c r="O147" i="3"/>
  <c r="Q147" i="3"/>
  <c r="F148" i="3"/>
  <c r="L148" i="3"/>
  <c r="O148" i="3"/>
  <c r="Q148" i="3"/>
  <c r="F149" i="3"/>
  <c r="Q149" i="3" s="1"/>
  <c r="L149" i="3"/>
  <c r="O149" i="3"/>
  <c r="F150" i="3"/>
  <c r="Q150" i="3" s="1"/>
  <c r="L150" i="3"/>
  <c r="O150" i="3"/>
  <c r="F151" i="3"/>
  <c r="L151" i="3"/>
  <c r="O151" i="3"/>
  <c r="Q151" i="3"/>
  <c r="F152" i="3"/>
  <c r="L152" i="3"/>
  <c r="O152" i="3"/>
  <c r="Q152" i="3"/>
  <c r="F153" i="3"/>
  <c r="Q153" i="3" s="1"/>
  <c r="L153" i="3"/>
  <c r="O153" i="3"/>
  <c r="F154" i="3"/>
  <c r="Q154" i="3" s="1"/>
  <c r="L154" i="3"/>
  <c r="O154" i="3"/>
  <c r="F155" i="3"/>
  <c r="L155" i="3"/>
  <c r="O155" i="3"/>
  <c r="Q155" i="3"/>
  <c r="F156" i="3"/>
  <c r="L156" i="3"/>
  <c r="O156" i="3"/>
  <c r="Q156" i="3"/>
  <c r="F157" i="3"/>
  <c r="Q157" i="3" s="1"/>
  <c r="L157" i="3"/>
  <c r="O157" i="3"/>
  <c r="F158" i="3"/>
  <c r="Q158" i="3" s="1"/>
  <c r="L158" i="3"/>
  <c r="O158" i="3"/>
  <c r="F159" i="3"/>
  <c r="L159" i="3"/>
  <c r="O159" i="3"/>
  <c r="Q159" i="3"/>
  <c r="F160" i="3"/>
  <c r="L160" i="3"/>
  <c r="O160" i="3"/>
  <c r="Q160" i="3"/>
  <c r="F161" i="3"/>
  <c r="Q161" i="3" s="1"/>
  <c r="L161" i="3"/>
  <c r="O161" i="3"/>
  <c r="F162" i="3"/>
  <c r="Q162" i="3" s="1"/>
  <c r="L162" i="3"/>
  <c r="O162" i="3"/>
  <c r="F163" i="3"/>
  <c r="L163" i="3"/>
  <c r="O163" i="3"/>
  <c r="Q163" i="3"/>
  <c r="F164" i="3"/>
  <c r="L164" i="3"/>
  <c r="O164" i="3"/>
  <c r="Q164" i="3"/>
  <c r="F165" i="3"/>
  <c r="Q165" i="3" s="1"/>
  <c r="L165" i="3"/>
  <c r="O165" i="3"/>
  <c r="F166" i="3"/>
  <c r="Q166" i="3" s="1"/>
  <c r="L166" i="3"/>
  <c r="O166" i="3"/>
  <c r="F167" i="3"/>
  <c r="L167" i="3"/>
  <c r="O167" i="3"/>
  <c r="Q167" i="3"/>
  <c r="F168" i="3"/>
  <c r="L168" i="3"/>
  <c r="O168" i="3"/>
  <c r="Q168" i="3"/>
  <c r="F169" i="3"/>
  <c r="Q169" i="3" s="1"/>
  <c r="L169" i="3"/>
  <c r="O169" i="3"/>
  <c r="F170" i="3"/>
  <c r="Q170" i="3" s="1"/>
  <c r="L170" i="3"/>
  <c r="O170" i="3"/>
  <c r="F171" i="3"/>
  <c r="L171" i="3"/>
  <c r="O171" i="3"/>
  <c r="Q171" i="3"/>
  <c r="F172" i="3"/>
  <c r="L172" i="3"/>
  <c r="O172" i="3"/>
  <c r="Q172" i="3"/>
  <c r="F173" i="3"/>
  <c r="Q173" i="3" s="1"/>
  <c r="L173" i="3"/>
  <c r="O173" i="3"/>
  <c r="F174" i="3"/>
  <c r="Q174" i="3" s="1"/>
  <c r="L174" i="3"/>
  <c r="O174" i="3"/>
  <c r="F175" i="3"/>
  <c r="L175" i="3"/>
  <c r="O175" i="3"/>
  <c r="Q175" i="3"/>
  <c r="F176" i="3"/>
  <c r="L176" i="3"/>
  <c r="O176" i="3"/>
  <c r="Q176" i="3"/>
  <c r="F177" i="3"/>
  <c r="Q177" i="3" s="1"/>
  <c r="L177" i="3"/>
  <c r="O177" i="3"/>
  <c r="F178" i="3"/>
  <c r="Q178" i="3" s="1"/>
  <c r="L178" i="3"/>
  <c r="O178" i="3"/>
  <c r="F179" i="3"/>
  <c r="L179" i="3"/>
  <c r="O179" i="3"/>
  <c r="Q179" i="3"/>
  <c r="F180" i="3"/>
  <c r="L180" i="3"/>
  <c r="O180" i="3"/>
  <c r="Q180" i="3"/>
  <c r="F181" i="3"/>
  <c r="L181" i="3"/>
  <c r="O181" i="3"/>
  <c r="Q181" i="3"/>
  <c r="F182" i="3"/>
  <c r="Q182" i="3" s="1"/>
  <c r="L182" i="3"/>
  <c r="O182" i="3"/>
  <c r="F183" i="3"/>
  <c r="Q183" i="3" s="1"/>
  <c r="L183" i="3"/>
  <c r="O183" i="3"/>
  <c r="F184" i="3"/>
  <c r="L184" i="3"/>
  <c r="O184" i="3"/>
  <c r="Q184" i="3"/>
  <c r="F185" i="3"/>
  <c r="L185" i="3"/>
  <c r="O185" i="3"/>
  <c r="Q185" i="3"/>
  <c r="F186" i="3"/>
  <c r="Q186" i="3" s="1"/>
  <c r="L186" i="3"/>
  <c r="O186" i="3"/>
  <c r="F187" i="3"/>
  <c r="Q187" i="3" s="1"/>
  <c r="L187" i="3"/>
  <c r="O187" i="3"/>
  <c r="F188" i="3"/>
  <c r="L188" i="3"/>
  <c r="O188" i="3"/>
  <c r="Q188" i="3"/>
  <c r="F189" i="3"/>
  <c r="L189" i="3"/>
  <c r="O189" i="3"/>
  <c r="Q189" i="3"/>
  <c r="F190" i="3"/>
  <c r="Q190" i="3" s="1"/>
  <c r="L190" i="3"/>
  <c r="O190" i="3"/>
  <c r="F191" i="3"/>
  <c r="Q191" i="3" s="1"/>
  <c r="L191" i="3"/>
  <c r="O191" i="3"/>
  <c r="F192" i="3"/>
  <c r="L192" i="3"/>
  <c r="O192" i="3"/>
  <c r="Q192" i="3"/>
  <c r="F193" i="3"/>
  <c r="L193" i="3"/>
  <c r="O193" i="3"/>
  <c r="Q193" i="3"/>
  <c r="F194" i="3"/>
  <c r="Q194" i="3" s="1"/>
  <c r="L194" i="3"/>
  <c r="O194" i="3"/>
  <c r="F195" i="3"/>
  <c r="Q195" i="3" s="1"/>
  <c r="L195" i="3"/>
  <c r="O195" i="3"/>
  <c r="F196" i="3"/>
  <c r="Q196" i="3" s="1"/>
  <c r="L196" i="3"/>
  <c r="O196" i="3"/>
  <c r="F197" i="3"/>
  <c r="Q197" i="3" s="1"/>
  <c r="L197" i="3"/>
  <c r="O197" i="3"/>
  <c r="F198" i="3"/>
  <c r="Q198" i="3" s="1"/>
  <c r="L198" i="3"/>
  <c r="O198" i="3"/>
  <c r="F199" i="3"/>
  <c r="Q199" i="3" s="1"/>
  <c r="L199" i="3"/>
  <c r="O199" i="3"/>
  <c r="F200" i="3"/>
  <c r="Q200" i="3" s="1"/>
  <c r="L200" i="3"/>
  <c r="O200" i="3"/>
  <c r="F201" i="3"/>
  <c r="Q201" i="3" s="1"/>
  <c r="L201" i="3"/>
  <c r="O201" i="3"/>
  <c r="F202" i="3"/>
  <c r="Q202" i="3" s="1"/>
  <c r="L202" i="3"/>
  <c r="O202" i="3"/>
  <c r="F203" i="3"/>
  <c r="Q203" i="3" s="1"/>
  <c r="L203" i="3"/>
  <c r="O203" i="3"/>
  <c r="F204" i="3"/>
  <c r="Q204" i="3" s="1"/>
  <c r="L204" i="3"/>
  <c r="O204" i="3"/>
  <c r="F205" i="3"/>
  <c r="Q205" i="3" s="1"/>
  <c r="L205" i="3"/>
  <c r="O205" i="3"/>
  <c r="F206" i="3"/>
  <c r="Q206" i="3" s="1"/>
  <c r="L206" i="3"/>
  <c r="O206" i="3"/>
  <c r="F207" i="3"/>
  <c r="Q207" i="3" s="1"/>
  <c r="L207" i="3"/>
  <c r="O207" i="3"/>
  <c r="F208" i="3"/>
  <c r="Q208" i="3" s="1"/>
  <c r="L208" i="3"/>
  <c r="O208" i="3"/>
  <c r="F209" i="3"/>
  <c r="Q209" i="3" s="1"/>
  <c r="L209" i="3"/>
  <c r="O209" i="3"/>
  <c r="F210" i="3"/>
  <c r="Q210" i="3" s="1"/>
  <c r="L210" i="3"/>
  <c r="O210" i="3"/>
  <c r="F211" i="3"/>
  <c r="Q211" i="3" s="1"/>
  <c r="L211" i="3"/>
  <c r="O211" i="3"/>
  <c r="F212" i="3"/>
  <c r="Q212" i="3" s="1"/>
  <c r="L212" i="3"/>
  <c r="O212" i="3"/>
  <c r="F213" i="3"/>
  <c r="Q213" i="3" s="1"/>
  <c r="L213" i="3"/>
  <c r="O213" i="3"/>
  <c r="F214" i="3"/>
  <c r="Q214" i="3" s="1"/>
  <c r="L214" i="3"/>
  <c r="O214" i="3"/>
  <c r="F215" i="3"/>
  <c r="Q215" i="3" s="1"/>
  <c r="L215" i="3"/>
  <c r="O215" i="3"/>
  <c r="F216" i="3"/>
  <c r="Q216" i="3" s="1"/>
  <c r="L216" i="3"/>
  <c r="O216" i="3"/>
  <c r="F217" i="3"/>
  <c r="Q217" i="3" s="1"/>
  <c r="L217" i="3"/>
  <c r="O217" i="3"/>
  <c r="F218" i="3"/>
  <c r="Q218" i="3" s="1"/>
  <c r="L218" i="3"/>
  <c r="O218" i="3"/>
  <c r="F219" i="3"/>
  <c r="Q219" i="3" s="1"/>
  <c r="L219" i="3"/>
  <c r="O219" i="3"/>
  <c r="F220" i="3"/>
  <c r="Q220" i="3" s="1"/>
  <c r="L220" i="3"/>
  <c r="O220" i="3"/>
  <c r="F221" i="3"/>
  <c r="Q221" i="3" s="1"/>
  <c r="L221" i="3"/>
  <c r="O221" i="3"/>
  <c r="F222" i="3"/>
  <c r="Q222" i="3" s="1"/>
  <c r="L222" i="3"/>
  <c r="O222" i="3"/>
  <c r="F223" i="3"/>
  <c r="Q223" i="3" s="1"/>
  <c r="L223" i="3"/>
  <c r="O223" i="3"/>
  <c r="F224" i="3"/>
  <c r="Q224" i="3" s="1"/>
  <c r="L224" i="3"/>
  <c r="O224" i="3"/>
  <c r="F225" i="3"/>
  <c r="Q225" i="3" s="1"/>
  <c r="L225" i="3"/>
  <c r="O225" i="3"/>
  <c r="F226" i="3"/>
  <c r="Q226" i="3" s="1"/>
  <c r="L226" i="3"/>
  <c r="O226" i="3"/>
  <c r="F227" i="3"/>
  <c r="Q227" i="3" s="1"/>
  <c r="L227" i="3"/>
  <c r="O227" i="3"/>
  <c r="F228" i="3"/>
  <c r="Q228" i="3" s="1"/>
  <c r="L228" i="3"/>
  <c r="O228" i="3"/>
  <c r="F229" i="3"/>
  <c r="Q229" i="3" s="1"/>
  <c r="L229" i="3"/>
  <c r="O229" i="3"/>
  <c r="F230" i="3"/>
  <c r="Q230" i="3" s="1"/>
  <c r="L230" i="3"/>
  <c r="O230" i="3"/>
  <c r="F231" i="3"/>
  <c r="Q231" i="3" s="1"/>
  <c r="L231" i="3"/>
  <c r="O231" i="3"/>
  <c r="F232" i="3"/>
  <c r="Q232" i="3" s="1"/>
  <c r="L232" i="3"/>
  <c r="O232" i="3"/>
  <c r="F233" i="3"/>
  <c r="Q233" i="3" s="1"/>
  <c r="L233" i="3"/>
  <c r="O233" i="3"/>
  <c r="F234" i="3"/>
  <c r="Q234" i="3" s="1"/>
  <c r="L234" i="3"/>
  <c r="O234" i="3"/>
  <c r="F235" i="3"/>
  <c r="Q235" i="3" s="1"/>
  <c r="L235" i="3"/>
  <c r="O235" i="3"/>
  <c r="F236" i="3"/>
  <c r="Q236" i="3" s="1"/>
  <c r="L236" i="3"/>
  <c r="O236" i="3"/>
  <c r="F237" i="3"/>
  <c r="Q237" i="3" s="1"/>
  <c r="L237" i="3"/>
  <c r="O237" i="3"/>
  <c r="F238" i="3"/>
  <c r="Q238" i="3" s="1"/>
  <c r="L238" i="3"/>
  <c r="O238" i="3"/>
  <c r="F239" i="3"/>
  <c r="Q239" i="3" s="1"/>
  <c r="L239" i="3"/>
  <c r="O239" i="3"/>
  <c r="F240" i="3"/>
  <c r="Q240" i="3" s="1"/>
  <c r="L240" i="3"/>
  <c r="O240" i="3"/>
  <c r="F241" i="3"/>
  <c r="Q241" i="3" s="1"/>
  <c r="L241" i="3"/>
  <c r="O241" i="3"/>
  <c r="F242" i="3"/>
  <c r="Q242" i="3" s="1"/>
  <c r="L242" i="3"/>
  <c r="O242" i="3"/>
  <c r="F243" i="3"/>
  <c r="Q243" i="3" s="1"/>
  <c r="L243" i="3"/>
  <c r="O243" i="3"/>
  <c r="F244" i="3"/>
  <c r="Q244" i="3" s="1"/>
  <c r="L244" i="3"/>
  <c r="O244" i="3"/>
  <c r="F245" i="3"/>
  <c r="Q245" i="3" s="1"/>
  <c r="L245" i="3"/>
  <c r="O245" i="3"/>
  <c r="F246" i="3"/>
  <c r="Q246" i="3" s="1"/>
  <c r="L246" i="3"/>
  <c r="O246" i="3"/>
  <c r="F247" i="3"/>
  <c r="Q247" i="3" s="1"/>
  <c r="L247" i="3"/>
  <c r="O247" i="3"/>
  <c r="F248" i="3"/>
  <c r="Q248" i="3" s="1"/>
  <c r="L248" i="3"/>
  <c r="O248" i="3"/>
  <c r="F249" i="3"/>
  <c r="Q249" i="3" s="1"/>
  <c r="L249" i="3"/>
  <c r="O249" i="3"/>
  <c r="F250" i="3"/>
  <c r="Q250" i="3" s="1"/>
  <c r="L250" i="3"/>
  <c r="O250" i="3"/>
  <c r="F251" i="3"/>
  <c r="L251" i="3"/>
  <c r="O251" i="3"/>
  <c r="Q251" i="3"/>
  <c r="F252" i="3"/>
  <c r="L252" i="3"/>
  <c r="O252" i="3"/>
  <c r="Q252" i="3"/>
  <c r="F253" i="3"/>
  <c r="L253" i="3"/>
  <c r="O253" i="3"/>
  <c r="Q253" i="3"/>
  <c r="F254" i="3"/>
  <c r="Q254" i="3" s="1"/>
  <c r="L254" i="3"/>
  <c r="O254" i="3"/>
  <c r="F255" i="3"/>
  <c r="L255" i="3"/>
  <c r="O255" i="3"/>
  <c r="Q255" i="3"/>
  <c r="F256" i="3"/>
  <c r="Q256" i="3" s="1"/>
  <c r="L256" i="3"/>
  <c r="O256" i="3"/>
  <c r="F257" i="3"/>
  <c r="L257" i="3"/>
  <c r="O257" i="3"/>
  <c r="Q257" i="3"/>
  <c r="F258" i="3"/>
  <c r="Q258" i="3" s="1"/>
  <c r="L258" i="3"/>
  <c r="O258" i="3"/>
  <c r="F259" i="3"/>
  <c r="L259" i="3"/>
  <c r="O259" i="3"/>
  <c r="Q259" i="3"/>
  <c r="F260" i="3"/>
  <c r="L260" i="3"/>
  <c r="O260" i="3"/>
  <c r="Q260" i="3"/>
  <c r="F261" i="3"/>
  <c r="L261" i="3"/>
  <c r="O261" i="3"/>
  <c r="Q261" i="3"/>
  <c r="F262" i="3"/>
  <c r="Q262" i="3" s="1"/>
  <c r="L262" i="3"/>
  <c r="O262" i="3"/>
  <c r="F263" i="3"/>
  <c r="L263" i="3"/>
  <c r="O263" i="3"/>
  <c r="Q263" i="3"/>
  <c r="F264" i="3"/>
  <c r="Q264" i="3" s="1"/>
  <c r="L264" i="3"/>
  <c r="O264" i="3"/>
  <c r="F265" i="3"/>
  <c r="L265" i="3"/>
  <c r="O265" i="3"/>
  <c r="Q265" i="3"/>
  <c r="F266" i="3"/>
  <c r="Q266" i="3" s="1"/>
  <c r="L266" i="3"/>
  <c r="O266" i="3"/>
  <c r="F267" i="3"/>
  <c r="L267" i="3"/>
  <c r="O267" i="3"/>
  <c r="Q267" i="3"/>
  <c r="F268" i="3"/>
  <c r="L268" i="3"/>
  <c r="O268" i="3"/>
  <c r="Q268" i="3"/>
  <c r="F269" i="3"/>
  <c r="L269" i="3"/>
  <c r="O269" i="3"/>
  <c r="Q269" i="3"/>
  <c r="F270" i="3"/>
  <c r="Q270" i="3" s="1"/>
  <c r="L270" i="3"/>
  <c r="O270" i="3"/>
  <c r="F271" i="3"/>
  <c r="L271" i="3"/>
  <c r="O271" i="3"/>
  <c r="Q271" i="3"/>
  <c r="F272" i="3"/>
  <c r="Q272" i="3" s="1"/>
  <c r="L272" i="3"/>
  <c r="O272" i="3"/>
  <c r="F273" i="3"/>
  <c r="L273" i="3"/>
  <c r="O273" i="3"/>
  <c r="Q273" i="3"/>
  <c r="F274" i="3"/>
  <c r="Q274" i="3" s="1"/>
  <c r="L274" i="3"/>
  <c r="O274" i="3"/>
  <c r="F275" i="3"/>
  <c r="L275" i="3"/>
  <c r="O275" i="3"/>
  <c r="Q275" i="3"/>
  <c r="F276" i="3"/>
  <c r="L276" i="3"/>
  <c r="O276" i="3"/>
  <c r="Q276" i="3"/>
  <c r="F277" i="3"/>
  <c r="L277" i="3"/>
  <c r="O277" i="3"/>
  <c r="Q277" i="3"/>
  <c r="F278" i="3"/>
  <c r="Q278" i="3" s="1"/>
  <c r="L278" i="3"/>
  <c r="O278" i="3"/>
  <c r="F279" i="3"/>
  <c r="L279" i="3"/>
  <c r="O279" i="3"/>
  <c r="Q279" i="3"/>
  <c r="F280" i="3"/>
  <c r="Q280" i="3" s="1"/>
  <c r="L280" i="3"/>
  <c r="O280" i="3"/>
  <c r="F281" i="3"/>
  <c r="L281" i="3"/>
  <c r="O281" i="3"/>
  <c r="Q281" i="3"/>
  <c r="F282" i="3"/>
  <c r="Q282" i="3" s="1"/>
  <c r="L282" i="3"/>
  <c r="O282" i="3"/>
  <c r="F283" i="3"/>
  <c r="L283" i="3"/>
  <c r="O283" i="3"/>
  <c r="Q283" i="3"/>
  <c r="F284" i="3"/>
  <c r="L284" i="3"/>
  <c r="O284" i="3"/>
  <c r="Q284" i="3"/>
  <c r="F285" i="3"/>
  <c r="L285" i="3"/>
  <c r="O285" i="3"/>
  <c r="Q285" i="3"/>
  <c r="F286" i="3"/>
  <c r="Q286" i="3" s="1"/>
  <c r="L286" i="3"/>
  <c r="O286" i="3"/>
  <c r="F287" i="3"/>
  <c r="L287" i="3"/>
  <c r="O287" i="3"/>
  <c r="Q287" i="3"/>
  <c r="F288" i="3"/>
  <c r="Q288" i="3" s="1"/>
  <c r="L288" i="3"/>
  <c r="O288" i="3"/>
  <c r="F289" i="3"/>
  <c r="L289" i="3"/>
  <c r="O289" i="3"/>
  <c r="Q289" i="3"/>
  <c r="F290" i="3"/>
  <c r="Q290" i="3" s="1"/>
  <c r="L290" i="3"/>
  <c r="O290" i="3"/>
  <c r="F291" i="3"/>
  <c r="L291" i="3"/>
  <c r="L292" i="3" s="1"/>
  <c r="O291" i="3"/>
  <c r="Q291" i="3"/>
  <c r="M292" i="3"/>
  <c r="O292" i="3"/>
  <c r="Q292" i="3"/>
  <c r="M293" i="3"/>
  <c r="O293" i="3"/>
  <c r="Q293" i="3"/>
  <c r="B3" i="2"/>
  <c r="D27" i="3" l="1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 s="1"/>
  <c r="O6" i="3"/>
  <c r="D28" i="3" l="1"/>
  <c r="P2" i="3"/>
  <c r="P87" i="3" l="1"/>
  <c r="P86" i="3"/>
  <c r="P112" i="3"/>
  <c r="P116" i="3"/>
  <c r="P113" i="3"/>
  <c r="P117" i="3"/>
  <c r="P121" i="3"/>
  <c r="P125" i="3"/>
  <c r="P129" i="3"/>
  <c r="P141" i="3"/>
  <c r="P144" i="3"/>
  <c r="P148" i="3"/>
  <c r="P152" i="3"/>
  <c r="P156" i="3"/>
  <c r="P138" i="3"/>
  <c r="P120" i="3"/>
  <c r="P114" i="3"/>
  <c r="P122" i="3"/>
  <c r="P131" i="3"/>
  <c r="P133" i="3"/>
  <c r="P135" i="3"/>
  <c r="P140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110" i="3"/>
  <c r="P124" i="3"/>
  <c r="P137" i="3"/>
  <c r="P146" i="3"/>
  <c r="P150" i="3"/>
  <c r="P154" i="3"/>
  <c r="P158" i="3"/>
  <c r="P162" i="3"/>
  <c r="P166" i="3"/>
  <c r="P170" i="3"/>
  <c r="P174" i="3"/>
  <c r="P178" i="3"/>
  <c r="P182" i="3"/>
  <c r="P139" i="3"/>
  <c r="P226" i="3"/>
  <c r="P230" i="3"/>
  <c r="P234" i="3"/>
  <c r="P238" i="3"/>
  <c r="P242" i="3"/>
  <c r="P246" i="3"/>
  <c r="P250" i="3"/>
  <c r="P258" i="3"/>
  <c r="P266" i="3"/>
  <c r="P274" i="3"/>
  <c r="P268" i="3"/>
  <c r="P235" i="3"/>
  <c r="P229" i="3"/>
  <c r="P233" i="3"/>
  <c r="P237" i="3"/>
  <c r="P255" i="3"/>
  <c r="P263" i="3"/>
  <c r="P278" i="3"/>
  <c r="P252" i="3"/>
  <c r="P276" i="3"/>
  <c r="P271" i="3"/>
  <c r="P279" i="3"/>
  <c r="P287" i="3"/>
  <c r="P292" i="3"/>
  <c r="P286" i="3"/>
  <c r="P228" i="3"/>
  <c r="P232" i="3"/>
  <c r="P236" i="3"/>
  <c r="P254" i="3"/>
  <c r="P262" i="3"/>
  <c r="P270" i="3"/>
  <c r="P239" i="3"/>
  <c r="P247" i="3"/>
  <c r="P128" i="3"/>
  <c r="P145" i="3"/>
  <c r="P149" i="3"/>
  <c r="P153" i="3"/>
  <c r="P157" i="3"/>
  <c r="P161" i="3"/>
  <c r="P165" i="3"/>
  <c r="P169" i="3"/>
  <c r="P173" i="3"/>
  <c r="P177" i="3"/>
  <c r="P181" i="3"/>
  <c r="P185" i="3"/>
  <c r="P189" i="3"/>
  <c r="P193" i="3"/>
  <c r="P227" i="3"/>
  <c r="P231" i="3"/>
  <c r="P243" i="3"/>
  <c r="P260" i="3"/>
  <c r="P282" i="3"/>
  <c r="P290" i="3"/>
  <c r="P284" i="3"/>
  <c r="P265" i="3"/>
  <c r="P291" i="3"/>
  <c r="P248" i="3"/>
  <c r="P285" i="3"/>
  <c r="P179" i="3"/>
  <c r="P147" i="3"/>
  <c r="P132" i="3"/>
  <c r="P164" i="3"/>
  <c r="P107" i="3"/>
  <c r="P97" i="3"/>
  <c r="P105" i="3"/>
  <c r="P103" i="3"/>
  <c r="P34" i="3"/>
  <c r="P49" i="3"/>
  <c r="P17" i="3"/>
  <c r="P21" i="3"/>
  <c r="P69" i="3"/>
  <c r="P244" i="3"/>
  <c r="P273" i="3"/>
  <c r="P257" i="3"/>
  <c r="P283" i="3"/>
  <c r="P175" i="3"/>
  <c r="P143" i="3"/>
  <c r="P192" i="3"/>
  <c r="P160" i="3"/>
  <c r="P127" i="3"/>
  <c r="P95" i="3"/>
  <c r="P100" i="3"/>
  <c r="P54" i="3"/>
  <c r="P32" i="3"/>
  <c r="P82" i="3"/>
  <c r="P20" i="3"/>
  <c r="P63" i="3"/>
  <c r="P50" i="3"/>
  <c r="P31" i="3"/>
  <c r="P53" i="3"/>
  <c r="P65" i="3"/>
  <c r="P10" i="3"/>
  <c r="P89" i="3"/>
  <c r="P72" i="3"/>
  <c r="P101" i="3"/>
  <c r="P77" i="3"/>
  <c r="P289" i="3"/>
  <c r="P264" i="3"/>
  <c r="P245" i="3"/>
  <c r="P256" i="3"/>
  <c r="P171" i="3"/>
  <c r="P130" i="3"/>
  <c r="P188" i="3"/>
  <c r="P142" i="3"/>
  <c r="P106" i="3"/>
  <c r="P93" i="3"/>
  <c r="P98" i="3"/>
  <c r="P46" i="3"/>
  <c r="P30" i="3"/>
  <c r="P78" i="3"/>
  <c r="P9" i="3"/>
  <c r="P59" i="3"/>
  <c r="P45" i="3"/>
  <c r="P29" i="3"/>
  <c r="P80" i="3"/>
  <c r="P24" i="3"/>
  <c r="P13" i="3"/>
  <c r="P61" i="3"/>
  <c r="P70" i="3"/>
  <c r="P47" i="3"/>
  <c r="P85" i="3"/>
  <c r="P90" i="3"/>
  <c r="P62" i="3"/>
  <c r="P280" i="3"/>
  <c r="P253" i="3"/>
  <c r="P240" i="3"/>
  <c r="P126" i="3"/>
  <c r="P167" i="3"/>
  <c r="P118" i="3"/>
  <c r="P184" i="3"/>
  <c r="P134" i="3"/>
  <c r="P91" i="3"/>
  <c r="P96" i="3"/>
  <c r="P44" i="3"/>
  <c r="P28" i="3"/>
  <c r="P74" i="3"/>
  <c r="P12" i="3"/>
  <c r="P55" i="3"/>
  <c r="P43" i="3"/>
  <c r="P27" i="3"/>
  <c r="P76" i="3"/>
  <c r="P57" i="3"/>
  <c r="P23" i="3"/>
  <c r="P83" i="3"/>
  <c r="P41" i="3"/>
  <c r="P16" i="3"/>
  <c r="P119" i="3"/>
  <c r="P25" i="3"/>
  <c r="P8" i="3"/>
  <c r="P269" i="3"/>
  <c r="P251" i="3"/>
  <c r="P272" i="3"/>
  <c r="P191" i="3"/>
  <c r="P163" i="3"/>
  <c r="P115" i="3"/>
  <c r="P180" i="3"/>
  <c r="P123" i="3"/>
  <c r="P94" i="3"/>
  <c r="P42" i="3"/>
  <c r="P51" i="3"/>
  <c r="P172" i="3"/>
  <c r="P15" i="3"/>
  <c r="P37" i="3"/>
  <c r="P267" i="3"/>
  <c r="P277" i="3"/>
  <c r="P261" i="3"/>
  <c r="P187" i="3"/>
  <c r="P159" i="3"/>
  <c r="P194" i="3"/>
  <c r="P176" i="3"/>
  <c r="P111" i="3"/>
  <c r="P109" i="3"/>
  <c r="P104" i="3"/>
  <c r="P92" i="3"/>
  <c r="P40" i="3"/>
  <c r="P66" i="3"/>
  <c r="P52" i="3"/>
  <c r="P79" i="3"/>
  <c r="P22" i="3"/>
  <c r="P39" i="3"/>
  <c r="P19" i="3"/>
  <c r="P68" i="3"/>
  <c r="P81" i="3"/>
  <c r="P26" i="3"/>
  <c r="P249" i="3"/>
  <c r="P288" i="3"/>
  <c r="P259" i="3"/>
  <c r="P183" i="3"/>
  <c r="P155" i="3"/>
  <c r="P190" i="3"/>
  <c r="P84" i="3"/>
  <c r="P38" i="3"/>
  <c r="P75" i="3"/>
  <c r="P64" i="3"/>
  <c r="P241" i="3"/>
  <c r="P275" i="3"/>
  <c r="P281" i="3"/>
  <c r="P136" i="3"/>
  <c r="P151" i="3"/>
  <c r="P186" i="3"/>
  <c r="P168" i="3"/>
  <c r="P108" i="3"/>
  <c r="P99" i="3"/>
  <c r="P102" i="3"/>
  <c r="P88" i="3"/>
  <c r="P36" i="3"/>
  <c r="P58" i="3"/>
  <c r="P71" i="3"/>
  <c r="P14" i="3"/>
  <c r="P35" i="3"/>
  <c r="P11" i="3"/>
  <c r="P60" i="3"/>
  <c r="P48" i="3"/>
  <c r="P73" i="3"/>
  <c r="P18" i="3"/>
  <c r="P7" i="3"/>
  <c r="P67" i="3"/>
  <c r="P33" i="3"/>
  <c r="P56" i="3"/>
  <c r="P6" i="3"/>
  <c r="P5" i="3" s="1"/>
  <c r="D29" i="3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D74" i="3" l="1"/>
  <c r="D75" i="3" l="1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D134" i="3" l="1"/>
  <c r="D135" i="3" l="1"/>
  <c r="D136" i="3" l="1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  <c r="D199" i="3" l="1"/>
  <c r="D200" i="3" l="1"/>
  <c r="D201" i="3" l="1"/>
  <c r="D202" i="3" l="1"/>
  <c r="D203" i="3" l="1"/>
  <c r="D204" i="3" l="1"/>
  <c r="D205" i="3" l="1"/>
  <c r="D206" i="3" l="1"/>
  <c r="D207" i="3" l="1"/>
  <c r="D208" i="3" l="1"/>
  <c r="D209" i="3" l="1"/>
  <c r="D210" i="3" l="1"/>
  <c r="D211" i="3" l="1"/>
  <c r="D212" i="3" l="1"/>
  <c r="D213" i="3" l="1"/>
  <c r="D214" i="3" l="1"/>
  <c r="D215" i="3" l="1"/>
  <c r="D216" i="3" l="1"/>
  <c r="D217" i="3" l="1"/>
  <c r="D218" i="3" l="1"/>
  <c r="D219" i="3" l="1"/>
  <c r="D220" i="3" l="1"/>
  <c r="D221" i="3" l="1"/>
  <c r="D222" i="3" l="1"/>
  <c r="D223" i="3" l="1"/>
  <c r="D224" i="3" l="1"/>
  <c r="D225" i="3" l="1"/>
  <c r="D226" i="3" l="1"/>
  <c r="D227" i="3" l="1"/>
  <c r="D228" i="3" l="1"/>
  <c r="D229" i="3" l="1"/>
  <c r="D230" i="3" l="1"/>
  <c r="D231" i="3" l="1"/>
  <c r="D232" i="3" l="1"/>
  <c r="D233" i="3" l="1"/>
  <c r="D234" i="3" l="1"/>
  <c r="D235" i="3" l="1"/>
  <c r="D236" i="3" l="1"/>
  <c r="D237" i="3" l="1"/>
  <c r="D238" i="3" l="1"/>
  <c r="D239" i="3" l="1"/>
  <c r="D240" i="3" l="1"/>
  <c r="D241" i="3" l="1"/>
  <c r="D242" i="3" l="1"/>
  <c r="D243" i="3" l="1"/>
  <c r="D244" i="3" l="1"/>
  <c r="D245" i="3" l="1"/>
  <c r="D246" i="3" l="1"/>
  <c r="D247" i="3" l="1"/>
  <c r="D248" i="3" l="1"/>
  <c r="D249" i="3" l="1"/>
  <c r="D250" i="3" l="1"/>
  <c r="D251" i="3" l="1"/>
  <c r="D252" i="3" l="1"/>
  <c r="D253" i="3" l="1"/>
  <c r="D254" i="3" l="1"/>
  <c r="D255" i="3" l="1"/>
  <c r="D256" i="3" l="1"/>
  <c r="D257" i="3" l="1"/>
  <c r="D258" i="3" l="1"/>
  <c r="D259" i="3" l="1"/>
  <c r="D260" i="3" l="1"/>
  <c r="D261" i="3" l="1"/>
  <c r="D262" i="3" l="1"/>
  <c r="D263" i="3" l="1"/>
  <c r="D264" i="3" l="1"/>
  <c r="D265" i="3" l="1"/>
  <c r="D266" i="3" l="1"/>
  <c r="D267" i="3" l="1"/>
  <c r="D268" i="3" l="1"/>
  <c r="D269" i="3" l="1"/>
  <c r="D270" i="3" l="1"/>
  <c r="D271" i="3" l="1"/>
  <c r="D272" i="3" l="1"/>
  <c r="D273" i="3" l="1"/>
  <c r="D274" i="3" l="1"/>
  <c r="D275" i="3" l="1"/>
  <c r="D276" i="3" l="1"/>
  <c r="D277" i="3" l="1"/>
  <c r="D278" i="3" l="1"/>
  <c r="D279" i="3" l="1"/>
  <c r="D280" i="3" l="1"/>
  <c r="D281" i="3" l="1"/>
  <c r="D282" i="3" l="1"/>
  <c r="D283" i="3" l="1"/>
  <c r="D284" i="3" l="1"/>
  <c r="D285" i="3" l="1"/>
  <c r="D286" i="3" l="1"/>
  <c r="D287" i="3" l="1"/>
  <c r="D288" i="3" l="1"/>
  <c r="D289" i="3" l="1"/>
  <c r="D290" i="3" l="1"/>
  <c r="D291" i="3" l="1"/>
  <c r="E290" i="3"/>
  <c r="M290" i="3" s="1"/>
  <c r="E291" i="3" l="1"/>
  <c r="M291" i="3" s="1"/>
  <c r="E12" i="3"/>
  <c r="E9" i="3"/>
  <c r="E15" i="3"/>
  <c r="E6" i="3"/>
  <c r="E19" i="3"/>
  <c r="E20" i="3"/>
  <c r="E18" i="3"/>
  <c r="E8" i="3"/>
  <c r="E17" i="3"/>
  <c r="E26" i="3"/>
  <c r="E7" i="3"/>
  <c r="E22" i="3"/>
  <c r="E11" i="3"/>
  <c r="E10" i="3"/>
  <c r="E25" i="3"/>
  <c r="E24" i="3"/>
  <c r="E21" i="3"/>
  <c r="E14" i="3"/>
  <c r="E13" i="3"/>
  <c r="E23" i="3"/>
  <c r="E1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M76" i="3" s="1"/>
  <c r="E77" i="3"/>
  <c r="M77" i="3" s="1"/>
  <c r="E78" i="3"/>
  <c r="M78" i="3" s="1"/>
  <c r="E79" i="3"/>
  <c r="M79" i="3" s="1"/>
  <c r="E80" i="3"/>
  <c r="M80" i="3" s="1"/>
  <c r="E81" i="3"/>
  <c r="M81" i="3" s="1"/>
  <c r="E82" i="3"/>
  <c r="M82" i="3" s="1"/>
  <c r="E83" i="3"/>
  <c r="M83" i="3" s="1"/>
  <c r="E84" i="3"/>
  <c r="M84" i="3" s="1"/>
  <c r="E85" i="3"/>
  <c r="M85" i="3" s="1"/>
  <c r="E86" i="3"/>
  <c r="M86" i="3" s="1"/>
  <c r="E87" i="3"/>
  <c r="M87" i="3" s="1"/>
  <c r="E88" i="3"/>
  <c r="M88" i="3" s="1"/>
  <c r="E89" i="3"/>
  <c r="M89" i="3" s="1"/>
  <c r="E90" i="3"/>
  <c r="M90" i="3" s="1"/>
  <c r="E91" i="3"/>
  <c r="M91" i="3" s="1"/>
  <c r="E92" i="3"/>
  <c r="M92" i="3" s="1"/>
  <c r="E93" i="3"/>
  <c r="M93" i="3" s="1"/>
  <c r="E94" i="3"/>
  <c r="M94" i="3" s="1"/>
  <c r="E95" i="3"/>
  <c r="M95" i="3" s="1"/>
  <c r="E96" i="3"/>
  <c r="M96" i="3" s="1"/>
  <c r="E97" i="3"/>
  <c r="M97" i="3" s="1"/>
  <c r="E98" i="3"/>
  <c r="M98" i="3" s="1"/>
  <c r="E99" i="3"/>
  <c r="M99" i="3" s="1"/>
  <c r="E100" i="3"/>
  <c r="M100" i="3" s="1"/>
  <c r="E101" i="3"/>
  <c r="M101" i="3" s="1"/>
  <c r="E102" i="3"/>
  <c r="M102" i="3" s="1"/>
  <c r="E103" i="3"/>
  <c r="M103" i="3" s="1"/>
  <c r="E104" i="3"/>
  <c r="M104" i="3" s="1"/>
  <c r="E105" i="3"/>
  <c r="M105" i="3" s="1"/>
  <c r="E106" i="3"/>
  <c r="M106" i="3" s="1"/>
  <c r="E107" i="3"/>
  <c r="M107" i="3" s="1"/>
  <c r="E108" i="3"/>
  <c r="M108" i="3" s="1"/>
  <c r="E109" i="3"/>
  <c r="M109" i="3" s="1"/>
  <c r="E110" i="3"/>
  <c r="M110" i="3" s="1"/>
  <c r="E111" i="3"/>
  <c r="M111" i="3" s="1"/>
  <c r="E112" i="3"/>
  <c r="M112" i="3" s="1"/>
  <c r="E113" i="3"/>
  <c r="M113" i="3" s="1"/>
  <c r="E114" i="3"/>
  <c r="M114" i="3" s="1"/>
  <c r="E115" i="3"/>
  <c r="M115" i="3" s="1"/>
  <c r="E116" i="3"/>
  <c r="M116" i="3" s="1"/>
  <c r="E117" i="3"/>
  <c r="M117" i="3" s="1"/>
  <c r="E118" i="3"/>
  <c r="M118" i="3" s="1"/>
  <c r="E119" i="3"/>
  <c r="M119" i="3" s="1"/>
  <c r="E120" i="3"/>
  <c r="M120" i="3" s="1"/>
  <c r="E121" i="3"/>
  <c r="M121" i="3" s="1"/>
  <c r="E122" i="3"/>
  <c r="M122" i="3" s="1"/>
  <c r="E123" i="3"/>
  <c r="M123" i="3" s="1"/>
  <c r="E124" i="3"/>
  <c r="M124" i="3" s="1"/>
  <c r="E125" i="3"/>
  <c r="M125" i="3" s="1"/>
  <c r="E126" i="3"/>
  <c r="M126" i="3" s="1"/>
  <c r="E127" i="3"/>
  <c r="M127" i="3" s="1"/>
  <c r="E128" i="3"/>
  <c r="M128" i="3" s="1"/>
  <c r="E129" i="3"/>
  <c r="M129" i="3" s="1"/>
  <c r="E130" i="3"/>
  <c r="M130" i="3" s="1"/>
  <c r="E131" i="3"/>
  <c r="M131" i="3" s="1"/>
  <c r="E132" i="3"/>
  <c r="M132" i="3" s="1"/>
  <c r="E133" i="3"/>
  <c r="M133" i="3" s="1"/>
  <c r="E134" i="3"/>
  <c r="M134" i="3" s="1"/>
  <c r="E135" i="3"/>
  <c r="M135" i="3" s="1"/>
  <c r="E136" i="3"/>
  <c r="M136" i="3" s="1"/>
  <c r="E137" i="3"/>
  <c r="M137" i="3" s="1"/>
  <c r="E138" i="3"/>
  <c r="M138" i="3" s="1"/>
  <c r="E139" i="3"/>
  <c r="M139" i="3" s="1"/>
  <c r="E140" i="3"/>
  <c r="M140" i="3" s="1"/>
  <c r="E141" i="3"/>
  <c r="M141" i="3" s="1"/>
  <c r="E142" i="3"/>
  <c r="M142" i="3" s="1"/>
  <c r="E143" i="3"/>
  <c r="M143" i="3" s="1"/>
  <c r="E144" i="3"/>
  <c r="M144" i="3" s="1"/>
  <c r="E145" i="3"/>
  <c r="M145" i="3" s="1"/>
  <c r="E146" i="3"/>
  <c r="M146" i="3" s="1"/>
  <c r="E147" i="3"/>
  <c r="M147" i="3" s="1"/>
  <c r="E148" i="3"/>
  <c r="M148" i="3" s="1"/>
  <c r="E149" i="3"/>
  <c r="M149" i="3" s="1"/>
  <c r="E150" i="3"/>
  <c r="M150" i="3" s="1"/>
  <c r="E151" i="3"/>
  <c r="M151" i="3" s="1"/>
  <c r="E152" i="3"/>
  <c r="M152" i="3" s="1"/>
  <c r="E153" i="3"/>
  <c r="M153" i="3" s="1"/>
  <c r="E154" i="3"/>
  <c r="M154" i="3" s="1"/>
  <c r="E155" i="3"/>
  <c r="M155" i="3" s="1"/>
  <c r="E156" i="3"/>
  <c r="M156" i="3" s="1"/>
  <c r="E157" i="3"/>
  <c r="M157" i="3" s="1"/>
  <c r="E158" i="3"/>
  <c r="M158" i="3" s="1"/>
  <c r="E159" i="3"/>
  <c r="M159" i="3" s="1"/>
  <c r="E160" i="3"/>
  <c r="M160" i="3" s="1"/>
  <c r="E161" i="3"/>
  <c r="M161" i="3" s="1"/>
  <c r="E162" i="3"/>
  <c r="M162" i="3" s="1"/>
  <c r="E163" i="3"/>
  <c r="M163" i="3" s="1"/>
  <c r="E164" i="3"/>
  <c r="M164" i="3" s="1"/>
  <c r="E165" i="3"/>
  <c r="M165" i="3" s="1"/>
  <c r="E166" i="3"/>
  <c r="M166" i="3" s="1"/>
  <c r="E167" i="3"/>
  <c r="M167" i="3" s="1"/>
  <c r="E168" i="3"/>
  <c r="M168" i="3" s="1"/>
  <c r="E169" i="3"/>
  <c r="M169" i="3" s="1"/>
  <c r="E170" i="3"/>
  <c r="M170" i="3" s="1"/>
  <c r="E171" i="3"/>
  <c r="M171" i="3" s="1"/>
  <c r="E172" i="3"/>
  <c r="M172" i="3" s="1"/>
  <c r="E173" i="3"/>
  <c r="M173" i="3" s="1"/>
  <c r="E174" i="3"/>
  <c r="M174" i="3" s="1"/>
  <c r="E175" i="3"/>
  <c r="M175" i="3" s="1"/>
  <c r="E176" i="3"/>
  <c r="M176" i="3" s="1"/>
  <c r="E177" i="3"/>
  <c r="M177" i="3" s="1"/>
  <c r="E178" i="3"/>
  <c r="M178" i="3" s="1"/>
  <c r="E179" i="3"/>
  <c r="M179" i="3" s="1"/>
  <c r="E180" i="3"/>
  <c r="M180" i="3" s="1"/>
  <c r="E181" i="3"/>
  <c r="M181" i="3" s="1"/>
  <c r="E182" i="3"/>
  <c r="M182" i="3" s="1"/>
  <c r="E183" i="3"/>
  <c r="M183" i="3" s="1"/>
  <c r="E184" i="3"/>
  <c r="M184" i="3" s="1"/>
  <c r="E185" i="3"/>
  <c r="M185" i="3" s="1"/>
  <c r="E186" i="3"/>
  <c r="M186" i="3" s="1"/>
  <c r="E187" i="3"/>
  <c r="M187" i="3" s="1"/>
  <c r="E188" i="3"/>
  <c r="M188" i="3" s="1"/>
  <c r="E189" i="3"/>
  <c r="M189" i="3" s="1"/>
  <c r="E190" i="3"/>
  <c r="M190" i="3" s="1"/>
  <c r="E191" i="3"/>
  <c r="M191" i="3" s="1"/>
  <c r="E192" i="3"/>
  <c r="M192" i="3" s="1"/>
  <c r="E193" i="3"/>
  <c r="M193" i="3" s="1"/>
  <c r="E194" i="3"/>
  <c r="M194" i="3" s="1"/>
  <c r="E195" i="3"/>
  <c r="M195" i="3" s="1"/>
  <c r="E196" i="3"/>
  <c r="M196" i="3" s="1"/>
  <c r="E197" i="3"/>
  <c r="M197" i="3" s="1"/>
  <c r="E198" i="3"/>
  <c r="M198" i="3" s="1"/>
  <c r="E199" i="3"/>
  <c r="M199" i="3" s="1"/>
  <c r="E200" i="3"/>
  <c r="M200" i="3" s="1"/>
  <c r="E201" i="3"/>
  <c r="M201" i="3" s="1"/>
  <c r="E202" i="3"/>
  <c r="M202" i="3" s="1"/>
  <c r="E203" i="3"/>
  <c r="M203" i="3" s="1"/>
  <c r="E204" i="3"/>
  <c r="M204" i="3" s="1"/>
  <c r="E205" i="3"/>
  <c r="M205" i="3" s="1"/>
  <c r="E206" i="3"/>
  <c r="M206" i="3" s="1"/>
  <c r="E207" i="3"/>
  <c r="M207" i="3" s="1"/>
  <c r="E208" i="3"/>
  <c r="M208" i="3" s="1"/>
  <c r="E209" i="3"/>
  <c r="M209" i="3" s="1"/>
  <c r="E210" i="3"/>
  <c r="M210" i="3" s="1"/>
  <c r="E211" i="3"/>
  <c r="M211" i="3" s="1"/>
  <c r="E212" i="3"/>
  <c r="M212" i="3" s="1"/>
  <c r="E213" i="3"/>
  <c r="M213" i="3" s="1"/>
  <c r="E214" i="3"/>
  <c r="M214" i="3" s="1"/>
  <c r="E215" i="3"/>
  <c r="M215" i="3" s="1"/>
  <c r="E216" i="3"/>
  <c r="M216" i="3" s="1"/>
  <c r="E217" i="3"/>
  <c r="M217" i="3" s="1"/>
  <c r="E218" i="3"/>
  <c r="M218" i="3" s="1"/>
  <c r="E219" i="3"/>
  <c r="M219" i="3" s="1"/>
  <c r="E220" i="3"/>
  <c r="M220" i="3" s="1"/>
  <c r="E221" i="3"/>
  <c r="M221" i="3" s="1"/>
  <c r="E222" i="3"/>
  <c r="M222" i="3" s="1"/>
  <c r="E223" i="3"/>
  <c r="M223" i="3" s="1"/>
  <c r="E224" i="3"/>
  <c r="M224" i="3" s="1"/>
  <c r="E225" i="3"/>
  <c r="M225" i="3" s="1"/>
  <c r="E226" i="3"/>
  <c r="M226" i="3" s="1"/>
  <c r="E227" i="3"/>
  <c r="M227" i="3" s="1"/>
  <c r="E228" i="3"/>
  <c r="M228" i="3" s="1"/>
  <c r="E229" i="3"/>
  <c r="M229" i="3" s="1"/>
  <c r="E230" i="3"/>
  <c r="M230" i="3" s="1"/>
  <c r="E231" i="3"/>
  <c r="M231" i="3" s="1"/>
  <c r="E232" i="3"/>
  <c r="M232" i="3" s="1"/>
  <c r="E233" i="3"/>
  <c r="M233" i="3" s="1"/>
  <c r="E234" i="3"/>
  <c r="M234" i="3" s="1"/>
  <c r="E235" i="3"/>
  <c r="M235" i="3" s="1"/>
  <c r="E236" i="3"/>
  <c r="M236" i="3" s="1"/>
  <c r="E237" i="3"/>
  <c r="M237" i="3" s="1"/>
  <c r="E238" i="3"/>
  <c r="M238" i="3" s="1"/>
  <c r="E239" i="3"/>
  <c r="M239" i="3" s="1"/>
  <c r="E240" i="3"/>
  <c r="M240" i="3" s="1"/>
  <c r="E241" i="3"/>
  <c r="M241" i="3" s="1"/>
  <c r="E242" i="3"/>
  <c r="M242" i="3" s="1"/>
  <c r="E243" i="3"/>
  <c r="M243" i="3" s="1"/>
  <c r="E244" i="3"/>
  <c r="M244" i="3" s="1"/>
  <c r="E245" i="3"/>
  <c r="M245" i="3" s="1"/>
  <c r="E246" i="3"/>
  <c r="M246" i="3" s="1"/>
  <c r="E247" i="3"/>
  <c r="M247" i="3" s="1"/>
  <c r="E248" i="3"/>
  <c r="M248" i="3" s="1"/>
  <c r="E249" i="3"/>
  <c r="M249" i="3" s="1"/>
  <c r="E250" i="3"/>
  <c r="M250" i="3" s="1"/>
  <c r="E251" i="3"/>
  <c r="M251" i="3" s="1"/>
  <c r="E252" i="3"/>
  <c r="M252" i="3" s="1"/>
  <c r="E253" i="3"/>
  <c r="M253" i="3" s="1"/>
  <c r="E254" i="3"/>
  <c r="M254" i="3" s="1"/>
  <c r="E255" i="3"/>
  <c r="M255" i="3" s="1"/>
  <c r="E256" i="3"/>
  <c r="M256" i="3" s="1"/>
  <c r="E257" i="3"/>
  <c r="M257" i="3" s="1"/>
  <c r="E258" i="3"/>
  <c r="M258" i="3" s="1"/>
  <c r="E259" i="3"/>
  <c r="M259" i="3" s="1"/>
  <c r="E260" i="3"/>
  <c r="M260" i="3" s="1"/>
  <c r="E261" i="3"/>
  <c r="M261" i="3" s="1"/>
  <c r="E262" i="3"/>
  <c r="M262" i="3" s="1"/>
  <c r="E263" i="3"/>
  <c r="M263" i="3" s="1"/>
  <c r="E264" i="3"/>
  <c r="M264" i="3" s="1"/>
  <c r="E265" i="3"/>
  <c r="M265" i="3" s="1"/>
  <c r="E266" i="3"/>
  <c r="M266" i="3" s="1"/>
  <c r="E267" i="3"/>
  <c r="M267" i="3" s="1"/>
  <c r="E268" i="3"/>
  <c r="M268" i="3" s="1"/>
  <c r="E269" i="3"/>
  <c r="M269" i="3" s="1"/>
  <c r="E270" i="3"/>
  <c r="M270" i="3" s="1"/>
  <c r="E271" i="3"/>
  <c r="M271" i="3" s="1"/>
  <c r="E272" i="3"/>
  <c r="M272" i="3" s="1"/>
  <c r="E273" i="3"/>
  <c r="M273" i="3" s="1"/>
  <c r="E274" i="3"/>
  <c r="M274" i="3" s="1"/>
  <c r="E275" i="3"/>
  <c r="M275" i="3" s="1"/>
  <c r="E276" i="3"/>
  <c r="M276" i="3" s="1"/>
  <c r="E277" i="3"/>
  <c r="M277" i="3" s="1"/>
  <c r="E278" i="3"/>
  <c r="M278" i="3" s="1"/>
  <c r="E279" i="3"/>
  <c r="M279" i="3" s="1"/>
  <c r="E280" i="3"/>
  <c r="M280" i="3" s="1"/>
  <c r="E281" i="3"/>
  <c r="M281" i="3" s="1"/>
  <c r="E282" i="3"/>
  <c r="M282" i="3" s="1"/>
  <c r="E283" i="3"/>
  <c r="M283" i="3" s="1"/>
  <c r="E284" i="3"/>
  <c r="M284" i="3" s="1"/>
  <c r="E285" i="3"/>
  <c r="M285" i="3" s="1"/>
  <c r="E286" i="3"/>
  <c r="M286" i="3" s="1"/>
  <c r="E287" i="3"/>
  <c r="M287" i="3" s="1"/>
  <c r="E288" i="3"/>
  <c r="M288" i="3" s="1"/>
  <c r="E289" i="3"/>
  <c r="M289" i="3" s="1"/>
  <c r="M68" i="3" l="1"/>
  <c r="F68" i="3"/>
  <c r="Q68" i="3" s="1"/>
  <c r="M60" i="3"/>
  <c r="F60" i="3"/>
  <c r="Q60" i="3" s="1"/>
  <c r="F52" i="3"/>
  <c r="Q52" i="3" s="1"/>
  <c r="M52" i="3"/>
  <c r="M44" i="3"/>
  <c r="F44" i="3"/>
  <c r="Q44" i="3" s="1"/>
  <c r="M36" i="3"/>
  <c r="F36" i="3"/>
  <c r="Q36" i="3" s="1"/>
  <c r="M28" i="3"/>
  <c r="F28" i="3"/>
  <c r="Q28" i="3" s="1"/>
  <c r="M25" i="3"/>
  <c r="F25" i="3"/>
  <c r="Q25" i="3" s="1"/>
  <c r="M18" i="3"/>
  <c r="F18" i="3"/>
  <c r="Q18" i="3" s="1"/>
  <c r="F75" i="3"/>
  <c r="Q75" i="3" s="1"/>
  <c r="B3" i="3"/>
  <c r="M75" i="3"/>
  <c r="F67" i="3"/>
  <c r="Q67" i="3" s="1"/>
  <c r="M67" i="3"/>
  <c r="F59" i="3"/>
  <c r="Q59" i="3" s="1"/>
  <c r="M59" i="3"/>
  <c r="F51" i="3"/>
  <c r="Q51" i="3" s="1"/>
  <c r="M51" i="3"/>
  <c r="M43" i="3"/>
  <c r="F43" i="3"/>
  <c r="Q43" i="3" s="1"/>
  <c r="M35" i="3"/>
  <c r="F35" i="3"/>
  <c r="Q35" i="3" s="1"/>
  <c r="M27" i="3"/>
  <c r="F27" i="3"/>
  <c r="Q27" i="3" s="1"/>
  <c r="M10" i="3"/>
  <c r="F10" i="3"/>
  <c r="Q10" i="3" s="1"/>
  <c r="M20" i="3"/>
  <c r="F20" i="3"/>
  <c r="Q20" i="3" s="1"/>
  <c r="F74" i="3"/>
  <c r="Q74" i="3" s="1"/>
  <c r="M74" i="3"/>
  <c r="F66" i="3"/>
  <c r="Q66" i="3" s="1"/>
  <c r="M66" i="3"/>
  <c r="F58" i="3"/>
  <c r="Q58" i="3" s="1"/>
  <c r="M58" i="3"/>
  <c r="F50" i="3"/>
  <c r="Q50" i="3" s="1"/>
  <c r="M50" i="3"/>
  <c r="M42" i="3"/>
  <c r="F42" i="3"/>
  <c r="Q42" i="3" s="1"/>
  <c r="M34" i="3"/>
  <c r="F34" i="3"/>
  <c r="Q34" i="3" s="1"/>
  <c r="M16" i="3"/>
  <c r="F16" i="3"/>
  <c r="Q16" i="3" s="1"/>
  <c r="M11" i="3"/>
  <c r="F11" i="3"/>
  <c r="Q11" i="3" s="1"/>
  <c r="M19" i="3"/>
  <c r="F19" i="3"/>
  <c r="Q19" i="3" s="1"/>
  <c r="M6" i="3"/>
  <c r="F6" i="3"/>
  <c r="Q6" i="3" s="1"/>
  <c r="F65" i="3"/>
  <c r="Q65" i="3" s="1"/>
  <c r="M65" i="3"/>
  <c r="F57" i="3"/>
  <c r="Q57" i="3" s="1"/>
  <c r="M57" i="3"/>
  <c r="F49" i="3"/>
  <c r="Q49" i="3" s="1"/>
  <c r="M49" i="3"/>
  <c r="M41" i="3"/>
  <c r="F41" i="3"/>
  <c r="Q41" i="3" s="1"/>
  <c r="M72" i="3"/>
  <c r="F72" i="3"/>
  <c r="Q72" i="3" s="1"/>
  <c r="M64" i="3"/>
  <c r="F64" i="3"/>
  <c r="Q64" i="3" s="1"/>
  <c r="M56" i="3"/>
  <c r="F56" i="3"/>
  <c r="Q56" i="3" s="1"/>
  <c r="M48" i="3"/>
  <c r="F48" i="3"/>
  <c r="Q48" i="3" s="1"/>
  <c r="M40" i="3"/>
  <c r="F40" i="3"/>
  <c r="Q40" i="3" s="1"/>
  <c r="M32" i="3"/>
  <c r="F32" i="3"/>
  <c r="Q32" i="3" s="1"/>
  <c r="M13" i="3"/>
  <c r="F13" i="3"/>
  <c r="Q13" i="3" s="1"/>
  <c r="M7" i="3"/>
  <c r="F7" i="3"/>
  <c r="Q7" i="3" s="1"/>
  <c r="M15" i="3"/>
  <c r="F15" i="3"/>
  <c r="Q15" i="3" s="1"/>
  <c r="M23" i="3"/>
  <c r="F23" i="3"/>
  <c r="Q23" i="3" s="1"/>
  <c r="F71" i="3"/>
  <c r="Q71" i="3" s="1"/>
  <c r="M71" i="3"/>
  <c r="F63" i="3"/>
  <c r="Q63" i="3" s="1"/>
  <c r="M63" i="3"/>
  <c r="F55" i="3"/>
  <c r="Q55" i="3" s="1"/>
  <c r="M55" i="3"/>
  <c r="F47" i="3"/>
  <c r="Q47" i="3" s="1"/>
  <c r="M47" i="3"/>
  <c r="M39" i="3"/>
  <c r="F39" i="3"/>
  <c r="Q39" i="3" s="1"/>
  <c r="M31" i="3"/>
  <c r="F31" i="3"/>
  <c r="Q31" i="3" s="1"/>
  <c r="M14" i="3"/>
  <c r="F14" i="3"/>
  <c r="Q14" i="3" s="1"/>
  <c r="M26" i="3"/>
  <c r="F26" i="3"/>
  <c r="Q26" i="3" s="1"/>
  <c r="M9" i="3"/>
  <c r="F9" i="3"/>
  <c r="Q9" i="3" s="1"/>
  <c r="F73" i="3"/>
  <c r="Q73" i="3" s="1"/>
  <c r="M73" i="3"/>
  <c r="M33" i="3"/>
  <c r="F33" i="3"/>
  <c r="Q33" i="3" s="1"/>
  <c r="F70" i="3"/>
  <c r="Q70" i="3" s="1"/>
  <c r="M70" i="3"/>
  <c r="F62" i="3"/>
  <c r="Q62" i="3" s="1"/>
  <c r="M62" i="3"/>
  <c r="F54" i="3"/>
  <c r="Q54" i="3" s="1"/>
  <c r="M54" i="3"/>
  <c r="M46" i="3"/>
  <c r="F46" i="3"/>
  <c r="Q46" i="3" s="1"/>
  <c r="M38" i="3"/>
  <c r="F38" i="3"/>
  <c r="Q38" i="3" s="1"/>
  <c r="M30" i="3"/>
  <c r="F30" i="3"/>
  <c r="Q30" i="3" s="1"/>
  <c r="M21" i="3"/>
  <c r="F21" i="3"/>
  <c r="Q21" i="3" s="1"/>
  <c r="M17" i="3"/>
  <c r="F17" i="3"/>
  <c r="Q17" i="3" s="1"/>
  <c r="M12" i="3"/>
  <c r="F12" i="3"/>
  <c r="Q12" i="3" s="1"/>
  <c r="M22" i="3"/>
  <c r="F22" i="3"/>
  <c r="Q22" i="3" s="1"/>
  <c r="F69" i="3"/>
  <c r="Q69" i="3" s="1"/>
  <c r="M69" i="3"/>
  <c r="F61" i="3"/>
  <c r="Q61" i="3" s="1"/>
  <c r="M61" i="3"/>
  <c r="M53" i="3"/>
  <c r="F53" i="3"/>
  <c r="Q53" i="3" s="1"/>
  <c r="M45" i="3"/>
  <c r="F45" i="3"/>
  <c r="Q45" i="3" s="1"/>
  <c r="M37" i="3"/>
  <c r="F37" i="3"/>
  <c r="Q37" i="3" s="1"/>
  <c r="M29" i="3"/>
  <c r="F29" i="3"/>
  <c r="Q29" i="3" s="1"/>
  <c r="M24" i="3"/>
  <c r="F24" i="3"/>
  <c r="Q24" i="3" s="1"/>
  <c r="M8" i="3"/>
  <c r="F8" i="3"/>
  <c r="Q8" i="3" s="1"/>
  <c r="F3" i="3" l="1"/>
  <c r="D3" i="2"/>
  <c r="I2" i="3" l="1"/>
  <c r="J2" i="3"/>
</calcChain>
</file>

<file path=xl/sharedStrings.xml><?xml version="1.0" encoding="utf-8"?>
<sst xmlns="http://schemas.openxmlformats.org/spreadsheetml/2006/main" count="492" uniqueCount="381">
  <si>
    <t>денег, находящихся в оффшорах</t>
  </si>
  <si>
    <t>компаний приходится</t>
  </si>
  <si>
    <t xml:space="preserve">На </t>
  </si>
  <si>
    <t>https://exceltable.com/shablony-skachat/diagramma-pareto-primer</t>
  </si>
  <si>
    <t>описание:</t>
  </si>
  <si>
    <t>Сколько компаний?</t>
  </si>
  <si>
    <t>Toys "R" Us</t>
  </si>
  <si>
    <t>Sherwin-Williams</t>
  </si>
  <si>
    <t>United States Steel</t>
  </si>
  <si>
    <t>Universal Health Services</t>
  </si>
  <si>
    <t>Masco</t>
  </si>
  <si>
    <t>United Natural Foods</t>
  </si>
  <si>
    <t>Dean foods</t>
  </si>
  <si>
    <t>Group 1 Automotive</t>
  </si>
  <si>
    <t>Reynolds American</t>
  </si>
  <si>
    <t>Jacobs Engineering Group</t>
  </si>
  <si>
    <t>Weyerhaeuser</t>
  </si>
  <si>
    <t>AK Steel Holding</t>
  </si>
  <si>
    <t>Netflix</t>
  </si>
  <si>
    <t>Laboratory Corp. of America</t>
  </si>
  <si>
    <t>Owens &amp; Minor</t>
  </si>
  <si>
    <t>Con-way</t>
  </si>
  <si>
    <t>Family Dollar Stores</t>
  </si>
  <si>
    <t>UGI</t>
  </si>
  <si>
    <t>ARRIS Group</t>
  </si>
  <si>
    <t>Alliance Data Systems</t>
  </si>
  <si>
    <t>W.R. Berkley</t>
  </si>
  <si>
    <t>Graybar Electric</t>
  </si>
  <si>
    <t>CDW</t>
  </si>
  <si>
    <t>PNC Financial Services Group</t>
  </si>
  <si>
    <t>Insight Enterprises</t>
  </si>
  <si>
    <t>Hormel Foods</t>
  </si>
  <si>
    <t>Express Scripts</t>
  </si>
  <si>
    <t>DirecTV</t>
  </si>
  <si>
    <t>Advance Auto Parts</t>
  </si>
  <si>
    <t>Kelly Services</t>
  </si>
  <si>
    <t>Lowe's</t>
  </si>
  <si>
    <t>Caesars Entertainment</t>
  </si>
  <si>
    <t>Assurant</t>
  </si>
  <si>
    <t>Leucadia National</t>
  </si>
  <si>
    <t>INTL Fcstone</t>
  </si>
  <si>
    <t>Safeway</t>
  </si>
  <si>
    <t>Ameriprise Financial</t>
  </si>
  <si>
    <t>Oshkosh</t>
  </si>
  <si>
    <t>Nucor</t>
  </si>
  <si>
    <t>Hershey</t>
  </si>
  <si>
    <t>Clorox</t>
  </si>
  <si>
    <t>Reliance Steel &amp; Aluminum</t>
  </si>
  <si>
    <t>Limited Brands</t>
  </si>
  <si>
    <t>AmerisourceBergen</t>
  </si>
  <si>
    <t>MRC Global</t>
  </si>
  <si>
    <t>Rock-Tenn</t>
  </si>
  <si>
    <t>Visteon</t>
  </si>
  <si>
    <t>J.M. Smucker</t>
  </si>
  <si>
    <t>LKQ</t>
  </si>
  <si>
    <t>Lockheed Martin</t>
  </si>
  <si>
    <t>ConocoPhillips</t>
  </si>
  <si>
    <t>Huntsman</t>
  </si>
  <si>
    <t>Synnex</t>
  </si>
  <si>
    <t>Target</t>
  </si>
  <si>
    <t>Discovery Communications</t>
  </si>
  <si>
    <t>L-3 Communications</t>
  </si>
  <si>
    <t>CH2M Hill</t>
  </si>
  <si>
    <t>Quanta Services</t>
  </si>
  <si>
    <t>AutoZone</t>
  </si>
  <si>
    <t>Advanced Micro Devices</t>
  </si>
  <si>
    <t>HRG Group</t>
  </si>
  <si>
    <t>Dr Pepper Snapple Group</t>
  </si>
  <si>
    <t>General Cable</t>
  </si>
  <si>
    <t>Raytheon</t>
  </si>
  <si>
    <t>Phillips-Van Heusen</t>
  </si>
  <si>
    <t>UnitedHealth Group</t>
  </si>
  <si>
    <t>Tyson Foods</t>
  </si>
  <si>
    <t>Wynn Resorts</t>
  </si>
  <si>
    <t>Office Depot</t>
  </si>
  <si>
    <t>Automatic Data Processing</t>
  </si>
  <si>
    <t>W.W. Grainger</t>
  </si>
  <si>
    <t>Navistar International</t>
  </si>
  <si>
    <t>Live Nation Entertainment</t>
  </si>
  <si>
    <t>Commercial Metals</t>
  </si>
  <si>
    <t>Tech Data</t>
  </si>
  <si>
    <t>Sanmina</t>
  </si>
  <si>
    <t>TJX</t>
  </si>
  <si>
    <t>Kraft Foods Group</t>
  </si>
  <si>
    <t>Gap</t>
  </si>
  <si>
    <t>United Rentals</t>
  </si>
  <si>
    <t>GameStop</t>
  </si>
  <si>
    <t>WESCO International</t>
  </si>
  <si>
    <t>Newell Rubbermaid</t>
  </si>
  <si>
    <t>Travelers Cos.</t>
  </si>
  <si>
    <t>Ryder System</t>
  </si>
  <si>
    <t>ConAgra Foods</t>
  </si>
  <si>
    <t>Anixter International</t>
  </si>
  <si>
    <t>Penske Automotive Group</t>
  </si>
  <si>
    <t>Genuine Parts</t>
  </si>
  <si>
    <t>Manpower</t>
  </si>
  <si>
    <t>Tenneco</t>
  </si>
  <si>
    <t>Campbell Soup</t>
  </si>
  <si>
    <t>Waste Management</t>
  </si>
  <si>
    <t>Best Buy</t>
  </si>
  <si>
    <t>Crown Holdings</t>
  </si>
  <si>
    <t>Terex</t>
  </si>
  <si>
    <t>Boeing</t>
  </si>
  <si>
    <t>Principal Financial</t>
  </si>
  <si>
    <t>Henry Schein</t>
  </si>
  <si>
    <t>Staples</t>
  </si>
  <si>
    <t>Avis Budget Group</t>
  </si>
  <si>
    <t>Marriott International</t>
  </si>
  <si>
    <t>Harman International Industries</t>
  </si>
  <si>
    <t>CST Brands</t>
  </si>
  <si>
    <t>SanDisk</t>
  </si>
  <si>
    <t>Twenty-First Century Fox</t>
  </si>
  <si>
    <t>AECOM Technology</t>
  </si>
  <si>
    <t>Textron</t>
  </si>
  <si>
    <t>Foot Locker</t>
  </si>
  <si>
    <t>Unum Group</t>
  </si>
  <si>
    <t>Seaboard</t>
  </si>
  <si>
    <t>Marathon Oil</t>
  </si>
  <si>
    <t>Time Warner</t>
  </si>
  <si>
    <t>Sysco</t>
  </si>
  <si>
    <t>Reinsurance Group of America</t>
  </si>
  <si>
    <t>Lear</t>
  </si>
  <si>
    <t>Jarden</t>
  </si>
  <si>
    <t>McGraw-Hill</t>
  </si>
  <si>
    <t>World Fuel Services</t>
  </si>
  <si>
    <t>Verizon Communications</t>
  </si>
  <si>
    <t>Dover</t>
  </si>
  <si>
    <t>CB Richard Ellis Group</t>
  </si>
  <si>
    <t>MeadWestvaco</t>
  </si>
  <si>
    <t>Mohawk Industries</t>
  </si>
  <si>
    <t>Owens Corning</t>
  </si>
  <si>
    <t>Capital One Financial</t>
  </si>
  <si>
    <t>Precision Castparts</t>
  </si>
  <si>
    <t>Motorola Solutions</t>
  </si>
  <si>
    <t>Eastman Chemical</t>
  </si>
  <si>
    <t>FMC Technologies</t>
  </si>
  <si>
    <t>Genworth Financial</t>
  </si>
  <si>
    <t>Wells Fargo</t>
  </si>
  <si>
    <t>Spectra Energy</t>
  </si>
  <si>
    <t>Omnicom Group</t>
  </si>
  <si>
    <t>Ecolab</t>
  </si>
  <si>
    <t>Devon Energy</t>
  </si>
  <si>
    <t>Cigna</t>
  </si>
  <si>
    <t>Ashland</t>
  </si>
  <si>
    <t>Walt Disney</t>
  </si>
  <si>
    <t>General Mills</t>
  </si>
  <si>
    <t>General Dynamics</t>
  </si>
  <si>
    <t>Fedex</t>
  </si>
  <si>
    <t>Cardinal Health</t>
  </si>
  <si>
    <t>Yum Brands</t>
  </si>
  <si>
    <t>Phillips</t>
  </si>
  <si>
    <t>NCR</t>
  </si>
  <si>
    <t>Ingram Micro</t>
  </si>
  <si>
    <t>Corn Products International</t>
  </si>
  <si>
    <t>Starbucks</t>
  </si>
  <si>
    <t>Mosaic</t>
  </si>
  <si>
    <t>Kellogg</t>
  </si>
  <si>
    <t>Avery Dennison</t>
  </si>
  <si>
    <t>Interpublic Group</t>
  </si>
  <si>
    <t>Jabil Circuit</t>
  </si>
  <si>
    <t>Prudential Financial</t>
  </si>
  <si>
    <t>Loews</t>
  </si>
  <si>
    <t>Hanesbrands</t>
  </si>
  <si>
    <t>Viacom</t>
  </si>
  <si>
    <t>Amazon.com</t>
  </si>
  <si>
    <t>Polo Ralph Lauren</t>
  </si>
  <si>
    <t>Computer Sciences</t>
  </si>
  <si>
    <t>Goodyear Tire &amp; Rubber</t>
  </si>
  <si>
    <t>BorgWarner</t>
  </si>
  <si>
    <t>Applied Materials</t>
  </si>
  <si>
    <t>Rockwell Automation</t>
  </si>
  <si>
    <t>Valero Energy</t>
  </si>
  <si>
    <t>Owens-Illinois</t>
  </si>
  <si>
    <t>Estée Lauder</t>
  </si>
  <si>
    <t>Arrow Electronics</t>
  </si>
  <si>
    <t>Parker Hannifin</t>
  </si>
  <si>
    <t>Avnet</t>
  </si>
  <si>
    <t>VF</t>
  </si>
  <si>
    <t>NetApp</t>
  </si>
  <si>
    <t>MasterCard</t>
  </si>
  <si>
    <t>AGCO</t>
  </si>
  <si>
    <t>TRW Automotive Holdings</t>
  </si>
  <si>
    <t>Home Depot</t>
  </si>
  <si>
    <t>Starwood Hotels &amp; Resorts</t>
  </si>
  <si>
    <t>News Corp.</t>
  </si>
  <si>
    <t>Symantec</t>
  </si>
  <si>
    <t>Sempra Energy</t>
  </si>
  <si>
    <t>Costco Wholesale</t>
  </si>
  <si>
    <t>PPL</t>
  </si>
  <si>
    <t>Cummins</t>
  </si>
  <si>
    <t>Celanese</t>
  </si>
  <si>
    <t>BlackRock</t>
  </si>
  <si>
    <t>CBS</t>
  </si>
  <si>
    <t>Autoliv</t>
  </si>
  <si>
    <t>Paccar</t>
  </si>
  <si>
    <t>State Street Corp.</t>
  </si>
  <si>
    <t>St. Jude Medical</t>
  </si>
  <si>
    <t>MetLife</t>
  </si>
  <si>
    <t>Ford Motor</t>
  </si>
  <si>
    <t>Monsanto</t>
  </si>
  <si>
    <t>Allergan</t>
  </si>
  <si>
    <t xml:space="preserve">Biogen </t>
  </si>
  <si>
    <t>Alcoa</t>
  </si>
  <si>
    <t>Deere</t>
  </si>
  <si>
    <t>United Parcel Service</t>
  </si>
  <si>
    <t>Stanley Black &amp; Decker</t>
  </si>
  <si>
    <t>Broadcom</t>
  </si>
  <si>
    <t>WhirlPool</t>
  </si>
  <si>
    <t>Colgate-Palmolive</t>
  </si>
  <si>
    <t>Becton Dickinson</t>
  </si>
  <si>
    <t>Micron Technology</t>
  </si>
  <si>
    <t>McKesson</t>
  </si>
  <si>
    <t>Visa</t>
  </si>
  <si>
    <t>PPG Industries</t>
  </si>
  <si>
    <t>Cameron International</t>
  </si>
  <si>
    <t>International Paper</t>
  </si>
  <si>
    <t>Agilent Technologies</t>
  </si>
  <si>
    <t>National oilwell Varco</t>
  </si>
  <si>
    <t>Stryker</t>
  </si>
  <si>
    <t>Air products &amp; Chemicals</t>
  </si>
  <si>
    <t>Bank of New York Mellon Corp.</t>
  </si>
  <si>
    <t>Murphy Oil</t>
  </si>
  <si>
    <t>Las Vegas Sands</t>
  </si>
  <si>
    <t>Baker Hughes</t>
  </si>
  <si>
    <t>Cognizant Technology Solutions</t>
  </si>
  <si>
    <t>Marsh &amp; McLennan</t>
  </si>
  <si>
    <t>Mattel</t>
  </si>
  <si>
    <t>Halliburton</t>
  </si>
  <si>
    <t>Illinois Tool Works</t>
  </si>
  <si>
    <t>General Motors</t>
  </si>
  <si>
    <t>Emerson electric</t>
  </si>
  <si>
    <t>Priceline.com</t>
  </si>
  <si>
    <t>Franklin Resources</t>
  </si>
  <si>
    <t>Morgan Stanley</t>
  </si>
  <si>
    <t>Western Union</t>
  </si>
  <si>
    <t>Celgene</t>
  </si>
  <si>
    <t>Texas Instruments</t>
  </si>
  <si>
    <t>Boston Scientific</t>
  </si>
  <si>
    <t>eBay</t>
  </si>
  <si>
    <t>Johnson Controls</t>
  </si>
  <si>
    <t>Nike</t>
  </si>
  <si>
    <t>Hess</t>
  </si>
  <si>
    <t>Thermo Fisher Scientific</t>
  </si>
  <si>
    <t>Xerox</t>
  </si>
  <si>
    <t>Kimberly-Clark</t>
  </si>
  <si>
    <t>Archer Daniels Midland</t>
  </si>
  <si>
    <t>Western Digital</t>
  </si>
  <si>
    <t>American Express</t>
  </si>
  <si>
    <t>Occidental Petroleum</t>
  </si>
  <si>
    <t>Berkshire Hathaway</t>
  </si>
  <si>
    <t>Corning</t>
  </si>
  <si>
    <t>Praxair</t>
  </si>
  <si>
    <t>3M</t>
  </si>
  <si>
    <t>EMC</t>
  </si>
  <si>
    <t>Danaher</t>
  </si>
  <si>
    <t>Mondelēz International</t>
  </si>
  <si>
    <t>Baxter International</t>
  </si>
  <si>
    <t>Honeywell International</t>
  </si>
  <si>
    <t>McDonald's</t>
  </si>
  <si>
    <t>Gilead Sciences</t>
  </si>
  <si>
    <t>Bank of America Corp.</t>
  </si>
  <si>
    <t>DuPont</t>
  </si>
  <si>
    <t>Caterpillar</t>
  </si>
  <si>
    <t>Dow Chemical</t>
  </si>
  <si>
    <t>AbbVie Inc</t>
  </si>
  <si>
    <t>Abbott Laboratories</t>
  </si>
  <si>
    <t>Wal-Mart Stores</t>
  </si>
  <si>
    <t>Intel</t>
  </si>
  <si>
    <t>Bristol-Myers Squibb</t>
  </si>
  <si>
    <t>Goldman Sachs Group</t>
  </si>
  <si>
    <t>Qualcomm</t>
  </si>
  <si>
    <t>Eli Lilly</t>
  </si>
  <si>
    <t>United Technologies</t>
  </si>
  <si>
    <t>Amgen</t>
  </si>
  <si>
    <t>J.P. Morgan Chase &amp; Co.</t>
  </si>
  <si>
    <t>Coca-Cola</t>
  </si>
  <si>
    <t>Chevron</t>
  </si>
  <si>
    <t>PepsiCo</t>
  </si>
  <si>
    <t>Oracle</t>
  </si>
  <si>
    <t>Hewlett-Packard</t>
  </si>
  <si>
    <t>Citigroup</t>
  </si>
  <si>
    <t>Procter &amp; Gamble</t>
  </si>
  <si>
    <t>Google</t>
  </si>
  <si>
    <t>Exxon Mobil</t>
  </si>
  <si>
    <t>Cisco Systems</t>
  </si>
  <si>
    <t>Johnson &amp; Johnson</t>
  </si>
  <si>
    <t>Merck</t>
  </si>
  <si>
    <t>International Business Machines</t>
  </si>
  <si>
    <t>Pfizer</t>
  </si>
  <si>
    <t>Microsoft</t>
  </si>
  <si>
    <t>General Electric</t>
  </si>
  <si>
    <t>Apple</t>
  </si>
  <si>
    <t>Вспом. % оффшор</t>
  </si>
  <si>
    <t>% оффшор</t>
  </si>
  <si>
    <t>Оффшорная стоимость</t>
  </si>
  <si>
    <t>Оффшорные ресурсы (млн. $)</t>
  </si>
  <si>
    <t>Наименование</t>
  </si>
  <si>
    <t>Кол-во</t>
  </si>
  <si>
    <t>Малая площадь</t>
  </si>
  <si>
    <t>Большая площадь</t>
  </si>
  <si>
    <t>столбец горизонталь</t>
  </si>
  <si>
    <t>подпись горизонталь</t>
  </si>
  <si>
    <t>Y</t>
  </si>
  <si>
    <t>X max2</t>
  </si>
  <si>
    <t>X max</t>
  </si>
  <si>
    <t>столбец вертикаль</t>
  </si>
  <si>
    <t>подпись вертикаль</t>
  </si>
  <si>
    <t>X</t>
  </si>
  <si>
    <t>X min2</t>
  </si>
  <si>
    <t>X min</t>
  </si>
  <si>
    <t>-</t>
  </si>
  <si>
    <t>+</t>
  </si>
  <si>
    <t>Точка пересичения</t>
  </si>
  <si>
    <t>Достигнута</t>
  </si>
  <si>
    <t>Цель 4</t>
  </si>
  <si>
    <t>Цель 3</t>
  </si>
  <si>
    <t>В ожидании</t>
  </si>
  <si>
    <t>Цель 2</t>
  </si>
  <si>
    <t>В процессе</t>
  </si>
  <si>
    <t>Цель 1</t>
  </si>
  <si>
    <t>Цель 7</t>
  </si>
  <si>
    <t>Цель 6</t>
  </si>
  <si>
    <t>Цель 5</t>
  </si>
  <si>
    <t>Цель 8</t>
  </si>
  <si>
    <t>Неделя-9</t>
  </si>
  <si>
    <t>Неделя-8</t>
  </si>
  <si>
    <t>Неделя-7</t>
  </si>
  <si>
    <t>Неделя-6</t>
  </si>
  <si>
    <t>Неделя-5</t>
  </si>
  <si>
    <t>Неделя-4</t>
  </si>
  <si>
    <t>Неделя-3</t>
  </si>
  <si>
    <t>Неделя-2</t>
  </si>
  <si>
    <t>Неделя-1</t>
  </si>
  <si>
    <t>Статус</t>
  </si>
  <si>
    <t>Интервал</t>
  </si>
  <si>
    <t>Конец</t>
  </si>
  <si>
    <t>Начало</t>
  </si>
  <si>
    <t>Цели</t>
  </si>
  <si>
    <t>Курсор:</t>
  </si>
  <si>
    <t>Недели</t>
  </si>
  <si>
    <t xml:space="preserve">Период→  </t>
  </si>
  <si>
    <t>Итог</t>
  </si>
  <si>
    <t>№п/п</t>
  </si>
  <si>
    <t>Имя</t>
  </si>
  <si>
    <t>Покрытие:</t>
  </si>
  <si>
    <t>Друзей:</t>
  </si>
  <si>
    <t>Знакомых:</t>
  </si>
  <si>
    <t>Выбран участник</t>
  </si>
  <si>
    <t>Всего участников</t>
  </si>
  <si>
    <t>Радианы</t>
  </si>
  <si>
    <t>Угол</t>
  </si>
  <si>
    <t>R</t>
  </si>
  <si>
    <t>y</t>
  </si>
  <si>
    <t>Друзья</t>
  </si>
  <si>
    <t>Знакомые</t>
  </si>
  <si>
    <t>x</t>
  </si>
  <si>
    <t>Линии отношений на уровне друзей</t>
  </si>
  <si>
    <t>Линии отношений на уровне знакомых</t>
  </si>
  <si>
    <t>Точки участников</t>
  </si>
  <si>
    <t>Происхождения</t>
  </si>
  <si>
    <t>Ян</t>
  </si>
  <si>
    <t>Жюли</t>
  </si>
  <si>
    <t>Ева</t>
  </si>
  <si>
    <t>Ефим</t>
  </si>
  <si>
    <t>Дана</t>
  </si>
  <si>
    <t>Денис</t>
  </si>
  <si>
    <t>Гера</t>
  </si>
  <si>
    <t>Глеб</t>
  </si>
  <si>
    <t>Вера</t>
  </si>
  <si>
    <t>Виктор</t>
  </si>
  <si>
    <t>Белла</t>
  </si>
  <si>
    <t>Борис</t>
  </si>
  <si>
    <t>Алиса</t>
  </si>
  <si>
    <t>Антон</t>
  </si>
  <si>
    <t>Учавствуют</t>
  </si>
  <si>
    <t>ИТОГО</t>
  </si>
  <si>
    <t>Товар 3</t>
  </si>
  <si>
    <t>Товар 2</t>
  </si>
  <si>
    <t>Товар 1</t>
  </si>
  <si>
    <t>Месяц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</si>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</sst>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=0]&quot;&quot;;General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8"/>
      <color rgb="FF00B05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4"/>
      <color theme="10"/>
      <name val="Calibri"/>
      <family val="2"/>
      <charset val="1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b/>
      <sz val="9"/>
      <color theme="0" tint="-0.49998474074526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theme="1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8"/>
        </stop>
        <stop position="1">
          <color theme="8" tint="0.40000610370189521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1"/>
    <xf numFmtId="0" fontId="5" fillId="0" borderId="0" xfId="1" applyFont="1"/>
    <xf numFmtId="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7" fillId="0" borderId="1" xfId="1" applyFont="1" applyBorder="1" applyAlignment="1">
      <alignment horizontal="center"/>
    </xf>
    <xf numFmtId="0" fontId="9" fillId="0" borderId="0" xfId="2" applyFont="1"/>
    <xf numFmtId="0" fontId="10" fillId="0" borderId="0" xfId="1" applyFont="1" applyAlignment="1">
      <alignment horizontal="right"/>
    </xf>
    <xf numFmtId="0" fontId="11" fillId="0" borderId="0" xfId="1" applyFont="1" applyAlignment="1">
      <alignment horizontal="center"/>
    </xf>
    <xf numFmtId="9" fontId="4" fillId="0" borderId="1" xfId="1" applyNumberFormat="1" applyBorder="1"/>
    <xf numFmtId="0" fontId="4" fillId="0" borderId="1" xfId="1" applyBorder="1"/>
    <xf numFmtId="9" fontId="0" fillId="0" borderId="0" xfId="3" applyFont="1" applyAlignment="1">
      <alignment horizontal="right"/>
    </xf>
    <xf numFmtId="9" fontId="0" fillId="0" borderId="1" xfId="3" applyFont="1" applyBorder="1" applyAlignment="1">
      <alignment horizontal="right"/>
    </xf>
    <xf numFmtId="9" fontId="0" fillId="0" borderId="1" xfId="3" applyFont="1" applyBorder="1"/>
    <xf numFmtId="3" fontId="4" fillId="0" borderId="1" xfId="1" applyNumberFormat="1" applyBorder="1"/>
    <xf numFmtId="0" fontId="12" fillId="0" borderId="1" xfId="1" applyFont="1" applyBorder="1"/>
    <xf numFmtId="0" fontId="4" fillId="0" borderId="1" xfId="1" applyBorder="1" applyAlignment="1">
      <alignment vertical="center"/>
    </xf>
    <xf numFmtId="9" fontId="4" fillId="0" borderId="1" xfId="1" applyNumberFormat="1" applyBorder="1" applyAlignment="1">
      <alignment vertical="center"/>
    </xf>
    <xf numFmtId="9" fontId="0" fillId="0" borderId="1" xfId="3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9" fontId="16" fillId="0" borderId="0" xfId="1" applyNumberFormat="1" applyFont="1"/>
    <xf numFmtId="9" fontId="4" fillId="0" borderId="0" xfId="1" applyNumberFormat="1" applyAlignment="1">
      <alignment horizontal="right"/>
    </xf>
    <xf numFmtId="0" fontId="4" fillId="0" borderId="0" xfId="1" applyAlignment="1">
      <alignment horizontal="right"/>
    </xf>
    <xf numFmtId="0" fontId="12" fillId="0" borderId="0" xfId="1" applyFont="1" applyAlignment="1">
      <alignment horizontal="right"/>
    </xf>
    <xf numFmtId="9" fontId="0" fillId="0" borderId="0" xfId="3" applyFont="1"/>
    <xf numFmtId="0" fontId="4" fillId="0" borderId="0" xfId="1" applyAlignment="1">
      <alignment horizontal="center"/>
    </xf>
    <xf numFmtId="0" fontId="11" fillId="0" borderId="0" xfId="1" applyFont="1" applyAlignment="1">
      <alignment horizontal="right"/>
    </xf>
    <xf numFmtId="0" fontId="17" fillId="0" borderId="1" xfId="1" quotePrefix="1" applyFont="1" applyBorder="1" applyAlignment="1">
      <alignment horizontal="center"/>
    </xf>
    <xf numFmtId="0" fontId="4" fillId="0" borderId="5" xfId="1" applyBorder="1"/>
    <xf numFmtId="0" fontId="3" fillId="0" borderId="5" xfId="1" applyFont="1" applyBorder="1" applyAlignment="1">
      <alignment horizontal="right"/>
    </xf>
    <xf numFmtId="0" fontId="3" fillId="0" borderId="5" xfId="1" applyFont="1" applyBorder="1"/>
    <xf numFmtId="0" fontId="18" fillId="0" borderId="5" xfId="1" applyFont="1" applyBorder="1" applyAlignment="1">
      <alignment horizontal="center"/>
    </xf>
    <xf numFmtId="0" fontId="4" fillId="0" borderId="6" xfId="1" applyBorder="1"/>
    <xf numFmtId="0" fontId="4" fillId="0" borderId="7" xfId="1" applyBorder="1"/>
    <xf numFmtId="0" fontId="1" fillId="0" borderId="7" xfId="1" applyFont="1" applyBorder="1" applyAlignment="1">
      <alignment vertical="center"/>
    </xf>
    <xf numFmtId="0" fontId="4" fillId="0" borderId="7" xfId="1" applyBorder="1" applyAlignment="1">
      <alignment horizontal="center"/>
    </xf>
    <xf numFmtId="14" fontId="4" fillId="0" borderId="7" xfId="1" applyNumberFormat="1" applyBorder="1"/>
    <xf numFmtId="0" fontId="4" fillId="0" borderId="8" xfId="1" applyBorder="1"/>
    <xf numFmtId="0" fontId="4" fillId="0" borderId="9" xfId="1" applyBorder="1"/>
    <xf numFmtId="0" fontId="1" fillId="0" borderId="0" xfId="1" applyFont="1" applyAlignment="1">
      <alignment vertical="center"/>
    </xf>
    <xf numFmtId="14" fontId="4" fillId="0" borderId="0" xfId="1" applyNumberFormat="1"/>
    <xf numFmtId="0" fontId="4" fillId="0" borderId="10" xfId="1" applyBorder="1"/>
    <xf numFmtId="0" fontId="4" fillId="0" borderId="0" xfId="1" applyProtection="1">
      <protection hidden="1"/>
    </xf>
    <xf numFmtId="0" fontId="19" fillId="3" borderId="11" xfId="1" applyFont="1" applyFill="1" applyBorder="1" applyAlignment="1" applyProtection="1">
      <alignment horizontal="center" vertical="center"/>
      <protection hidden="1"/>
    </xf>
    <xf numFmtId="0" fontId="19" fillId="3" borderId="12" xfId="1" applyFont="1" applyFill="1" applyBorder="1" applyAlignment="1" applyProtection="1">
      <alignment horizontal="center" vertical="center"/>
      <protection hidden="1"/>
    </xf>
    <xf numFmtId="0" fontId="19" fillId="3" borderId="12" xfId="1" applyFont="1" applyFill="1" applyBorder="1" applyAlignment="1">
      <alignment horizontal="center" vertical="center"/>
    </xf>
    <xf numFmtId="0" fontId="19" fillId="3" borderId="13" xfId="1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9" fillId="0" borderId="0" xfId="2" applyFont="1" applyAlignment="1">
      <alignment horizontal="left"/>
    </xf>
    <xf numFmtId="0" fontId="17" fillId="0" borderId="0" xfId="1" applyFont="1" applyAlignment="1">
      <alignment horizontal="right"/>
    </xf>
    <xf numFmtId="15" fontId="20" fillId="0" borderId="0" xfId="1" applyNumberFormat="1" applyFont="1" applyProtection="1">
      <protection hidden="1"/>
    </xf>
    <xf numFmtId="14" fontId="4" fillId="0" borderId="1" xfId="1" applyNumberFormat="1" applyBorder="1" applyAlignment="1">
      <alignment horizontal="center"/>
    </xf>
    <xf numFmtId="0" fontId="21" fillId="0" borderId="1" xfId="1" applyFont="1" applyBorder="1" applyAlignment="1">
      <alignment horizontal="center" vertical="center"/>
    </xf>
    <xf numFmtId="9" fontId="0" fillId="0" borderId="14" xfId="3" applyFont="1" applyBorder="1" applyAlignment="1">
      <alignment horizontal="center"/>
    </xf>
    <xf numFmtId="0" fontId="4" fillId="0" borderId="14" xfId="1" applyBorder="1" applyAlignment="1">
      <alignment horizontal="right"/>
    </xf>
    <xf numFmtId="0" fontId="4" fillId="0" borderId="14" xfId="1" applyBorder="1" applyAlignment="1">
      <alignment horizontal="center"/>
    </xf>
    <xf numFmtId="0" fontId="22" fillId="2" borderId="15" xfId="1" applyFont="1" applyFill="1" applyBorder="1" applyAlignment="1">
      <alignment horizontal="center"/>
    </xf>
    <xf numFmtId="0" fontId="22" fillId="2" borderId="16" xfId="1" applyFont="1" applyFill="1" applyBorder="1" applyAlignment="1">
      <alignment horizontal="center"/>
    </xf>
    <xf numFmtId="0" fontId="3" fillId="0" borderId="0" xfId="1" applyFont="1" applyAlignment="1">
      <alignment horizontal="right"/>
    </xf>
    <xf numFmtId="0" fontId="4" fillId="0" borderId="14" xfId="1" applyBorder="1"/>
    <xf numFmtId="0" fontId="23" fillId="0" borderId="17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23" fillId="0" borderId="14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" fontId="4" fillId="0" borderId="14" xfId="1" applyNumberForma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quotePrefix="1"/>
    <xf numFmtId="0" fontId="3" fillId="4" borderId="14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4" fillId="4" borderId="17" xfId="1" applyFill="1" applyBorder="1" applyAlignment="1">
      <alignment horizontal="center"/>
    </xf>
    <xf numFmtId="0" fontId="4" fillId="5" borderId="14" xfId="1" applyFill="1" applyBorder="1" applyAlignment="1">
      <alignment horizontal="center"/>
    </xf>
    <xf numFmtId="0" fontId="3" fillId="0" borderId="14" xfId="1" applyFont="1" applyBorder="1"/>
    <xf numFmtId="0" fontId="3" fillId="0" borderId="14" xfId="1" applyFont="1" applyBorder="1" applyAlignment="1">
      <alignment horizontal="center"/>
    </xf>
    <xf numFmtId="0" fontId="12" fillId="0" borderId="14" xfId="1" applyFont="1" applyBorder="1" applyAlignment="1">
      <alignment vertical="center"/>
    </xf>
    <xf numFmtId="2" fontId="4" fillId="0" borderId="14" xfId="1" applyNumberFormat="1" applyBorder="1" applyAlignment="1">
      <alignment horizontal="center"/>
    </xf>
    <xf numFmtId="0" fontId="3" fillId="0" borderId="0" xfId="1" applyFont="1"/>
    <xf numFmtId="0" fontId="18" fillId="0" borderId="0" xfId="1" applyFont="1" applyAlignment="1">
      <alignment horizontal="center"/>
    </xf>
    <xf numFmtId="0" fontId="18" fillId="0" borderId="19" xfId="1" applyFont="1" applyBorder="1" applyAlignment="1">
      <alignment horizontal="center"/>
    </xf>
    <xf numFmtId="165" fontId="25" fillId="0" borderId="17" xfId="1" applyNumberFormat="1" applyFont="1" applyBorder="1" applyAlignment="1">
      <alignment horizontal="center" vertical="center"/>
    </xf>
    <xf numFmtId="165" fontId="26" fillId="8" borderId="17" xfId="1" applyNumberFormat="1" applyFont="1" applyFill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26" fillId="8" borderId="17" xfId="1" applyFont="1" applyFill="1" applyBorder="1" applyAlignment="1">
      <alignment horizontal="center"/>
    </xf>
    <xf numFmtId="165" fontId="26" fillId="8" borderId="17" xfId="1" applyNumberFormat="1" applyFont="1" applyFill="1" applyBorder="1" applyAlignment="1">
      <alignment horizontal="center"/>
    </xf>
    <xf numFmtId="0" fontId="0" fillId="0" borderId="21" xfId="3" applyNumberFormat="1" applyFont="1" applyBorder="1" applyAlignment="1">
      <alignment horizontal="center"/>
    </xf>
    <xf numFmtId="0" fontId="0" fillId="0" borderId="22" xfId="3" applyNumberFormat="1" applyFont="1" applyBorder="1" applyAlignment="1">
      <alignment horizontal="center"/>
    </xf>
    <xf numFmtId="14" fontId="4" fillId="0" borderId="22" xfId="1" applyNumberFormat="1" applyBorder="1"/>
    <xf numFmtId="14" fontId="4" fillId="0" borderId="20" xfId="1" applyNumberFormat="1" applyBorder="1"/>
    <xf numFmtId="0" fontId="0" fillId="7" borderId="23" xfId="3" applyNumberFormat="1" applyFont="1" applyFill="1" applyBorder="1" applyAlignment="1">
      <alignment horizontal="center"/>
    </xf>
    <xf numFmtId="0" fontId="0" fillId="7" borderId="24" xfId="3" applyNumberFormat="1" applyFont="1" applyFill="1" applyBorder="1" applyAlignment="1">
      <alignment horizontal="center"/>
    </xf>
    <xf numFmtId="14" fontId="4" fillId="7" borderId="24" xfId="1" applyNumberFormat="1" applyFill="1" applyBorder="1"/>
    <xf numFmtId="14" fontId="4" fillId="7" borderId="25" xfId="1" applyNumberFormat="1" applyFill="1" applyBorder="1"/>
    <xf numFmtId="0" fontId="0" fillId="0" borderId="23" xfId="3" applyNumberFormat="1" applyFont="1" applyBorder="1" applyAlignment="1">
      <alignment horizontal="center"/>
    </xf>
    <xf numFmtId="0" fontId="0" fillId="0" borderId="24" xfId="3" applyNumberFormat="1" applyFont="1" applyBorder="1" applyAlignment="1">
      <alignment horizontal="center"/>
    </xf>
    <xf numFmtId="14" fontId="4" fillId="0" borderId="24" xfId="1" applyNumberFormat="1" applyBorder="1"/>
    <xf numFmtId="14" fontId="4" fillId="0" borderId="25" xfId="1" applyNumberFormat="1" applyBorder="1"/>
    <xf numFmtId="0" fontId="27" fillId="0" borderId="0" xfId="2" applyFont="1" applyAlignment="1">
      <alignment horizontal="left"/>
    </xf>
    <xf numFmtId="0" fontId="24" fillId="6" borderId="0" xfId="1" applyFont="1" applyFill="1"/>
    <xf numFmtId="0" fontId="24" fillId="6" borderId="23" xfId="1" applyFont="1" applyFill="1" applyBorder="1"/>
    <xf numFmtId="0" fontId="24" fillId="6" borderId="24" xfId="1" applyFont="1" applyFill="1" applyBorder="1"/>
    <xf numFmtId="0" fontId="2" fillId="6" borderId="24" xfId="1" applyFont="1" applyFill="1" applyBorder="1" applyAlignment="1">
      <alignment horizontal="center"/>
    </xf>
    <xf numFmtId="0" fontId="2" fillId="6" borderId="25" xfId="1" applyFon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Обычный 2" xfId="1" xr:uid="{064D4420-19E1-4E40-8741-AA04FD9C5E89}"/>
    <cellStyle name="Процентный 2" xfId="3" xr:uid="{62F1CC68-2F82-43C5-83C7-441D50540B7B}"/>
  </cellStyles>
  <dxfs count="7">
    <dxf>
      <font>
        <color theme="0"/>
      </font>
      <fill>
        <patternFill>
          <bgColor rgb="FFC0000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numFmt numFmtId="164" formatCode=";;;"/>
      <fill>
        <patternFill patternType="gray125"/>
      </fill>
      <border>
        <left style="dashed">
          <color theme="1"/>
        </left>
        <right style="dashed">
          <color theme="1"/>
        </right>
      </border>
    </dxf>
    <dxf>
      <numFmt numFmtId="164" formatCode=";;;"/>
      <fill>
        <gradientFill degree="90">
          <stop position="0">
            <color rgb="FFFFC000"/>
          </stop>
          <stop position="1">
            <color rgb="FFFFE07D"/>
          </stop>
        </gradientFill>
      </fill>
    </dxf>
    <dxf>
      <numFmt numFmtId="164" formatCode=";;;"/>
      <fill>
        <gradientFill degree="90">
          <stop position="0">
            <color rgb="FFFF0066"/>
          </stop>
          <stop position="1">
            <color rgb="FFFF3B8A"/>
          </stop>
        </gradientFill>
      </fill>
    </dxf>
    <dxf>
      <numFmt numFmtId="164" formatCode=";;;"/>
      <fill>
        <gradientFill degree="90">
          <stop position="0">
            <color rgb="FF00B050"/>
          </stop>
          <stop position="1">
            <color rgb="FF00DE64"/>
          </stop>
        </gradient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Данные!$L$3</c:f>
              <c:strCache>
                <c:ptCount val="1"/>
                <c:pt idx="0">
                  <c:v>Большая площадь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Данные!$L$4:$L$293</c:f>
              <c:numCache>
                <c:formatCode>General</c:formatCode>
                <c:ptCount val="290"/>
                <c:pt idx="0">
                  <c:v>0</c:v>
                </c:pt>
                <c:pt idx="1">
                  <c:v>3.484320557491289</c:v>
                </c:pt>
                <c:pt idx="2">
                  <c:v>3.484320557491289</c:v>
                </c:pt>
                <c:pt idx="3">
                  <c:v>6.968641114982578</c:v>
                </c:pt>
                <c:pt idx="4">
                  <c:v>10.452961672473867</c:v>
                </c:pt>
                <c:pt idx="5">
                  <c:v>13.937282229965156</c:v>
                </c:pt>
                <c:pt idx="6">
                  <c:v>17.421602787456447</c:v>
                </c:pt>
                <c:pt idx="7">
                  <c:v>20.905923344947734</c:v>
                </c:pt>
                <c:pt idx="8">
                  <c:v>24.390243902439025</c:v>
                </c:pt>
                <c:pt idx="9">
                  <c:v>27.874564459930312</c:v>
                </c:pt>
                <c:pt idx="10">
                  <c:v>31.358885017421603</c:v>
                </c:pt>
                <c:pt idx="11">
                  <c:v>34.843205574912893</c:v>
                </c:pt>
                <c:pt idx="12">
                  <c:v>38.327526132404181</c:v>
                </c:pt>
                <c:pt idx="13">
                  <c:v>41.811846689895468</c:v>
                </c:pt>
                <c:pt idx="14">
                  <c:v>45.296167247386762</c:v>
                </c:pt>
                <c:pt idx="15">
                  <c:v>48.780487804878049</c:v>
                </c:pt>
                <c:pt idx="16">
                  <c:v>52.264808362369337</c:v>
                </c:pt>
                <c:pt idx="17">
                  <c:v>55.749128919860624</c:v>
                </c:pt>
                <c:pt idx="18">
                  <c:v>59.233449477351918</c:v>
                </c:pt>
                <c:pt idx="19">
                  <c:v>62.717770034843205</c:v>
                </c:pt>
                <c:pt idx="20">
                  <c:v>66.2020905923345</c:v>
                </c:pt>
                <c:pt idx="21">
                  <c:v>69.686411149825787</c:v>
                </c:pt>
                <c:pt idx="22">
                  <c:v>73.170731707317074</c:v>
                </c:pt>
                <c:pt idx="23">
                  <c:v>76.655052264808361</c:v>
                </c:pt>
                <c:pt idx="24">
                  <c:v>80.139372822299649</c:v>
                </c:pt>
                <c:pt idx="25">
                  <c:v>83.623693379790936</c:v>
                </c:pt>
                <c:pt idx="26">
                  <c:v>87.108013937282223</c:v>
                </c:pt>
                <c:pt idx="27">
                  <c:v>90.592334494773525</c:v>
                </c:pt>
                <c:pt idx="28">
                  <c:v>94.076655052264812</c:v>
                </c:pt>
                <c:pt idx="29">
                  <c:v>97.560975609756099</c:v>
                </c:pt>
                <c:pt idx="30">
                  <c:v>101.04529616724739</c:v>
                </c:pt>
                <c:pt idx="31">
                  <c:v>104.52961672473867</c:v>
                </c:pt>
                <c:pt idx="32">
                  <c:v>108.01393728222996</c:v>
                </c:pt>
                <c:pt idx="33">
                  <c:v>111.49825783972125</c:v>
                </c:pt>
                <c:pt idx="34">
                  <c:v>114.98257839721255</c:v>
                </c:pt>
                <c:pt idx="35">
                  <c:v>118.46689895470384</c:v>
                </c:pt>
                <c:pt idx="36">
                  <c:v>121.95121951219512</c:v>
                </c:pt>
                <c:pt idx="37">
                  <c:v>125.43554006968641</c:v>
                </c:pt>
                <c:pt idx="38">
                  <c:v>128.91986062717771</c:v>
                </c:pt>
                <c:pt idx="39">
                  <c:v>132.404181184669</c:v>
                </c:pt>
                <c:pt idx="40">
                  <c:v>135.88850174216029</c:v>
                </c:pt>
                <c:pt idx="41">
                  <c:v>139.37282229965157</c:v>
                </c:pt>
                <c:pt idx="42">
                  <c:v>142.85714285714286</c:v>
                </c:pt>
                <c:pt idx="43">
                  <c:v>146.34146341463415</c:v>
                </c:pt>
                <c:pt idx="44">
                  <c:v>149.82578397212544</c:v>
                </c:pt>
                <c:pt idx="45">
                  <c:v>153.31010452961672</c:v>
                </c:pt>
                <c:pt idx="46">
                  <c:v>156.79442508710801</c:v>
                </c:pt>
                <c:pt idx="47">
                  <c:v>160.2787456445993</c:v>
                </c:pt>
                <c:pt idx="48">
                  <c:v>163.76306620209058</c:v>
                </c:pt>
                <c:pt idx="49">
                  <c:v>167.24738675958187</c:v>
                </c:pt>
                <c:pt idx="50">
                  <c:v>170.73170731707316</c:v>
                </c:pt>
                <c:pt idx="51">
                  <c:v>174.21602787456445</c:v>
                </c:pt>
                <c:pt idx="52">
                  <c:v>177.70034843205576</c:v>
                </c:pt>
                <c:pt idx="53">
                  <c:v>181.18466898954705</c:v>
                </c:pt>
                <c:pt idx="54">
                  <c:v>184.66898954703834</c:v>
                </c:pt>
                <c:pt idx="55">
                  <c:v>188.15331010452962</c:v>
                </c:pt>
                <c:pt idx="56">
                  <c:v>191.63763066202091</c:v>
                </c:pt>
                <c:pt idx="57">
                  <c:v>195.1219512195122</c:v>
                </c:pt>
                <c:pt idx="58">
                  <c:v>198.60627177700349</c:v>
                </c:pt>
                <c:pt idx="59">
                  <c:v>202.09059233449477</c:v>
                </c:pt>
                <c:pt idx="60">
                  <c:v>205.57491289198606</c:v>
                </c:pt>
                <c:pt idx="61">
                  <c:v>209.05923344947735</c:v>
                </c:pt>
                <c:pt idx="62">
                  <c:v>212.54355400696863</c:v>
                </c:pt>
                <c:pt idx="63">
                  <c:v>216.02787456445992</c:v>
                </c:pt>
                <c:pt idx="64">
                  <c:v>219.51219512195121</c:v>
                </c:pt>
                <c:pt idx="65">
                  <c:v>222.9965156794425</c:v>
                </c:pt>
                <c:pt idx="66">
                  <c:v>226.48083623693381</c:v>
                </c:pt>
                <c:pt idx="67">
                  <c:v>229.9651567944251</c:v>
                </c:pt>
                <c:pt idx="68">
                  <c:v>233.44947735191639</c:v>
                </c:pt>
                <c:pt idx="69">
                  <c:v>236.93379790940767</c:v>
                </c:pt>
                <c:pt idx="70">
                  <c:v>240.41811846689896</c:v>
                </c:pt>
                <c:pt idx="71">
                  <c:v>243.90243902439025</c:v>
                </c:pt>
                <c:pt idx="72">
                  <c:v>247.38675958188153</c:v>
                </c:pt>
                <c:pt idx="73">
                  <c:v>250.87108013937282</c:v>
                </c:pt>
                <c:pt idx="74">
                  <c:v>254.35540069686411</c:v>
                </c:pt>
                <c:pt idx="75">
                  <c:v>257.83972125435542</c:v>
                </c:pt>
                <c:pt idx="76">
                  <c:v>261.32404181184671</c:v>
                </c:pt>
                <c:pt idx="77">
                  <c:v>264.808362369338</c:v>
                </c:pt>
                <c:pt idx="78">
                  <c:v>268.29268292682929</c:v>
                </c:pt>
                <c:pt idx="79">
                  <c:v>271.77700348432057</c:v>
                </c:pt>
                <c:pt idx="80">
                  <c:v>275.26132404181186</c:v>
                </c:pt>
                <c:pt idx="81">
                  <c:v>278.74564459930315</c:v>
                </c:pt>
                <c:pt idx="82">
                  <c:v>282.22996515679444</c:v>
                </c:pt>
                <c:pt idx="83">
                  <c:v>285.71428571428572</c:v>
                </c:pt>
                <c:pt idx="84">
                  <c:v>289.19860627177701</c:v>
                </c:pt>
                <c:pt idx="85">
                  <c:v>292.6829268292683</c:v>
                </c:pt>
                <c:pt idx="86">
                  <c:v>296.16724738675958</c:v>
                </c:pt>
                <c:pt idx="87">
                  <c:v>299.65156794425087</c:v>
                </c:pt>
                <c:pt idx="88">
                  <c:v>303.13588850174216</c:v>
                </c:pt>
                <c:pt idx="89">
                  <c:v>306.62020905923345</c:v>
                </c:pt>
                <c:pt idx="90">
                  <c:v>310.10452961672473</c:v>
                </c:pt>
                <c:pt idx="91">
                  <c:v>313.58885017421602</c:v>
                </c:pt>
                <c:pt idx="92">
                  <c:v>317.07317073170731</c:v>
                </c:pt>
                <c:pt idx="93">
                  <c:v>320.55749128919859</c:v>
                </c:pt>
                <c:pt idx="94">
                  <c:v>324.04181184668988</c:v>
                </c:pt>
                <c:pt idx="95">
                  <c:v>327.52613240418117</c:v>
                </c:pt>
                <c:pt idx="96">
                  <c:v>331.01045296167246</c:v>
                </c:pt>
                <c:pt idx="97">
                  <c:v>334.49477351916374</c:v>
                </c:pt>
                <c:pt idx="98">
                  <c:v>337.97909407665503</c:v>
                </c:pt>
                <c:pt idx="99">
                  <c:v>341.46341463414632</c:v>
                </c:pt>
                <c:pt idx="100">
                  <c:v>344.94773519163761</c:v>
                </c:pt>
                <c:pt idx="101">
                  <c:v>348.43205574912889</c:v>
                </c:pt>
                <c:pt idx="102">
                  <c:v>351.91637630662024</c:v>
                </c:pt>
                <c:pt idx="103">
                  <c:v>355.40069686411152</c:v>
                </c:pt>
                <c:pt idx="104">
                  <c:v>358.88501742160281</c:v>
                </c:pt>
                <c:pt idx="105">
                  <c:v>362.3693379790941</c:v>
                </c:pt>
                <c:pt idx="106">
                  <c:v>365.85365853658539</c:v>
                </c:pt>
                <c:pt idx="107">
                  <c:v>369.33797909407667</c:v>
                </c:pt>
                <c:pt idx="108">
                  <c:v>372.82229965156796</c:v>
                </c:pt>
                <c:pt idx="109">
                  <c:v>376.30662020905925</c:v>
                </c:pt>
                <c:pt idx="110">
                  <c:v>379.79094076655053</c:v>
                </c:pt>
                <c:pt idx="111">
                  <c:v>383.27526132404182</c:v>
                </c:pt>
                <c:pt idx="112">
                  <c:v>386.75958188153311</c:v>
                </c:pt>
                <c:pt idx="113">
                  <c:v>390.2439024390244</c:v>
                </c:pt>
                <c:pt idx="114">
                  <c:v>393.72822299651568</c:v>
                </c:pt>
                <c:pt idx="115">
                  <c:v>397.21254355400697</c:v>
                </c:pt>
                <c:pt idx="116">
                  <c:v>400.69686411149826</c:v>
                </c:pt>
                <c:pt idx="117">
                  <c:v>404.18118466898954</c:v>
                </c:pt>
                <c:pt idx="118">
                  <c:v>407.66550522648083</c:v>
                </c:pt>
                <c:pt idx="119">
                  <c:v>411.14982578397212</c:v>
                </c:pt>
                <c:pt idx="120">
                  <c:v>414.63414634146341</c:v>
                </c:pt>
                <c:pt idx="121">
                  <c:v>418.11846689895469</c:v>
                </c:pt>
                <c:pt idx="122">
                  <c:v>421.60278745644598</c:v>
                </c:pt>
                <c:pt idx="123">
                  <c:v>425.08710801393727</c:v>
                </c:pt>
                <c:pt idx="124">
                  <c:v>428.57142857142856</c:v>
                </c:pt>
                <c:pt idx="125">
                  <c:v>432.05574912891984</c:v>
                </c:pt>
                <c:pt idx="126">
                  <c:v>435.54006968641113</c:v>
                </c:pt>
                <c:pt idx="127">
                  <c:v>439.02439024390242</c:v>
                </c:pt>
                <c:pt idx="128">
                  <c:v>442.5087108013937</c:v>
                </c:pt>
                <c:pt idx="129">
                  <c:v>445.99303135888499</c:v>
                </c:pt>
                <c:pt idx="130">
                  <c:v>449.47735191637628</c:v>
                </c:pt>
                <c:pt idx="131">
                  <c:v>452.96167247386762</c:v>
                </c:pt>
                <c:pt idx="132">
                  <c:v>456.44599303135891</c:v>
                </c:pt>
                <c:pt idx="133">
                  <c:v>459.9303135888502</c:v>
                </c:pt>
                <c:pt idx="134">
                  <c:v>463.41463414634148</c:v>
                </c:pt>
                <c:pt idx="135">
                  <c:v>466.89895470383277</c:v>
                </c:pt>
                <c:pt idx="136">
                  <c:v>470.38327526132406</c:v>
                </c:pt>
                <c:pt idx="137">
                  <c:v>473.86759581881535</c:v>
                </c:pt>
                <c:pt idx="138">
                  <c:v>477.35191637630663</c:v>
                </c:pt>
                <c:pt idx="139">
                  <c:v>480.83623693379792</c:v>
                </c:pt>
                <c:pt idx="140">
                  <c:v>484.32055749128921</c:v>
                </c:pt>
                <c:pt idx="141">
                  <c:v>487.80487804878049</c:v>
                </c:pt>
                <c:pt idx="142">
                  <c:v>491.28919860627178</c:v>
                </c:pt>
                <c:pt idx="143">
                  <c:v>494.77351916376307</c:v>
                </c:pt>
                <c:pt idx="144">
                  <c:v>498.25783972125436</c:v>
                </c:pt>
                <c:pt idx="145">
                  <c:v>501.74216027874564</c:v>
                </c:pt>
                <c:pt idx="146">
                  <c:v>505.22648083623693</c:v>
                </c:pt>
                <c:pt idx="147">
                  <c:v>508.71080139372822</c:v>
                </c:pt>
                <c:pt idx="148">
                  <c:v>512.19512195121956</c:v>
                </c:pt>
                <c:pt idx="149">
                  <c:v>515.67944250871085</c:v>
                </c:pt>
                <c:pt idx="150">
                  <c:v>519.16376306620214</c:v>
                </c:pt>
                <c:pt idx="151">
                  <c:v>522.64808362369342</c:v>
                </c:pt>
                <c:pt idx="152">
                  <c:v>526.13240418118471</c:v>
                </c:pt>
                <c:pt idx="153">
                  <c:v>529.616724738676</c:v>
                </c:pt>
                <c:pt idx="154">
                  <c:v>533.10104529616729</c:v>
                </c:pt>
                <c:pt idx="155">
                  <c:v>536.58536585365857</c:v>
                </c:pt>
                <c:pt idx="156">
                  <c:v>540.06968641114986</c:v>
                </c:pt>
                <c:pt idx="157">
                  <c:v>543.55400696864115</c:v>
                </c:pt>
                <c:pt idx="158">
                  <c:v>547.03832752613243</c:v>
                </c:pt>
                <c:pt idx="159">
                  <c:v>550.52264808362372</c:v>
                </c:pt>
                <c:pt idx="160">
                  <c:v>554.00696864111501</c:v>
                </c:pt>
                <c:pt idx="161">
                  <c:v>557.4912891986063</c:v>
                </c:pt>
                <c:pt idx="162">
                  <c:v>560.97560975609758</c:v>
                </c:pt>
                <c:pt idx="163">
                  <c:v>564.45993031358887</c:v>
                </c:pt>
                <c:pt idx="164">
                  <c:v>567.94425087108016</c:v>
                </c:pt>
                <c:pt idx="165">
                  <c:v>571.42857142857144</c:v>
                </c:pt>
                <c:pt idx="166">
                  <c:v>574.91289198606273</c:v>
                </c:pt>
                <c:pt idx="167">
                  <c:v>578.39721254355402</c:v>
                </c:pt>
                <c:pt idx="168">
                  <c:v>581.88153310104531</c:v>
                </c:pt>
                <c:pt idx="169">
                  <c:v>585.36585365853659</c:v>
                </c:pt>
                <c:pt idx="170">
                  <c:v>588.85017421602788</c:v>
                </c:pt>
                <c:pt idx="171">
                  <c:v>592.33449477351917</c:v>
                </c:pt>
                <c:pt idx="172">
                  <c:v>595.81881533101046</c:v>
                </c:pt>
                <c:pt idx="173">
                  <c:v>599.30313588850174</c:v>
                </c:pt>
                <c:pt idx="174">
                  <c:v>602.78745644599303</c:v>
                </c:pt>
                <c:pt idx="175">
                  <c:v>606.27177700348432</c:v>
                </c:pt>
                <c:pt idx="176">
                  <c:v>609.7560975609756</c:v>
                </c:pt>
                <c:pt idx="177">
                  <c:v>613.24041811846689</c:v>
                </c:pt>
                <c:pt idx="178">
                  <c:v>616.72473867595818</c:v>
                </c:pt>
                <c:pt idx="179">
                  <c:v>620.20905923344947</c:v>
                </c:pt>
                <c:pt idx="180">
                  <c:v>623.69337979094075</c:v>
                </c:pt>
                <c:pt idx="181">
                  <c:v>627.17770034843204</c:v>
                </c:pt>
                <c:pt idx="182">
                  <c:v>630.66202090592333</c:v>
                </c:pt>
                <c:pt idx="183">
                  <c:v>634.14634146341461</c:v>
                </c:pt>
                <c:pt idx="184">
                  <c:v>637.6306620209059</c:v>
                </c:pt>
                <c:pt idx="185">
                  <c:v>641.11498257839719</c:v>
                </c:pt>
                <c:pt idx="186">
                  <c:v>644.59930313588848</c:v>
                </c:pt>
                <c:pt idx="187">
                  <c:v>648.08362369337976</c:v>
                </c:pt>
                <c:pt idx="188">
                  <c:v>651.56794425087105</c:v>
                </c:pt>
                <c:pt idx="189">
                  <c:v>655.05226480836234</c:v>
                </c:pt>
                <c:pt idx="190">
                  <c:v>658.53658536585363</c:v>
                </c:pt>
                <c:pt idx="191">
                  <c:v>662.02090592334491</c:v>
                </c:pt>
                <c:pt idx="192">
                  <c:v>665.5052264808362</c:v>
                </c:pt>
                <c:pt idx="193">
                  <c:v>668.98954703832749</c:v>
                </c:pt>
                <c:pt idx="194">
                  <c:v>672.47386759581877</c:v>
                </c:pt>
                <c:pt idx="195">
                  <c:v>675.95818815331006</c:v>
                </c:pt>
                <c:pt idx="196">
                  <c:v>679.44250871080135</c:v>
                </c:pt>
                <c:pt idx="197">
                  <c:v>682.92682926829264</c:v>
                </c:pt>
                <c:pt idx="198">
                  <c:v>686.41114982578392</c:v>
                </c:pt>
                <c:pt idx="199">
                  <c:v>689.89547038327521</c:v>
                </c:pt>
                <c:pt idx="200">
                  <c:v>693.3797909407665</c:v>
                </c:pt>
                <c:pt idx="201">
                  <c:v>696.86411149825778</c:v>
                </c:pt>
                <c:pt idx="202">
                  <c:v>700.34843205574919</c:v>
                </c:pt>
                <c:pt idx="203">
                  <c:v>703.83275261324047</c:v>
                </c:pt>
                <c:pt idx="204">
                  <c:v>707.31707317073176</c:v>
                </c:pt>
                <c:pt idx="205">
                  <c:v>710.80139372822305</c:v>
                </c:pt>
                <c:pt idx="206">
                  <c:v>714.28571428571433</c:v>
                </c:pt>
                <c:pt idx="207">
                  <c:v>717.77003484320562</c:v>
                </c:pt>
                <c:pt idx="208">
                  <c:v>721.25435540069691</c:v>
                </c:pt>
                <c:pt idx="209">
                  <c:v>724.7386759581882</c:v>
                </c:pt>
                <c:pt idx="210">
                  <c:v>728.22299651567948</c:v>
                </c:pt>
                <c:pt idx="211">
                  <c:v>731.70731707317077</c:v>
                </c:pt>
                <c:pt idx="212">
                  <c:v>735.19163763066206</c:v>
                </c:pt>
                <c:pt idx="213">
                  <c:v>738.67595818815334</c:v>
                </c:pt>
                <c:pt idx="214">
                  <c:v>742.16027874564463</c:v>
                </c:pt>
                <c:pt idx="215">
                  <c:v>745.64459930313592</c:v>
                </c:pt>
                <c:pt idx="216">
                  <c:v>749.12891986062721</c:v>
                </c:pt>
                <c:pt idx="217">
                  <c:v>752.61324041811849</c:v>
                </c:pt>
                <c:pt idx="218">
                  <c:v>756.09756097560978</c:v>
                </c:pt>
                <c:pt idx="219">
                  <c:v>759.58188153310107</c:v>
                </c:pt>
                <c:pt idx="220">
                  <c:v>763.06620209059236</c:v>
                </c:pt>
                <c:pt idx="221">
                  <c:v>766.55052264808364</c:v>
                </c:pt>
                <c:pt idx="222">
                  <c:v>770.03484320557493</c:v>
                </c:pt>
                <c:pt idx="223">
                  <c:v>773.51916376306622</c:v>
                </c:pt>
                <c:pt idx="224">
                  <c:v>777.0034843205575</c:v>
                </c:pt>
                <c:pt idx="225">
                  <c:v>780.48780487804879</c:v>
                </c:pt>
                <c:pt idx="226">
                  <c:v>783.97212543554008</c:v>
                </c:pt>
                <c:pt idx="227">
                  <c:v>787.45644599303137</c:v>
                </c:pt>
                <c:pt idx="228">
                  <c:v>790.94076655052265</c:v>
                </c:pt>
                <c:pt idx="229">
                  <c:v>794.42508710801394</c:v>
                </c:pt>
                <c:pt idx="230">
                  <c:v>797.90940766550523</c:v>
                </c:pt>
                <c:pt idx="231">
                  <c:v>801.39372822299651</c:v>
                </c:pt>
                <c:pt idx="232">
                  <c:v>804.8780487804878</c:v>
                </c:pt>
                <c:pt idx="233">
                  <c:v>808.36236933797909</c:v>
                </c:pt>
                <c:pt idx="234">
                  <c:v>811.84668989547038</c:v>
                </c:pt>
                <c:pt idx="235">
                  <c:v>815.33101045296166</c:v>
                </c:pt>
                <c:pt idx="236">
                  <c:v>818.81533101045295</c:v>
                </c:pt>
                <c:pt idx="237">
                  <c:v>822.29965156794424</c:v>
                </c:pt>
                <c:pt idx="238">
                  <c:v>825.78397212543553</c:v>
                </c:pt>
                <c:pt idx="239">
                  <c:v>829.26829268292681</c:v>
                </c:pt>
                <c:pt idx="240">
                  <c:v>832.7526132404181</c:v>
                </c:pt>
                <c:pt idx="241">
                  <c:v>836.23693379790939</c:v>
                </c:pt>
                <c:pt idx="242">
                  <c:v>839.72125435540067</c:v>
                </c:pt>
                <c:pt idx="243">
                  <c:v>843.20557491289196</c:v>
                </c:pt>
                <c:pt idx="244">
                  <c:v>846.68989547038325</c:v>
                </c:pt>
                <c:pt idx="245">
                  <c:v>850.17421602787454</c:v>
                </c:pt>
                <c:pt idx="246">
                  <c:v>853.65853658536582</c:v>
                </c:pt>
                <c:pt idx="247">
                  <c:v>857.14285714285711</c:v>
                </c:pt>
                <c:pt idx="248">
                  <c:v>860.6271777003484</c:v>
                </c:pt>
                <c:pt idx="249">
                  <c:v>864.11149825783968</c:v>
                </c:pt>
                <c:pt idx="250">
                  <c:v>867.59581881533097</c:v>
                </c:pt>
                <c:pt idx="251">
                  <c:v>871.08013937282226</c:v>
                </c:pt>
                <c:pt idx="252">
                  <c:v>874.56445993031355</c:v>
                </c:pt>
                <c:pt idx="253">
                  <c:v>878.04878048780483</c:v>
                </c:pt>
                <c:pt idx="254">
                  <c:v>881.53310104529612</c:v>
                </c:pt>
                <c:pt idx="255">
                  <c:v>885.01742160278741</c:v>
                </c:pt>
                <c:pt idx="256">
                  <c:v>888.5017421602787</c:v>
                </c:pt>
                <c:pt idx="257">
                  <c:v>891.98606271776998</c:v>
                </c:pt>
                <c:pt idx="258">
                  <c:v>895.47038327526127</c:v>
                </c:pt>
                <c:pt idx="259">
                  <c:v>898.95470383275256</c:v>
                </c:pt>
                <c:pt idx="260">
                  <c:v>902.43902439024396</c:v>
                </c:pt>
                <c:pt idx="261">
                  <c:v>905.92334494773525</c:v>
                </c:pt>
                <c:pt idx="262">
                  <c:v>909.40766550522653</c:v>
                </c:pt>
                <c:pt idx="263">
                  <c:v>912.89198606271782</c:v>
                </c:pt>
                <c:pt idx="264">
                  <c:v>916.37630662020911</c:v>
                </c:pt>
                <c:pt idx="265">
                  <c:v>919.86062717770039</c:v>
                </c:pt>
                <c:pt idx="266">
                  <c:v>923.34494773519168</c:v>
                </c:pt>
                <c:pt idx="267">
                  <c:v>926.82926829268297</c:v>
                </c:pt>
                <c:pt idx="268">
                  <c:v>930.31358885017426</c:v>
                </c:pt>
                <c:pt idx="269">
                  <c:v>933.79790940766554</c:v>
                </c:pt>
                <c:pt idx="270">
                  <c:v>937.28222996515683</c:v>
                </c:pt>
                <c:pt idx="271">
                  <c:v>940.76655052264812</c:v>
                </c:pt>
                <c:pt idx="272">
                  <c:v>944.2508710801394</c:v>
                </c:pt>
                <c:pt idx="273">
                  <c:v>947.73519163763069</c:v>
                </c:pt>
                <c:pt idx="274">
                  <c:v>951.21951219512198</c:v>
                </c:pt>
                <c:pt idx="275">
                  <c:v>954.70383275261327</c:v>
                </c:pt>
                <c:pt idx="276">
                  <c:v>958.18815331010455</c:v>
                </c:pt>
                <c:pt idx="277">
                  <c:v>961.67247386759584</c:v>
                </c:pt>
                <c:pt idx="278">
                  <c:v>965.15679442508713</c:v>
                </c:pt>
                <c:pt idx="279">
                  <c:v>968.64111498257842</c:v>
                </c:pt>
                <c:pt idx="280">
                  <c:v>972.1254355400697</c:v>
                </c:pt>
                <c:pt idx="281">
                  <c:v>975.60975609756099</c:v>
                </c:pt>
                <c:pt idx="282">
                  <c:v>979.09407665505228</c:v>
                </c:pt>
                <c:pt idx="283">
                  <c:v>982.57839721254356</c:v>
                </c:pt>
                <c:pt idx="284">
                  <c:v>986.06271777003485</c:v>
                </c:pt>
                <c:pt idx="285">
                  <c:v>989.54703832752614</c:v>
                </c:pt>
                <c:pt idx="286">
                  <c:v>993.03135888501743</c:v>
                </c:pt>
                <c:pt idx="287">
                  <c:v>996.51567944250871</c:v>
                </c:pt>
                <c:pt idx="288">
                  <c:v>996.51567944250871</c:v>
                </c:pt>
                <c:pt idx="289">
                  <c:v>1000</c:v>
                </c:pt>
              </c:numCache>
            </c:numRef>
          </c:cat>
          <c:val>
            <c:numRef>
              <c:f>Данные!$M$4:$M$293</c:f>
              <c:numCache>
                <c:formatCode>0%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8.4530735394059794E-2</c:v>
                </c:pt>
                <c:pt idx="3">
                  <c:v>0.14007550354366285</c:v>
                </c:pt>
                <c:pt idx="4">
                  <c:v>0.19062591018737723</c:v>
                </c:pt>
                <c:pt idx="5">
                  <c:v>0.22516635424679426</c:v>
                </c:pt>
                <c:pt idx="6">
                  <c:v>0.25382558756095924</c:v>
                </c:pt>
                <c:pt idx="7">
                  <c:v>0.2818313530145406</c:v>
                </c:pt>
                <c:pt idx="8">
                  <c:v>0.30675648426822805</c:v>
                </c:pt>
                <c:pt idx="9">
                  <c:v>0.33135488159162368</c:v>
                </c:pt>
                <c:pt idx="10">
                  <c:v>0.35515978222716782</c:v>
                </c:pt>
                <c:pt idx="11">
                  <c:v>0.37728433693549712</c:v>
                </c:pt>
                <c:pt idx="12">
                  <c:v>0.39828866102568317</c:v>
                </c:pt>
                <c:pt idx="13">
                  <c:v>0.41873286980679758</c:v>
                </c:pt>
                <c:pt idx="14">
                  <c:v>0.43875699210610825</c:v>
                </c:pt>
                <c:pt idx="15">
                  <c:v>0.45649397689337645</c:v>
                </c:pt>
                <c:pt idx="16">
                  <c:v>0.47413760912913272</c:v>
                </c:pt>
                <c:pt idx="17">
                  <c:v>0.49080103957401366</c:v>
                </c:pt>
                <c:pt idx="18">
                  <c:v>0.50634423940075135</c:v>
                </c:pt>
                <c:pt idx="19">
                  <c:v>0.52086056116085766</c:v>
                </c:pt>
                <c:pt idx="20">
                  <c:v>0.53453670995735658</c:v>
                </c:pt>
                <c:pt idx="21">
                  <c:v>0.54760606716902782</c:v>
                </c:pt>
                <c:pt idx="22">
                  <c:v>0.55960187003831185</c:v>
                </c:pt>
                <c:pt idx="23">
                  <c:v>0.57159767290759589</c:v>
                </c:pt>
                <c:pt idx="24">
                  <c:v>0.58321073031568094</c:v>
                </c:pt>
                <c:pt idx="25">
                  <c:v>0.59441303649711352</c:v>
                </c:pt>
                <c:pt idx="26">
                  <c:v>0.6052886087482543</c:v>
                </c:pt>
                <c:pt idx="27">
                  <c:v>0.61616418099939507</c:v>
                </c:pt>
                <c:pt idx="28">
                  <c:v>0.62689972442326791</c:v>
                </c:pt>
                <c:pt idx="29">
                  <c:v>0.63763526784714075</c:v>
                </c:pt>
                <c:pt idx="30">
                  <c:v>0.64605426770524488</c:v>
                </c:pt>
                <c:pt idx="31">
                  <c:v>0.65445599734131932</c:v>
                </c:pt>
                <c:pt idx="32">
                  <c:v>0.66249645260304257</c:v>
                </c:pt>
                <c:pt idx="33">
                  <c:v>0.67052477203306926</c:v>
                </c:pt>
                <c:pt idx="34">
                  <c:v>0.67780627105100033</c:v>
                </c:pt>
                <c:pt idx="35">
                  <c:v>0.68499441751741963</c:v>
                </c:pt>
                <c:pt idx="36">
                  <c:v>0.69199585888081494</c:v>
                </c:pt>
                <c:pt idx="37">
                  <c:v>0.69848386121089456</c:v>
                </c:pt>
                <c:pt idx="38">
                  <c:v>0.70464512961068249</c:v>
                </c:pt>
                <c:pt idx="39">
                  <c:v>0.7101529301498869</c:v>
                </c:pt>
                <c:pt idx="40">
                  <c:v>0.7156607306890912</c:v>
                </c:pt>
                <c:pt idx="41">
                  <c:v>0.72088847357375974</c:v>
                </c:pt>
                <c:pt idx="42">
                  <c:v>0.72574280625238052</c:v>
                </c:pt>
                <c:pt idx="43">
                  <c:v>0.73055046265524526</c:v>
                </c:pt>
                <c:pt idx="44">
                  <c:v>0.73521809023084217</c:v>
                </c:pt>
                <c:pt idx="45">
                  <c:v>0.73983904153068314</c:v>
                </c:pt>
                <c:pt idx="46">
                  <c:v>0.74436664027901212</c:v>
                </c:pt>
                <c:pt idx="47">
                  <c:v>0.74875421020007316</c:v>
                </c:pt>
                <c:pt idx="48">
                  <c:v>0.75276836991508655</c:v>
                </c:pt>
                <c:pt idx="49">
                  <c:v>0.75678252963009984</c:v>
                </c:pt>
                <c:pt idx="50">
                  <c:v>0.76075001306935719</c:v>
                </c:pt>
                <c:pt idx="51">
                  <c:v>0.76468949074316095</c:v>
                </c:pt>
                <c:pt idx="52">
                  <c:v>0.76856362163090641</c:v>
                </c:pt>
                <c:pt idx="53">
                  <c:v>0.77243775251865188</c:v>
                </c:pt>
                <c:pt idx="54">
                  <c:v>0.77621853085488535</c:v>
                </c:pt>
                <c:pt idx="55">
                  <c:v>0.77990595663960682</c:v>
                </c:pt>
                <c:pt idx="56">
                  <c:v>0.78350002987281653</c:v>
                </c:pt>
                <c:pt idx="57">
                  <c:v>0.78708010022329933</c:v>
                </c:pt>
                <c:pt idx="58">
                  <c:v>0.79059995817805695</c:v>
                </c:pt>
                <c:pt idx="59">
                  <c:v>0.79410067885975455</c:v>
                </c:pt>
                <c:pt idx="60">
                  <c:v>0.79753791980642419</c:v>
                </c:pt>
                <c:pt idx="61">
                  <c:v>0.80094528793660991</c:v>
                </c:pt>
                <c:pt idx="62">
                  <c:v>0.80435265606679562</c:v>
                </c:pt>
                <c:pt idx="63">
                  <c:v>0.80766667164546946</c:v>
                </c:pt>
                <c:pt idx="64">
                  <c:v>0.81098068722414318</c:v>
                </c:pt>
                <c:pt idx="65">
                  <c:v>0.81429470280281702</c:v>
                </c:pt>
                <c:pt idx="66">
                  <c:v>0.81742201327846697</c:v>
                </c:pt>
                <c:pt idx="67">
                  <c:v>0.82040929492684889</c:v>
                </c:pt>
                <c:pt idx="68">
                  <c:v>0.82334990029947497</c:v>
                </c:pt>
                <c:pt idx="69">
                  <c:v>0.82620695513849784</c:v>
                </c:pt>
                <c:pt idx="70">
                  <c:v>0.82905420795961193</c:v>
                </c:pt>
                <c:pt idx="71">
                  <c:v>0.83188745789799923</c:v>
                </c:pt>
                <c:pt idx="72">
                  <c:v>0.83470903876744762</c:v>
                </c:pt>
                <c:pt idx="73">
                  <c:v>0.83750961531280577</c:v>
                </c:pt>
                <c:pt idx="74">
                  <c:v>0.84026071500586252</c:v>
                </c:pt>
                <c:pt idx="75">
                  <c:v>0.84300434649479838</c:v>
                </c:pt>
                <c:pt idx="76">
                  <c:v>0.84574611093270402</c:v>
                </c:pt>
                <c:pt idx="77">
                  <c:v>0.84840665865079423</c:v>
                </c:pt>
                <c:pt idx="78">
                  <c:v>0.85083382499010463</c:v>
                </c:pt>
                <c:pt idx="79">
                  <c:v>0.85321431505365908</c:v>
                </c:pt>
                <c:pt idx="80">
                  <c:v>0.85554812884145748</c:v>
                </c:pt>
                <c:pt idx="81">
                  <c:v>0.85788194262925599</c:v>
                </c:pt>
                <c:pt idx="82">
                  <c:v>0.86017654834541935</c:v>
                </c:pt>
                <c:pt idx="83">
                  <c:v>0.86246835348503748</c:v>
                </c:pt>
                <c:pt idx="84">
                  <c:v>0.86475549099707993</c:v>
                </c:pt>
                <c:pt idx="85">
                  <c:v>0.86704262850912239</c:v>
                </c:pt>
                <c:pt idx="86">
                  <c:v>0.86932976602116485</c:v>
                </c:pt>
                <c:pt idx="87">
                  <c:v>0.87159356539532939</c:v>
                </c:pt>
                <c:pt idx="88">
                  <c:v>0.87382142403716179</c:v>
                </c:pt>
                <c:pt idx="89">
                  <c:v>0.8760072740308138</c:v>
                </c:pt>
                <c:pt idx="90">
                  <c:v>0.87819032344792047</c:v>
                </c:pt>
                <c:pt idx="91">
                  <c:v>0.880337432132695</c:v>
                </c:pt>
                <c:pt idx="92">
                  <c:v>0.88248454081746963</c:v>
                </c:pt>
                <c:pt idx="93">
                  <c:v>0.88457797178512487</c:v>
                </c:pt>
                <c:pt idx="94">
                  <c:v>0.88663172791838751</c:v>
                </c:pt>
                <c:pt idx="95">
                  <c:v>0.8886388077758941</c:v>
                </c:pt>
                <c:pt idx="96">
                  <c:v>0.89059921135764486</c:v>
                </c:pt>
                <c:pt idx="97">
                  <c:v>0.89255961493939551</c:v>
                </c:pt>
                <c:pt idx="98">
                  <c:v>0.89452001852114627</c:v>
                </c:pt>
                <c:pt idx="99">
                  <c:v>0.89643374582714097</c:v>
                </c:pt>
                <c:pt idx="100">
                  <c:v>0.89830079685737974</c:v>
                </c:pt>
                <c:pt idx="101">
                  <c:v>0.90016318026004283</c:v>
                </c:pt>
                <c:pt idx="102">
                  <c:v>0.90197001889455641</c:v>
                </c:pt>
                <c:pt idx="103">
                  <c:v>0.9037437173732833</c:v>
                </c:pt>
                <c:pt idx="104">
                  <c:v>0.90551741585201007</c:v>
                </c:pt>
                <c:pt idx="105">
                  <c:v>0.9072444380549809</c:v>
                </c:pt>
                <c:pt idx="106">
                  <c:v>0.90893365247458946</c:v>
                </c:pt>
                <c:pt idx="107">
                  <c:v>0.91061399840180435</c:v>
                </c:pt>
                <c:pt idx="108">
                  <c:v>0.91229434432901924</c:v>
                </c:pt>
                <c:pt idx="109">
                  <c:v>0.91392801398047807</c:v>
                </c:pt>
                <c:pt idx="110">
                  <c:v>0.91556168363193702</c:v>
                </c:pt>
                <c:pt idx="111">
                  <c:v>0.91714867700764002</c:v>
                </c:pt>
                <c:pt idx="112">
                  <c:v>0.91873567038334292</c:v>
                </c:pt>
                <c:pt idx="113">
                  <c:v>0.92027598748328987</c:v>
                </c:pt>
                <c:pt idx="114">
                  <c:v>0.92181630458323682</c:v>
                </c:pt>
                <c:pt idx="115">
                  <c:v>0.92335662168318389</c:v>
                </c:pt>
                <c:pt idx="116">
                  <c:v>0.92489553849485817</c:v>
                </c:pt>
                <c:pt idx="117">
                  <c:v>0.92632383253299078</c:v>
                </c:pt>
                <c:pt idx="118">
                  <c:v>0.92772412080566991</c:v>
                </c:pt>
                <c:pt idx="119">
                  <c:v>0.92909967065219823</c:v>
                </c:pt>
                <c:pt idx="120">
                  <c:v>0.93046168437875743</c:v>
                </c:pt>
                <c:pt idx="121">
                  <c:v>0.9318152963756805</c:v>
                </c:pt>
                <c:pt idx="122">
                  <c:v>0.93316890837260369</c:v>
                </c:pt>
                <c:pt idx="123">
                  <c:v>0.93446697560137715</c:v>
                </c:pt>
                <c:pt idx="124">
                  <c:v>0.93572723504678834</c:v>
                </c:pt>
                <c:pt idx="125">
                  <c:v>0.93698749449219942</c:v>
                </c:pt>
                <c:pt idx="126">
                  <c:v>0.93820107766185468</c:v>
                </c:pt>
                <c:pt idx="127">
                  <c:v>0.93939225621914701</c:v>
                </c:pt>
                <c:pt idx="128">
                  <c:v>0.94056616455440956</c:v>
                </c:pt>
                <c:pt idx="129">
                  <c:v>0.94173307144830887</c:v>
                </c:pt>
                <c:pt idx="130">
                  <c:v>0.94289997834220807</c:v>
                </c:pt>
                <c:pt idx="131">
                  <c:v>0.94402020896035133</c:v>
                </c:pt>
                <c:pt idx="132">
                  <c:v>0.94514043957849458</c:v>
                </c:pt>
                <c:pt idx="133">
                  <c:v>0.94625880314560762</c:v>
                </c:pt>
                <c:pt idx="134">
                  <c:v>0.94733235748799483</c:v>
                </c:pt>
                <c:pt idx="135">
                  <c:v>0.94836577023323199</c:v>
                </c:pt>
                <c:pt idx="136">
                  <c:v>0.94939264829986336</c:v>
                </c:pt>
                <c:pt idx="137">
                  <c:v>0.95041952636649463</c:v>
                </c:pt>
                <c:pt idx="138">
                  <c:v>0.951446404433126</c:v>
                </c:pt>
                <c:pt idx="139">
                  <c:v>0.95247328249975727</c:v>
                </c:pt>
                <c:pt idx="140">
                  <c:v>0.95348709120917696</c:v>
                </c:pt>
                <c:pt idx="141">
                  <c:v>0.95446729300005229</c:v>
                </c:pt>
                <c:pt idx="142">
                  <c:v>0.95544749479092761</c:v>
                </c:pt>
                <c:pt idx="143">
                  <c:v>0.95638102030604699</c:v>
                </c:pt>
                <c:pt idx="144">
                  <c:v>0.95731454582116637</c:v>
                </c:pt>
                <c:pt idx="145">
                  <c:v>0.95820139506052981</c:v>
                </c:pt>
                <c:pt idx="146">
                  <c:v>0.95908824429989326</c:v>
                </c:pt>
                <c:pt idx="147">
                  <c:v>0.95997509353925659</c:v>
                </c:pt>
                <c:pt idx="148">
                  <c:v>0.96086194277862003</c:v>
                </c:pt>
                <c:pt idx="149">
                  <c:v>0.96174879201798347</c:v>
                </c:pt>
                <c:pt idx="150">
                  <c:v>0.96258896498159086</c:v>
                </c:pt>
                <c:pt idx="151">
                  <c:v>0.96342913794519836</c:v>
                </c:pt>
                <c:pt idx="152">
                  <c:v>0.96426931090880574</c:v>
                </c:pt>
                <c:pt idx="153">
                  <c:v>0.96510948387241324</c:v>
                </c:pt>
                <c:pt idx="154">
                  <c:v>0.96594965683602063</c:v>
                </c:pt>
                <c:pt idx="155">
                  <c:v>0.96678982979962813</c:v>
                </c:pt>
                <c:pt idx="156">
                  <c:v>0.96763000276323552</c:v>
                </c:pt>
                <c:pt idx="157">
                  <c:v>0.96839642721114849</c:v>
                </c:pt>
                <c:pt idx="158">
                  <c:v>0.96915211611563767</c:v>
                </c:pt>
                <c:pt idx="159">
                  <c:v>0.96989893652773318</c:v>
                </c:pt>
                <c:pt idx="160">
                  <c:v>0.97059908066407274</c:v>
                </c:pt>
                <c:pt idx="161">
                  <c:v>0.97129082307077619</c:v>
                </c:pt>
                <c:pt idx="162">
                  <c:v>0.9719442909313597</c:v>
                </c:pt>
                <c:pt idx="163">
                  <c:v>0.97259775879194332</c:v>
                </c:pt>
                <c:pt idx="164">
                  <c:v>0.97324422521116349</c:v>
                </c:pt>
                <c:pt idx="165">
                  <c:v>0.97387902256144465</c:v>
                </c:pt>
                <c:pt idx="166">
                  <c:v>0.97448581414627222</c:v>
                </c:pt>
                <c:pt idx="167">
                  <c:v>0.97509260573109979</c:v>
                </c:pt>
                <c:pt idx="168">
                  <c:v>0.97569939731592747</c:v>
                </c:pt>
                <c:pt idx="169">
                  <c:v>0.97630618890075505</c:v>
                </c:pt>
                <c:pt idx="170">
                  <c:v>0.97688450795737147</c:v>
                </c:pt>
                <c:pt idx="171">
                  <c:v>0.9774446232664431</c:v>
                </c:pt>
                <c:pt idx="172">
                  <c:v>0.97800473857551473</c:v>
                </c:pt>
                <c:pt idx="173">
                  <c:v>0.97852517905019376</c:v>
                </c:pt>
                <c:pt idx="174">
                  <c:v>0.97903861808350945</c:v>
                </c:pt>
                <c:pt idx="175">
                  <c:v>0.97955205711682514</c:v>
                </c:pt>
                <c:pt idx="176">
                  <c:v>0.98002768836677845</c:v>
                </c:pt>
                <c:pt idx="177">
                  <c:v>0.98049445112433808</c:v>
                </c:pt>
                <c:pt idx="178">
                  <c:v>0.98096121388189783</c:v>
                </c:pt>
                <c:pt idx="179">
                  <c:v>0.98142750987669991</c:v>
                </c:pt>
                <c:pt idx="180">
                  <c:v>0.98189193882047188</c:v>
                </c:pt>
                <c:pt idx="181">
                  <c:v>0.98234796603460761</c:v>
                </c:pt>
                <c:pt idx="182">
                  <c:v>0.98280305972322834</c:v>
                </c:pt>
                <c:pt idx="183">
                  <c:v>0.98325535283530374</c:v>
                </c:pt>
                <c:pt idx="184">
                  <c:v>0.9837057788963488</c:v>
                </c:pt>
                <c:pt idx="185">
                  <c:v>0.98412353156436472</c:v>
                </c:pt>
                <c:pt idx="186">
                  <c:v>0.98454081746962308</c:v>
                </c:pt>
                <c:pt idx="187">
                  <c:v>0.98493896610182152</c:v>
                </c:pt>
                <c:pt idx="188">
                  <c:v>0.98532871300438385</c:v>
                </c:pt>
                <c:pt idx="189">
                  <c:v>0.98571425904212817</c:v>
                </c:pt>
                <c:pt idx="190">
                  <c:v>0.98609933831711494</c:v>
                </c:pt>
                <c:pt idx="191">
                  <c:v>0.98647274852316269</c:v>
                </c:pt>
                <c:pt idx="192">
                  <c:v>0.98684615872921033</c:v>
                </c:pt>
                <c:pt idx="193">
                  <c:v>0.98720743310356163</c:v>
                </c:pt>
                <c:pt idx="194">
                  <c:v>0.98756684042688259</c:v>
                </c:pt>
                <c:pt idx="195">
                  <c:v>0.98791691249505231</c:v>
                </c:pt>
                <c:pt idx="196">
                  <c:v>0.98826231693564648</c:v>
                </c:pt>
                <c:pt idx="197">
                  <c:v>0.98860632108796798</c:v>
                </c:pt>
                <c:pt idx="198">
                  <c:v>0.98894845818925925</c:v>
                </c:pt>
                <c:pt idx="199">
                  <c:v>0.98928079327264173</c:v>
                </c:pt>
                <c:pt idx="200">
                  <c:v>0.98961266159326666</c:v>
                </c:pt>
                <c:pt idx="201">
                  <c:v>0.98992959350564969</c:v>
                </c:pt>
                <c:pt idx="202">
                  <c:v>0.99023765692563914</c:v>
                </c:pt>
                <c:pt idx="203">
                  <c:v>0.99054478682011338</c:v>
                </c:pt>
                <c:pt idx="204">
                  <c:v>0.99084678232425449</c:v>
                </c:pt>
                <c:pt idx="205">
                  <c:v>0.99112777350430536</c:v>
                </c:pt>
                <c:pt idx="206">
                  <c:v>0.99140643087056857</c:v>
                </c:pt>
                <c:pt idx="207">
                  <c:v>0.99168415471131655</c:v>
                </c:pt>
                <c:pt idx="208">
                  <c:v>0.99196187855206464</c:v>
                </c:pt>
                <c:pt idx="209">
                  <c:v>0.99223306771420672</c:v>
                </c:pt>
                <c:pt idx="210">
                  <c:v>0.99250285658807624</c:v>
                </c:pt>
                <c:pt idx="211">
                  <c:v>0.99276751107161265</c:v>
                </c:pt>
                <c:pt idx="212">
                  <c:v>0.99302143001172505</c:v>
                </c:pt>
                <c:pt idx="213">
                  <c:v>0.99325481139050498</c:v>
                </c:pt>
                <c:pt idx="214">
                  <c:v>0.99348259161619401</c:v>
                </c:pt>
                <c:pt idx="215">
                  <c:v>0.99370523745155004</c:v>
                </c:pt>
                <c:pt idx="216">
                  <c:v>0.99392414918484551</c:v>
                </c:pt>
                <c:pt idx="217">
                  <c:v>0.99414072710435319</c:v>
                </c:pt>
                <c:pt idx="218">
                  <c:v>0.99433583393701319</c:v>
                </c:pt>
                <c:pt idx="219">
                  <c:v>0.99453000724415797</c:v>
                </c:pt>
                <c:pt idx="220">
                  <c:v>0.99472231350027263</c:v>
                </c:pt>
                <c:pt idx="221">
                  <c:v>0.99491041889156917</c:v>
                </c:pt>
                <c:pt idx="222">
                  <c:v>0.99509292312977493</c:v>
                </c:pt>
                <c:pt idx="223">
                  <c:v>0.99527449384246569</c:v>
                </c:pt>
                <c:pt idx="224">
                  <c:v>0.99545373074136867</c:v>
                </c:pt>
                <c:pt idx="225">
                  <c:v>0.99562643296166575</c:v>
                </c:pt>
                <c:pt idx="226">
                  <c:v>0.99579166697784183</c:v>
                </c:pt>
                <c:pt idx="227">
                  <c:v>0.9959559674685029</c:v>
                </c:pt>
                <c:pt idx="228">
                  <c:v>0.99611886767089119</c:v>
                </c:pt>
                <c:pt idx="229">
                  <c:v>0.99627990082224926</c:v>
                </c:pt>
                <c:pt idx="230">
                  <c:v>0.99644093397360733</c:v>
                </c:pt>
                <c:pt idx="231">
                  <c:v>0.99659543244635962</c:v>
                </c:pt>
                <c:pt idx="232">
                  <c:v>0.9967499309191119</c:v>
                </c:pt>
                <c:pt idx="233">
                  <c:v>0.99690349586634897</c:v>
                </c:pt>
                <c:pt idx="234">
                  <c:v>0.99705659405082858</c:v>
                </c:pt>
                <c:pt idx="235">
                  <c:v>0.99720642489600531</c:v>
                </c:pt>
                <c:pt idx="236">
                  <c:v>0.99734972106257613</c:v>
                </c:pt>
                <c:pt idx="237">
                  <c:v>0.99748648255054106</c:v>
                </c:pt>
                <c:pt idx="238">
                  <c:v>0.997622310512991</c:v>
                </c:pt>
                <c:pt idx="239">
                  <c:v>0.9977464694065018</c:v>
                </c:pt>
                <c:pt idx="240">
                  <c:v>0.99786269333313415</c:v>
                </c:pt>
                <c:pt idx="241">
                  <c:v>0.99797705020873628</c:v>
                </c:pt>
                <c:pt idx="242">
                  <c:v>0.99808907327055063</c:v>
                </c:pt>
                <c:pt idx="243">
                  <c:v>0.99819689546754697</c:v>
                </c:pt>
                <c:pt idx="244">
                  <c:v>0.99829818298593742</c:v>
                </c:pt>
                <c:pt idx="245">
                  <c:v>0.99839900374157031</c:v>
                </c:pt>
                <c:pt idx="246">
                  <c:v>0.9984998244972032</c:v>
                </c:pt>
                <c:pt idx="247">
                  <c:v>0.99859504409974531</c:v>
                </c:pt>
                <c:pt idx="248">
                  <c:v>0.99868652960022708</c:v>
                </c:pt>
                <c:pt idx="249">
                  <c:v>0.99877708157519363</c:v>
                </c:pt>
                <c:pt idx="250">
                  <c:v>0.99886156563431194</c:v>
                </c:pt>
                <c:pt idx="251">
                  <c:v>0.9989455829306727</c:v>
                </c:pt>
                <c:pt idx="252">
                  <c:v>0.99902960022703335</c:v>
                </c:pt>
                <c:pt idx="253">
                  <c:v>0.99911128370960633</c:v>
                </c:pt>
                <c:pt idx="254">
                  <c:v>0.99919110014114909</c:v>
                </c:pt>
                <c:pt idx="255">
                  <c:v>0.99926718247063129</c:v>
                </c:pt>
                <c:pt idx="256">
                  <c:v>0.99932226047602335</c:v>
                </c:pt>
                <c:pt idx="257">
                  <c:v>0.99937453790486996</c:v>
                </c:pt>
                <c:pt idx="258">
                  <c:v>0.99942634857095913</c:v>
                </c:pt>
                <c:pt idx="259">
                  <c:v>0.99947675894877563</c:v>
                </c:pt>
                <c:pt idx="260">
                  <c:v>0.99952483551280424</c:v>
                </c:pt>
                <c:pt idx="261">
                  <c:v>0.99956964473752996</c:v>
                </c:pt>
                <c:pt idx="262">
                  <c:v>0.99961071986019523</c:v>
                </c:pt>
                <c:pt idx="263">
                  <c:v>0.99964806088080005</c:v>
                </c:pt>
                <c:pt idx="264">
                  <c:v>0.99968400161313209</c:v>
                </c:pt>
                <c:pt idx="265">
                  <c:v>0.99971527471788857</c:v>
                </c:pt>
                <c:pt idx="266">
                  <c:v>0.99974608105988749</c:v>
                </c:pt>
                <c:pt idx="267">
                  <c:v>0.99977315329982597</c:v>
                </c:pt>
                <c:pt idx="268">
                  <c:v>0.99979882525149177</c:v>
                </c:pt>
                <c:pt idx="269">
                  <c:v>0.99982122986385469</c:v>
                </c:pt>
                <c:pt idx="270">
                  <c:v>0.99984130066242971</c:v>
                </c:pt>
                <c:pt idx="271">
                  <c:v>0.99985763735894428</c:v>
                </c:pt>
                <c:pt idx="272">
                  <c:v>0.99987257376718619</c:v>
                </c:pt>
                <c:pt idx="273">
                  <c:v>0.9998875101754281</c:v>
                </c:pt>
                <c:pt idx="274">
                  <c:v>0.99990151305815489</c:v>
                </c:pt>
                <c:pt idx="275">
                  <c:v>0.99991504917812413</c:v>
                </c:pt>
                <c:pt idx="276">
                  <c:v>0.99992765177257825</c:v>
                </c:pt>
                <c:pt idx="277">
                  <c:v>0.99994025436703238</c:v>
                </c:pt>
                <c:pt idx="278">
                  <c:v>0.99995239019872895</c:v>
                </c:pt>
                <c:pt idx="279">
                  <c:v>0.99996405926766785</c:v>
                </c:pt>
                <c:pt idx="280">
                  <c:v>0.99997199423454641</c:v>
                </c:pt>
                <c:pt idx="281">
                  <c:v>0.99997852891315231</c:v>
                </c:pt>
                <c:pt idx="282">
                  <c:v>0.99998506359175809</c:v>
                </c:pt>
                <c:pt idx="283">
                  <c:v>0.99999066474484877</c:v>
                </c:pt>
                <c:pt idx="284">
                  <c:v>0.99999533237242444</c:v>
                </c:pt>
                <c:pt idx="285">
                  <c:v>0.99999766618621222</c:v>
                </c:pt>
                <c:pt idx="286">
                  <c:v>0.99999953323724244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9-400B-8EFA-5BEDC4E94AE0}"/>
            </c:ext>
          </c:extLst>
        </c:ser>
        <c:ser>
          <c:idx val="2"/>
          <c:order val="2"/>
          <c:tx>
            <c:strRef>
              <c:f>Данные!$O$3</c:f>
              <c:strCache>
                <c:ptCount val="1"/>
                <c:pt idx="0">
                  <c:v>Малая площадь</c:v>
                </c:pt>
              </c:strCache>
            </c:strRef>
          </c:tx>
          <c:spPr>
            <a:solidFill>
              <a:srgbClr val="2EC139"/>
            </a:solidFill>
            <a:ln>
              <a:noFill/>
            </a:ln>
            <a:effectLst/>
          </c:spPr>
          <c:cat>
            <c:numRef>
              <c:f>Данные!$P$4:$P$293</c:f>
              <c:numCache>
                <c:formatCode>General</c:formatCode>
                <c:ptCount val="290"/>
                <c:pt idx="0">
                  <c:v>0</c:v>
                </c:pt>
                <c:pt idx="1">
                  <c:v>13.888888888888889</c:v>
                </c:pt>
                <c:pt idx="2">
                  <c:v>13.888888888888889</c:v>
                </c:pt>
                <c:pt idx="3">
                  <c:v>27.777777777777779</c:v>
                </c:pt>
                <c:pt idx="4">
                  <c:v>41.666666666666664</c:v>
                </c:pt>
                <c:pt idx="5">
                  <c:v>55.555555555555557</c:v>
                </c:pt>
                <c:pt idx="6">
                  <c:v>69.444444444444443</c:v>
                </c:pt>
                <c:pt idx="7">
                  <c:v>83.333333333333329</c:v>
                </c:pt>
                <c:pt idx="8">
                  <c:v>97.222222222222229</c:v>
                </c:pt>
                <c:pt idx="9">
                  <c:v>111.11111111111111</c:v>
                </c:pt>
                <c:pt idx="10">
                  <c:v>125</c:v>
                </c:pt>
                <c:pt idx="11">
                  <c:v>138.88888888888889</c:v>
                </c:pt>
                <c:pt idx="12">
                  <c:v>152.77777777777777</c:v>
                </c:pt>
                <c:pt idx="13">
                  <c:v>166.66666666666666</c:v>
                </c:pt>
                <c:pt idx="14">
                  <c:v>180.55555555555554</c:v>
                </c:pt>
                <c:pt idx="15">
                  <c:v>194.44444444444446</c:v>
                </c:pt>
                <c:pt idx="16">
                  <c:v>208.33333333333334</c:v>
                </c:pt>
                <c:pt idx="17">
                  <c:v>222.22222222222223</c:v>
                </c:pt>
                <c:pt idx="18">
                  <c:v>236.11111111111111</c:v>
                </c:pt>
                <c:pt idx="19">
                  <c:v>250</c:v>
                </c:pt>
                <c:pt idx="20">
                  <c:v>263.88888888888891</c:v>
                </c:pt>
                <c:pt idx="21">
                  <c:v>277.77777777777777</c:v>
                </c:pt>
                <c:pt idx="22">
                  <c:v>291.66666666666669</c:v>
                </c:pt>
                <c:pt idx="23">
                  <c:v>305.55555555555554</c:v>
                </c:pt>
                <c:pt idx="24">
                  <c:v>319.44444444444446</c:v>
                </c:pt>
                <c:pt idx="25">
                  <c:v>333.33333333333331</c:v>
                </c:pt>
                <c:pt idx="26">
                  <c:v>347.22222222222223</c:v>
                </c:pt>
                <c:pt idx="27">
                  <c:v>361.11111111111109</c:v>
                </c:pt>
                <c:pt idx="28">
                  <c:v>375</c:v>
                </c:pt>
                <c:pt idx="29">
                  <c:v>388.88888888888891</c:v>
                </c:pt>
                <c:pt idx="30">
                  <c:v>402.77777777777777</c:v>
                </c:pt>
                <c:pt idx="31">
                  <c:v>416.66666666666669</c:v>
                </c:pt>
                <c:pt idx="32">
                  <c:v>430.55555555555554</c:v>
                </c:pt>
                <c:pt idx="33">
                  <c:v>444.44444444444446</c:v>
                </c:pt>
                <c:pt idx="34">
                  <c:v>458.33333333333331</c:v>
                </c:pt>
                <c:pt idx="35">
                  <c:v>472.22222222222223</c:v>
                </c:pt>
                <c:pt idx="36">
                  <c:v>486.11111111111109</c:v>
                </c:pt>
                <c:pt idx="37">
                  <c:v>500</c:v>
                </c:pt>
                <c:pt idx="38">
                  <c:v>513.88888888888891</c:v>
                </c:pt>
                <c:pt idx="39">
                  <c:v>527.77777777777783</c:v>
                </c:pt>
                <c:pt idx="40">
                  <c:v>541.66666666666663</c:v>
                </c:pt>
                <c:pt idx="41">
                  <c:v>555.55555555555554</c:v>
                </c:pt>
                <c:pt idx="42">
                  <c:v>569.44444444444446</c:v>
                </c:pt>
                <c:pt idx="43">
                  <c:v>583.33333333333337</c:v>
                </c:pt>
                <c:pt idx="44">
                  <c:v>597.22222222222217</c:v>
                </c:pt>
                <c:pt idx="45">
                  <c:v>611.11111111111109</c:v>
                </c:pt>
                <c:pt idx="46">
                  <c:v>625</c:v>
                </c:pt>
                <c:pt idx="47">
                  <c:v>638.88888888888891</c:v>
                </c:pt>
                <c:pt idx="48">
                  <c:v>652.77777777777783</c:v>
                </c:pt>
                <c:pt idx="49">
                  <c:v>666.66666666666663</c:v>
                </c:pt>
                <c:pt idx="50">
                  <c:v>680.55555555555554</c:v>
                </c:pt>
                <c:pt idx="51">
                  <c:v>694.44444444444446</c:v>
                </c:pt>
                <c:pt idx="52">
                  <c:v>708.33333333333337</c:v>
                </c:pt>
                <c:pt idx="53">
                  <c:v>722.22222222222217</c:v>
                </c:pt>
                <c:pt idx="54">
                  <c:v>736.11111111111109</c:v>
                </c:pt>
                <c:pt idx="55">
                  <c:v>750</c:v>
                </c:pt>
                <c:pt idx="56">
                  <c:v>763.88888888888891</c:v>
                </c:pt>
                <c:pt idx="57">
                  <c:v>777.77777777777783</c:v>
                </c:pt>
                <c:pt idx="58">
                  <c:v>791.66666666666663</c:v>
                </c:pt>
                <c:pt idx="59">
                  <c:v>805.55555555555554</c:v>
                </c:pt>
                <c:pt idx="60">
                  <c:v>819.44444444444446</c:v>
                </c:pt>
                <c:pt idx="61">
                  <c:v>833.33333333333337</c:v>
                </c:pt>
                <c:pt idx="62">
                  <c:v>847.22222222222217</c:v>
                </c:pt>
                <c:pt idx="63">
                  <c:v>861.11111111111109</c:v>
                </c:pt>
                <c:pt idx="64">
                  <c:v>875</c:v>
                </c:pt>
                <c:pt idx="65">
                  <c:v>888.88888888888891</c:v>
                </c:pt>
                <c:pt idx="66">
                  <c:v>902.77777777777783</c:v>
                </c:pt>
                <c:pt idx="67">
                  <c:v>916.66666666666663</c:v>
                </c:pt>
                <c:pt idx="68">
                  <c:v>930.55555555555554</c:v>
                </c:pt>
                <c:pt idx="69">
                  <c:v>944.44444444444446</c:v>
                </c:pt>
                <c:pt idx="70">
                  <c:v>958.33333333333337</c:v>
                </c:pt>
                <c:pt idx="71">
                  <c:v>972.22222222222217</c:v>
                </c:pt>
                <c:pt idx="72">
                  <c:v>986.11111111111109</c:v>
                </c:pt>
                <c:pt idx="73">
                  <c:v>1000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1000</c:v>
                </c:pt>
              </c:numCache>
            </c:numRef>
          </c:cat>
          <c:val>
            <c:numRef>
              <c:f>Данные!$Q$4:$Q$293</c:f>
              <c:numCache>
                <c:formatCode>0%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8.4530735394059794E-2</c:v>
                </c:pt>
                <c:pt idx="3">
                  <c:v>0.14007550354366285</c:v>
                </c:pt>
                <c:pt idx="4">
                  <c:v>0.19062591018737723</c:v>
                </c:pt>
                <c:pt idx="5">
                  <c:v>0.22516635424679426</c:v>
                </c:pt>
                <c:pt idx="6">
                  <c:v>0.25382558756095924</c:v>
                </c:pt>
                <c:pt idx="7">
                  <c:v>0.2818313530145406</c:v>
                </c:pt>
                <c:pt idx="8">
                  <c:v>0.30675648426822805</c:v>
                </c:pt>
                <c:pt idx="9">
                  <c:v>0.33135488159162368</c:v>
                </c:pt>
                <c:pt idx="10">
                  <c:v>0.35515978222716782</c:v>
                </c:pt>
                <c:pt idx="11">
                  <c:v>0.37728433693549712</c:v>
                </c:pt>
                <c:pt idx="12">
                  <c:v>0.39828866102568317</c:v>
                </c:pt>
                <c:pt idx="13">
                  <c:v>0.41873286980679758</c:v>
                </c:pt>
                <c:pt idx="14">
                  <c:v>0.43875699210610825</c:v>
                </c:pt>
                <c:pt idx="15">
                  <c:v>0.45649397689337645</c:v>
                </c:pt>
                <c:pt idx="16">
                  <c:v>0.47413760912913272</c:v>
                </c:pt>
                <c:pt idx="17">
                  <c:v>0.49080103957401366</c:v>
                </c:pt>
                <c:pt idx="18">
                  <c:v>0.50634423940075135</c:v>
                </c:pt>
                <c:pt idx="19">
                  <c:v>0.52086056116085766</c:v>
                </c:pt>
                <c:pt idx="20">
                  <c:v>0.53453670995735658</c:v>
                </c:pt>
                <c:pt idx="21">
                  <c:v>0.54760606716902782</c:v>
                </c:pt>
                <c:pt idx="22">
                  <c:v>0.55960187003831185</c:v>
                </c:pt>
                <c:pt idx="23">
                  <c:v>0.57159767290759589</c:v>
                </c:pt>
                <c:pt idx="24">
                  <c:v>0.58321073031568094</c:v>
                </c:pt>
                <c:pt idx="25">
                  <c:v>0.59441303649711352</c:v>
                </c:pt>
                <c:pt idx="26">
                  <c:v>0.6052886087482543</c:v>
                </c:pt>
                <c:pt idx="27">
                  <c:v>0.61616418099939507</c:v>
                </c:pt>
                <c:pt idx="28">
                  <c:v>0.62689972442326791</c:v>
                </c:pt>
                <c:pt idx="29">
                  <c:v>0.63763526784714075</c:v>
                </c:pt>
                <c:pt idx="30">
                  <c:v>0.64605426770524488</c:v>
                </c:pt>
                <c:pt idx="31">
                  <c:v>0.65445599734131932</c:v>
                </c:pt>
                <c:pt idx="32">
                  <c:v>0.66249645260304257</c:v>
                </c:pt>
                <c:pt idx="33">
                  <c:v>0.67052477203306926</c:v>
                </c:pt>
                <c:pt idx="34">
                  <c:v>0.67780627105100033</c:v>
                </c:pt>
                <c:pt idx="35">
                  <c:v>0.68499441751741963</c:v>
                </c:pt>
                <c:pt idx="36">
                  <c:v>0.69199585888081494</c:v>
                </c:pt>
                <c:pt idx="37">
                  <c:v>0.69848386121089456</c:v>
                </c:pt>
                <c:pt idx="38">
                  <c:v>0.70464512961068249</c:v>
                </c:pt>
                <c:pt idx="39">
                  <c:v>0.7101529301498869</c:v>
                </c:pt>
                <c:pt idx="40">
                  <c:v>0.7156607306890912</c:v>
                </c:pt>
                <c:pt idx="41">
                  <c:v>0.72088847357375974</c:v>
                </c:pt>
                <c:pt idx="42">
                  <c:v>0.72574280625238052</c:v>
                </c:pt>
                <c:pt idx="43">
                  <c:v>0.73055046265524526</c:v>
                </c:pt>
                <c:pt idx="44">
                  <c:v>0.73521809023084217</c:v>
                </c:pt>
                <c:pt idx="45">
                  <c:v>0.73983904153068314</c:v>
                </c:pt>
                <c:pt idx="46">
                  <c:v>0.74436664027901212</c:v>
                </c:pt>
                <c:pt idx="47">
                  <c:v>0.74875421020007316</c:v>
                </c:pt>
                <c:pt idx="48">
                  <c:v>0.75276836991508655</c:v>
                </c:pt>
                <c:pt idx="49">
                  <c:v>0.75678252963009984</c:v>
                </c:pt>
                <c:pt idx="50">
                  <c:v>0.76075001306935719</c:v>
                </c:pt>
                <c:pt idx="51">
                  <c:v>0.76468949074316095</c:v>
                </c:pt>
                <c:pt idx="52">
                  <c:v>0.76856362163090641</c:v>
                </c:pt>
                <c:pt idx="53">
                  <c:v>0.77243775251865188</c:v>
                </c:pt>
                <c:pt idx="54">
                  <c:v>0.77621853085488535</c:v>
                </c:pt>
                <c:pt idx="55">
                  <c:v>0.77990595663960682</c:v>
                </c:pt>
                <c:pt idx="56">
                  <c:v>0.78350002987281653</c:v>
                </c:pt>
                <c:pt idx="57">
                  <c:v>0.78708010022329933</c:v>
                </c:pt>
                <c:pt idx="58">
                  <c:v>0.79059995817805695</c:v>
                </c:pt>
                <c:pt idx="59">
                  <c:v>0.79410067885975455</c:v>
                </c:pt>
                <c:pt idx="60">
                  <c:v>0.79753791980642419</c:v>
                </c:pt>
                <c:pt idx="61">
                  <c:v>0.80094528793660991</c:v>
                </c:pt>
                <c:pt idx="62">
                  <c:v>0.80435265606679562</c:v>
                </c:pt>
                <c:pt idx="63">
                  <c:v>0.80766667164546946</c:v>
                </c:pt>
                <c:pt idx="64">
                  <c:v>0.81098068722414318</c:v>
                </c:pt>
                <c:pt idx="65">
                  <c:v>0.81429470280281702</c:v>
                </c:pt>
                <c:pt idx="66">
                  <c:v>0.81742201327846697</c:v>
                </c:pt>
                <c:pt idx="67">
                  <c:v>0.82040929492684889</c:v>
                </c:pt>
                <c:pt idx="68">
                  <c:v>0.82334990029947497</c:v>
                </c:pt>
                <c:pt idx="69">
                  <c:v>0.82620695513849784</c:v>
                </c:pt>
                <c:pt idx="70">
                  <c:v>0.82905420795961193</c:v>
                </c:pt>
                <c:pt idx="71">
                  <c:v>0.83188745789799923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</c:v>
                </c:pt>
                <c:pt idx="2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9-400B-8EFA-5BEDC4E9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792864"/>
        <c:axId val="-146797216"/>
      </c:areaChart>
      <c:scatterChart>
        <c:scatterStyle val="smoothMarker"/>
        <c:varyColors val="0"/>
        <c:ser>
          <c:idx val="0"/>
          <c:order val="0"/>
          <c:tx>
            <c:strRef>
              <c:f>Данные!$E$5</c:f>
              <c:strCache>
                <c:ptCount val="1"/>
                <c:pt idx="0">
                  <c:v>% оффшор</c:v>
                </c:pt>
              </c:strCache>
            </c:strRef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Данные!$A$6:$A$291</c:f>
              <c:numCache>
                <c:formatCode>General</c:formatCode>
                <c:ptCount val="2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</c:numCache>
            </c:numRef>
          </c:xVal>
          <c:yVal>
            <c:numRef>
              <c:f>Данные!$E$6:$E$291</c:f>
              <c:numCache>
                <c:formatCode>0%</c:formatCode>
                <c:ptCount val="286"/>
                <c:pt idx="0">
                  <c:v>8.4530735394059794E-2</c:v>
                </c:pt>
                <c:pt idx="1">
                  <c:v>0.14007550354366285</c:v>
                </c:pt>
                <c:pt idx="2">
                  <c:v>0.19062591018737723</c:v>
                </c:pt>
                <c:pt idx="3">
                  <c:v>0.22516635424679426</c:v>
                </c:pt>
                <c:pt idx="4">
                  <c:v>0.25382558756095924</c:v>
                </c:pt>
                <c:pt idx="5">
                  <c:v>0.2818313530145406</c:v>
                </c:pt>
                <c:pt idx="6">
                  <c:v>0.30675648426822805</c:v>
                </c:pt>
                <c:pt idx="7">
                  <c:v>0.33135488159162368</c:v>
                </c:pt>
                <c:pt idx="8">
                  <c:v>0.35515978222716782</c:v>
                </c:pt>
                <c:pt idx="9">
                  <c:v>0.37728433693549712</c:v>
                </c:pt>
                <c:pt idx="10">
                  <c:v>0.39828866102568317</c:v>
                </c:pt>
                <c:pt idx="11">
                  <c:v>0.41873286980679758</c:v>
                </c:pt>
                <c:pt idx="12">
                  <c:v>0.43875699210610825</c:v>
                </c:pt>
                <c:pt idx="13">
                  <c:v>0.45649397689337645</c:v>
                </c:pt>
                <c:pt idx="14">
                  <c:v>0.47413760912913272</c:v>
                </c:pt>
                <c:pt idx="15">
                  <c:v>0.49080103957401366</c:v>
                </c:pt>
                <c:pt idx="16">
                  <c:v>0.50634423940075135</c:v>
                </c:pt>
                <c:pt idx="17">
                  <c:v>0.52086056116085766</c:v>
                </c:pt>
                <c:pt idx="18">
                  <c:v>0.53453670995735658</c:v>
                </c:pt>
                <c:pt idx="19">
                  <c:v>0.54760606716902782</c:v>
                </c:pt>
                <c:pt idx="20">
                  <c:v>0.55960187003831185</c:v>
                </c:pt>
                <c:pt idx="21">
                  <c:v>0.57159767290759589</c:v>
                </c:pt>
                <c:pt idx="22">
                  <c:v>0.58321073031568094</c:v>
                </c:pt>
                <c:pt idx="23">
                  <c:v>0.59441303649711352</c:v>
                </c:pt>
                <c:pt idx="24">
                  <c:v>0.6052886087482543</c:v>
                </c:pt>
                <c:pt idx="25">
                  <c:v>0.61616418099939507</c:v>
                </c:pt>
                <c:pt idx="26">
                  <c:v>0.62689972442326791</c:v>
                </c:pt>
                <c:pt idx="27">
                  <c:v>0.63763526784714075</c:v>
                </c:pt>
                <c:pt idx="28">
                  <c:v>0.64605426770524488</c:v>
                </c:pt>
                <c:pt idx="29">
                  <c:v>0.65445599734131932</c:v>
                </c:pt>
                <c:pt idx="30">
                  <c:v>0.66249645260304257</c:v>
                </c:pt>
                <c:pt idx="31">
                  <c:v>0.67052477203306926</c:v>
                </c:pt>
                <c:pt idx="32">
                  <c:v>0.67780627105100033</c:v>
                </c:pt>
                <c:pt idx="33">
                  <c:v>0.68499441751741963</c:v>
                </c:pt>
                <c:pt idx="34">
                  <c:v>0.69199585888081494</c:v>
                </c:pt>
                <c:pt idx="35">
                  <c:v>0.69848386121089456</c:v>
                </c:pt>
                <c:pt idx="36">
                  <c:v>0.70464512961068249</c:v>
                </c:pt>
                <c:pt idx="37">
                  <c:v>0.7101529301498869</c:v>
                </c:pt>
                <c:pt idx="38">
                  <c:v>0.7156607306890912</c:v>
                </c:pt>
                <c:pt idx="39">
                  <c:v>0.72088847357375974</c:v>
                </c:pt>
                <c:pt idx="40">
                  <c:v>0.72574280625238052</c:v>
                </c:pt>
                <c:pt idx="41">
                  <c:v>0.73055046265524526</c:v>
                </c:pt>
                <c:pt idx="42">
                  <c:v>0.73521809023084217</c:v>
                </c:pt>
                <c:pt idx="43">
                  <c:v>0.73983904153068314</c:v>
                </c:pt>
                <c:pt idx="44">
                  <c:v>0.74436664027901212</c:v>
                </c:pt>
                <c:pt idx="45">
                  <c:v>0.74875421020007316</c:v>
                </c:pt>
                <c:pt idx="46">
                  <c:v>0.75276836991508655</c:v>
                </c:pt>
                <c:pt idx="47">
                  <c:v>0.75678252963009984</c:v>
                </c:pt>
                <c:pt idx="48">
                  <c:v>0.76075001306935719</c:v>
                </c:pt>
                <c:pt idx="49">
                  <c:v>0.76468949074316095</c:v>
                </c:pt>
                <c:pt idx="50">
                  <c:v>0.76856362163090641</c:v>
                </c:pt>
                <c:pt idx="51">
                  <c:v>0.77243775251865188</c:v>
                </c:pt>
                <c:pt idx="52">
                  <c:v>0.77621853085488535</c:v>
                </c:pt>
                <c:pt idx="53">
                  <c:v>0.77990595663960682</c:v>
                </c:pt>
                <c:pt idx="54">
                  <c:v>0.78350002987281653</c:v>
                </c:pt>
                <c:pt idx="55">
                  <c:v>0.78708010022329933</c:v>
                </c:pt>
                <c:pt idx="56">
                  <c:v>0.79059995817805695</c:v>
                </c:pt>
                <c:pt idx="57">
                  <c:v>0.79410067885975455</c:v>
                </c:pt>
                <c:pt idx="58">
                  <c:v>0.79753791980642419</c:v>
                </c:pt>
                <c:pt idx="59">
                  <c:v>0.80094528793660991</c:v>
                </c:pt>
                <c:pt idx="60">
                  <c:v>0.80435265606679562</c:v>
                </c:pt>
                <c:pt idx="61">
                  <c:v>0.80766667164546946</c:v>
                </c:pt>
                <c:pt idx="62">
                  <c:v>0.81098068722414318</c:v>
                </c:pt>
                <c:pt idx="63">
                  <c:v>0.81429470280281702</c:v>
                </c:pt>
                <c:pt idx="64">
                  <c:v>0.81742201327846697</c:v>
                </c:pt>
                <c:pt idx="65">
                  <c:v>0.82040929492684889</c:v>
                </c:pt>
                <c:pt idx="66">
                  <c:v>0.82334990029947497</c:v>
                </c:pt>
                <c:pt idx="67">
                  <c:v>0.82620695513849784</c:v>
                </c:pt>
                <c:pt idx="68">
                  <c:v>0.82905420795961193</c:v>
                </c:pt>
                <c:pt idx="69">
                  <c:v>0.83188745789799923</c:v>
                </c:pt>
                <c:pt idx="70">
                  <c:v>0.83470903876744762</c:v>
                </c:pt>
                <c:pt idx="71">
                  <c:v>0.83750961531280577</c:v>
                </c:pt>
                <c:pt idx="72">
                  <c:v>0.84026071500586252</c:v>
                </c:pt>
                <c:pt idx="73">
                  <c:v>0.84300434649479838</c:v>
                </c:pt>
                <c:pt idx="74">
                  <c:v>0.84574611093270402</c:v>
                </c:pt>
                <c:pt idx="75">
                  <c:v>0.84840665865079423</c:v>
                </c:pt>
                <c:pt idx="76">
                  <c:v>0.85083382499010463</c:v>
                </c:pt>
                <c:pt idx="77">
                  <c:v>0.85321431505365908</c:v>
                </c:pt>
                <c:pt idx="78">
                  <c:v>0.85554812884145748</c:v>
                </c:pt>
                <c:pt idx="79">
                  <c:v>0.85788194262925599</c:v>
                </c:pt>
                <c:pt idx="80">
                  <c:v>0.86017654834541935</c:v>
                </c:pt>
                <c:pt idx="81">
                  <c:v>0.86246835348503748</c:v>
                </c:pt>
                <c:pt idx="82">
                  <c:v>0.86475549099707993</c:v>
                </c:pt>
                <c:pt idx="83">
                  <c:v>0.86704262850912239</c:v>
                </c:pt>
                <c:pt idx="84">
                  <c:v>0.86932976602116485</c:v>
                </c:pt>
                <c:pt idx="85">
                  <c:v>0.87159356539532939</c:v>
                </c:pt>
                <c:pt idx="86">
                  <c:v>0.87382142403716179</c:v>
                </c:pt>
                <c:pt idx="87">
                  <c:v>0.8760072740308138</c:v>
                </c:pt>
                <c:pt idx="88">
                  <c:v>0.87819032344792047</c:v>
                </c:pt>
                <c:pt idx="89">
                  <c:v>0.880337432132695</c:v>
                </c:pt>
                <c:pt idx="90">
                  <c:v>0.88248454081746963</c:v>
                </c:pt>
                <c:pt idx="91">
                  <c:v>0.88457797178512487</c:v>
                </c:pt>
                <c:pt idx="92">
                  <c:v>0.88663172791838751</c:v>
                </c:pt>
                <c:pt idx="93">
                  <c:v>0.8886388077758941</c:v>
                </c:pt>
                <c:pt idx="94">
                  <c:v>0.89059921135764486</c:v>
                </c:pt>
                <c:pt idx="95">
                  <c:v>0.89255961493939551</c:v>
                </c:pt>
                <c:pt idx="96">
                  <c:v>0.89452001852114627</c:v>
                </c:pt>
                <c:pt idx="97">
                  <c:v>0.89643374582714097</c:v>
                </c:pt>
                <c:pt idx="98">
                  <c:v>0.89830079685737974</c:v>
                </c:pt>
                <c:pt idx="99">
                  <c:v>0.90016318026004283</c:v>
                </c:pt>
                <c:pt idx="100">
                  <c:v>0.90197001889455641</c:v>
                </c:pt>
                <c:pt idx="101">
                  <c:v>0.9037437173732833</c:v>
                </c:pt>
                <c:pt idx="102">
                  <c:v>0.90551741585201007</c:v>
                </c:pt>
                <c:pt idx="103">
                  <c:v>0.9072444380549809</c:v>
                </c:pt>
                <c:pt idx="104">
                  <c:v>0.90893365247458946</c:v>
                </c:pt>
                <c:pt idx="105">
                  <c:v>0.91061399840180435</c:v>
                </c:pt>
                <c:pt idx="106">
                  <c:v>0.91229434432901924</c:v>
                </c:pt>
                <c:pt idx="107">
                  <c:v>0.91392801398047807</c:v>
                </c:pt>
                <c:pt idx="108">
                  <c:v>0.91556168363193702</c:v>
                </c:pt>
                <c:pt idx="109">
                  <c:v>0.91714867700764002</c:v>
                </c:pt>
                <c:pt idx="110">
                  <c:v>0.91873567038334292</c:v>
                </c:pt>
                <c:pt idx="111">
                  <c:v>0.92027598748328987</c:v>
                </c:pt>
                <c:pt idx="112">
                  <c:v>0.92181630458323682</c:v>
                </c:pt>
                <c:pt idx="113">
                  <c:v>0.92335662168318389</c:v>
                </c:pt>
                <c:pt idx="114">
                  <c:v>0.92489553849485817</c:v>
                </c:pt>
                <c:pt idx="115">
                  <c:v>0.92632383253299078</c:v>
                </c:pt>
                <c:pt idx="116">
                  <c:v>0.92772412080566991</c:v>
                </c:pt>
                <c:pt idx="117">
                  <c:v>0.92909967065219823</c:v>
                </c:pt>
                <c:pt idx="118">
                  <c:v>0.93046168437875743</c:v>
                </c:pt>
                <c:pt idx="119">
                  <c:v>0.9318152963756805</c:v>
                </c:pt>
                <c:pt idx="120">
                  <c:v>0.93316890837260369</c:v>
                </c:pt>
                <c:pt idx="121">
                  <c:v>0.93446697560137715</c:v>
                </c:pt>
                <c:pt idx="122">
                  <c:v>0.93572723504678834</c:v>
                </c:pt>
                <c:pt idx="123">
                  <c:v>0.93698749449219942</c:v>
                </c:pt>
                <c:pt idx="124">
                  <c:v>0.93820107766185468</c:v>
                </c:pt>
                <c:pt idx="125">
                  <c:v>0.93939225621914701</c:v>
                </c:pt>
                <c:pt idx="126">
                  <c:v>0.94056616455440956</c:v>
                </c:pt>
                <c:pt idx="127">
                  <c:v>0.94173307144830887</c:v>
                </c:pt>
                <c:pt idx="128">
                  <c:v>0.94289997834220807</c:v>
                </c:pt>
                <c:pt idx="129">
                  <c:v>0.94402020896035133</c:v>
                </c:pt>
                <c:pt idx="130">
                  <c:v>0.94514043957849458</c:v>
                </c:pt>
                <c:pt idx="131">
                  <c:v>0.94625880314560762</c:v>
                </c:pt>
                <c:pt idx="132">
                  <c:v>0.94733235748799483</c:v>
                </c:pt>
                <c:pt idx="133">
                  <c:v>0.94836577023323199</c:v>
                </c:pt>
                <c:pt idx="134">
                  <c:v>0.94939264829986336</c:v>
                </c:pt>
                <c:pt idx="135">
                  <c:v>0.95041952636649463</c:v>
                </c:pt>
                <c:pt idx="136">
                  <c:v>0.951446404433126</c:v>
                </c:pt>
                <c:pt idx="137">
                  <c:v>0.95247328249975727</c:v>
                </c:pt>
                <c:pt idx="138">
                  <c:v>0.95348709120917696</c:v>
                </c:pt>
                <c:pt idx="139">
                  <c:v>0.95446729300005229</c:v>
                </c:pt>
                <c:pt idx="140">
                  <c:v>0.95544749479092761</c:v>
                </c:pt>
                <c:pt idx="141">
                  <c:v>0.95638102030604699</c:v>
                </c:pt>
                <c:pt idx="142">
                  <c:v>0.95731454582116637</c:v>
                </c:pt>
                <c:pt idx="143">
                  <c:v>0.95820139506052981</c:v>
                </c:pt>
                <c:pt idx="144">
                  <c:v>0.95908824429989326</c:v>
                </c:pt>
                <c:pt idx="145">
                  <c:v>0.95997509353925659</c:v>
                </c:pt>
                <c:pt idx="146">
                  <c:v>0.96086194277862003</c:v>
                </c:pt>
                <c:pt idx="147">
                  <c:v>0.96174879201798347</c:v>
                </c:pt>
                <c:pt idx="148">
                  <c:v>0.96258896498159086</c:v>
                </c:pt>
                <c:pt idx="149">
                  <c:v>0.96342913794519836</c:v>
                </c:pt>
                <c:pt idx="150">
                  <c:v>0.96426931090880574</c:v>
                </c:pt>
                <c:pt idx="151">
                  <c:v>0.96510948387241324</c:v>
                </c:pt>
                <c:pt idx="152">
                  <c:v>0.96594965683602063</c:v>
                </c:pt>
                <c:pt idx="153">
                  <c:v>0.96678982979962813</c:v>
                </c:pt>
                <c:pt idx="154">
                  <c:v>0.96763000276323552</c:v>
                </c:pt>
                <c:pt idx="155">
                  <c:v>0.96839642721114849</c:v>
                </c:pt>
                <c:pt idx="156">
                  <c:v>0.96915211611563767</c:v>
                </c:pt>
                <c:pt idx="157">
                  <c:v>0.96989893652773318</c:v>
                </c:pt>
                <c:pt idx="158">
                  <c:v>0.97059908066407274</c:v>
                </c:pt>
                <c:pt idx="159">
                  <c:v>0.97129082307077619</c:v>
                </c:pt>
                <c:pt idx="160">
                  <c:v>0.9719442909313597</c:v>
                </c:pt>
                <c:pt idx="161">
                  <c:v>0.97259775879194332</c:v>
                </c:pt>
                <c:pt idx="162">
                  <c:v>0.97324422521116349</c:v>
                </c:pt>
                <c:pt idx="163">
                  <c:v>0.97387902256144465</c:v>
                </c:pt>
                <c:pt idx="164">
                  <c:v>0.97448581414627222</c:v>
                </c:pt>
                <c:pt idx="165">
                  <c:v>0.97509260573109979</c:v>
                </c:pt>
                <c:pt idx="166">
                  <c:v>0.97569939731592747</c:v>
                </c:pt>
                <c:pt idx="167">
                  <c:v>0.97630618890075505</c:v>
                </c:pt>
                <c:pt idx="168">
                  <c:v>0.97688450795737147</c:v>
                </c:pt>
                <c:pt idx="169">
                  <c:v>0.9774446232664431</c:v>
                </c:pt>
                <c:pt idx="170">
                  <c:v>0.97800473857551473</c:v>
                </c:pt>
                <c:pt idx="171">
                  <c:v>0.97852517905019376</c:v>
                </c:pt>
                <c:pt idx="172">
                  <c:v>0.97903861808350945</c:v>
                </c:pt>
                <c:pt idx="173">
                  <c:v>0.97955205711682514</c:v>
                </c:pt>
                <c:pt idx="174">
                  <c:v>0.98002768836677845</c:v>
                </c:pt>
                <c:pt idx="175">
                  <c:v>0.98049445112433808</c:v>
                </c:pt>
                <c:pt idx="176">
                  <c:v>0.98096121388189783</c:v>
                </c:pt>
                <c:pt idx="177">
                  <c:v>0.98142750987669991</c:v>
                </c:pt>
                <c:pt idx="178">
                  <c:v>0.98189193882047188</c:v>
                </c:pt>
                <c:pt idx="179">
                  <c:v>0.98234796603460761</c:v>
                </c:pt>
                <c:pt idx="180">
                  <c:v>0.98280305972322834</c:v>
                </c:pt>
                <c:pt idx="181">
                  <c:v>0.98325535283530374</c:v>
                </c:pt>
                <c:pt idx="182">
                  <c:v>0.9837057788963488</c:v>
                </c:pt>
                <c:pt idx="183">
                  <c:v>0.98412353156436472</c:v>
                </c:pt>
                <c:pt idx="184">
                  <c:v>0.98454081746962308</c:v>
                </c:pt>
                <c:pt idx="185">
                  <c:v>0.98493896610182152</c:v>
                </c:pt>
                <c:pt idx="186">
                  <c:v>0.98532871300438385</c:v>
                </c:pt>
                <c:pt idx="187">
                  <c:v>0.98571425904212817</c:v>
                </c:pt>
                <c:pt idx="188">
                  <c:v>0.98609933831711494</c:v>
                </c:pt>
                <c:pt idx="189">
                  <c:v>0.98647274852316269</c:v>
                </c:pt>
                <c:pt idx="190">
                  <c:v>0.98684615872921033</c:v>
                </c:pt>
                <c:pt idx="191">
                  <c:v>0.98720743310356163</c:v>
                </c:pt>
                <c:pt idx="192">
                  <c:v>0.98756684042688259</c:v>
                </c:pt>
                <c:pt idx="193">
                  <c:v>0.98791691249505231</c:v>
                </c:pt>
                <c:pt idx="194">
                  <c:v>0.98826231693564648</c:v>
                </c:pt>
                <c:pt idx="195">
                  <c:v>0.98860632108796798</c:v>
                </c:pt>
                <c:pt idx="196">
                  <c:v>0.98894845818925925</c:v>
                </c:pt>
                <c:pt idx="197">
                  <c:v>0.98928079327264173</c:v>
                </c:pt>
                <c:pt idx="198">
                  <c:v>0.98961266159326666</c:v>
                </c:pt>
                <c:pt idx="199">
                  <c:v>0.98992959350564969</c:v>
                </c:pt>
                <c:pt idx="200">
                  <c:v>0.99023765692563914</c:v>
                </c:pt>
                <c:pt idx="201">
                  <c:v>0.99054478682011338</c:v>
                </c:pt>
                <c:pt idx="202">
                  <c:v>0.99084678232425449</c:v>
                </c:pt>
                <c:pt idx="203">
                  <c:v>0.99112777350430536</c:v>
                </c:pt>
                <c:pt idx="204">
                  <c:v>0.99140643087056857</c:v>
                </c:pt>
                <c:pt idx="205">
                  <c:v>0.99168415471131655</c:v>
                </c:pt>
                <c:pt idx="206">
                  <c:v>0.99196187855206464</c:v>
                </c:pt>
                <c:pt idx="207">
                  <c:v>0.99223306771420672</c:v>
                </c:pt>
                <c:pt idx="208">
                  <c:v>0.99250285658807624</c:v>
                </c:pt>
                <c:pt idx="209">
                  <c:v>0.99276751107161265</c:v>
                </c:pt>
                <c:pt idx="210">
                  <c:v>0.99302143001172505</c:v>
                </c:pt>
                <c:pt idx="211">
                  <c:v>0.99325481139050498</c:v>
                </c:pt>
                <c:pt idx="212">
                  <c:v>0.99348259161619401</c:v>
                </c:pt>
                <c:pt idx="213">
                  <c:v>0.99370523745155004</c:v>
                </c:pt>
                <c:pt idx="214">
                  <c:v>0.99392414918484551</c:v>
                </c:pt>
                <c:pt idx="215">
                  <c:v>0.99414072710435319</c:v>
                </c:pt>
                <c:pt idx="216">
                  <c:v>0.99433583393701319</c:v>
                </c:pt>
                <c:pt idx="217">
                  <c:v>0.99453000724415797</c:v>
                </c:pt>
                <c:pt idx="218">
                  <c:v>0.99472231350027263</c:v>
                </c:pt>
                <c:pt idx="219">
                  <c:v>0.99491041889156917</c:v>
                </c:pt>
                <c:pt idx="220">
                  <c:v>0.99509292312977493</c:v>
                </c:pt>
                <c:pt idx="221">
                  <c:v>0.99527449384246569</c:v>
                </c:pt>
                <c:pt idx="222">
                  <c:v>0.99545373074136867</c:v>
                </c:pt>
                <c:pt idx="223">
                  <c:v>0.99562643296166575</c:v>
                </c:pt>
                <c:pt idx="224">
                  <c:v>0.99579166697784183</c:v>
                </c:pt>
                <c:pt idx="225">
                  <c:v>0.9959559674685029</c:v>
                </c:pt>
                <c:pt idx="226">
                  <c:v>0.99611886767089119</c:v>
                </c:pt>
                <c:pt idx="227">
                  <c:v>0.99627990082224926</c:v>
                </c:pt>
                <c:pt idx="228">
                  <c:v>0.99644093397360733</c:v>
                </c:pt>
                <c:pt idx="229">
                  <c:v>0.99659543244635962</c:v>
                </c:pt>
                <c:pt idx="230">
                  <c:v>0.9967499309191119</c:v>
                </c:pt>
                <c:pt idx="231">
                  <c:v>0.99690349586634897</c:v>
                </c:pt>
                <c:pt idx="232">
                  <c:v>0.99705659405082858</c:v>
                </c:pt>
                <c:pt idx="233">
                  <c:v>0.99720642489600531</c:v>
                </c:pt>
                <c:pt idx="234">
                  <c:v>0.99734972106257613</c:v>
                </c:pt>
                <c:pt idx="235">
                  <c:v>0.99748648255054106</c:v>
                </c:pt>
                <c:pt idx="236">
                  <c:v>0.997622310512991</c:v>
                </c:pt>
                <c:pt idx="237">
                  <c:v>0.9977464694065018</c:v>
                </c:pt>
                <c:pt idx="238">
                  <c:v>0.99786269333313415</c:v>
                </c:pt>
                <c:pt idx="239">
                  <c:v>0.99797705020873628</c:v>
                </c:pt>
                <c:pt idx="240">
                  <c:v>0.99808907327055063</c:v>
                </c:pt>
                <c:pt idx="241">
                  <c:v>0.99819689546754697</c:v>
                </c:pt>
                <c:pt idx="242">
                  <c:v>0.99829818298593742</c:v>
                </c:pt>
                <c:pt idx="243">
                  <c:v>0.99839900374157031</c:v>
                </c:pt>
                <c:pt idx="244">
                  <c:v>0.9984998244972032</c:v>
                </c:pt>
                <c:pt idx="245">
                  <c:v>0.99859504409974531</c:v>
                </c:pt>
                <c:pt idx="246">
                  <c:v>0.99868652960022708</c:v>
                </c:pt>
                <c:pt idx="247">
                  <c:v>0.99877708157519363</c:v>
                </c:pt>
                <c:pt idx="248">
                  <c:v>0.99886156563431194</c:v>
                </c:pt>
                <c:pt idx="249">
                  <c:v>0.9989455829306727</c:v>
                </c:pt>
                <c:pt idx="250">
                  <c:v>0.99902960022703335</c:v>
                </c:pt>
                <c:pt idx="251">
                  <c:v>0.99911128370960633</c:v>
                </c:pt>
                <c:pt idx="252">
                  <c:v>0.99919110014114909</c:v>
                </c:pt>
                <c:pt idx="253">
                  <c:v>0.99926718247063129</c:v>
                </c:pt>
                <c:pt idx="254">
                  <c:v>0.99932226047602335</c:v>
                </c:pt>
                <c:pt idx="255">
                  <c:v>0.99937453790486996</c:v>
                </c:pt>
                <c:pt idx="256">
                  <c:v>0.99942634857095913</c:v>
                </c:pt>
                <c:pt idx="257">
                  <c:v>0.99947675894877563</c:v>
                </c:pt>
                <c:pt idx="258">
                  <c:v>0.99952483551280424</c:v>
                </c:pt>
                <c:pt idx="259">
                  <c:v>0.99956964473752996</c:v>
                </c:pt>
                <c:pt idx="260">
                  <c:v>0.99961071986019523</c:v>
                </c:pt>
                <c:pt idx="261">
                  <c:v>0.99964806088080005</c:v>
                </c:pt>
                <c:pt idx="262">
                  <c:v>0.99968400161313209</c:v>
                </c:pt>
                <c:pt idx="263">
                  <c:v>0.99971527471788857</c:v>
                </c:pt>
                <c:pt idx="264">
                  <c:v>0.99974608105988749</c:v>
                </c:pt>
                <c:pt idx="265">
                  <c:v>0.99977315329982597</c:v>
                </c:pt>
                <c:pt idx="266">
                  <c:v>0.99979882525149177</c:v>
                </c:pt>
                <c:pt idx="267">
                  <c:v>0.99982122986385469</c:v>
                </c:pt>
                <c:pt idx="268">
                  <c:v>0.99984130066242971</c:v>
                </c:pt>
                <c:pt idx="269">
                  <c:v>0.99985763735894428</c:v>
                </c:pt>
                <c:pt idx="270">
                  <c:v>0.99987257376718619</c:v>
                </c:pt>
                <c:pt idx="271">
                  <c:v>0.9998875101754281</c:v>
                </c:pt>
                <c:pt idx="272">
                  <c:v>0.99990151305815489</c:v>
                </c:pt>
                <c:pt idx="273">
                  <c:v>0.99991504917812413</c:v>
                </c:pt>
                <c:pt idx="274">
                  <c:v>0.99992765177257825</c:v>
                </c:pt>
                <c:pt idx="275">
                  <c:v>0.99994025436703238</c:v>
                </c:pt>
                <c:pt idx="276">
                  <c:v>0.99995239019872895</c:v>
                </c:pt>
                <c:pt idx="277">
                  <c:v>0.99996405926766785</c:v>
                </c:pt>
                <c:pt idx="278">
                  <c:v>0.99997199423454641</c:v>
                </c:pt>
                <c:pt idx="279">
                  <c:v>0.99997852891315231</c:v>
                </c:pt>
                <c:pt idx="280">
                  <c:v>0.99998506359175809</c:v>
                </c:pt>
                <c:pt idx="281">
                  <c:v>0.99999066474484877</c:v>
                </c:pt>
                <c:pt idx="282">
                  <c:v>0.99999533237242444</c:v>
                </c:pt>
                <c:pt idx="283">
                  <c:v>0.99999766618621222</c:v>
                </c:pt>
                <c:pt idx="284">
                  <c:v>0.99999953323724244</c:v>
                </c:pt>
                <c:pt idx="28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D9-400B-8EFA-5BEDC4E94AE0}"/>
            </c:ext>
          </c:extLst>
        </c:ser>
        <c:ser>
          <c:idx val="3"/>
          <c:order val="3"/>
          <c:tx>
            <c:strRef>
              <c:f>Данные!$A$1</c:f>
              <c:strCache>
                <c:ptCount val="1"/>
                <c:pt idx="0">
                  <c:v>Точка пересичения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Данные!$I$3</c:f>
                <c:numCache>
                  <c:formatCode>General</c:formatCode>
                  <c:ptCount val="1"/>
                  <c:pt idx="0">
                    <c:v>217</c:v>
                  </c:pt>
                </c:numCache>
              </c:numRef>
            </c:plus>
            <c:minus>
              <c:numRef>
                <c:f>Данные!$J$3</c:f>
                <c:numCache>
                  <c:formatCode>General</c:formatCode>
                  <c:ptCount val="1"/>
                  <c:pt idx="0">
                    <c:v>70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1"/>
            <c:plus>
              <c:numRef>
                <c:f>Данные!$I$2</c:f>
                <c:numCache>
                  <c:formatCode>General</c:formatCode>
                  <c:ptCount val="1"/>
                  <c:pt idx="0">
                    <c:v>0.16811254210200077</c:v>
                  </c:pt>
                </c:numCache>
              </c:numRef>
            </c:plus>
            <c:minus>
              <c:numRef>
                <c:f>Данные!$J$2</c:f>
                <c:numCache>
                  <c:formatCode>General</c:formatCode>
                  <c:ptCount val="1"/>
                  <c:pt idx="0">
                    <c:v>0.83188745789799923</c:v>
                  </c:pt>
                </c:numCache>
              </c:numRef>
            </c:minus>
            <c:spPr>
              <a:noFill/>
              <a:ln w="9525" cap="sq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  <a:round/>
                <a:tailEnd w="lg" len="lg"/>
              </a:ln>
              <a:effectLst/>
            </c:spPr>
          </c:errBars>
          <c:xVal>
            <c:numRef>
              <c:f>Данные!$B$2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Данные!$B$3</c:f>
              <c:numCache>
                <c:formatCode>0%</c:formatCode>
                <c:ptCount val="1"/>
                <c:pt idx="0">
                  <c:v>0.83188745789799923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D9-400B-8EFA-5BEDC4E94AE0}"/>
            </c:ext>
          </c:extLst>
        </c:ser>
        <c:ser>
          <c:idx val="4"/>
          <c:order val="4"/>
          <c:tx>
            <c:strRef>
              <c:f>Данные!$D$2</c:f>
              <c:strCache>
                <c:ptCount val="1"/>
                <c:pt idx="0">
                  <c:v>подпись вертикаль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Данные!$E$2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Данные!$F$2</c:f>
              <c:numCache>
                <c:formatCode>0%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D9-400B-8EFA-5BEDC4E94AE0}"/>
            </c:ext>
          </c:extLst>
        </c:ser>
        <c:ser>
          <c:idx val="5"/>
          <c:order val="5"/>
          <c:tx>
            <c:strRef>
              <c:f>Данные!$D$3</c:f>
              <c:strCache>
                <c:ptCount val="1"/>
                <c:pt idx="0">
                  <c:v>подпись горизонталь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1351632811479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D9-400B-8EFA-5BEDC4E94A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Данные!$E$3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Данные!$F$3</c:f>
              <c:numCache>
                <c:formatCode>0%</c:formatCode>
                <c:ptCount val="1"/>
                <c:pt idx="0">
                  <c:v>0.83188745789799923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3D9-400B-8EFA-5BEDC4E9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790688"/>
        <c:axId val="-146793952"/>
      </c:scatterChart>
      <c:valAx>
        <c:axId val="-146793952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6790688"/>
        <c:crosses val="autoZero"/>
        <c:crossBetween val="midCat"/>
      </c:valAx>
      <c:valAx>
        <c:axId val="-146790688"/>
        <c:scaling>
          <c:orientation val="minMax"/>
          <c:max val="286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6793952"/>
        <c:crosses val="autoZero"/>
        <c:crossBetween val="midCat"/>
        <c:majorUnit val="20"/>
        <c:minorUnit val="5"/>
      </c:valAx>
      <c:valAx>
        <c:axId val="-14679721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-146792864"/>
        <c:crosses val="max"/>
        <c:crossBetween val="between"/>
      </c:valAx>
      <c:catAx>
        <c:axId val="-14679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679721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Обработка!$I$4:$I$43</c:f>
              <c:numCache>
                <c:formatCode>General</c:formatCode>
                <c:ptCount val="40"/>
                <c:pt idx="0">
                  <c:v>4.3388373911755815</c:v>
                </c:pt>
                <c:pt idx="1">
                  <c:v>4.3388373911755815</c:v>
                </c:pt>
                <c:pt idx="2">
                  <c:v>4.3388373911755815</c:v>
                </c:pt>
                <c:pt idx="3">
                  <c:v>7.8183148246802983</c:v>
                </c:pt>
                <c:pt idx="4">
                  <c:v>4.3388373911755815</c:v>
                </c:pt>
                <c:pt idx="5">
                  <c:v>4.3388373911755815</c:v>
                </c:pt>
                <c:pt idx="6">
                  <c:v>4.3388373911755815</c:v>
                </c:pt>
                <c:pt idx="7">
                  <c:v>4.3388373911755815</c:v>
                </c:pt>
                <c:pt idx="8">
                  <c:v>4.3388373911755815</c:v>
                </c:pt>
                <c:pt idx="9">
                  <c:v>4.3388373911755815</c:v>
                </c:pt>
                <c:pt idx="10">
                  <c:v>4.3388373911755815</c:v>
                </c:pt>
                <c:pt idx="11">
                  <c:v>4.3388373911755824</c:v>
                </c:pt>
                <c:pt idx="12">
                  <c:v>4.3388373911755815</c:v>
                </c:pt>
                <c:pt idx="13">
                  <c:v>4.3388373911755815</c:v>
                </c:pt>
                <c:pt idx="14">
                  <c:v>4.3388373911755815</c:v>
                </c:pt>
                <c:pt idx="15">
                  <c:v>-4.3388373911755798</c:v>
                </c:pt>
                <c:pt idx="16">
                  <c:v>4.3388373911755815</c:v>
                </c:pt>
                <c:pt idx="17">
                  <c:v>-7.8183148246802965</c:v>
                </c:pt>
                <c:pt idx="18">
                  <c:v>4.3388373911755815</c:v>
                </c:pt>
                <c:pt idx="19">
                  <c:v>4.3388373911755815</c:v>
                </c:pt>
                <c:pt idx="20">
                  <c:v>4.3388373911755815</c:v>
                </c:pt>
                <c:pt idx="21">
                  <c:v>4.3388373911755815</c:v>
                </c:pt>
                <c:pt idx="22">
                  <c:v>4.3388373911755815</c:v>
                </c:pt>
                <c:pt idx="23">
                  <c:v>-7.8183148246802991</c:v>
                </c:pt>
                <c:pt idx="24">
                  <c:v>4.3388373911755815</c:v>
                </c:pt>
                <c:pt idx="25">
                  <c:v>-4.3388373911755833</c:v>
                </c:pt>
                <c:pt idx="26">
                  <c:v>4.3388373911755815</c:v>
                </c:pt>
                <c:pt idx="27">
                  <c:v>-2.45029690981724E-15</c:v>
                </c:pt>
                <c:pt idx="28">
                  <c:v>4.3388373911755815</c:v>
                </c:pt>
                <c:pt idx="29">
                  <c:v>4.3388373911755815</c:v>
                </c:pt>
                <c:pt idx="30">
                  <c:v>4.3388373911755815</c:v>
                </c:pt>
                <c:pt idx="31">
                  <c:v>4.3388373911755815</c:v>
                </c:pt>
                <c:pt idx="32">
                  <c:v>4.3388373911755815</c:v>
                </c:pt>
                <c:pt idx="33">
                  <c:v>4.3388373911755815</c:v>
                </c:pt>
                <c:pt idx="34">
                  <c:v>4.3388373911755815</c:v>
                </c:pt>
                <c:pt idx="35">
                  <c:v>4.3388373911755815</c:v>
                </c:pt>
                <c:pt idx="36">
                  <c:v>4.3388373911755815</c:v>
                </c:pt>
                <c:pt idx="37">
                  <c:v>4.3388373911755815</c:v>
                </c:pt>
                <c:pt idx="38">
                  <c:v>4.3388373911755815</c:v>
                </c:pt>
                <c:pt idx="39">
                  <c:v>4.3388373911755815</c:v>
                </c:pt>
              </c:numCache>
            </c:numRef>
          </c:xVal>
          <c:yVal>
            <c:numRef>
              <c:f>Обработка!$J$4:$J$43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6.2348980185873355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-9.0096886790241903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-9.0096886790241921</c:v>
                </c:pt>
                <c:pt idx="16">
                  <c:v>9.0096886790241921</c:v>
                </c:pt>
                <c:pt idx="17">
                  <c:v>-6.2348980185873373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6.2348980185873337</c:v>
                </c:pt>
                <c:pt idx="24">
                  <c:v>9.0096886790241921</c:v>
                </c:pt>
                <c:pt idx="25">
                  <c:v>9.0096886790241903</c:v>
                </c:pt>
                <c:pt idx="26">
                  <c:v>9.0096886790241921</c:v>
                </c:pt>
                <c:pt idx="27">
                  <c:v>10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6-4BC8-B5F1-809454F1F3CF}"/>
            </c:ext>
          </c:extLst>
        </c:ser>
        <c:ser>
          <c:idx val="3"/>
          <c:order val="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Обработка!$K$4:$K$43</c:f>
              <c:numCache>
                <c:formatCode>General</c:formatCode>
                <c:ptCount val="40"/>
                <c:pt idx="0">
                  <c:v>7.8183148246802983</c:v>
                </c:pt>
                <c:pt idx="1">
                  <c:v>4.3388373911755815</c:v>
                </c:pt>
                <c:pt idx="2">
                  <c:v>7.8183148246802983</c:v>
                </c:pt>
                <c:pt idx="3">
                  <c:v>7.8183148246802983</c:v>
                </c:pt>
                <c:pt idx="4">
                  <c:v>7.8183148246802983</c:v>
                </c:pt>
                <c:pt idx="5">
                  <c:v>7.8183148246802983</c:v>
                </c:pt>
                <c:pt idx="6">
                  <c:v>7.8183148246802983</c:v>
                </c:pt>
                <c:pt idx="7">
                  <c:v>9.7492791218182369</c:v>
                </c:pt>
                <c:pt idx="8">
                  <c:v>7.8183148246802983</c:v>
                </c:pt>
                <c:pt idx="9">
                  <c:v>7.8183148246802991</c:v>
                </c:pt>
                <c:pt idx="10">
                  <c:v>7.8183148246802983</c:v>
                </c:pt>
                <c:pt idx="11">
                  <c:v>7.8183148246802983</c:v>
                </c:pt>
                <c:pt idx="12">
                  <c:v>7.8183148246802983</c:v>
                </c:pt>
                <c:pt idx="13">
                  <c:v>7.8183148246802983</c:v>
                </c:pt>
                <c:pt idx="14">
                  <c:v>7.8183148246802983</c:v>
                </c:pt>
                <c:pt idx="15">
                  <c:v>7.8183148246802983</c:v>
                </c:pt>
                <c:pt idx="16">
                  <c:v>7.8183148246802983</c:v>
                </c:pt>
                <c:pt idx="17">
                  <c:v>7.8183148246802983</c:v>
                </c:pt>
                <c:pt idx="18">
                  <c:v>7.8183148246802983</c:v>
                </c:pt>
                <c:pt idx="19">
                  <c:v>7.8183148246802983</c:v>
                </c:pt>
                <c:pt idx="20">
                  <c:v>7.8183148246802983</c:v>
                </c:pt>
                <c:pt idx="21">
                  <c:v>7.8183148246802983</c:v>
                </c:pt>
                <c:pt idx="22">
                  <c:v>7.8183148246802983</c:v>
                </c:pt>
                <c:pt idx="23">
                  <c:v>-7.8183148246802991</c:v>
                </c:pt>
                <c:pt idx="24">
                  <c:v>7.8183148246802983</c:v>
                </c:pt>
                <c:pt idx="25">
                  <c:v>7.8183148246802983</c:v>
                </c:pt>
                <c:pt idx="26">
                  <c:v>7.8183148246802983</c:v>
                </c:pt>
                <c:pt idx="27">
                  <c:v>-2.45029690981724E-15</c:v>
                </c:pt>
                <c:pt idx="28">
                  <c:v>7.8183148246802983</c:v>
                </c:pt>
                <c:pt idx="29">
                  <c:v>7.8183148246802983</c:v>
                </c:pt>
                <c:pt idx="30">
                  <c:v>7.8183148246802983</c:v>
                </c:pt>
                <c:pt idx="31">
                  <c:v>7.8183148246802983</c:v>
                </c:pt>
                <c:pt idx="32">
                  <c:v>7.8183148246802983</c:v>
                </c:pt>
                <c:pt idx="33">
                  <c:v>7.8183148246802983</c:v>
                </c:pt>
                <c:pt idx="34">
                  <c:v>7.8183148246802983</c:v>
                </c:pt>
                <c:pt idx="35">
                  <c:v>7.8183148246802983</c:v>
                </c:pt>
                <c:pt idx="36">
                  <c:v>7.8183148246802983</c:v>
                </c:pt>
                <c:pt idx="37">
                  <c:v>7.8183148246802983</c:v>
                </c:pt>
                <c:pt idx="38">
                  <c:v>7.8183148246802983</c:v>
                </c:pt>
                <c:pt idx="39">
                  <c:v>7.8183148246802983</c:v>
                </c:pt>
              </c:numCache>
            </c:numRef>
          </c:xVal>
          <c:yVal>
            <c:numRef>
              <c:f>Обработка!$L$4:$L$43</c:f>
              <c:numCache>
                <c:formatCode>General</c:formatCode>
                <c:ptCount val="40"/>
                <c:pt idx="0">
                  <c:v>6.2348980185873355</c:v>
                </c:pt>
                <c:pt idx="1">
                  <c:v>9.0096886790241921</c:v>
                </c:pt>
                <c:pt idx="2">
                  <c:v>6.2348980185873355</c:v>
                </c:pt>
                <c:pt idx="3">
                  <c:v>6.2348980185873355</c:v>
                </c:pt>
                <c:pt idx="4">
                  <c:v>6.2348980185873355</c:v>
                </c:pt>
                <c:pt idx="5">
                  <c:v>6.2348980185873355</c:v>
                </c:pt>
                <c:pt idx="6">
                  <c:v>6.2348980185873355</c:v>
                </c:pt>
                <c:pt idx="7">
                  <c:v>-2.2252093395631434</c:v>
                </c:pt>
                <c:pt idx="8">
                  <c:v>6.2348980185873355</c:v>
                </c:pt>
                <c:pt idx="9">
                  <c:v>-6.2348980185873346</c:v>
                </c:pt>
                <c:pt idx="10">
                  <c:v>6.2348980185873355</c:v>
                </c:pt>
                <c:pt idx="11">
                  <c:v>6.2348980185873355</c:v>
                </c:pt>
                <c:pt idx="12">
                  <c:v>6.2348980185873355</c:v>
                </c:pt>
                <c:pt idx="13">
                  <c:v>6.2348980185873355</c:v>
                </c:pt>
                <c:pt idx="14">
                  <c:v>6.2348980185873355</c:v>
                </c:pt>
                <c:pt idx="15">
                  <c:v>6.2348980185873355</c:v>
                </c:pt>
                <c:pt idx="16">
                  <c:v>6.2348980185873355</c:v>
                </c:pt>
                <c:pt idx="17">
                  <c:v>6.2348980185873355</c:v>
                </c:pt>
                <c:pt idx="18">
                  <c:v>6.2348980185873355</c:v>
                </c:pt>
                <c:pt idx="19">
                  <c:v>6.2348980185873355</c:v>
                </c:pt>
                <c:pt idx="20">
                  <c:v>6.2348980185873355</c:v>
                </c:pt>
                <c:pt idx="21">
                  <c:v>6.2348980185873355</c:v>
                </c:pt>
                <c:pt idx="22">
                  <c:v>6.2348980185873355</c:v>
                </c:pt>
                <c:pt idx="23">
                  <c:v>6.2348980185873337</c:v>
                </c:pt>
                <c:pt idx="24">
                  <c:v>6.2348980185873355</c:v>
                </c:pt>
                <c:pt idx="25">
                  <c:v>6.2348980185873355</c:v>
                </c:pt>
                <c:pt idx="26">
                  <c:v>6.2348980185873355</c:v>
                </c:pt>
                <c:pt idx="27">
                  <c:v>10</c:v>
                </c:pt>
                <c:pt idx="28">
                  <c:v>6.2348980185873355</c:v>
                </c:pt>
                <c:pt idx="29">
                  <c:v>6.2348980185873355</c:v>
                </c:pt>
                <c:pt idx="30">
                  <c:v>6.2348980185873355</c:v>
                </c:pt>
                <c:pt idx="31">
                  <c:v>6.2348980185873355</c:v>
                </c:pt>
                <c:pt idx="32">
                  <c:v>6.2348980185873355</c:v>
                </c:pt>
                <c:pt idx="33">
                  <c:v>6.2348980185873355</c:v>
                </c:pt>
                <c:pt idx="34">
                  <c:v>6.2348980185873355</c:v>
                </c:pt>
                <c:pt idx="35">
                  <c:v>6.2348980185873355</c:v>
                </c:pt>
                <c:pt idx="36">
                  <c:v>6.2348980185873355</c:v>
                </c:pt>
                <c:pt idx="37">
                  <c:v>6.2348980185873355</c:v>
                </c:pt>
                <c:pt idx="38">
                  <c:v>6.2348980185873355</c:v>
                </c:pt>
                <c:pt idx="39">
                  <c:v>6.2348980185873355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6-4BC8-B5F1-809454F1F3CF}"/>
            </c:ext>
          </c:extLst>
        </c:ser>
        <c:ser>
          <c:idx val="4"/>
          <c:order val="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Обработка!$M$4:$M$43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4.3388373911755824</c:v>
                </c:pt>
                <c:pt idx="12">
                  <c:v>9.7492791218182369</c:v>
                </c:pt>
                <c:pt idx="13">
                  <c:v>1.22514845490862E-15</c:v>
                </c:pt>
                <c:pt idx="14">
                  <c:v>9.7492791218182369</c:v>
                </c:pt>
                <c:pt idx="15">
                  <c:v>-4.3388373911755798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-9.7492791218182369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Обработка!$N$4:$N$43</c:f>
              <c:numCache>
                <c:formatCode>General</c:formatCode>
                <c:ptCount val="40"/>
                <c:pt idx="0">
                  <c:v>2.2252093395631443</c:v>
                </c:pt>
                <c:pt idx="1">
                  <c:v>2.2252093395631443</c:v>
                </c:pt>
                <c:pt idx="2">
                  <c:v>2.2252093395631443</c:v>
                </c:pt>
                <c:pt idx="3">
                  <c:v>2.2252093395631443</c:v>
                </c:pt>
                <c:pt idx="4">
                  <c:v>2.2252093395631443</c:v>
                </c:pt>
                <c:pt idx="5">
                  <c:v>2.2252093395631443</c:v>
                </c:pt>
                <c:pt idx="6">
                  <c:v>2.2252093395631443</c:v>
                </c:pt>
                <c:pt idx="7">
                  <c:v>-2.2252093395631434</c:v>
                </c:pt>
                <c:pt idx="8">
                  <c:v>2.2252093395631443</c:v>
                </c:pt>
                <c:pt idx="9">
                  <c:v>2.2252093395631443</c:v>
                </c:pt>
                <c:pt idx="10">
                  <c:v>2.2252093395631443</c:v>
                </c:pt>
                <c:pt idx="11">
                  <c:v>-9.0096886790241903</c:v>
                </c:pt>
                <c:pt idx="12">
                  <c:v>2.2252093395631443</c:v>
                </c:pt>
                <c:pt idx="13">
                  <c:v>-10</c:v>
                </c:pt>
                <c:pt idx="14">
                  <c:v>2.2252093395631443</c:v>
                </c:pt>
                <c:pt idx="15">
                  <c:v>-9.0096886790241921</c:v>
                </c:pt>
                <c:pt idx="16">
                  <c:v>2.2252093395631443</c:v>
                </c:pt>
                <c:pt idx="17">
                  <c:v>2.2252093395631443</c:v>
                </c:pt>
                <c:pt idx="18">
                  <c:v>2.2252093395631443</c:v>
                </c:pt>
                <c:pt idx="19">
                  <c:v>-2.225209339563146</c:v>
                </c:pt>
                <c:pt idx="20">
                  <c:v>2.2252093395631443</c:v>
                </c:pt>
                <c:pt idx="21">
                  <c:v>2.2252093395631443</c:v>
                </c:pt>
                <c:pt idx="22">
                  <c:v>2.2252093395631443</c:v>
                </c:pt>
                <c:pt idx="23">
                  <c:v>2.2252093395631443</c:v>
                </c:pt>
                <c:pt idx="24">
                  <c:v>2.2252093395631443</c:v>
                </c:pt>
                <c:pt idx="25">
                  <c:v>2.2252093395631443</c:v>
                </c:pt>
                <c:pt idx="26">
                  <c:v>2.2252093395631443</c:v>
                </c:pt>
                <c:pt idx="27">
                  <c:v>2.2252093395631443</c:v>
                </c:pt>
                <c:pt idx="28">
                  <c:v>2.2252093395631443</c:v>
                </c:pt>
                <c:pt idx="29">
                  <c:v>2.2252093395631443</c:v>
                </c:pt>
                <c:pt idx="30">
                  <c:v>2.2252093395631443</c:v>
                </c:pt>
                <c:pt idx="31">
                  <c:v>2.2252093395631443</c:v>
                </c:pt>
                <c:pt idx="32">
                  <c:v>2.2252093395631443</c:v>
                </c:pt>
                <c:pt idx="33">
                  <c:v>2.2252093395631443</c:v>
                </c:pt>
                <c:pt idx="34">
                  <c:v>2.2252093395631443</c:v>
                </c:pt>
                <c:pt idx="35">
                  <c:v>2.2252093395631443</c:v>
                </c:pt>
                <c:pt idx="36">
                  <c:v>2.2252093395631443</c:v>
                </c:pt>
                <c:pt idx="37">
                  <c:v>2.2252093395631443</c:v>
                </c:pt>
                <c:pt idx="38">
                  <c:v>2.2252093395631443</c:v>
                </c:pt>
                <c:pt idx="39">
                  <c:v>2.2252093395631443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A6-4BC8-B5F1-809454F1F3CF}"/>
            </c:ext>
          </c:extLst>
        </c:ser>
        <c:ser>
          <c:idx val="5"/>
          <c:order val="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Обработка!$S$4:$S$43</c:f>
              <c:numCache>
                <c:formatCode>General</c:formatCode>
                <c:ptCount val="40"/>
                <c:pt idx="0">
                  <c:v>4.3388373911755824</c:v>
                </c:pt>
                <c:pt idx="1">
                  <c:v>4.3388373911755815</c:v>
                </c:pt>
                <c:pt idx="2">
                  <c:v>4.3388373911755824</c:v>
                </c:pt>
                <c:pt idx="3">
                  <c:v>4.3388373911755824</c:v>
                </c:pt>
                <c:pt idx="4">
                  <c:v>4.3388373911755824</c:v>
                </c:pt>
                <c:pt idx="5">
                  <c:v>9.7492791218182369</c:v>
                </c:pt>
                <c:pt idx="6">
                  <c:v>4.3388373911755824</c:v>
                </c:pt>
                <c:pt idx="7">
                  <c:v>4.3388373911755824</c:v>
                </c:pt>
                <c:pt idx="8">
                  <c:v>4.3388373911755824</c:v>
                </c:pt>
                <c:pt idx="9">
                  <c:v>7.8183148246802991</c:v>
                </c:pt>
                <c:pt idx="10">
                  <c:v>4.3388373911755824</c:v>
                </c:pt>
                <c:pt idx="11">
                  <c:v>4.3388373911755824</c:v>
                </c:pt>
                <c:pt idx="12">
                  <c:v>4.3388373911755824</c:v>
                </c:pt>
                <c:pt idx="13">
                  <c:v>1.22514845490862E-15</c:v>
                </c:pt>
                <c:pt idx="14">
                  <c:v>4.3388373911755824</c:v>
                </c:pt>
                <c:pt idx="15">
                  <c:v>4.3388373911755824</c:v>
                </c:pt>
                <c:pt idx="16">
                  <c:v>4.3388373911755824</c:v>
                </c:pt>
                <c:pt idx="17">
                  <c:v>4.3388373911755824</c:v>
                </c:pt>
                <c:pt idx="18">
                  <c:v>4.3388373911755824</c:v>
                </c:pt>
                <c:pt idx="19">
                  <c:v>-9.7492791218182369</c:v>
                </c:pt>
                <c:pt idx="20">
                  <c:v>4.3388373911755824</c:v>
                </c:pt>
                <c:pt idx="21">
                  <c:v>4.3388373911755824</c:v>
                </c:pt>
                <c:pt idx="22">
                  <c:v>4.3388373911755824</c:v>
                </c:pt>
                <c:pt idx="23">
                  <c:v>-7.8183148246802991</c:v>
                </c:pt>
                <c:pt idx="24">
                  <c:v>4.3388373911755824</c:v>
                </c:pt>
                <c:pt idx="25">
                  <c:v>4.3388373911755824</c:v>
                </c:pt>
                <c:pt idx="26">
                  <c:v>4.3388373911755824</c:v>
                </c:pt>
                <c:pt idx="27">
                  <c:v>4.3388373911755824</c:v>
                </c:pt>
                <c:pt idx="28">
                  <c:v>4.3388373911755824</c:v>
                </c:pt>
                <c:pt idx="29">
                  <c:v>4.3388373911755824</c:v>
                </c:pt>
                <c:pt idx="30">
                  <c:v>4.3388373911755824</c:v>
                </c:pt>
                <c:pt idx="31">
                  <c:v>4.3388373911755824</c:v>
                </c:pt>
                <c:pt idx="32">
                  <c:v>4.3388373911755824</c:v>
                </c:pt>
                <c:pt idx="33">
                  <c:v>4.3388373911755824</c:v>
                </c:pt>
                <c:pt idx="34">
                  <c:v>4.3388373911755824</c:v>
                </c:pt>
                <c:pt idx="35">
                  <c:v>4.3388373911755824</c:v>
                </c:pt>
                <c:pt idx="36">
                  <c:v>4.3388373911755824</c:v>
                </c:pt>
                <c:pt idx="37">
                  <c:v>4.3388373911755824</c:v>
                </c:pt>
                <c:pt idx="38">
                  <c:v>4.3388373911755824</c:v>
                </c:pt>
                <c:pt idx="39">
                  <c:v>4.3388373911755824</c:v>
                </c:pt>
              </c:numCache>
            </c:numRef>
          </c:xVal>
          <c:yVal>
            <c:numRef>
              <c:f>Обработка!$T$4:$T$43</c:f>
              <c:numCache>
                <c:formatCode>General</c:formatCode>
                <c:ptCount val="40"/>
                <c:pt idx="0">
                  <c:v>-9.0096886790241903</c:v>
                </c:pt>
                <c:pt idx="1">
                  <c:v>9.0096886790241921</c:v>
                </c:pt>
                <c:pt idx="2">
                  <c:v>-9.0096886790241903</c:v>
                </c:pt>
                <c:pt idx="3">
                  <c:v>-9.0096886790241903</c:v>
                </c:pt>
                <c:pt idx="4">
                  <c:v>-9.0096886790241903</c:v>
                </c:pt>
                <c:pt idx="5">
                  <c:v>2.2252093395631443</c:v>
                </c:pt>
                <c:pt idx="6">
                  <c:v>-9.0096886790241903</c:v>
                </c:pt>
                <c:pt idx="7">
                  <c:v>-9.0096886790241903</c:v>
                </c:pt>
                <c:pt idx="8">
                  <c:v>-9.0096886790241903</c:v>
                </c:pt>
                <c:pt idx="9">
                  <c:v>-6.2348980185873346</c:v>
                </c:pt>
                <c:pt idx="10">
                  <c:v>-9.0096886790241903</c:v>
                </c:pt>
                <c:pt idx="11">
                  <c:v>-9.0096886790241903</c:v>
                </c:pt>
                <c:pt idx="12">
                  <c:v>-9.0096886790241903</c:v>
                </c:pt>
                <c:pt idx="13">
                  <c:v>-10</c:v>
                </c:pt>
                <c:pt idx="14">
                  <c:v>-9.0096886790241903</c:v>
                </c:pt>
                <c:pt idx="15">
                  <c:v>-9.0096886790241903</c:v>
                </c:pt>
                <c:pt idx="16">
                  <c:v>-9.0096886790241903</c:v>
                </c:pt>
                <c:pt idx="17">
                  <c:v>-9.0096886790241903</c:v>
                </c:pt>
                <c:pt idx="18">
                  <c:v>-9.0096886790241903</c:v>
                </c:pt>
                <c:pt idx="19">
                  <c:v>-2.225209339563146</c:v>
                </c:pt>
                <c:pt idx="20">
                  <c:v>-9.0096886790241903</c:v>
                </c:pt>
                <c:pt idx="21">
                  <c:v>-9.0096886790241903</c:v>
                </c:pt>
                <c:pt idx="22">
                  <c:v>-9.0096886790241903</c:v>
                </c:pt>
                <c:pt idx="23">
                  <c:v>6.2348980185873337</c:v>
                </c:pt>
                <c:pt idx="24">
                  <c:v>-9.0096886790241903</c:v>
                </c:pt>
                <c:pt idx="25">
                  <c:v>-9.0096886790241903</c:v>
                </c:pt>
                <c:pt idx="26">
                  <c:v>-9.0096886790241903</c:v>
                </c:pt>
                <c:pt idx="27">
                  <c:v>-9.0096886790241903</c:v>
                </c:pt>
                <c:pt idx="28">
                  <c:v>-9.0096886790241903</c:v>
                </c:pt>
                <c:pt idx="29">
                  <c:v>-9.0096886790241903</c:v>
                </c:pt>
                <c:pt idx="30">
                  <c:v>-9.0096886790241903</c:v>
                </c:pt>
                <c:pt idx="31">
                  <c:v>-9.0096886790241903</c:v>
                </c:pt>
                <c:pt idx="32">
                  <c:v>-9.0096886790241903</c:v>
                </c:pt>
                <c:pt idx="33">
                  <c:v>-9.0096886790241903</c:v>
                </c:pt>
                <c:pt idx="34">
                  <c:v>-9.0096886790241903</c:v>
                </c:pt>
                <c:pt idx="35">
                  <c:v>-9.0096886790241903</c:v>
                </c:pt>
                <c:pt idx="36">
                  <c:v>-9.0096886790241903</c:v>
                </c:pt>
                <c:pt idx="37">
                  <c:v>-9.0096886790241903</c:v>
                </c:pt>
                <c:pt idx="38">
                  <c:v>-9.0096886790241903</c:v>
                </c:pt>
                <c:pt idx="39">
                  <c:v>-9.0096886790241903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A6-4BC8-B5F1-809454F1F3CF}"/>
            </c:ext>
          </c:extLst>
        </c:ser>
        <c:ser>
          <c:idx val="6"/>
          <c:order val="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Обработка!$U$4:$U$43</c:f>
              <c:numCache>
                <c:formatCode>General</c:formatCode>
                <c:ptCount val="40"/>
                <c:pt idx="0">
                  <c:v>1.22514845490862E-15</c:v>
                </c:pt>
                <c:pt idx="1">
                  <c:v>1.22514845490862E-15</c:v>
                </c:pt>
                <c:pt idx="2">
                  <c:v>1.22514845490862E-15</c:v>
                </c:pt>
                <c:pt idx="3">
                  <c:v>1.22514845490862E-15</c:v>
                </c:pt>
                <c:pt idx="4">
                  <c:v>1.22514845490862E-15</c:v>
                </c:pt>
                <c:pt idx="5">
                  <c:v>9.7492791218182369</c:v>
                </c:pt>
                <c:pt idx="6">
                  <c:v>1.22514845490862E-15</c:v>
                </c:pt>
                <c:pt idx="7">
                  <c:v>1.22514845490862E-15</c:v>
                </c:pt>
                <c:pt idx="8">
                  <c:v>1.22514845490862E-15</c:v>
                </c:pt>
                <c:pt idx="9">
                  <c:v>1.22514845490862E-15</c:v>
                </c:pt>
                <c:pt idx="10">
                  <c:v>1.22514845490862E-15</c:v>
                </c:pt>
                <c:pt idx="11">
                  <c:v>4.3388373911755824</c:v>
                </c:pt>
                <c:pt idx="12">
                  <c:v>1.22514845490862E-15</c:v>
                </c:pt>
                <c:pt idx="13">
                  <c:v>1.22514845490862E-15</c:v>
                </c:pt>
                <c:pt idx="14">
                  <c:v>1.22514845490862E-15</c:v>
                </c:pt>
                <c:pt idx="15">
                  <c:v>1.22514845490862E-15</c:v>
                </c:pt>
                <c:pt idx="16">
                  <c:v>1.22514845490862E-15</c:v>
                </c:pt>
                <c:pt idx="17">
                  <c:v>-7.8183148246802965</c:v>
                </c:pt>
                <c:pt idx="18">
                  <c:v>1.22514845490862E-15</c:v>
                </c:pt>
                <c:pt idx="19">
                  <c:v>1.22514845490862E-15</c:v>
                </c:pt>
                <c:pt idx="20">
                  <c:v>1.22514845490862E-15</c:v>
                </c:pt>
                <c:pt idx="21">
                  <c:v>1.22514845490862E-15</c:v>
                </c:pt>
                <c:pt idx="22">
                  <c:v>1.22514845490862E-15</c:v>
                </c:pt>
                <c:pt idx="23">
                  <c:v>1.22514845490862E-15</c:v>
                </c:pt>
                <c:pt idx="24">
                  <c:v>1.22514845490862E-15</c:v>
                </c:pt>
                <c:pt idx="25">
                  <c:v>-4.3388373911755833</c:v>
                </c:pt>
                <c:pt idx="26">
                  <c:v>1.22514845490862E-15</c:v>
                </c:pt>
                <c:pt idx="27">
                  <c:v>1.22514845490862E-15</c:v>
                </c:pt>
                <c:pt idx="28">
                  <c:v>1.22514845490862E-15</c:v>
                </c:pt>
                <c:pt idx="29">
                  <c:v>1.22514845490862E-15</c:v>
                </c:pt>
                <c:pt idx="30">
                  <c:v>1.22514845490862E-15</c:v>
                </c:pt>
                <c:pt idx="31">
                  <c:v>1.22514845490862E-15</c:v>
                </c:pt>
                <c:pt idx="32">
                  <c:v>1.22514845490862E-15</c:v>
                </c:pt>
                <c:pt idx="33">
                  <c:v>1.22514845490862E-15</c:v>
                </c:pt>
                <c:pt idx="34">
                  <c:v>1.22514845490862E-15</c:v>
                </c:pt>
                <c:pt idx="35">
                  <c:v>1.22514845490862E-15</c:v>
                </c:pt>
                <c:pt idx="36">
                  <c:v>1.22514845490862E-15</c:v>
                </c:pt>
                <c:pt idx="37">
                  <c:v>1.22514845490862E-15</c:v>
                </c:pt>
                <c:pt idx="38">
                  <c:v>1.22514845490862E-15</c:v>
                </c:pt>
                <c:pt idx="39">
                  <c:v>1.22514845490862E-15</c:v>
                </c:pt>
              </c:numCache>
            </c:numRef>
          </c:xVal>
          <c:yVal>
            <c:numRef>
              <c:f>Обработка!$V$4:$V$43</c:f>
              <c:numCache>
                <c:formatCode>General</c:formatCode>
                <c:ptCount val="40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2.2252093395631443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-9.0096886790241903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-6.2348980185873373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9.0096886790241903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A6-4BC8-B5F1-809454F1F3CF}"/>
            </c:ext>
          </c:extLst>
        </c:ser>
        <c:ser>
          <c:idx val="7"/>
          <c:order val="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Обработка!$W$4:$W$43</c:f>
              <c:numCache>
                <c:formatCode>General</c:formatCode>
                <c:ptCount val="40"/>
                <c:pt idx="0">
                  <c:v>-4.3388373911755798</c:v>
                </c:pt>
                <c:pt idx="1">
                  <c:v>4.3388373911755815</c:v>
                </c:pt>
                <c:pt idx="2">
                  <c:v>-4.3388373911755798</c:v>
                </c:pt>
                <c:pt idx="3">
                  <c:v>-4.3388373911755798</c:v>
                </c:pt>
                <c:pt idx="4">
                  <c:v>-4.3388373911755798</c:v>
                </c:pt>
                <c:pt idx="5">
                  <c:v>9.7492791218182369</c:v>
                </c:pt>
                <c:pt idx="6">
                  <c:v>-4.3388373911755798</c:v>
                </c:pt>
                <c:pt idx="7">
                  <c:v>9.7492791218182369</c:v>
                </c:pt>
                <c:pt idx="8">
                  <c:v>-4.3388373911755798</c:v>
                </c:pt>
                <c:pt idx="9">
                  <c:v>7.8183148246802991</c:v>
                </c:pt>
                <c:pt idx="10">
                  <c:v>-4.3388373911755798</c:v>
                </c:pt>
                <c:pt idx="11">
                  <c:v>-4.3388373911755798</c:v>
                </c:pt>
                <c:pt idx="12">
                  <c:v>-4.3388373911755798</c:v>
                </c:pt>
                <c:pt idx="13">
                  <c:v>-4.3388373911755798</c:v>
                </c:pt>
                <c:pt idx="14">
                  <c:v>-4.3388373911755798</c:v>
                </c:pt>
                <c:pt idx="15">
                  <c:v>-4.3388373911755798</c:v>
                </c:pt>
                <c:pt idx="16">
                  <c:v>-4.3388373911755798</c:v>
                </c:pt>
                <c:pt idx="17">
                  <c:v>-4.3388373911755798</c:v>
                </c:pt>
                <c:pt idx="18">
                  <c:v>-4.3388373911755798</c:v>
                </c:pt>
                <c:pt idx="19">
                  <c:v>-4.3388373911755798</c:v>
                </c:pt>
                <c:pt idx="20">
                  <c:v>-4.3388373911755798</c:v>
                </c:pt>
                <c:pt idx="21">
                  <c:v>-4.3388373911755798</c:v>
                </c:pt>
                <c:pt idx="22">
                  <c:v>-4.3388373911755798</c:v>
                </c:pt>
                <c:pt idx="23">
                  <c:v>-4.3388373911755798</c:v>
                </c:pt>
                <c:pt idx="24">
                  <c:v>-4.3388373911755798</c:v>
                </c:pt>
                <c:pt idx="25">
                  <c:v>-4.3388373911755798</c:v>
                </c:pt>
                <c:pt idx="26">
                  <c:v>-4.3388373911755798</c:v>
                </c:pt>
                <c:pt idx="27">
                  <c:v>-4.3388373911755798</c:v>
                </c:pt>
                <c:pt idx="28">
                  <c:v>-4.3388373911755798</c:v>
                </c:pt>
                <c:pt idx="29">
                  <c:v>-4.3388373911755798</c:v>
                </c:pt>
                <c:pt idx="30">
                  <c:v>-4.3388373911755798</c:v>
                </c:pt>
                <c:pt idx="31">
                  <c:v>-4.3388373911755798</c:v>
                </c:pt>
                <c:pt idx="32">
                  <c:v>-4.3388373911755798</c:v>
                </c:pt>
                <c:pt idx="33">
                  <c:v>-4.3388373911755798</c:v>
                </c:pt>
                <c:pt idx="34">
                  <c:v>-4.3388373911755798</c:v>
                </c:pt>
                <c:pt idx="35">
                  <c:v>-4.3388373911755798</c:v>
                </c:pt>
                <c:pt idx="36">
                  <c:v>-4.3388373911755798</c:v>
                </c:pt>
                <c:pt idx="37">
                  <c:v>-4.3388373911755798</c:v>
                </c:pt>
                <c:pt idx="38">
                  <c:v>-4.3388373911755798</c:v>
                </c:pt>
                <c:pt idx="39">
                  <c:v>-4.3388373911755798</c:v>
                </c:pt>
              </c:numCache>
            </c:numRef>
          </c:xVal>
          <c:yVal>
            <c:numRef>
              <c:f>Обработка!$X$4:$X$43</c:f>
              <c:numCache>
                <c:formatCode>General</c:formatCode>
                <c:ptCount val="40"/>
                <c:pt idx="0">
                  <c:v>-9.0096886790241921</c:v>
                </c:pt>
                <c:pt idx="1">
                  <c:v>9.0096886790241921</c:v>
                </c:pt>
                <c:pt idx="2">
                  <c:v>-9.0096886790241921</c:v>
                </c:pt>
                <c:pt idx="3">
                  <c:v>-9.0096886790241921</c:v>
                </c:pt>
                <c:pt idx="4">
                  <c:v>-9.0096886790241921</c:v>
                </c:pt>
                <c:pt idx="5">
                  <c:v>2.2252093395631443</c:v>
                </c:pt>
                <c:pt idx="6">
                  <c:v>-9.0096886790241921</c:v>
                </c:pt>
                <c:pt idx="7">
                  <c:v>-2.2252093395631434</c:v>
                </c:pt>
                <c:pt idx="8">
                  <c:v>-9.0096886790241921</c:v>
                </c:pt>
                <c:pt idx="9">
                  <c:v>-6.2348980185873346</c:v>
                </c:pt>
                <c:pt idx="10">
                  <c:v>-9.0096886790241921</c:v>
                </c:pt>
                <c:pt idx="11">
                  <c:v>-9.0096886790241921</c:v>
                </c:pt>
                <c:pt idx="12">
                  <c:v>-9.0096886790241921</c:v>
                </c:pt>
                <c:pt idx="13">
                  <c:v>-9.0096886790241921</c:v>
                </c:pt>
                <c:pt idx="14">
                  <c:v>-9.0096886790241921</c:v>
                </c:pt>
                <c:pt idx="15">
                  <c:v>-9.0096886790241921</c:v>
                </c:pt>
                <c:pt idx="16">
                  <c:v>-9.0096886790241921</c:v>
                </c:pt>
                <c:pt idx="17">
                  <c:v>-9.0096886790241921</c:v>
                </c:pt>
                <c:pt idx="18">
                  <c:v>-9.0096886790241921</c:v>
                </c:pt>
                <c:pt idx="19">
                  <c:v>-9.0096886790241921</c:v>
                </c:pt>
                <c:pt idx="20">
                  <c:v>-9.0096886790241921</c:v>
                </c:pt>
                <c:pt idx="21">
                  <c:v>-9.0096886790241921</c:v>
                </c:pt>
                <c:pt idx="22">
                  <c:v>-9.0096886790241921</c:v>
                </c:pt>
                <c:pt idx="23">
                  <c:v>-9.0096886790241921</c:v>
                </c:pt>
                <c:pt idx="24">
                  <c:v>-9.0096886790241921</c:v>
                </c:pt>
                <c:pt idx="25">
                  <c:v>-9.0096886790241921</c:v>
                </c:pt>
                <c:pt idx="26">
                  <c:v>-9.0096886790241921</c:v>
                </c:pt>
                <c:pt idx="27">
                  <c:v>-9.0096886790241921</c:v>
                </c:pt>
                <c:pt idx="28">
                  <c:v>-9.0096886790241921</c:v>
                </c:pt>
                <c:pt idx="29">
                  <c:v>-9.0096886790241921</c:v>
                </c:pt>
                <c:pt idx="30">
                  <c:v>-9.0096886790241921</c:v>
                </c:pt>
                <c:pt idx="31">
                  <c:v>-9.0096886790241921</c:v>
                </c:pt>
                <c:pt idx="32">
                  <c:v>-9.0096886790241921</c:v>
                </c:pt>
                <c:pt idx="33">
                  <c:v>-9.0096886790241921</c:v>
                </c:pt>
                <c:pt idx="34">
                  <c:v>-9.0096886790241921</c:v>
                </c:pt>
                <c:pt idx="35">
                  <c:v>-9.0096886790241921</c:v>
                </c:pt>
                <c:pt idx="36">
                  <c:v>-9.0096886790241921</c:v>
                </c:pt>
                <c:pt idx="37">
                  <c:v>-9.0096886790241921</c:v>
                </c:pt>
                <c:pt idx="38">
                  <c:v>-9.0096886790241921</c:v>
                </c:pt>
                <c:pt idx="39">
                  <c:v>-9.0096886790241921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A6-4BC8-B5F1-809454F1F3CF}"/>
            </c:ext>
          </c:extLst>
        </c:ser>
        <c:ser>
          <c:idx val="8"/>
          <c:order val="6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Обработка!$Y$4:$Y$43</c:f>
              <c:numCache>
                <c:formatCode>General</c:formatCode>
                <c:ptCount val="40"/>
                <c:pt idx="0">
                  <c:v>-7.8183148246802965</c:v>
                </c:pt>
                <c:pt idx="1">
                  <c:v>4.3388373911755815</c:v>
                </c:pt>
                <c:pt idx="2">
                  <c:v>-7.8183148246802965</c:v>
                </c:pt>
                <c:pt idx="3">
                  <c:v>-7.8183148246802965</c:v>
                </c:pt>
                <c:pt idx="4">
                  <c:v>-7.8183148246802965</c:v>
                </c:pt>
                <c:pt idx="5">
                  <c:v>-7.8183148246802965</c:v>
                </c:pt>
                <c:pt idx="6">
                  <c:v>-7.8183148246802965</c:v>
                </c:pt>
                <c:pt idx="7">
                  <c:v>-7.8183148246802965</c:v>
                </c:pt>
                <c:pt idx="8">
                  <c:v>-7.8183148246802965</c:v>
                </c:pt>
                <c:pt idx="9">
                  <c:v>-7.8183148246802965</c:v>
                </c:pt>
                <c:pt idx="10">
                  <c:v>-7.8183148246802965</c:v>
                </c:pt>
                <c:pt idx="11">
                  <c:v>-7.8183148246802965</c:v>
                </c:pt>
                <c:pt idx="12">
                  <c:v>-7.8183148246802965</c:v>
                </c:pt>
                <c:pt idx="13">
                  <c:v>1.22514845490862E-15</c:v>
                </c:pt>
                <c:pt idx="14">
                  <c:v>-7.8183148246802965</c:v>
                </c:pt>
                <c:pt idx="15">
                  <c:v>-7.8183148246802965</c:v>
                </c:pt>
                <c:pt idx="16">
                  <c:v>-7.8183148246802965</c:v>
                </c:pt>
                <c:pt idx="17">
                  <c:v>-7.8183148246802965</c:v>
                </c:pt>
                <c:pt idx="18">
                  <c:v>-7.8183148246802965</c:v>
                </c:pt>
                <c:pt idx="19">
                  <c:v>-7.8183148246802965</c:v>
                </c:pt>
                <c:pt idx="20">
                  <c:v>-7.8183148246802965</c:v>
                </c:pt>
                <c:pt idx="21">
                  <c:v>-7.8183148246802965</c:v>
                </c:pt>
                <c:pt idx="22">
                  <c:v>-7.8183148246802965</c:v>
                </c:pt>
                <c:pt idx="23">
                  <c:v>-7.8183148246802991</c:v>
                </c:pt>
                <c:pt idx="24">
                  <c:v>-7.8183148246802965</c:v>
                </c:pt>
                <c:pt idx="25">
                  <c:v>-7.8183148246802965</c:v>
                </c:pt>
                <c:pt idx="26">
                  <c:v>-7.8183148246802965</c:v>
                </c:pt>
                <c:pt idx="27">
                  <c:v>-7.8183148246802965</c:v>
                </c:pt>
                <c:pt idx="28">
                  <c:v>-7.8183148246802965</c:v>
                </c:pt>
                <c:pt idx="29">
                  <c:v>-7.8183148246802965</c:v>
                </c:pt>
                <c:pt idx="30">
                  <c:v>-7.8183148246802965</c:v>
                </c:pt>
                <c:pt idx="31">
                  <c:v>-7.8183148246802965</c:v>
                </c:pt>
                <c:pt idx="32">
                  <c:v>-7.8183148246802965</c:v>
                </c:pt>
                <c:pt idx="33">
                  <c:v>-7.8183148246802965</c:v>
                </c:pt>
                <c:pt idx="34">
                  <c:v>-7.8183148246802965</c:v>
                </c:pt>
                <c:pt idx="35">
                  <c:v>-7.8183148246802965</c:v>
                </c:pt>
                <c:pt idx="36">
                  <c:v>-7.8183148246802965</c:v>
                </c:pt>
                <c:pt idx="37">
                  <c:v>-7.8183148246802965</c:v>
                </c:pt>
                <c:pt idx="38">
                  <c:v>-7.8183148246802965</c:v>
                </c:pt>
                <c:pt idx="39">
                  <c:v>-7.8183148246802965</c:v>
                </c:pt>
              </c:numCache>
            </c:numRef>
          </c:xVal>
          <c:yVal>
            <c:numRef>
              <c:f>Обработка!$Z$4:$Z$43</c:f>
              <c:numCache>
                <c:formatCode>General</c:formatCode>
                <c:ptCount val="40"/>
                <c:pt idx="0">
                  <c:v>-6.2348980185873373</c:v>
                </c:pt>
                <c:pt idx="1">
                  <c:v>9.0096886790241921</c:v>
                </c:pt>
                <c:pt idx="2">
                  <c:v>-6.2348980185873373</c:v>
                </c:pt>
                <c:pt idx="3">
                  <c:v>-6.2348980185873373</c:v>
                </c:pt>
                <c:pt idx="4">
                  <c:v>-6.2348980185873373</c:v>
                </c:pt>
                <c:pt idx="5">
                  <c:v>-6.2348980185873373</c:v>
                </c:pt>
                <c:pt idx="6">
                  <c:v>-6.2348980185873373</c:v>
                </c:pt>
                <c:pt idx="7">
                  <c:v>-6.2348980185873373</c:v>
                </c:pt>
                <c:pt idx="8">
                  <c:v>-6.2348980185873373</c:v>
                </c:pt>
                <c:pt idx="9">
                  <c:v>-6.2348980185873373</c:v>
                </c:pt>
                <c:pt idx="10">
                  <c:v>-6.2348980185873373</c:v>
                </c:pt>
                <c:pt idx="11">
                  <c:v>-6.2348980185873373</c:v>
                </c:pt>
                <c:pt idx="12">
                  <c:v>-6.2348980185873373</c:v>
                </c:pt>
                <c:pt idx="13">
                  <c:v>-10</c:v>
                </c:pt>
                <c:pt idx="14">
                  <c:v>-6.2348980185873373</c:v>
                </c:pt>
                <c:pt idx="15">
                  <c:v>-6.2348980185873373</c:v>
                </c:pt>
                <c:pt idx="16">
                  <c:v>-6.2348980185873373</c:v>
                </c:pt>
                <c:pt idx="17">
                  <c:v>-6.2348980185873373</c:v>
                </c:pt>
                <c:pt idx="18">
                  <c:v>-6.2348980185873373</c:v>
                </c:pt>
                <c:pt idx="19">
                  <c:v>-6.2348980185873373</c:v>
                </c:pt>
                <c:pt idx="20">
                  <c:v>-6.2348980185873373</c:v>
                </c:pt>
                <c:pt idx="21">
                  <c:v>-6.2348980185873373</c:v>
                </c:pt>
                <c:pt idx="22">
                  <c:v>-6.2348980185873373</c:v>
                </c:pt>
                <c:pt idx="23">
                  <c:v>6.2348980185873337</c:v>
                </c:pt>
                <c:pt idx="24">
                  <c:v>-6.2348980185873373</c:v>
                </c:pt>
                <c:pt idx="25">
                  <c:v>-6.2348980185873373</c:v>
                </c:pt>
                <c:pt idx="26">
                  <c:v>-6.2348980185873373</c:v>
                </c:pt>
                <c:pt idx="27">
                  <c:v>-6.2348980185873373</c:v>
                </c:pt>
                <c:pt idx="28">
                  <c:v>-6.2348980185873373</c:v>
                </c:pt>
                <c:pt idx="29">
                  <c:v>-6.2348980185873373</c:v>
                </c:pt>
                <c:pt idx="30">
                  <c:v>-6.2348980185873373</c:v>
                </c:pt>
                <c:pt idx="31">
                  <c:v>-6.2348980185873373</c:v>
                </c:pt>
                <c:pt idx="32">
                  <c:v>-6.2348980185873373</c:v>
                </c:pt>
                <c:pt idx="33">
                  <c:v>-6.2348980185873373</c:v>
                </c:pt>
                <c:pt idx="34">
                  <c:v>-6.2348980185873373</c:v>
                </c:pt>
                <c:pt idx="35">
                  <c:v>-6.2348980185873373</c:v>
                </c:pt>
                <c:pt idx="36">
                  <c:v>-6.2348980185873373</c:v>
                </c:pt>
                <c:pt idx="37">
                  <c:v>-6.2348980185873373</c:v>
                </c:pt>
                <c:pt idx="38">
                  <c:v>-6.2348980185873373</c:v>
                </c:pt>
                <c:pt idx="39">
                  <c:v>-6.2348980185873373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A6-4BC8-B5F1-809454F1F3CF}"/>
            </c:ext>
          </c:extLst>
        </c:ser>
        <c:ser>
          <c:idx val="9"/>
          <c:order val="7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Обработка!$AA$4:$AA$43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-9.7492791218182369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9.7492791218182369</c:v>
                </c:pt>
                <c:pt idx="6">
                  <c:v>-9.7492791218182369</c:v>
                </c:pt>
                <c:pt idx="7">
                  <c:v>9.7492791218182369</c:v>
                </c:pt>
                <c:pt idx="8">
                  <c:v>-9.7492791218182369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4.3388373911755824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-9.7492791218182369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-9.7492791218182369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Обработка!$AB$4:$AB$43</c:f>
              <c:numCache>
                <c:formatCode>General</c:formatCode>
                <c:ptCount val="40"/>
                <c:pt idx="0">
                  <c:v>-2.225209339563146</c:v>
                </c:pt>
                <c:pt idx="1">
                  <c:v>-2.225209339563146</c:v>
                </c:pt>
                <c:pt idx="2">
                  <c:v>-2.225209339563146</c:v>
                </c:pt>
                <c:pt idx="3">
                  <c:v>-2.225209339563146</c:v>
                </c:pt>
                <c:pt idx="4">
                  <c:v>-2.225209339563146</c:v>
                </c:pt>
                <c:pt idx="5">
                  <c:v>2.2252093395631443</c:v>
                </c:pt>
                <c:pt idx="6">
                  <c:v>-2.225209339563146</c:v>
                </c:pt>
                <c:pt idx="7">
                  <c:v>-2.2252093395631434</c:v>
                </c:pt>
                <c:pt idx="8">
                  <c:v>-2.225209339563146</c:v>
                </c:pt>
                <c:pt idx="9">
                  <c:v>-2.225209339563146</c:v>
                </c:pt>
                <c:pt idx="10">
                  <c:v>-2.225209339563146</c:v>
                </c:pt>
                <c:pt idx="11">
                  <c:v>-9.0096886790241903</c:v>
                </c:pt>
                <c:pt idx="12">
                  <c:v>-2.225209339563146</c:v>
                </c:pt>
                <c:pt idx="13">
                  <c:v>-2.225209339563146</c:v>
                </c:pt>
                <c:pt idx="14">
                  <c:v>-2.225209339563146</c:v>
                </c:pt>
                <c:pt idx="15">
                  <c:v>-2.225209339563146</c:v>
                </c:pt>
                <c:pt idx="16">
                  <c:v>-2.225209339563146</c:v>
                </c:pt>
                <c:pt idx="17">
                  <c:v>-2.225209339563146</c:v>
                </c:pt>
                <c:pt idx="18">
                  <c:v>-2.225209339563146</c:v>
                </c:pt>
                <c:pt idx="19">
                  <c:v>-2.225209339563146</c:v>
                </c:pt>
                <c:pt idx="20">
                  <c:v>-2.225209339563146</c:v>
                </c:pt>
                <c:pt idx="21">
                  <c:v>2.2252093395631425</c:v>
                </c:pt>
                <c:pt idx="22">
                  <c:v>-2.225209339563146</c:v>
                </c:pt>
                <c:pt idx="23">
                  <c:v>-2.225209339563146</c:v>
                </c:pt>
                <c:pt idx="24">
                  <c:v>-2.225209339563146</c:v>
                </c:pt>
                <c:pt idx="25">
                  <c:v>-2.225209339563146</c:v>
                </c:pt>
                <c:pt idx="26">
                  <c:v>-2.225209339563146</c:v>
                </c:pt>
                <c:pt idx="27">
                  <c:v>-2.225209339563146</c:v>
                </c:pt>
                <c:pt idx="28">
                  <c:v>-2.225209339563146</c:v>
                </c:pt>
                <c:pt idx="29">
                  <c:v>-2.225209339563146</c:v>
                </c:pt>
                <c:pt idx="30">
                  <c:v>-2.225209339563146</c:v>
                </c:pt>
                <c:pt idx="31">
                  <c:v>-2.225209339563146</c:v>
                </c:pt>
                <c:pt idx="32">
                  <c:v>-2.225209339563146</c:v>
                </c:pt>
                <c:pt idx="33">
                  <c:v>-2.225209339563146</c:v>
                </c:pt>
                <c:pt idx="34">
                  <c:v>-2.225209339563146</c:v>
                </c:pt>
                <c:pt idx="35">
                  <c:v>-2.225209339563146</c:v>
                </c:pt>
                <c:pt idx="36">
                  <c:v>-2.225209339563146</c:v>
                </c:pt>
                <c:pt idx="37">
                  <c:v>-2.225209339563146</c:v>
                </c:pt>
                <c:pt idx="38">
                  <c:v>-2.225209339563146</c:v>
                </c:pt>
                <c:pt idx="39">
                  <c:v>-2.225209339563146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A6-4BC8-B5F1-809454F1F3CF}"/>
            </c:ext>
          </c:extLst>
        </c:ser>
        <c:ser>
          <c:idx val="10"/>
          <c:order val="8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Обработка!$AC$4:$AC$43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-9.7492791218182369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-9.7492791218182369</c:v>
                </c:pt>
                <c:pt idx="6">
                  <c:v>-9.7492791218182369</c:v>
                </c:pt>
                <c:pt idx="7">
                  <c:v>-9.7492791218182369</c:v>
                </c:pt>
                <c:pt idx="8">
                  <c:v>-9.7492791218182369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-9.7492791218182369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-7.8183148246802991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Обработка!$AD$4:$AD$43</c:f>
              <c:numCache>
                <c:formatCode>General</c:formatCode>
                <c:ptCount val="40"/>
                <c:pt idx="0">
                  <c:v>2.2252093395631425</c:v>
                </c:pt>
                <c:pt idx="1">
                  <c:v>2.2252093395631425</c:v>
                </c:pt>
                <c:pt idx="2">
                  <c:v>2.2252093395631425</c:v>
                </c:pt>
                <c:pt idx="3">
                  <c:v>2.2252093395631425</c:v>
                </c:pt>
                <c:pt idx="4">
                  <c:v>2.2252093395631425</c:v>
                </c:pt>
                <c:pt idx="5">
                  <c:v>2.2252093395631425</c:v>
                </c:pt>
                <c:pt idx="6">
                  <c:v>2.2252093395631425</c:v>
                </c:pt>
                <c:pt idx="7">
                  <c:v>2.2252093395631425</c:v>
                </c:pt>
                <c:pt idx="8">
                  <c:v>2.2252093395631425</c:v>
                </c:pt>
                <c:pt idx="9">
                  <c:v>2.2252093395631425</c:v>
                </c:pt>
                <c:pt idx="10">
                  <c:v>2.2252093395631425</c:v>
                </c:pt>
                <c:pt idx="11">
                  <c:v>2.2252093395631425</c:v>
                </c:pt>
                <c:pt idx="12">
                  <c:v>2.2252093395631425</c:v>
                </c:pt>
                <c:pt idx="13">
                  <c:v>2.2252093395631425</c:v>
                </c:pt>
                <c:pt idx="14">
                  <c:v>2.2252093395631425</c:v>
                </c:pt>
                <c:pt idx="15">
                  <c:v>2.2252093395631425</c:v>
                </c:pt>
                <c:pt idx="16">
                  <c:v>2.2252093395631425</c:v>
                </c:pt>
                <c:pt idx="17">
                  <c:v>2.2252093395631425</c:v>
                </c:pt>
                <c:pt idx="18">
                  <c:v>2.2252093395631425</c:v>
                </c:pt>
                <c:pt idx="19">
                  <c:v>-2.225209339563146</c:v>
                </c:pt>
                <c:pt idx="20">
                  <c:v>2.2252093395631425</c:v>
                </c:pt>
                <c:pt idx="21">
                  <c:v>2.2252093395631425</c:v>
                </c:pt>
                <c:pt idx="22">
                  <c:v>2.2252093395631425</c:v>
                </c:pt>
                <c:pt idx="23">
                  <c:v>6.2348980185873337</c:v>
                </c:pt>
                <c:pt idx="24">
                  <c:v>2.2252093395631425</c:v>
                </c:pt>
                <c:pt idx="25">
                  <c:v>2.2252093395631425</c:v>
                </c:pt>
                <c:pt idx="26">
                  <c:v>2.2252093395631425</c:v>
                </c:pt>
                <c:pt idx="27">
                  <c:v>2.2252093395631425</c:v>
                </c:pt>
                <c:pt idx="28">
                  <c:v>2.2252093395631425</c:v>
                </c:pt>
                <c:pt idx="29">
                  <c:v>2.2252093395631425</c:v>
                </c:pt>
                <c:pt idx="30">
                  <c:v>2.2252093395631425</c:v>
                </c:pt>
                <c:pt idx="31">
                  <c:v>2.2252093395631425</c:v>
                </c:pt>
                <c:pt idx="32">
                  <c:v>2.2252093395631425</c:v>
                </c:pt>
                <c:pt idx="33">
                  <c:v>2.2252093395631425</c:v>
                </c:pt>
                <c:pt idx="34">
                  <c:v>2.2252093395631425</c:v>
                </c:pt>
                <c:pt idx="35">
                  <c:v>2.2252093395631425</c:v>
                </c:pt>
                <c:pt idx="36">
                  <c:v>2.2252093395631425</c:v>
                </c:pt>
                <c:pt idx="37">
                  <c:v>2.2252093395631425</c:v>
                </c:pt>
                <c:pt idx="38">
                  <c:v>2.2252093395631425</c:v>
                </c:pt>
                <c:pt idx="39">
                  <c:v>2.2252093395631425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A6-4BC8-B5F1-809454F1F3CF}"/>
            </c:ext>
          </c:extLst>
        </c:ser>
        <c:ser>
          <c:idx val="11"/>
          <c:order val="9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Обработка!$AE$4:$AE$43</c:f>
              <c:numCache>
                <c:formatCode>General</c:formatCode>
                <c:ptCount val="40"/>
                <c:pt idx="0">
                  <c:v>-7.8183148246802991</c:v>
                </c:pt>
                <c:pt idx="1">
                  <c:v>4.3388373911755815</c:v>
                </c:pt>
                <c:pt idx="2">
                  <c:v>-7.8183148246802991</c:v>
                </c:pt>
                <c:pt idx="3">
                  <c:v>7.8183148246802983</c:v>
                </c:pt>
                <c:pt idx="4">
                  <c:v>-7.8183148246802991</c:v>
                </c:pt>
                <c:pt idx="5">
                  <c:v>-7.8183148246802991</c:v>
                </c:pt>
                <c:pt idx="6">
                  <c:v>-7.8183148246802991</c:v>
                </c:pt>
                <c:pt idx="7">
                  <c:v>9.7492791218182369</c:v>
                </c:pt>
                <c:pt idx="8">
                  <c:v>-7.8183148246802991</c:v>
                </c:pt>
                <c:pt idx="9">
                  <c:v>-7.8183148246802991</c:v>
                </c:pt>
                <c:pt idx="10">
                  <c:v>-7.8183148246802991</c:v>
                </c:pt>
                <c:pt idx="11">
                  <c:v>4.3388373911755824</c:v>
                </c:pt>
                <c:pt idx="12">
                  <c:v>-7.8183148246802991</c:v>
                </c:pt>
                <c:pt idx="13">
                  <c:v>-7.8183148246802991</c:v>
                </c:pt>
                <c:pt idx="14">
                  <c:v>-7.8183148246802991</c:v>
                </c:pt>
                <c:pt idx="15">
                  <c:v>-7.8183148246802991</c:v>
                </c:pt>
                <c:pt idx="16">
                  <c:v>-7.8183148246802991</c:v>
                </c:pt>
                <c:pt idx="17">
                  <c:v>-7.8183148246802965</c:v>
                </c:pt>
                <c:pt idx="18">
                  <c:v>-7.8183148246802991</c:v>
                </c:pt>
                <c:pt idx="19">
                  <c:v>-7.8183148246802991</c:v>
                </c:pt>
                <c:pt idx="20">
                  <c:v>-7.8183148246802991</c:v>
                </c:pt>
                <c:pt idx="21">
                  <c:v>-9.7492791218182369</c:v>
                </c:pt>
                <c:pt idx="22">
                  <c:v>-7.8183148246802991</c:v>
                </c:pt>
                <c:pt idx="23">
                  <c:v>-7.8183148246802991</c:v>
                </c:pt>
                <c:pt idx="24">
                  <c:v>-7.8183148246802991</c:v>
                </c:pt>
                <c:pt idx="25">
                  <c:v>-7.8183148246802991</c:v>
                </c:pt>
                <c:pt idx="26">
                  <c:v>-7.8183148246802991</c:v>
                </c:pt>
                <c:pt idx="27">
                  <c:v>-2.45029690981724E-15</c:v>
                </c:pt>
                <c:pt idx="28">
                  <c:v>-7.8183148246802991</c:v>
                </c:pt>
                <c:pt idx="29">
                  <c:v>-7.8183148246802991</c:v>
                </c:pt>
                <c:pt idx="30">
                  <c:v>-7.8183148246802991</c:v>
                </c:pt>
                <c:pt idx="31">
                  <c:v>-7.8183148246802991</c:v>
                </c:pt>
                <c:pt idx="32">
                  <c:v>-7.8183148246802991</c:v>
                </c:pt>
                <c:pt idx="33">
                  <c:v>-7.8183148246802991</c:v>
                </c:pt>
                <c:pt idx="34">
                  <c:v>-7.8183148246802991</c:v>
                </c:pt>
                <c:pt idx="35">
                  <c:v>-7.8183148246802991</c:v>
                </c:pt>
                <c:pt idx="36">
                  <c:v>-7.8183148246802991</c:v>
                </c:pt>
                <c:pt idx="37">
                  <c:v>-7.8183148246802991</c:v>
                </c:pt>
                <c:pt idx="38">
                  <c:v>-7.8183148246802991</c:v>
                </c:pt>
                <c:pt idx="39">
                  <c:v>-7.8183148246802991</c:v>
                </c:pt>
              </c:numCache>
            </c:numRef>
          </c:xVal>
          <c:yVal>
            <c:numRef>
              <c:f>Обработка!$AF$4:$AF$43</c:f>
              <c:numCache>
                <c:formatCode>General</c:formatCode>
                <c:ptCount val="40"/>
                <c:pt idx="0">
                  <c:v>6.2348980185873337</c:v>
                </c:pt>
                <c:pt idx="1">
                  <c:v>9.0096886790241921</c:v>
                </c:pt>
                <c:pt idx="2">
                  <c:v>6.2348980185873337</c:v>
                </c:pt>
                <c:pt idx="3">
                  <c:v>6.2348980185873355</c:v>
                </c:pt>
                <c:pt idx="4">
                  <c:v>6.2348980185873337</c:v>
                </c:pt>
                <c:pt idx="5">
                  <c:v>6.2348980185873337</c:v>
                </c:pt>
                <c:pt idx="6">
                  <c:v>6.2348980185873337</c:v>
                </c:pt>
                <c:pt idx="7">
                  <c:v>-2.2252093395631434</c:v>
                </c:pt>
                <c:pt idx="8">
                  <c:v>6.2348980185873337</c:v>
                </c:pt>
                <c:pt idx="9">
                  <c:v>6.2348980185873337</c:v>
                </c:pt>
                <c:pt idx="10">
                  <c:v>6.2348980185873337</c:v>
                </c:pt>
                <c:pt idx="11">
                  <c:v>-9.0096886790241903</c:v>
                </c:pt>
                <c:pt idx="12">
                  <c:v>6.2348980185873337</c:v>
                </c:pt>
                <c:pt idx="13">
                  <c:v>6.2348980185873337</c:v>
                </c:pt>
                <c:pt idx="14">
                  <c:v>6.2348980185873337</c:v>
                </c:pt>
                <c:pt idx="15">
                  <c:v>6.2348980185873337</c:v>
                </c:pt>
                <c:pt idx="16">
                  <c:v>6.2348980185873337</c:v>
                </c:pt>
                <c:pt idx="17">
                  <c:v>-6.2348980185873373</c:v>
                </c:pt>
                <c:pt idx="18">
                  <c:v>6.2348980185873337</c:v>
                </c:pt>
                <c:pt idx="19">
                  <c:v>6.2348980185873337</c:v>
                </c:pt>
                <c:pt idx="20">
                  <c:v>6.2348980185873337</c:v>
                </c:pt>
                <c:pt idx="21">
                  <c:v>2.2252093395631425</c:v>
                </c:pt>
                <c:pt idx="22">
                  <c:v>6.2348980185873337</c:v>
                </c:pt>
                <c:pt idx="23">
                  <c:v>6.2348980185873337</c:v>
                </c:pt>
                <c:pt idx="24">
                  <c:v>6.2348980185873337</c:v>
                </c:pt>
                <c:pt idx="25">
                  <c:v>6.2348980185873337</c:v>
                </c:pt>
                <c:pt idx="26">
                  <c:v>6.2348980185873337</c:v>
                </c:pt>
                <c:pt idx="27">
                  <c:v>10</c:v>
                </c:pt>
                <c:pt idx="28">
                  <c:v>6.2348980185873337</c:v>
                </c:pt>
                <c:pt idx="29">
                  <c:v>6.2348980185873337</c:v>
                </c:pt>
                <c:pt idx="30">
                  <c:v>6.2348980185873337</c:v>
                </c:pt>
                <c:pt idx="31">
                  <c:v>6.2348980185873337</c:v>
                </c:pt>
                <c:pt idx="32">
                  <c:v>6.2348980185873337</c:v>
                </c:pt>
                <c:pt idx="33">
                  <c:v>6.2348980185873337</c:v>
                </c:pt>
                <c:pt idx="34">
                  <c:v>6.2348980185873337</c:v>
                </c:pt>
                <c:pt idx="35">
                  <c:v>6.2348980185873337</c:v>
                </c:pt>
                <c:pt idx="36">
                  <c:v>6.2348980185873337</c:v>
                </c:pt>
                <c:pt idx="37">
                  <c:v>6.2348980185873337</c:v>
                </c:pt>
                <c:pt idx="38">
                  <c:v>6.2348980185873337</c:v>
                </c:pt>
                <c:pt idx="39">
                  <c:v>6.2348980185873337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9A6-4BC8-B5F1-809454F1F3CF}"/>
            </c:ext>
          </c:extLst>
        </c:ser>
        <c:ser>
          <c:idx val="12"/>
          <c:order val="10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Обработка!$AG$4:$AG$43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4.3388373911755815</c:v>
                </c:pt>
                <c:pt idx="2">
                  <c:v>-4.3388373911755833</c:v>
                </c:pt>
                <c:pt idx="3">
                  <c:v>-4.3388373911755833</c:v>
                </c:pt>
                <c:pt idx="4">
                  <c:v>-4.3388373911755833</c:v>
                </c:pt>
                <c:pt idx="5">
                  <c:v>-4.3388373911755833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-4.3388373911755833</c:v>
                </c:pt>
                <c:pt idx="12">
                  <c:v>-4.3388373911755833</c:v>
                </c:pt>
                <c:pt idx="13">
                  <c:v>1.22514845490862E-15</c:v>
                </c:pt>
                <c:pt idx="14">
                  <c:v>-4.3388373911755833</c:v>
                </c:pt>
                <c:pt idx="15">
                  <c:v>-4.3388373911755833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-4.3388373911755833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-4.3388373911755833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Обработка!$AH$4:$AH$43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9.0096886790241921</c:v>
                </c:pt>
                <c:pt idx="2">
                  <c:v>9.0096886790241903</c:v>
                </c:pt>
                <c:pt idx="3">
                  <c:v>9.0096886790241903</c:v>
                </c:pt>
                <c:pt idx="4">
                  <c:v>9.0096886790241903</c:v>
                </c:pt>
                <c:pt idx="5">
                  <c:v>9.0096886790241903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9.0096886790241903</c:v>
                </c:pt>
                <c:pt idx="12">
                  <c:v>9.0096886790241903</c:v>
                </c:pt>
                <c:pt idx="13">
                  <c:v>-10</c:v>
                </c:pt>
                <c:pt idx="14">
                  <c:v>9.0096886790241903</c:v>
                </c:pt>
                <c:pt idx="15">
                  <c:v>9.0096886790241903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9.0096886790241903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9.0096886790241903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9A6-4BC8-B5F1-809454F1F3CF}"/>
            </c:ext>
          </c:extLst>
        </c:ser>
        <c:ser>
          <c:idx val="13"/>
          <c:order val="1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Обработка!$AI$4:$AI$43</c:f>
              <c:numCache>
                <c:formatCode>General</c:formatCode>
                <c:ptCount val="40"/>
                <c:pt idx="0">
                  <c:v>-2.45029690981724E-15</c:v>
                </c:pt>
                <c:pt idx="1">
                  <c:v>4.3388373911755815</c:v>
                </c:pt>
                <c:pt idx="2">
                  <c:v>-2.45029690981724E-15</c:v>
                </c:pt>
                <c:pt idx="3">
                  <c:v>7.8183148246802983</c:v>
                </c:pt>
                <c:pt idx="4">
                  <c:v>-2.45029690981724E-15</c:v>
                </c:pt>
                <c:pt idx="5">
                  <c:v>-2.45029690981724E-15</c:v>
                </c:pt>
                <c:pt idx="6">
                  <c:v>-2.45029690981724E-15</c:v>
                </c:pt>
                <c:pt idx="7">
                  <c:v>-2.45029690981724E-15</c:v>
                </c:pt>
                <c:pt idx="8">
                  <c:v>-2.45029690981724E-15</c:v>
                </c:pt>
                <c:pt idx="9">
                  <c:v>7.8183148246802991</c:v>
                </c:pt>
                <c:pt idx="10">
                  <c:v>-2.45029690981724E-15</c:v>
                </c:pt>
                <c:pt idx="11">
                  <c:v>-2.45029690981724E-15</c:v>
                </c:pt>
                <c:pt idx="12">
                  <c:v>-2.45029690981724E-15</c:v>
                </c:pt>
                <c:pt idx="13">
                  <c:v>-2.45029690981724E-15</c:v>
                </c:pt>
                <c:pt idx="14">
                  <c:v>-2.45029690981724E-15</c:v>
                </c:pt>
                <c:pt idx="15">
                  <c:v>-2.45029690981724E-15</c:v>
                </c:pt>
                <c:pt idx="16">
                  <c:v>-2.45029690981724E-15</c:v>
                </c:pt>
                <c:pt idx="17">
                  <c:v>-2.45029690981724E-15</c:v>
                </c:pt>
                <c:pt idx="18">
                  <c:v>-2.45029690981724E-15</c:v>
                </c:pt>
                <c:pt idx="19">
                  <c:v>-2.45029690981724E-15</c:v>
                </c:pt>
                <c:pt idx="20">
                  <c:v>-2.45029690981724E-15</c:v>
                </c:pt>
                <c:pt idx="21">
                  <c:v>-2.45029690981724E-15</c:v>
                </c:pt>
                <c:pt idx="22">
                  <c:v>-2.45029690981724E-15</c:v>
                </c:pt>
                <c:pt idx="23">
                  <c:v>-7.8183148246802991</c:v>
                </c:pt>
                <c:pt idx="24">
                  <c:v>-2.45029690981724E-15</c:v>
                </c:pt>
                <c:pt idx="25">
                  <c:v>-2.45029690981724E-15</c:v>
                </c:pt>
                <c:pt idx="26">
                  <c:v>-2.45029690981724E-15</c:v>
                </c:pt>
                <c:pt idx="27">
                  <c:v>-2.45029690981724E-15</c:v>
                </c:pt>
                <c:pt idx="28">
                  <c:v>-2.45029690981724E-15</c:v>
                </c:pt>
                <c:pt idx="29">
                  <c:v>-2.45029690981724E-15</c:v>
                </c:pt>
                <c:pt idx="30">
                  <c:v>-2.45029690981724E-15</c:v>
                </c:pt>
                <c:pt idx="31">
                  <c:v>-2.45029690981724E-15</c:v>
                </c:pt>
                <c:pt idx="32">
                  <c:v>-2.45029690981724E-15</c:v>
                </c:pt>
                <c:pt idx="33">
                  <c:v>-2.45029690981724E-15</c:v>
                </c:pt>
                <c:pt idx="34">
                  <c:v>-2.45029690981724E-15</c:v>
                </c:pt>
                <c:pt idx="35">
                  <c:v>-2.45029690981724E-15</c:v>
                </c:pt>
                <c:pt idx="36">
                  <c:v>-2.45029690981724E-15</c:v>
                </c:pt>
                <c:pt idx="37">
                  <c:v>-2.45029690981724E-15</c:v>
                </c:pt>
                <c:pt idx="38">
                  <c:v>-2.45029690981724E-15</c:v>
                </c:pt>
                <c:pt idx="39">
                  <c:v>-2.45029690981724E-15</c:v>
                </c:pt>
              </c:numCache>
            </c:numRef>
          </c:xVal>
          <c:yVal>
            <c:numRef>
              <c:f>Обработка!$AJ$4:$AJ$43</c:f>
              <c:numCache>
                <c:formatCode>General</c:formatCode>
                <c:ptCount val="40"/>
                <c:pt idx="0">
                  <c:v>10</c:v>
                </c:pt>
                <c:pt idx="1">
                  <c:v>9.0096886790241921</c:v>
                </c:pt>
                <c:pt idx="2">
                  <c:v>10</c:v>
                </c:pt>
                <c:pt idx="3">
                  <c:v>6.2348980185873355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-6.2348980185873346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6.2348980185873337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9A6-4BC8-B5F1-809454F1F3CF}"/>
            </c:ext>
          </c:extLst>
        </c:ser>
        <c:ser>
          <c:idx val="14"/>
          <c:order val="1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Обработка!$AK$4:$AK$43</c:f>
              <c:numCache>
                <c:formatCode>General</c:formatCode>
                <c:ptCount val="40"/>
                <c:pt idx="0">
                  <c:v>4.3388373911755789</c:v>
                </c:pt>
                <c:pt idx="1">
                  <c:v>4.3388373911755789</c:v>
                </c:pt>
                <c:pt idx="2">
                  <c:v>4.3388373911755789</c:v>
                </c:pt>
                <c:pt idx="3">
                  <c:v>4.3388373911755789</c:v>
                </c:pt>
                <c:pt idx="4">
                  <c:v>4.3388373911755789</c:v>
                </c:pt>
                <c:pt idx="5">
                  <c:v>4.3388373911755789</c:v>
                </c:pt>
                <c:pt idx="6">
                  <c:v>4.3388373911755789</c:v>
                </c:pt>
                <c:pt idx="7">
                  <c:v>4.3388373911755789</c:v>
                </c:pt>
                <c:pt idx="8">
                  <c:v>4.3388373911755789</c:v>
                </c:pt>
                <c:pt idx="9">
                  <c:v>4.3388373911755789</c:v>
                </c:pt>
                <c:pt idx="10">
                  <c:v>4.3388373911755789</c:v>
                </c:pt>
                <c:pt idx="11">
                  <c:v>4.3388373911755789</c:v>
                </c:pt>
                <c:pt idx="12">
                  <c:v>4.3388373911755789</c:v>
                </c:pt>
                <c:pt idx="13">
                  <c:v>4.3388373911755789</c:v>
                </c:pt>
                <c:pt idx="14">
                  <c:v>4.3388373911755789</c:v>
                </c:pt>
                <c:pt idx="15">
                  <c:v>4.3388373911755789</c:v>
                </c:pt>
                <c:pt idx="16">
                  <c:v>4.3388373911755789</c:v>
                </c:pt>
                <c:pt idx="17">
                  <c:v>4.3388373911755789</c:v>
                </c:pt>
                <c:pt idx="18">
                  <c:v>4.3388373911755789</c:v>
                </c:pt>
                <c:pt idx="19">
                  <c:v>4.3388373911755789</c:v>
                </c:pt>
                <c:pt idx="20">
                  <c:v>4.3388373911755789</c:v>
                </c:pt>
                <c:pt idx="21">
                  <c:v>4.3388373911755789</c:v>
                </c:pt>
                <c:pt idx="22">
                  <c:v>4.3388373911755789</c:v>
                </c:pt>
                <c:pt idx="23">
                  <c:v>4.3388373911755789</c:v>
                </c:pt>
                <c:pt idx="24">
                  <c:v>4.3388373911755789</c:v>
                </c:pt>
                <c:pt idx="25">
                  <c:v>4.3388373911755789</c:v>
                </c:pt>
                <c:pt idx="26">
                  <c:v>4.3388373911755789</c:v>
                </c:pt>
                <c:pt idx="27">
                  <c:v>4.3388373911755789</c:v>
                </c:pt>
                <c:pt idx="28">
                  <c:v>4.3388373911755789</c:v>
                </c:pt>
                <c:pt idx="29">
                  <c:v>4.3388373911755789</c:v>
                </c:pt>
                <c:pt idx="30">
                  <c:v>4.3388373911755789</c:v>
                </c:pt>
                <c:pt idx="31">
                  <c:v>4.3388373911755789</c:v>
                </c:pt>
                <c:pt idx="32">
                  <c:v>4.3388373911755789</c:v>
                </c:pt>
                <c:pt idx="33">
                  <c:v>4.3388373911755789</c:v>
                </c:pt>
                <c:pt idx="34">
                  <c:v>4.3388373911755789</c:v>
                </c:pt>
                <c:pt idx="35">
                  <c:v>4.3388373911755789</c:v>
                </c:pt>
                <c:pt idx="36">
                  <c:v>4.3388373911755789</c:v>
                </c:pt>
                <c:pt idx="37">
                  <c:v>4.3388373911755789</c:v>
                </c:pt>
                <c:pt idx="38">
                  <c:v>4.3388373911755789</c:v>
                </c:pt>
                <c:pt idx="39">
                  <c:v>4.3388373911755789</c:v>
                </c:pt>
              </c:numCache>
            </c:numRef>
          </c:xVal>
          <c:yVal>
            <c:numRef>
              <c:f>Обработка!$AL$4:$AL$43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9A6-4BC8-B5F1-809454F1F3CF}"/>
            </c:ext>
          </c:extLst>
        </c:ser>
        <c:ser>
          <c:idx val="15"/>
          <c:order val="1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Обработка!$AM$4:$AM$43</c:f>
              <c:numCache>
                <c:formatCode>General</c:formatCode>
                <c:ptCount val="40"/>
                <c:pt idx="0">
                  <c:v>7.8183148246802956</c:v>
                </c:pt>
                <c:pt idx="1">
                  <c:v>7.8183148246802956</c:v>
                </c:pt>
                <c:pt idx="2">
                  <c:v>7.8183148246802956</c:v>
                </c:pt>
                <c:pt idx="3">
                  <c:v>7.8183148246802956</c:v>
                </c:pt>
                <c:pt idx="4">
                  <c:v>7.8183148246802956</c:v>
                </c:pt>
                <c:pt idx="5">
                  <c:v>7.8183148246802956</c:v>
                </c:pt>
                <c:pt idx="6">
                  <c:v>7.8183148246802956</c:v>
                </c:pt>
                <c:pt idx="7">
                  <c:v>7.8183148246802956</c:v>
                </c:pt>
                <c:pt idx="8">
                  <c:v>7.8183148246802956</c:v>
                </c:pt>
                <c:pt idx="9">
                  <c:v>7.8183148246802956</c:v>
                </c:pt>
                <c:pt idx="10">
                  <c:v>7.8183148246802956</c:v>
                </c:pt>
                <c:pt idx="11">
                  <c:v>7.8183148246802956</c:v>
                </c:pt>
                <c:pt idx="12">
                  <c:v>7.8183148246802956</c:v>
                </c:pt>
                <c:pt idx="13">
                  <c:v>7.8183148246802956</c:v>
                </c:pt>
                <c:pt idx="14">
                  <c:v>7.8183148246802956</c:v>
                </c:pt>
                <c:pt idx="15">
                  <c:v>7.8183148246802956</c:v>
                </c:pt>
                <c:pt idx="16">
                  <c:v>7.8183148246802956</c:v>
                </c:pt>
                <c:pt idx="17">
                  <c:v>7.8183148246802956</c:v>
                </c:pt>
                <c:pt idx="18">
                  <c:v>7.8183148246802956</c:v>
                </c:pt>
                <c:pt idx="19">
                  <c:v>7.8183148246802956</c:v>
                </c:pt>
                <c:pt idx="20">
                  <c:v>7.8183148246802956</c:v>
                </c:pt>
                <c:pt idx="21">
                  <c:v>7.8183148246802956</c:v>
                </c:pt>
                <c:pt idx="22">
                  <c:v>7.8183148246802956</c:v>
                </c:pt>
                <c:pt idx="23">
                  <c:v>7.8183148246802956</c:v>
                </c:pt>
                <c:pt idx="24">
                  <c:v>7.8183148246802956</c:v>
                </c:pt>
                <c:pt idx="25">
                  <c:v>7.8183148246802956</c:v>
                </c:pt>
                <c:pt idx="26">
                  <c:v>7.8183148246802956</c:v>
                </c:pt>
                <c:pt idx="27">
                  <c:v>7.8183148246802956</c:v>
                </c:pt>
                <c:pt idx="28">
                  <c:v>7.8183148246802956</c:v>
                </c:pt>
                <c:pt idx="29">
                  <c:v>7.8183148246802956</c:v>
                </c:pt>
                <c:pt idx="30">
                  <c:v>7.8183148246802956</c:v>
                </c:pt>
                <c:pt idx="31">
                  <c:v>7.8183148246802956</c:v>
                </c:pt>
                <c:pt idx="32">
                  <c:v>7.8183148246802956</c:v>
                </c:pt>
                <c:pt idx="33">
                  <c:v>7.8183148246802956</c:v>
                </c:pt>
                <c:pt idx="34">
                  <c:v>7.8183148246802956</c:v>
                </c:pt>
                <c:pt idx="35">
                  <c:v>7.8183148246802956</c:v>
                </c:pt>
                <c:pt idx="36">
                  <c:v>7.8183148246802956</c:v>
                </c:pt>
                <c:pt idx="37">
                  <c:v>7.8183148246802956</c:v>
                </c:pt>
                <c:pt idx="38">
                  <c:v>7.8183148246802956</c:v>
                </c:pt>
                <c:pt idx="39">
                  <c:v>7.8183148246802956</c:v>
                </c:pt>
              </c:numCache>
            </c:numRef>
          </c:xVal>
          <c:yVal>
            <c:numRef>
              <c:f>Обработка!$AN$4:$AN$43</c:f>
              <c:numCache>
                <c:formatCode>General</c:formatCode>
                <c:ptCount val="40"/>
                <c:pt idx="0">
                  <c:v>6.2348980185873373</c:v>
                </c:pt>
                <c:pt idx="1">
                  <c:v>6.2348980185873373</c:v>
                </c:pt>
                <c:pt idx="2">
                  <c:v>6.2348980185873373</c:v>
                </c:pt>
                <c:pt idx="3">
                  <c:v>6.2348980185873373</c:v>
                </c:pt>
                <c:pt idx="4">
                  <c:v>6.2348980185873373</c:v>
                </c:pt>
                <c:pt idx="5">
                  <c:v>6.2348980185873373</c:v>
                </c:pt>
                <c:pt idx="6">
                  <c:v>6.2348980185873373</c:v>
                </c:pt>
                <c:pt idx="7">
                  <c:v>6.2348980185873373</c:v>
                </c:pt>
                <c:pt idx="8">
                  <c:v>6.2348980185873373</c:v>
                </c:pt>
                <c:pt idx="9">
                  <c:v>6.2348980185873373</c:v>
                </c:pt>
                <c:pt idx="10">
                  <c:v>6.2348980185873373</c:v>
                </c:pt>
                <c:pt idx="11">
                  <c:v>6.2348980185873373</c:v>
                </c:pt>
                <c:pt idx="12">
                  <c:v>6.2348980185873373</c:v>
                </c:pt>
                <c:pt idx="13">
                  <c:v>6.2348980185873373</c:v>
                </c:pt>
                <c:pt idx="14">
                  <c:v>6.2348980185873373</c:v>
                </c:pt>
                <c:pt idx="15">
                  <c:v>6.2348980185873373</c:v>
                </c:pt>
                <c:pt idx="16">
                  <c:v>6.2348980185873373</c:v>
                </c:pt>
                <c:pt idx="17">
                  <c:v>6.2348980185873373</c:v>
                </c:pt>
                <c:pt idx="18">
                  <c:v>6.2348980185873373</c:v>
                </c:pt>
                <c:pt idx="19">
                  <c:v>6.2348980185873373</c:v>
                </c:pt>
                <c:pt idx="20">
                  <c:v>6.2348980185873373</c:v>
                </c:pt>
                <c:pt idx="21">
                  <c:v>6.2348980185873373</c:v>
                </c:pt>
                <c:pt idx="22">
                  <c:v>6.2348980185873373</c:v>
                </c:pt>
                <c:pt idx="23">
                  <c:v>6.2348980185873373</c:v>
                </c:pt>
                <c:pt idx="24">
                  <c:v>6.2348980185873373</c:v>
                </c:pt>
                <c:pt idx="25">
                  <c:v>6.2348980185873373</c:v>
                </c:pt>
                <c:pt idx="26">
                  <c:v>6.2348980185873373</c:v>
                </c:pt>
                <c:pt idx="27">
                  <c:v>6.2348980185873373</c:v>
                </c:pt>
                <c:pt idx="28">
                  <c:v>6.2348980185873373</c:v>
                </c:pt>
                <c:pt idx="29">
                  <c:v>6.2348980185873373</c:v>
                </c:pt>
                <c:pt idx="30">
                  <c:v>6.2348980185873373</c:v>
                </c:pt>
                <c:pt idx="31">
                  <c:v>6.2348980185873373</c:v>
                </c:pt>
                <c:pt idx="32">
                  <c:v>6.2348980185873373</c:v>
                </c:pt>
                <c:pt idx="33">
                  <c:v>6.2348980185873373</c:v>
                </c:pt>
                <c:pt idx="34">
                  <c:v>6.2348980185873373</c:v>
                </c:pt>
                <c:pt idx="35">
                  <c:v>6.2348980185873373</c:v>
                </c:pt>
                <c:pt idx="36">
                  <c:v>6.2348980185873373</c:v>
                </c:pt>
                <c:pt idx="37">
                  <c:v>6.2348980185873373</c:v>
                </c:pt>
                <c:pt idx="38">
                  <c:v>6.2348980185873373</c:v>
                </c:pt>
                <c:pt idx="39">
                  <c:v>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9A6-4BC8-B5F1-809454F1F3CF}"/>
            </c:ext>
          </c:extLst>
        </c:ser>
        <c:ser>
          <c:idx val="16"/>
          <c:order val="1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Обработка!$AO$4:$AO$43</c:f>
              <c:numCache>
                <c:formatCode>General</c:formatCode>
                <c:ptCount val="40"/>
                <c:pt idx="0">
                  <c:v>9.7492791218182351</c:v>
                </c:pt>
                <c:pt idx="1">
                  <c:v>9.7492791218182351</c:v>
                </c:pt>
                <c:pt idx="2">
                  <c:v>9.7492791218182351</c:v>
                </c:pt>
                <c:pt idx="3">
                  <c:v>9.7492791218182351</c:v>
                </c:pt>
                <c:pt idx="4">
                  <c:v>9.7492791218182351</c:v>
                </c:pt>
                <c:pt idx="5">
                  <c:v>9.7492791218182351</c:v>
                </c:pt>
                <c:pt idx="6">
                  <c:v>9.7492791218182351</c:v>
                </c:pt>
                <c:pt idx="7">
                  <c:v>9.7492791218182351</c:v>
                </c:pt>
                <c:pt idx="8">
                  <c:v>9.7492791218182351</c:v>
                </c:pt>
                <c:pt idx="9">
                  <c:v>9.7492791218182351</c:v>
                </c:pt>
                <c:pt idx="10">
                  <c:v>9.7492791218182351</c:v>
                </c:pt>
                <c:pt idx="11">
                  <c:v>9.7492791218182351</c:v>
                </c:pt>
                <c:pt idx="12">
                  <c:v>9.7492791218182351</c:v>
                </c:pt>
                <c:pt idx="13">
                  <c:v>9.7492791218182351</c:v>
                </c:pt>
                <c:pt idx="14">
                  <c:v>9.7492791218182351</c:v>
                </c:pt>
                <c:pt idx="15">
                  <c:v>9.7492791218182351</c:v>
                </c:pt>
                <c:pt idx="16">
                  <c:v>9.7492791218182351</c:v>
                </c:pt>
                <c:pt idx="17">
                  <c:v>9.7492791218182351</c:v>
                </c:pt>
                <c:pt idx="18">
                  <c:v>9.7492791218182351</c:v>
                </c:pt>
                <c:pt idx="19">
                  <c:v>9.7492791218182351</c:v>
                </c:pt>
                <c:pt idx="20">
                  <c:v>9.7492791218182351</c:v>
                </c:pt>
                <c:pt idx="21">
                  <c:v>9.7492791218182351</c:v>
                </c:pt>
                <c:pt idx="22">
                  <c:v>9.7492791218182351</c:v>
                </c:pt>
                <c:pt idx="23">
                  <c:v>9.7492791218182351</c:v>
                </c:pt>
                <c:pt idx="24">
                  <c:v>9.7492791218182351</c:v>
                </c:pt>
                <c:pt idx="25">
                  <c:v>9.7492791218182351</c:v>
                </c:pt>
                <c:pt idx="26">
                  <c:v>9.7492791218182351</c:v>
                </c:pt>
                <c:pt idx="27">
                  <c:v>9.7492791218182351</c:v>
                </c:pt>
                <c:pt idx="28">
                  <c:v>9.7492791218182351</c:v>
                </c:pt>
                <c:pt idx="29">
                  <c:v>9.7492791218182351</c:v>
                </c:pt>
                <c:pt idx="30">
                  <c:v>9.7492791218182351</c:v>
                </c:pt>
                <c:pt idx="31">
                  <c:v>9.7492791218182351</c:v>
                </c:pt>
                <c:pt idx="32">
                  <c:v>9.7492791218182351</c:v>
                </c:pt>
                <c:pt idx="33">
                  <c:v>9.7492791218182351</c:v>
                </c:pt>
                <c:pt idx="34">
                  <c:v>9.7492791218182351</c:v>
                </c:pt>
                <c:pt idx="35">
                  <c:v>9.7492791218182351</c:v>
                </c:pt>
                <c:pt idx="36">
                  <c:v>9.7492791218182351</c:v>
                </c:pt>
                <c:pt idx="37">
                  <c:v>9.7492791218182351</c:v>
                </c:pt>
                <c:pt idx="38">
                  <c:v>9.7492791218182351</c:v>
                </c:pt>
                <c:pt idx="39">
                  <c:v>9.7492791218182351</c:v>
                </c:pt>
              </c:numCache>
            </c:numRef>
          </c:xVal>
          <c:yVal>
            <c:numRef>
              <c:f>Обработка!$AP$4:$AP$43</c:f>
              <c:numCache>
                <c:formatCode>General</c:formatCode>
                <c:ptCount val="40"/>
                <c:pt idx="0">
                  <c:v>2.2252093395631469</c:v>
                </c:pt>
                <c:pt idx="1">
                  <c:v>2.2252093395631469</c:v>
                </c:pt>
                <c:pt idx="2">
                  <c:v>2.2252093395631469</c:v>
                </c:pt>
                <c:pt idx="3">
                  <c:v>2.2252093395631469</c:v>
                </c:pt>
                <c:pt idx="4">
                  <c:v>2.2252093395631469</c:v>
                </c:pt>
                <c:pt idx="5">
                  <c:v>2.2252093395631469</c:v>
                </c:pt>
                <c:pt idx="6">
                  <c:v>2.2252093395631469</c:v>
                </c:pt>
                <c:pt idx="7">
                  <c:v>2.2252093395631469</c:v>
                </c:pt>
                <c:pt idx="8">
                  <c:v>2.2252093395631469</c:v>
                </c:pt>
                <c:pt idx="9">
                  <c:v>2.2252093395631469</c:v>
                </c:pt>
                <c:pt idx="10">
                  <c:v>2.2252093395631469</c:v>
                </c:pt>
                <c:pt idx="11">
                  <c:v>2.2252093395631469</c:v>
                </c:pt>
                <c:pt idx="12">
                  <c:v>2.2252093395631469</c:v>
                </c:pt>
                <c:pt idx="13">
                  <c:v>2.2252093395631469</c:v>
                </c:pt>
                <c:pt idx="14">
                  <c:v>2.2252093395631469</c:v>
                </c:pt>
                <c:pt idx="15">
                  <c:v>2.2252093395631469</c:v>
                </c:pt>
                <c:pt idx="16">
                  <c:v>2.2252093395631469</c:v>
                </c:pt>
                <c:pt idx="17">
                  <c:v>2.2252093395631469</c:v>
                </c:pt>
                <c:pt idx="18">
                  <c:v>2.2252093395631469</c:v>
                </c:pt>
                <c:pt idx="19">
                  <c:v>2.2252093395631469</c:v>
                </c:pt>
                <c:pt idx="20">
                  <c:v>2.2252093395631469</c:v>
                </c:pt>
                <c:pt idx="21">
                  <c:v>2.2252093395631469</c:v>
                </c:pt>
                <c:pt idx="22">
                  <c:v>2.2252093395631469</c:v>
                </c:pt>
                <c:pt idx="23">
                  <c:v>2.2252093395631469</c:v>
                </c:pt>
                <c:pt idx="24">
                  <c:v>2.2252093395631469</c:v>
                </c:pt>
                <c:pt idx="25">
                  <c:v>2.2252093395631469</c:v>
                </c:pt>
                <c:pt idx="26">
                  <c:v>2.2252093395631469</c:v>
                </c:pt>
                <c:pt idx="27">
                  <c:v>2.2252093395631469</c:v>
                </c:pt>
                <c:pt idx="28">
                  <c:v>2.2252093395631469</c:v>
                </c:pt>
                <c:pt idx="29">
                  <c:v>2.2252093395631469</c:v>
                </c:pt>
                <c:pt idx="30">
                  <c:v>2.2252093395631469</c:v>
                </c:pt>
                <c:pt idx="31">
                  <c:v>2.2252093395631469</c:v>
                </c:pt>
                <c:pt idx="32">
                  <c:v>2.2252093395631469</c:v>
                </c:pt>
                <c:pt idx="33">
                  <c:v>2.2252093395631469</c:v>
                </c:pt>
                <c:pt idx="34">
                  <c:v>2.2252093395631469</c:v>
                </c:pt>
                <c:pt idx="35">
                  <c:v>2.2252093395631469</c:v>
                </c:pt>
                <c:pt idx="36">
                  <c:v>2.2252093395631469</c:v>
                </c:pt>
                <c:pt idx="37">
                  <c:v>2.2252093395631469</c:v>
                </c:pt>
                <c:pt idx="38">
                  <c:v>2.2252093395631469</c:v>
                </c:pt>
                <c:pt idx="39">
                  <c:v>2.2252093395631469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9A6-4BC8-B5F1-809454F1F3CF}"/>
            </c:ext>
          </c:extLst>
        </c:ser>
        <c:ser>
          <c:idx val="17"/>
          <c:order val="1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Обработка!$AQ$4:$AQ$43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Обработка!$AR$4:$AR$43</c:f>
              <c:numCache>
                <c:formatCode>General</c:formatCode>
                <c:ptCount val="40"/>
                <c:pt idx="0">
                  <c:v>-2.2252093395631407</c:v>
                </c:pt>
                <c:pt idx="1">
                  <c:v>-2.2252093395631407</c:v>
                </c:pt>
                <c:pt idx="2">
                  <c:v>-2.2252093395631407</c:v>
                </c:pt>
                <c:pt idx="3">
                  <c:v>-2.2252093395631407</c:v>
                </c:pt>
                <c:pt idx="4">
                  <c:v>-2.2252093395631407</c:v>
                </c:pt>
                <c:pt idx="5">
                  <c:v>-2.2252093395631407</c:v>
                </c:pt>
                <c:pt idx="6">
                  <c:v>-2.2252093395631407</c:v>
                </c:pt>
                <c:pt idx="7">
                  <c:v>-2.2252093395631407</c:v>
                </c:pt>
                <c:pt idx="8">
                  <c:v>-2.2252093395631407</c:v>
                </c:pt>
                <c:pt idx="9">
                  <c:v>-2.2252093395631407</c:v>
                </c:pt>
                <c:pt idx="10">
                  <c:v>-2.2252093395631407</c:v>
                </c:pt>
                <c:pt idx="11">
                  <c:v>-2.2252093395631407</c:v>
                </c:pt>
                <c:pt idx="12">
                  <c:v>-2.2252093395631407</c:v>
                </c:pt>
                <c:pt idx="13">
                  <c:v>-2.2252093395631407</c:v>
                </c:pt>
                <c:pt idx="14">
                  <c:v>-2.2252093395631407</c:v>
                </c:pt>
                <c:pt idx="15">
                  <c:v>-2.2252093395631407</c:v>
                </c:pt>
                <c:pt idx="16">
                  <c:v>-2.2252093395631407</c:v>
                </c:pt>
                <c:pt idx="17">
                  <c:v>-2.2252093395631407</c:v>
                </c:pt>
                <c:pt idx="18">
                  <c:v>-2.2252093395631407</c:v>
                </c:pt>
                <c:pt idx="19">
                  <c:v>-2.2252093395631407</c:v>
                </c:pt>
                <c:pt idx="20">
                  <c:v>-2.2252093395631407</c:v>
                </c:pt>
                <c:pt idx="21">
                  <c:v>-2.2252093395631407</c:v>
                </c:pt>
                <c:pt idx="22">
                  <c:v>-2.2252093395631407</c:v>
                </c:pt>
                <c:pt idx="23">
                  <c:v>-2.2252093395631407</c:v>
                </c:pt>
                <c:pt idx="24">
                  <c:v>-2.2252093395631407</c:v>
                </c:pt>
                <c:pt idx="25">
                  <c:v>-2.2252093395631407</c:v>
                </c:pt>
                <c:pt idx="26">
                  <c:v>-2.2252093395631407</c:v>
                </c:pt>
                <c:pt idx="27">
                  <c:v>-2.2252093395631407</c:v>
                </c:pt>
                <c:pt idx="28">
                  <c:v>-2.2252093395631407</c:v>
                </c:pt>
                <c:pt idx="29">
                  <c:v>-2.2252093395631407</c:v>
                </c:pt>
                <c:pt idx="30">
                  <c:v>-2.2252093395631407</c:v>
                </c:pt>
                <c:pt idx="31">
                  <c:v>-2.2252093395631407</c:v>
                </c:pt>
                <c:pt idx="32">
                  <c:v>-2.2252093395631407</c:v>
                </c:pt>
                <c:pt idx="33">
                  <c:v>-2.2252093395631407</c:v>
                </c:pt>
                <c:pt idx="34">
                  <c:v>-2.2252093395631407</c:v>
                </c:pt>
                <c:pt idx="35">
                  <c:v>-2.2252093395631407</c:v>
                </c:pt>
                <c:pt idx="36">
                  <c:v>-2.2252093395631407</c:v>
                </c:pt>
                <c:pt idx="37">
                  <c:v>-2.2252093395631407</c:v>
                </c:pt>
                <c:pt idx="38">
                  <c:v>-2.2252093395631407</c:v>
                </c:pt>
                <c:pt idx="39">
                  <c:v>-2.2252093395631407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9A6-4BC8-B5F1-809454F1F3CF}"/>
            </c:ext>
          </c:extLst>
        </c:ser>
        <c:ser>
          <c:idx val="18"/>
          <c:order val="16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Обработка!$AS$4:$AS$43</c:f>
              <c:numCache>
                <c:formatCode>General</c:formatCode>
                <c:ptCount val="40"/>
                <c:pt idx="0">
                  <c:v>7.8183148246803</c:v>
                </c:pt>
                <c:pt idx="1">
                  <c:v>7.8183148246803</c:v>
                </c:pt>
                <c:pt idx="2">
                  <c:v>7.8183148246803</c:v>
                </c:pt>
                <c:pt idx="3">
                  <c:v>7.8183148246803</c:v>
                </c:pt>
                <c:pt idx="4">
                  <c:v>7.8183148246803</c:v>
                </c:pt>
                <c:pt idx="5">
                  <c:v>7.8183148246803</c:v>
                </c:pt>
                <c:pt idx="6">
                  <c:v>7.8183148246803</c:v>
                </c:pt>
                <c:pt idx="7">
                  <c:v>7.8183148246803</c:v>
                </c:pt>
                <c:pt idx="8">
                  <c:v>7.8183148246803</c:v>
                </c:pt>
                <c:pt idx="9">
                  <c:v>7.8183148246803</c:v>
                </c:pt>
                <c:pt idx="10">
                  <c:v>7.8183148246803</c:v>
                </c:pt>
                <c:pt idx="11">
                  <c:v>7.8183148246803</c:v>
                </c:pt>
                <c:pt idx="12">
                  <c:v>7.8183148246803</c:v>
                </c:pt>
                <c:pt idx="13">
                  <c:v>7.8183148246803</c:v>
                </c:pt>
                <c:pt idx="14">
                  <c:v>7.8183148246803</c:v>
                </c:pt>
                <c:pt idx="15">
                  <c:v>7.8183148246803</c:v>
                </c:pt>
                <c:pt idx="16">
                  <c:v>7.8183148246803</c:v>
                </c:pt>
                <c:pt idx="17">
                  <c:v>7.8183148246803</c:v>
                </c:pt>
                <c:pt idx="18">
                  <c:v>7.8183148246803</c:v>
                </c:pt>
                <c:pt idx="19">
                  <c:v>7.8183148246803</c:v>
                </c:pt>
                <c:pt idx="20">
                  <c:v>7.8183148246803</c:v>
                </c:pt>
                <c:pt idx="21">
                  <c:v>7.8183148246803</c:v>
                </c:pt>
                <c:pt idx="22">
                  <c:v>7.8183148246803</c:v>
                </c:pt>
                <c:pt idx="23">
                  <c:v>7.8183148246803</c:v>
                </c:pt>
                <c:pt idx="24">
                  <c:v>7.8183148246803</c:v>
                </c:pt>
                <c:pt idx="25">
                  <c:v>7.8183148246803</c:v>
                </c:pt>
                <c:pt idx="26">
                  <c:v>7.8183148246803</c:v>
                </c:pt>
                <c:pt idx="27">
                  <c:v>7.8183148246803</c:v>
                </c:pt>
                <c:pt idx="28">
                  <c:v>7.8183148246803</c:v>
                </c:pt>
                <c:pt idx="29">
                  <c:v>7.8183148246803</c:v>
                </c:pt>
                <c:pt idx="30">
                  <c:v>7.8183148246803</c:v>
                </c:pt>
                <c:pt idx="31">
                  <c:v>7.8183148246803</c:v>
                </c:pt>
                <c:pt idx="32">
                  <c:v>7.8183148246803</c:v>
                </c:pt>
                <c:pt idx="33">
                  <c:v>7.8183148246803</c:v>
                </c:pt>
                <c:pt idx="34">
                  <c:v>7.8183148246803</c:v>
                </c:pt>
                <c:pt idx="35">
                  <c:v>7.8183148246803</c:v>
                </c:pt>
                <c:pt idx="36">
                  <c:v>7.8183148246803</c:v>
                </c:pt>
                <c:pt idx="37">
                  <c:v>7.8183148246803</c:v>
                </c:pt>
                <c:pt idx="38">
                  <c:v>7.8183148246803</c:v>
                </c:pt>
                <c:pt idx="39">
                  <c:v>7.8183148246803</c:v>
                </c:pt>
              </c:numCache>
            </c:numRef>
          </c:xVal>
          <c:yVal>
            <c:numRef>
              <c:f>Обработка!$AT$4:$AT$43</c:f>
              <c:numCache>
                <c:formatCode>General</c:formatCode>
                <c:ptCount val="40"/>
                <c:pt idx="0">
                  <c:v>-6.2348980185873328</c:v>
                </c:pt>
                <c:pt idx="1">
                  <c:v>-6.2348980185873328</c:v>
                </c:pt>
                <c:pt idx="2">
                  <c:v>-6.2348980185873328</c:v>
                </c:pt>
                <c:pt idx="3">
                  <c:v>-6.2348980185873328</c:v>
                </c:pt>
                <c:pt idx="4">
                  <c:v>-6.2348980185873328</c:v>
                </c:pt>
                <c:pt idx="5">
                  <c:v>-6.2348980185873328</c:v>
                </c:pt>
                <c:pt idx="6">
                  <c:v>-6.2348980185873328</c:v>
                </c:pt>
                <c:pt idx="7">
                  <c:v>-6.2348980185873328</c:v>
                </c:pt>
                <c:pt idx="8">
                  <c:v>-6.2348980185873328</c:v>
                </c:pt>
                <c:pt idx="9">
                  <c:v>-6.2348980185873328</c:v>
                </c:pt>
                <c:pt idx="10">
                  <c:v>-6.2348980185873328</c:v>
                </c:pt>
                <c:pt idx="11">
                  <c:v>-6.2348980185873328</c:v>
                </c:pt>
                <c:pt idx="12">
                  <c:v>-6.2348980185873328</c:v>
                </c:pt>
                <c:pt idx="13">
                  <c:v>-6.2348980185873328</c:v>
                </c:pt>
                <c:pt idx="14">
                  <c:v>-6.2348980185873328</c:v>
                </c:pt>
                <c:pt idx="15">
                  <c:v>-6.2348980185873328</c:v>
                </c:pt>
                <c:pt idx="16">
                  <c:v>-6.2348980185873328</c:v>
                </c:pt>
                <c:pt idx="17">
                  <c:v>-6.2348980185873328</c:v>
                </c:pt>
                <c:pt idx="18">
                  <c:v>-6.2348980185873328</c:v>
                </c:pt>
                <c:pt idx="19">
                  <c:v>-6.2348980185873328</c:v>
                </c:pt>
                <c:pt idx="20">
                  <c:v>-6.2348980185873328</c:v>
                </c:pt>
                <c:pt idx="21">
                  <c:v>-6.2348980185873328</c:v>
                </c:pt>
                <c:pt idx="22">
                  <c:v>-6.2348980185873328</c:v>
                </c:pt>
                <c:pt idx="23">
                  <c:v>-6.2348980185873328</c:v>
                </c:pt>
                <c:pt idx="24">
                  <c:v>-6.2348980185873328</c:v>
                </c:pt>
                <c:pt idx="25">
                  <c:v>-6.2348980185873328</c:v>
                </c:pt>
                <c:pt idx="26">
                  <c:v>-6.2348980185873328</c:v>
                </c:pt>
                <c:pt idx="27">
                  <c:v>-6.2348980185873328</c:v>
                </c:pt>
                <c:pt idx="28">
                  <c:v>-6.2348980185873328</c:v>
                </c:pt>
                <c:pt idx="29">
                  <c:v>-6.2348980185873328</c:v>
                </c:pt>
                <c:pt idx="30">
                  <c:v>-6.2348980185873328</c:v>
                </c:pt>
                <c:pt idx="31">
                  <c:v>-6.2348980185873328</c:v>
                </c:pt>
                <c:pt idx="32">
                  <c:v>-6.2348980185873328</c:v>
                </c:pt>
                <c:pt idx="33">
                  <c:v>-6.2348980185873328</c:v>
                </c:pt>
                <c:pt idx="34">
                  <c:v>-6.2348980185873328</c:v>
                </c:pt>
                <c:pt idx="35">
                  <c:v>-6.2348980185873328</c:v>
                </c:pt>
                <c:pt idx="36">
                  <c:v>-6.2348980185873328</c:v>
                </c:pt>
                <c:pt idx="37">
                  <c:v>-6.2348980185873328</c:v>
                </c:pt>
                <c:pt idx="38">
                  <c:v>-6.2348980185873328</c:v>
                </c:pt>
                <c:pt idx="39">
                  <c:v>-6.2348980185873328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9A6-4BC8-B5F1-809454F1F3CF}"/>
            </c:ext>
          </c:extLst>
        </c:ser>
        <c:ser>
          <c:idx val="19"/>
          <c:order val="17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Обработка!$AU$4:$AU$43</c:f>
              <c:numCache>
                <c:formatCode>General</c:formatCode>
                <c:ptCount val="40"/>
                <c:pt idx="0">
                  <c:v>4.3388373911755842</c:v>
                </c:pt>
                <c:pt idx="1">
                  <c:v>4.3388373911755842</c:v>
                </c:pt>
                <c:pt idx="2">
                  <c:v>4.3388373911755842</c:v>
                </c:pt>
                <c:pt idx="3">
                  <c:v>4.3388373911755842</c:v>
                </c:pt>
                <c:pt idx="4">
                  <c:v>4.3388373911755842</c:v>
                </c:pt>
                <c:pt idx="5">
                  <c:v>4.3388373911755842</c:v>
                </c:pt>
                <c:pt idx="6">
                  <c:v>4.3388373911755842</c:v>
                </c:pt>
                <c:pt idx="7">
                  <c:v>4.3388373911755842</c:v>
                </c:pt>
                <c:pt idx="8">
                  <c:v>4.3388373911755842</c:v>
                </c:pt>
                <c:pt idx="9">
                  <c:v>4.3388373911755842</c:v>
                </c:pt>
                <c:pt idx="10">
                  <c:v>4.3388373911755842</c:v>
                </c:pt>
                <c:pt idx="11">
                  <c:v>4.3388373911755842</c:v>
                </c:pt>
                <c:pt idx="12">
                  <c:v>4.3388373911755842</c:v>
                </c:pt>
                <c:pt idx="13">
                  <c:v>4.3388373911755842</c:v>
                </c:pt>
                <c:pt idx="14">
                  <c:v>4.3388373911755842</c:v>
                </c:pt>
                <c:pt idx="15">
                  <c:v>4.3388373911755842</c:v>
                </c:pt>
                <c:pt idx="16">
                  <c:v>4.3388373911755842</c:v>
                </c:pt>
                <c:pt idx="17">
                  <c:v>4.3388373911755842</c:v>
                </c:pt>
                <c:pt idx="18">
                  <c:v>4.3388373911755842</c:v>
                </c:pt>
                <c:pt idx="19">
                  <c:v>4.3388373911755842</c:v>
                </c:pt>
                <c:pt idx="20">
                  <c:v>4.3388373911755842</c:v>
                </c:pt>
                <c:pt idx="21">
                  <c:v>4.3388373911755842</c:v>
                </c:pt>
                <c:pt idx="22">
                  <c:v>4.3388373911755842</c:v>
                </c:pt>
                <c:pt idx="23">
                  <c:v>4.3388373911755842</c:v>
                </c:pt>
                <c:pt idx="24">
                  <c:v>4.3388373911755842</c:v>
                </c:pt>
                <c:pt idx="25">
                  <c:v>4.3388373911755842</c:v>
                </c:pt>
                <c:pt idx="26">
                  <c:v>4.3388373911755842</c:v>
                </c:pt>
                <c:pt idx="27">
                  <c:v>4.3388373911755842</c:v>
                </c:pt>
                <c:pt idx="28">
                  <c:v>4.3388373911755842</c:v>
                </c:pt>
                <c:pt idx="29">
                  <c:v>4.3388373911755842</c:v>
                </c:pt>
                <c:pt idx="30">
                  <c:v>4.3388373911755842</c:v>
                </c:pt>
                <c:pt idx="31">
                  <c:v>4.3388373911755842</c:v>
                </c:pt>
                <c:pt idx="32">
                  <c:v>4.3388373911755842</c:v>
                </c:pt>
                <c:pt idx="33">
                  <c:v>4.3388373911755842</c:v>
                </c:pt>
                <c:pt idx="34">
                  <c:v>4.3388373911755842</c:v>
                </c:pt>
                <c:pt idx="35">
                  <c:v>4.3388373911755842</c:v>
                </c:pt>
                <c:pt idx="36">
                  <c:v>4.3388373911755842</c:v>
                </c:pt>
                <c:pt idx="37">
                  <c:v>4.3388373911755842</c:v>
                </c:pt>
                <c:pt idx="38">
                  <c:v>4.3388373911755842</c:v>
                </c:pt>
                <c:pt idx="39">
                  <c:v>4.3388373911755842</c:v>
                </c:pt>
              </c:numCache>
            </c:numRef>
          </c:xVal>
          <c:yVal>
            <c:numRef>
              <c:f>Обработка!$AV$4:$AV$43</c:f>
              <c:numCache>
                <c:formatCode>General</c:formatCode>
                <c:ptCount val="40"/>
                <c:pt idx="0">
                  <c:v>-9.0096886790241886</c:v>
                </c:pt>
                <c:pt idx="1">
                  <c:v>-9.0096886790241886</c:v>
                </c:pt>
                <c:pt idx="2">
                  <c:v>-9.0096886790241886</c:v>
                </c:pt>
                <c:pt idx="3">
                  <c:v>-9.0096886790241886</c:v>
                </c:pt>
                <c:pt idx="4">
                  <c:v>-9.0096886790241886</c:v>
                </c:pt>
                <c:pt idx="5">
                  <c:v>-9.0096886790241886</c:v>
                </c:pt>
                <c:pt idx="6">
                  <c:v>-9.0096886790241886</c:v>
                </c:pt>
                <c:pt idx="7">
                  <c:v>-9.0096886790241886</c:v>
                </c:pt>
                <c:pt idx="8">
                  <c:v>-9.0096886790241886</c:v>
                </c:pt>
                <c:pt idx="9">
                  <c:v>-9.0096886790241886</c:v>
                </c:pt>
                <c:pt idx="10">
                  <c:v>-9.0096886790241886</c:v>
                </c:pt>
                <c:pt idx="11">
                  <c:v>-9.0096886790241886</c:v>
                </c:pt>
                <c:pt idx="12">
                  <c:v>-9.0096886790241886</c:v>
                </c:pt>
                <c:pt idx="13">
                  <c:v>-9.0096886790241886</c:v>
                </c:pt>
                <c:pt idx="14">
                  <c:v>-9.0096886790241886</c:v>
                </c:pt>
                <c:pt idx="15">
                  <c:v>-9.0096886790241886</c:v>
                </c:pt>
                <c:pt idx="16">
                  <c:v>-9.0096886790241886</c:v>
                </c:pt>
                <c:pt idx="17">
                  <c:v>-9.0096886790241886</c:v>
                </c:pt>
                <c:pt idx="18">
                  <c:v>-9.0096886790241886</c:v>
                </c:pt>
                <c:pt idx="19">
                  <c:v>-9.0096886790241886</c:v>
                </c:pt>
                <c:pt idx="20">
                  <c:v>-9.0096886790241886</c:v>
                </c:pt>
                <c:pt idx="21">
                  <c:v>-9.0096886790241886</c:v>
                </c:pt>
                <c:pt idx="22">
                  <c:v>-9.0096886790241886</c:v>
                </c:pt>
                <c:pt idx="23">
                  <c:v>-9.0096886790241886</c:v>
                </c:pt>
                <c:pt idx="24">
                  <c:v>-9.0096886790241886</c:v>
                </c:pt>
                <c:pt idx="25">
                  <c:v>-9.0096886790241886</c:v>
                </c:pt>
                <c:pt idx="26">
                  <c:v>-9.0096886790241886</c:v>
                </c:pt>
                <c:pt idx="27">
                  <c:v>-9.0096886790241886</c:v>
                </c:pt>
                <c:pt idx="28">
                  <c:v>-9.0096886790241886</c:v>
                </c:pt>
                <c:pt idx="29">
                  <c:v>-9.0096886790241886</c:v>
                </c:pt>
                <c:pt idx="30">
                  <c:v>-9.0096886790241886</c:v>
                </c:pt>
                <c:pt idx="31">
                  <c:v>-9.0096886790241886</c:v>
                </c:pt>
                <c:pt idx="32">
                  <c:v>-9.0096886790241886</c:v>
                </c:pt>
                <c:pt idx="33">
                  <c:v>-9.0096886790241886</c:v>
                </c:pt>
                <c:pt idx="34">
                  <c:v>-9.0096886790241886</c:v>
                </c:pt>
                <c:pt idx="35">
                  <c:v>-9.0096886790241886</c:v>
                </c:pt>
                <c:pt idx="36">
                  <c:v>-9.0096886790241886</c:v>
                </c:pt>
                <c:pt idx="37">
                  <c:v>-9.0096886790241886</c:v>
                </c:pt>
                <c:pt idx="38">
                  <c:v>-9.0096886790241886</c:v>
                </c:pt>
                <c:pt idx="39">
                  <c:v>-9.0096886790241886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9A6-4BC8-B5F1-809454F1F3CF}"/>
            </c:ext>
          </c:extLst>
        </c:ser>
        <c:ser>
          <c:idx val="20"/>
          <c:order val="18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Обработка!$AX$4:$AX$43</c:f>
              <c:numCache>
                <c:formatCode>General</c:formatCode>
                <c:ptCount val="40"/>
                <c:pt idx="0">
                  <c:v>4.3388373911755815</c:v>
                </c:pt>
                <c:pt idx="1">
                  <c:v>4.3388373911755815</c:v>
                </c:pt>
                <c:pt idx="2">
                  <c:v>4.3388373911755815</c:v>
                </c:pt>
                <c:pt idx="3">
                  <c:v>4.3388373911755815</c:v>
                </c:pt>
                <c:pt idx="4">
                  <c:v>4.3388373911755815</c:v>
                </c:pt>
                <c:pt idx="5">
                  <c:v>4.3388373911755815</c:v>
                </c:pt>
                <c:pt idx="6">
                  <c:v>4.3388373911755815</c:v>
                </c:pt>
                <c:pt idx="7">
                  <c:v>4.3388373911755815</c:v>
                </c:pt>
                <c:pt idx="8">
                  <c:v>4.3388373911755815</c:v>
                </c:pt>
                <c:pt idx="9">
                  <c:v>7.8183148246802991</c:v>
                </c:pt>
                <c:pt idx="10">
                  <c:v>4.3388373911755815</c:v>
                </c:pt>
                <c:pt idx="11">
                  <c:v>4.3388373911755815</c:v>
                </c:pt>
                <c:pt idx="12">
                  <c:v>4.3388373911755815</c:v>
                </c:pt>
                <c:pt idx="13">
                  <c:v>4.3388373911755815</c:v>
                </c:pt>
                <c:pt idx="14">
                  <c:v>4.3388373911755815</c:v>
                </c:pt>
                <c:pt idx="15">
                  <c:v>4.3388373911755815</c:v>
                </c:pt>
                <c:pt idx="16">
                  <c:v>4.3388373911755815</c:v>
                </c:pt>
                <c:pt idx="17">
                  <c:v>4.3388373911755815</c:v>
                </c:pt>
                <c:pt idx="18">
                  <c:v>4.3388373911755815</c:v>
                </c:pt>
                <c:pt idx="19">
                  <c:v>-9.7492791218182369</c:v>
                </c:pt>
                <c:pt idx="20">
                  <c:v>4.3388373911755815</c:v>
                </c:pt>
                <c:pt idx="21">
                  <c:v>-9.7492791218182369</c:v>
                </c:pt>
                <c:pt idx="22">
                  <c:v>4.3388373911755815</c:v>
                </c:pt>
                <c:pt idx="23">
                  <c:v>4.3388373911755815</c:v>
                </c:pt>
                <c:pt idx="24">
                  <c:v>4.3388373911755815</c:v>
                </c:pt>
                <c:pt idx="25">
                  <c:v>4.3388373911755815</c:v>
                </c:pt>
                <c:pt idx="26">
                  <c:v>4.3388373911755815</c:v>
                </c:pt>
                <c:pt idx="27">
                  <c:v>4.3388373911755815</c:v>
                </c:pt>
                <c:pt idx="28">
                  <c:v>4.3388373911755815</c:v>
                </c:pt>
                <c:pt idx="29">
                  <c:v>4.3388373911755815</c:v>
                </c:pt>
                <c:pt idx="30">
                  <c:v>4.3388373911755815</c:v>
                </c:pt>
                <c:pt idx="31">
                  <c:v>4.3388373911755815</c:v>
                </c:pt>
                <c:pt idx="32">
                  <c:v>4.3388373911755815</c:v>
                </c:pt>
                <c:pt idx="33">
                  <c:v>4.3388373911755815</c:v>
                </c:pt>
                <c:pt idx="34">
                  <c:v>4.3388373911755815</c:v>
                </c:pt>
                <c:pt idx="35">
                  <c:v>4.3388373911755815</c:v>
                </c:pt>
                <c:pt idx="36">
                  <c:v>4.3388373911755815</c:v>
                </c:pt>
                <c:pt idx="37">
                  <c:v>4.3388373911755815</c:v>
                </c:pt>
                <c:pt idx="38">
                  <c:v>4.3388373911755815</c:v>
                </c:pt>
                <c:pt idx="39">
                  <c:v>4.3388373911755815</c:v>
                </c:pt>
              </c:numCache>
            </c:numRef>
          </c:xVal>
          <c:yVal>
            <c:numRef>
              <c:f>Обработка!$AY$4:$AY$43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-6.2348980185873346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-2.225209339563146</c:v>
                </c:pt>
                <c:pt idx="20">
                  <c:v>9.0096886790241921</c:v>
                </c:pt>
                <c:pt idx="21">
                  <c:v>2.2252093395631425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9A6-4BC8-B5F1-809454F1F3CF}"/>
            </c:ext>
          </c:extLst>
        </c:ser>
        <c:ser>
          <c:idx val="21"/>
          <c:order val="19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Обработка!$AZ$4:$AZ$43</c:f>
              <c:numCache>
                <c:formatCode>General</c:formatCode>
                <c:ptCount val="40"/>
                <c:pt idx="0">
                  <c:v>7.8183148246802983</c:v>
                </c:pt>
                <c:pt idx="1">
                  <c:v>7.8183148246802983</c:v>
                </c:pt>
                <c:pt idx="2">
                  <c:v>7.8183148246802983</c:v>
                </c:pt>
                <c:pt idx="3">
                  <c:v>7.8183148246802983</c:v>
                </c:pt>
                <c:pt idx="4">
                  <c:v>7.8183148246802983</c:v>
                </c:pt>
                <c:pt idx="5">
                  <c:v>9.7492791218182369</c:v>
                </c:pt>
                <c:pt idx="6">
                  <c:v>7.8183148246802983</c:v>
                </c:pt>
                <c:pt idx="7">
                  <c:v>7.8183148246802983</c:v>
                </c:pt>
                <c:pt idx="8">
                  <c:v>7.8183148246802983</c:v>
                </c:pt>
                <c:pt idx="9">
                  <c:v>7.8183148246802983</c:v>
                </c:pt>
                <c:pt idx="10">
                  <c:v>7.8183148246802983</c:v>
                </c:pt>
                <c:pt idx="11">
                  <c:v>7.8183148246802983</c:v>
                </c:pt>
                <c:pt idx="12">
                  <c:v>7.8183148246802983</c:v>
                </c:pt>
                <c:pt idx="13">
                  <c:v>7.8183148246802983</c:v>
                </c:pt>
                <c:pt idx="14">
                  <c:v>7.8183148246802983</c:v>
                </c:pt>
                <c:pt idx="15">
                  <c:v>-4.3388373911755798</c:v>
                </c:pt>
                <c:pt idx="16">
                  <c:v>7.8183148246802983</c:v>
                </c:pt>
                <c:pt idx="17">
                  <c:v>-7.8183148246802965</c:v>
                </c:pt>
                <c:pt idx="18">
                  <c:v>7.8183148246802983</c:v>
                </c:pt>
                <c:pt idx="19">
                  <c:v>7.8183148246802983</c:v>
                </c:pt>
                <c:pt idx="20">
                  <c:v>7.8183148246802983</c:v>
                </c:pt>
                <c:pt idx="21">
                  <c:v>-9.7492791218182369</c:v>
                </c:pt>
                <c:pt idx="22">
                  <c:v>7.8183148246802983</c:v>
                </c:pt>
                <c:pt idx="23">
                  <c:v>7.8183148246802983</c:v>
                </c:pt>
                <c:pt idx="24">
                  <c:v>7.8183148246802983</c:v>
                </c:pt>
                <c:pt idx="25">
                  <c:v>-4.3388373911755833</c:v>
                </c:pt>
                <c:pt idx="26">
                  <c:v>7.8183148246802983</c:v>
                </c:pt>
                <c:pt idx="27">
                  <c:v>7.8183148246802983</c:v>
                </c:pt>
                <c:pt idx="28">
                  <c:v>7.8183148246802983</c:v>
                </c:pt>
                <c:pt idx="29">
                  <c:v>7.8183148246802983</c:v>
                </c:pt>
                <c:pt idx="30">
                  <c:v>7.8183148246802983</c:v>
                </c:pt>
                <c:pt idx="31">
                  <c:v>7.8183148246802983</c:v>
                </c:pt>
                <c:pt idx="32">
                  <c:v>7.8183148246802983</c:v>
                </c:pt>
                <c:pt idx="33">
                  <c:v>7.8183148246802983</c:v>
                </c:pt>
                <c:pt idx="34">
                  <c:v>7.8183148246802983</c:v>
                </c:pt>
                <c:pt idx="35">
                  <c:v>7.8183148246802983</c:v>
                </c:pt>
                <c:pt idx="36">
                  <c:v>7.8183148246802983</c:v>
                </c:pt>
                <c:pt idx="37">
                  <c:v>7.8183148246802983</c:v>
                </c:pt>
                <c:pt idx="38">
                  <c:v>7.8183148246802983</c:v>
                </c:pt>
                <c:pt idx="39">
                  <c:v>7.8183148246802983</c:v>
                </c:pt>
              </c:numCache>
            </c:numRef>
          </c:xVal>
          <c:yVal>
            <c:numRef>
              <c:f>Обработка!$BA$4:$BA$43</c:f>
              <c:numCache>
                <c:formatCode>General</c:formatCode>
                <c:ptCount val="40"/>
                <c:pt idx="0">
                  <c:v>6.2348980185873355</c:v>
                </c:pt>
                <c:pt idx="1">
                  <c:v>6.2348980185873355</c:v>
                </c:pt>
                <c:pt idx="2">
                  <c:v>6.2348980185873355</c:v>
                </c:pt>
                <c:pt idx="3">
                  <c:v>6.2348980185873355</c:v>
                </c:pt>
                <c:pt idx="4">
                  <c:v>6.2348980185873355</c:v>
                </c:pt>
                <c:pt idx="5">
                  <c:v>2.2252093395631443</c:v>
                </c:pt>
                <c:pt idx="6">
                  <c:v>6.2348980185873355</c:v>
                </c:pt>
                <c:pt idx="7">
                  <c:v>6.2348980185873355</c:v>
                </c:pt>
                <c:pt idx="8">
                  <c:v>6.2348980185873355</c:v>
                </c:pt>
                <c:pt idx="9">
                  <c:v>6.2348980185873355</c:v>
                </c:pt>
                <c:pt idx="10">
                  <c:v>6.2348980185873355</c:v>
                </c:pt>
                <c:pt idx="11">
                  <c:v>6.2348980185873355</c:v>
                </c:pt>
                <c:pt idx="12">
                  <c:v>6.2348980185873355</c:v>
                </c:pt>
                <c:pt idx="13">
                  <c:v>6.2348980185873355</c:v>
                </c:pt>
                <c:pt idx="14">
                  <c:v>6.2348980185873355</c:v>
                </c:pt>
                <c:pt idx="15">
                  <c:v>-9.0096886790241921</c:v>
                </c:pt>
                <c:pt idx="16">
                  <c:v>6.2348980185873355</c:v>
                </c:pt>
                <c:pt idx="17">
                  <c:v>-6.2348980185873373</c:v>
                </c:pt>
                <c:pt idx="18">
                  <c:v>6.2348980185873355</c:v>
                </c:pt>
                <c:pt idx="19">
                  <c:v>6.2348980185873355</c:v>
                </c:pt>
                <c:pt idx="20">
                  <c:v>6.2348980185873355</c:v>
                </c:pt>
                <c:pt idx="21">
                  <c:v>2.2252093395631425</c:v>
                </c:pt>
                <c:pt idx="22">
                  <c:v>6.2348980185873355</c:v>
                </c:pt>
                <c:pt idx="23">
                  <c:v>6.2348980185873355</c:v>
                </c:pt>
                <c:pt idx="24">
                  <c:v>6.2348980185873355</c:v>
                </c:pt>
                <c:pt idx="25">
                  <c:v>9.0096886790241903</c:v>
                </c:pt>
                <c:pt idx="26">
                  <c:v>6.2348980185873355</c:v>
                </c:pt>
                <c:pt idx="27">
                  <c:v>6.2348980185873355</c:v>
                </c:pt>
                <c:pt idx="28">
                  <c:v>6.2348980185873355</c:v>
                </c:pt>
                <c:pt idx="29">
                  <c:v>6.2348980185873355</c:v>
                </c:pt>
                <c:pt idx="30">
                  <c:v>6.2348980185873355</c:v>
                </c:pt>
                <c:pt idx="31">
                  <c:v>6.2348980185873355</c:v>
                </c:pt>
                <c:pt idx="32">
                  <c:v>6.2348980185873355</c:v>
                </c:pt>
                <c:pt idx="33">
                  <c:v>6.2348980185873355</c:v>
                </c:pt>
                <c:pt idx="34">
                  <c:v>6.2348980185873355</c:v>
                </c:pt>
                <c:pt idx="35">
                  <c:v>6.2348980185873355</c:v>
                </c:pt>
                <c:pt idx="36">
                  <c:v>6.2348980185873355</c:v>
                </c:pt>
                <c:pt idx="37">
                  <c:v>6.2348980185873355</c:v>
                </c:pt>
                <c:pt idx="38">
                  <c:v>6.2348980185873355</c:v>
                </c:pt>
                <c:pt idx="39">
                  <c:v>6.2348980185873355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9A6-4BC8-B5F1-809454F1F3CF}"/>
            </c:ext>
          </c:extLst>
        </c:ser>
        <c:ser>
          <c:idx val="22"/>
          <c:order val="20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Обработка!$BB$4:$BB$43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7.8183148246802983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7.8183148246802991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-7.8183148246802965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-9.7492791218182369</c:v>
                </c:pt>
                <c:pt idx="22">
                  <c:v>9.7492791218182369</c:v>
                </c:pt>
                <c:pt idx="23">
                  <c:v>-7.8183148246802991</c:v>
                </c:pt>
                <c:pt idx="24">
                  <c:v>9.7492791218182369</c:v>
                </c:pt>
                <c:pt idx="25">
                  <c:v>-4.3388373911755833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Обработка!$BC$4:$BC$43</c:f>
              <c:numCache>
                <c:formatCode>General</c:formatCode>
                <c:ptCount val="40"/>
                <c:pt idx="0">
                  <c:v>2.2252093395631443</c:v>
                </c:pt>
                <c:pt idx="1">
                  <c:v>2.2252093395631443</c:v>
                </c:pt>
                <c:pt idx="2">
                  <c:v>2.2252093395631443</c:v>
                </c:pt>
                <c:pt idx="3">
                  <c:v>6.2348980185873355</c:v>
                </c:pt>
                <c:pt idx="4">
                  <c:v>2.2252093395631443</c:v>
                </c:pt>
                <c:pt idx="5">
                  <c:v>2.2252093395631443</c:v>
                </c:pt>
                <c:pt idx="6">
                  <c:v>2.2252093395631443</c:v>
                </c:pt>
                <c:pt idx="7">
                  <c:v>2.2252093395631443</c:v>
                </c:pt>
                <c:pt idx="8">
                  <c:v>2.2252093395631443</c:v>
                </c:pt>
                <c:pt idx="9">
                  <c:v>-6.2348980185873346</c:v>
                </c:pt>
                <c:pt idx="10">
                  <c:v>2.2252093395631443</c:v>
                </c:pt>
                <c:pt idx="11">
                  <c:v>2.2252093395631443</c:v>
                </c:pt>
                <c:pt idx="12">
                  <c:v>2.2252093395631443</c:v>
                </c:pt>
                <c:pt idx="13">
                  <c:v>2.2252093395631443</c:v>
                </c:pt>
                <c:pt idx="14">
                  <c:v>2.2252093395631443</c:v>
                </c:pt>
                <c:pt idx="15">
                  <c:v>2.2252093395631443</c:v>
                </c:pt>
                <c:pt idx="16">
                  <c:v>2.2252093395631443</c:v>
                </c:pt>
                <c:pt idx="17">
                  <c:v>-6.2348980185873373</c:v>
                </c:pt>
                <c:pt idx="18">
                  <c:v>2.2252093395631443</c:v>
                </c:pt>
                <c:pt idx="19">
                  <c:v>2.2252093395631443</c:v>
                </c:pt>
                <c:pt idx="20">
                  <c:v>2.2252093395631443</c:v>
                </c:pt>
                <c:pt idx="21">
                  <c:v>2.2252093395631425</c:v>
                </c:pt>
                <c:pt idx="22">
                  <c:v>2.2252093395631443</c:v>
                </c:pt>
                <c:pt idx="23">
                  <c:v>6.2348980185873337</c:v>
                </c:pt>
                <c:pt idx="24">
                  <c:v>2.2252093395631443</c:v>
                </c:pt>
                <c:pt idx="25">
                  <c:v>9.0096886790241903</c:v>
                </c:pt>
                <c:pt idx="26">
                  <c:v>2.2252093395631443</c:v>
                </c:pt>
                <c:pt idx="27">
                  <c:v>2.2252093395631443</c:v>
                </c:pt>
                <c:pt idx="28">
                  <c:v>2.2252093395631443</c:v>
                </c:pt>
                <c:pt idx="29">
                  <c:v>2.2252093395631443</c:v>
                </c:pt>
                <c:pt idx="30">
                  <c:v>2.2252093395631443</c:v>
                </c:pt>
                <c:pt idx="31">
                  <c:v>2.2252093395631443</c:v>
                </c:pt>
                <c:pt idx="32">
                  <c:v>2.2252093395631443</c:v>
                </c:pt>
                <c:pt idx="33">
                  <c:v>2.2252093395631443</c:v>
                </c:pt>
                <c:pt idx="34">
                  <c:v>2.2252093395631443</c:v>
                </c:pt>
                <c:pt idx="35">
                  <c:v>2.2252093395631443</c:v>
                </c:pt>
                <c:pt idx="36">
                  <c:v>2.2252093395631443</c:v>
                </c:pt>
                <c:pt idx="37">
                  <c:v>2.2252093395631443</c:v>
                </c:pt>
                <c:pt idx="38">
                  <c:v>2.2252093395631443</c:v>
                </c:pt>
                <c:pt idx="39">
                  <c:v>2.2252093395631443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9A6-4BC8-B5F1-809454F1F3CF}"/>
            </c:ext>
          </c:extLst>
        </c:ser>
        <c:ser>
          <c:idx val="23"/>
          <c:order val="21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Обработка!$BD$4:$BD$43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4.3388373911755824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-9.7492791218182369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-2.45029690981724E-15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Обработка!$BE$4:$BE$43</c:f>
              <c:numCache>
                <c:formatCode>General</c:formatCode>
                <c:ptCount val="40"/>
                <c:pt idx="0">
                  <c:v>-2.2252093395631434</c:v>
                </c:pt>
                <c:pt idx="1">
                  <c:v>-2.2252093395631434</c:v>
                </c:pt>
                <c:pt idx="2">
                  <c:v>-2.2252093395631434</c:v>
                </c:pt>
                <c:pt idx="3">
                  <c:v>-2.2252093395631434</c:v>
                </c:pt>
                <c:pt idx="4">
                  <c:v>-2.2252093395631434</c:v>
                </c:pt>
                <c:pt idx="5">
                  <c:v>-2.2252093395631434</c:v>
                </c:pt>
                <c:pt idx="6">
                  <c:v>-2.2252093395631434</c:v>
                </c:pt>
                <c:pt idx="7">
                  <c:v>-2.2252093395631434</c:v>
                </c:pt>
                <c:pt idx="8">
                  <c:v>-2.2252093395631434</c:v>
                </c:pt>
                <c:pt idx="9">
                  <c:v>-2.2252093395631434</c:v>
                </c:pt>
                <c:pt idx="10">
                  <c:v>-2.2252093395631434</c:v>
                </c:pt>
                <c:pt idx="11">
                  <c:v>-9.0096886790241903</c:v>
                </c:pt>
                <c:pt idx="12">
                  <c:v>-2.2252093395631434</c:v>
                </c:pt>
                <c:pt idx="13">
                  <c:v>-2.2252093395631434</c:v>
                </c:pt>
                <c:pt idx="14">
                  <c:v>-2.2252093395631434</c:v>
                </c:pt>
                <c:pt idx="15">
                  <c:v>-2.2252093395631434</c:v>
                </c:pt>
                <c:pt idx="16">
                  <c:v>-2.2252093395631434</c:v>
                </c:pt>
                <c:pt idx="17">
                  <c:v>-2.2252093395631434</c:v>
                </c:pt>
                <c:pt idx="18">
                  <c:v>-2.2252093395631434</c:v>
                </c:pt>
                <c:pt idx="19">
                  <c:v>-2.2252093395631434</c:v>
                </c:pt>
                <c:pt idx="20">
                  <c:v>-2.2252093395631434</c:v>
                </c:pt>
                <c:pt idx="21">
                  <c:v>2.2252093395631425</c:v>
                </c:pt>
                <c:pt idx="22">
                  <c:v>-2.2252093395631434</c:v>
                </c:pt>
                <c:pt idx="23">
                  <c:v>-2.2252093395631434</c:v>
                </c:pt>
                <c:pt idx="24">
                  <c:v>-2.2252093395631434</c:v>
                </c:pt>
                <c:pt idx="25">
                  <c:v>-2.2252093395631434</c:v>
                </c:pt>
                <c:pt idx="26">
                  <c:v>-2.2252093395631434</c:v>
                </c:pt>
                <c:pt idx="27">
                  <c:v>10</c:v>
                </c:pt>
                <c:pt idx="28">
                  <c:v>-2.2252093395631434</c:v>
                </c:pt>
                <c:pt idx="29">
                  <c:v>-2.2252093395631434</c:v>
                </c:pt>
                <c:pt idx="30">
                  <c:v>-2.2252093395631434</c:v>
                </c:pt>
                <c:pt idx="31">
                  <c:v>-2.2252093395631434</c:v>
                </c:pt>
                <c:pt idx="32">
                  <c:v>-2.2252093395631434</c:v>
                </c:pt>
                <c:pt idx="33">
                  <c:v>-2.2252093395631434</c:v>
                </c:pt>
                <c:pt idx="34">
                  <c:v>-2.2252093395631434</c:v>
                </c:pt>
                <c:pt idx="35">
                  <c:v>-2.2252093395631434</c:v>
                </c:pt>
                <c:pt idx="36">
                  <c:v>-2.2252093395631434</c:v>
                </c:pt>
                <c:pt idx="37">
                  <c:v>-2.2252093395631434</c:v>
                </c:pt>
                <c:pt idx="38">
                  <c:v>-2.2252093395631434</c:v>
                </c:pt>
                <c:pt idx="39">
                  <c:v>-2.2252093395631434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9A6-4BC8-B5F1-809454F1F3CF}"/>
            </c:ext>
          </c:extLst>
        </c:ser>
        <c:ser>
          <c:idx val="24"/>
          <c:order val="22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Обработка!$BF$4:$BF$43</c:f>
              <c:numCache>
                <c:formatCode>General</c:formatCode>
                <c:ptCount val="40"/>
                <c:pt idx="0">
                  <c:v>7.8183148246802991</c:v>
                </c:pt>
                <c:pt idx="1">
                  <c:v>4.3388373911755815</c:v>
                </c:pt>
                <c:pt idx="2">
                  <c:v>7.8183148246802991</c:v>
                </c:pt>
                <c:pt idx="3">
                  <c:v>7.8183148246802991</c:v>
                </c:pt>
                <c:pt idx="4">
                  <c:v>7.8183148246802991</c:v>
                </c:pt>
                <c:pt idx="5">
                  <c:v>9.7492791218182369</c:v>
                </c:pt>
                <c:pt idx="6">
                  <c:v>7.8183148246802991</c:v>
                </c:pt>
                <c:pt idx="7">
                  <c:v>7.8183148246802991</c:v>
                </c:pt>
                <c:pt idx="8">
                  <c:v>7.8183148246802991</c:v>
                </c:pt>
                <c:pt idx="9">
                  <c:v>7.8183148246802991</c:v>
                </c:pt>
                <c:pt idx="10">
                  <c:v>7.8183148246802991</c:v>
                </c:pt>
                <c:pt idx="11">
                  <c:v>7.8183148246802991</c:v>
                </c:pt>
                <c:pt idx="12">
                  <c:v>7.8183148246802991</c:v>
                </c:pt>
                <c:pt idx="13">
                  <c:v>1.22514845490862E-15</c:v>
                </c:pt>
                <c:pt idx="14">
                  <c:v>7.8183148246802991</c:v>
                </c:pt>
                <c:pt idx="15">
                  <c:v>7.8183148246802991</c:v>
                </c:pt>
                <c:pt idx="16">
                  <c:v>7.8183148246802991</c:v>
                </c:pt>
                <c:pt idx="17">
                  <c:v>-7.8183148246802965</c:v>
                </c:pt>
                <c:pt idx="18">
                  <c:v>7.8183148246802991</c:v>
                </c:pt>
                <c:pt idx="19">
                  <c:v>-9.7492791218182369</c:v>
                </c:pt>
                <c:pt idx="20">
                  <c:v>7.8183148246802991</c:v>
                </c:pt>
                <c:pt idx="21">
                  <c:v>-9.7492791218182369</c:v>
                </c:pt>
                <c:pt idx="22">
                  <c:v>7.8183148246802991</c:v>
                </c:pt>
                <c:pt idx="23">
                  <c:v>7.8183148246802991</c:v>
                </c:pt>
                <c:pt idx="24">
                  <c:v>7.8183148246802991</c:v>
                </c:pt>
                <c:pt idx="25">
                  <c:v>7.8183148246802991</c:v>
                </c:pt>
                <c:pt idx="26">
                  <c:v>7.8183148246802991</c:v>
                </c:pt>
                <c:pt idx="27">
                  <c:v>7.8183148246802991</c:v>
                </c:pt>
                <c:pt idx="28">
                  <c:v>7.8183148246802991</c:v>
                </c:pt>
                <c:pt idx="29">
                  <c:v>7.8183148246802991</c:v>
                </c:pt>
                <c:pt idx="30">
                  <c:v>7.8183148246802991</c:v>
                </c:pt>
                <c:pt idx="31">
                  <c:v>7.8183148246802991</c:v>
                </c:pt>
                <c:pt idx="32">
                  <c:v>7.8183148246802991</c:v>
                </c:pt>
                <c:pt idx="33">
                  <c:v>7.8183148246802991</c:v>
                </c:pt>
                <c:pt idx="34">
                  <c:v>7.8183148246802991</c:v>
                </c:pt>
                <c:pt idx="35">
                  <c:v>7.8183148246802991</c:v>
                </c:pt>
                <c:pt idx="36">
                  <c:v>7.8183148246802991</c:v>
                </c:pt>
                <c:pt idx="37">
                  <c:v>7.8183148246802991</c:v>
                </c:pt>
                <c:pt idx="38">
                  <c:v>7.8183148246802991</c:v>
                </c:pt>
                <c:pt idx="39">
                  <c:v>7.8183148246802991</c:v>
                </c:pt>
              </c:numCache>
            </c:numRef>
          </c:xVal>
          <c:yVal>
            <c:numRef>
              <c:f>Обработка!$BG$4:$BG$43</c:f>
              <c:numCache>
                <c:formatCode>General</c:formatCode>
                <c:ptCount val="40"/>
                <c:pt idx="0">
                  <c:v>-6.2348980185873346</c:v>
                </c:pt>
                <c:pt idx="1">
                  <c:v>9.0096886790241921</c:v>
                </c:pt>
                <c:pt idx="2">
                  <c:v>-6.2348980185873346</c:v>
                </c:pt>
                <c:pt idx="3">
                  <c:v>-6.2348980185873346</c:v>
                </c:pt>
                <c:pt idx="4">
                  <c:v>-6.2348980185873346</c:v>
                </c:pt>
                <c:pt idx="5">
                  <c:v>2.2252093395631443</c:v>
                </c:pt>
                <c:pt idx="6">
                  <c:v>-6.2348980185873346</c:v>
                </c:pt>
                <c:pt idx="7">
                  <c:v>-6.2348980185873346</c:v>
                </c:pt>
                <c:pt idx="8">
                  <c:v>-6.2348980185873346</c:v>
                </c:pt>
                <c:pt idx="9">
                  <c:v>-6.2348980185873346</c:v>
                </c:pt>
                <c:pt idx="10">
                  <c:v>-6.2348980185873346</c:v>
                </c:pt>
                <c:pt idx="11">
                  <c:v>-6.2348980185873346</c:v>
                </c:pt>
                <c:pt idx="12">
                  <c:v>-6.2348980185873346</c:v>
                </c:pt>
                <c:pt idx="13">
                  <c:v>-10</c:v>
                </c:pt>
                <c:pt idx="14">
                  <c:v>-6.2348980185873346</c:v>
                </c:pt>
                <c:pt idx="15">
                  <c:v>-6.2348980185873346</c:v>
                </c:pt>
                <c:pt idx="16">
                  <c:v>-6.2348980185873346</c:v>
                </c:pt>
                <c:pt idx="17">
                  <c:v>-6.2348980185873373</c:v>
                </c:pt>
                <c:pt idx="18">
                  <c:v>-6.2348980185873346</c:v>
                </c:pt>
                <c:pt idx="19">
                  <c:v>-2.225209339563146</c:v>
                </c:pt>
                <c:pt idx="20">
                  <c:v>-6.2348980185873346</c:v>
                </c:pt>
                <c:pt idx="21">
                  <c:v>2.2252093395631425</c:v>
                </c:pt>
                <c:pt idx="22">
                  <c:v>-6.2348980185873346</c:v>
                </c:pt>
                <c:pt idx="23">
                  <c:v>-6.2348980185873346</c:v>
                </c:pt>
                <c:pt idx="24">
                  <c:v>-6.2348980185873346</c:v>
                </c:pt>
                <c:pt idx="25">
                  <c:v>-6.2348980185873346</c:v>
                </c:pt>
                <c:pt idx="26">
                  <c:v>-6.2348980185873346</c:v>
                </c:pt>
                <c:pt idx="27">
                  <c:v>-6.2348980185873346</c:v>
                </c:pt>
                <c:pt idx="28">
                  <c:v>-6.2348980185873346</c:v>
                </c:pt>
                <c:pt idx="29">
                  <c:v>-6.2348980185873346</c:v>
                </c:pt>
                <c:pt idx="30">
                  <c:v>-6.2348980185873346</c:v>
                </c:pt>
                <c:pt idx="31">
                  <c:v>-6.2348980185873346</c:v>
                </c:pt>
                <c:pt idx="32">
                  <c:v>-6.2348980185873346</c:v>
                </c:pt>
                <c:pt idx="33">
                  <c:v>-6.2348980185873346</c:v>
                </c:pt>
                <c:pt idx="34">
                  <c:v>-6.2348980185873346</c:v>
                </c:pt>
                <c:pt idx="35">
                  <c:v>-6.2348980185873346</c:v>
                </c:pt>
                <c:pt idx="36">
                  <c:v>-6.2348980185873346</c:v>
                </c:pt>
                <c:pt idx="37">
                  <c:v>-6.2348980185873346</c:v>
                </c:pt>
                <c:pt idx="38">
                  <c:v>-6.2348980185873346</c:v>
                </c:pt>
                <c:pt idx="39">
                  <c:v>-6.2348980185873346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9A6-4BC8-B5F1-809454F1F3CF}"/>
            </c:ext>
          </c:extLst>
        </c:ser>
        <c:ser>
          <c:idx val="25"/>
          <c:order val="23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Обработка!$BH$4:$BH$43</c:f>
              <c:numCache>
                <c:formatCode>General</c:formatCode>
                <c:ptCount val="40"/>
                <c:pt idx="0">
                  <c:v>4.3388373911755824</c:v>
                </c:pt>
                <c:pt idx="1">
                  <c:v>4.3388373911755824</c:v>
                </c:pt>
                <c:pt idx="2">
                  <c:v>4.3388373911755824</c:v>
                </c:pt>
                <c:pt idx="3">
                  <c:v>4.3388373911755824</c:v>
                </c:pt>
                <c:pt idx="4">
                  <c:v>4.3388373911755824</c:v>
                </c:pt>
                <c:pt idx="5">
                  <c:v>4.3388373911755824</c:v>
                </c:pt>
                <c:pt idx="6">
                  <c:v>4.3388373911755824</c:v>
                </c:pt>
                <c:pt idx="7">
                  <c:v>9.7492791218182369</c:v>
                </c:pt>
                <c:pt idx="8">
                  <c:v>4.3388373911755824</c:v>
                </c:pt>
                <c:pt idx="9">
                  <c:v>4.3388373911755824</c:v>
                </c:pt>
                <c:pt idx="10">
                  <c:v>4.3388373911755824</c:v>
                </c:pt>
                <c:pt idx="11">
                  <c:v>4.3388373911755824</c:v>
                </c:pt>
                <c:pt idx="12">
                  <c:v>4.3388373911755824</c:v>
                </c:pt>
                <c:pt idx="13">
                  <c:v>4.3388373911755824</c:v>
                </c:pt>
                <c:pt idx="14">
                  <c:v>4.3388373911755824</c:v>
                </c:pt>
                <c:pt idx="15">
                  <c:v>-4.3388373911755798</c:v>
                </c:pt>
                <c:pt idx="16">
                  <c:v>4.3388373911755824</c:v>
                </c:pt>
                <c:pt idx="17">
                  <c:v>-7.8183148246802965</c:v>
                </c:pt>
                <c:pt idx="18">
                  <c:v>4.3388373911755824</c:v>
                </c:pt>
                <c:pt idx="19">
                  <c:v>4.3388373911755824</c:v>
                </c:pt>
                <c:pt idx="20">
                  <c:v>4.3388373911755824</c:v>
                </c:pt>
                <c:pt idx="21">
                  <c:v>4.3388373911755824</c:v>
                </c:pt>
                <c:pt idx="22">
                  <c:v>4.3388373911755824</c:v>
                </c:pt>
                <c:pt idx="23">
                  <c:v>4.3388373911755824</c:v>
                </c:pt>
                <c:pt idx="24">
                  <c:v>4.3388373911755824</c:v>
                </c:pt>
                <c:pt idx="25">
                  <c:v>-4.3388373911755833</c:v>
                </c:pt>
                <c:pt idx="26">
                  <c:v>4.3388373911755824</c:v>
                </c:pt>
                <c:pt idx="27">
                  <c:v>-2.45029690981724E-15</c:v>
                </c:pt>
                <c:pt idx="28">
                  <c:v>4.3388373911755824</c:v>
                </c:pt>
                <c:pt idx="29">
                  <c:v>4.3388373911755824</c:v>
                </c:pt>
                <c:pt idx="30">
                  <c:v>4.3388373911755824</c:v>
                </c:pt>
                <c:pt idx="31">
                  <c:v>4.3388373911755824</c:v>
                </c:pt>
                <c:pt idx="32">
                  <c:v>4.3388373911755824</c:v>
                </c:pt>
                <c:pt idx="33">
                  <c:v>4.3388373911755824</c:v>
                </c:pt>
                <c:pt idx="34">
                  <c:v>4.3388373911755824</c:v>
                </c:pt>
                <c:pt idx="35">
                  <c:v>4.3388373911755824</c:v>
                </c:pt>
                <c:pt idx="36">
                  <c:v>4.3388373911755824</c:v>
                </c:pt>
                <c:pt idx="37">
                  <c:v>4.3388373911755824</c:v>
                </c:pt>
                <c:pt idx="38">
                  <c:v>4.3388373911755824</c:v>
                </c:pt>
                <c:pt idx="39">
                  <c:v>4.3388373911755824</c:v>
                </c:pt>
              </c:numCache>
            </c:numRef>
          </c:xVal>
          <c:yVal>
            <c:numRef>
              <c:f>Обработка!$BI$4:$BI$43</c:f>
              <c:numCache>
                <c:formatCode>General</c:formatCode>
                <c:ptCount val="40"/>
                <c:pt idx="0">
                  <c:v>-9.0096886790241903</c:v>
                </c:pt>
                <c:pt idx="1">
                  <c:v>-9.0096886790241903</c:v>
                </c:pt>
                <c:pt idx="2">
                  <c:v>-9.0096886790241903</c:v>
                </c:pt>
                <c:pt idx="3">
                  <c:v>-9.0096886790241903</c:v>
                </c:pt>
                <c:pt idx="4">
                  <c:v>-9.0096886790241903</c:v>
                </c:pt>
                <c:pt idx="5">
                  <c:v>-9.0096886790241903</c:v>
                </c:pt>
                <c:pt idx="6">
                  <c:v>-9.0096886790241903</c:v>
                </c:pt>
                <c:pt idx="7">
                  <c:v>-2.2252093395631434</c:v>
                </c:pt>
                <c:pt idx="8">
                  <c:v>-9.0096886790241903</c:v>
                </c:pt>
                <c:pt idx="9">
                  <c:v>-9.0096886790241903</c:v>
                </c:pt>
                <c:pt idx="10">
                  <c:v>-9.0096886790241903</c:v>
                </c:pt>
                <c:pt idx="11">
                  <c:v>-9.0096886790241903</c:v>
                </c:pt>
                <c:pt idx="12">
                  <c:v>-9.0096886790241903</c:v>
                </c:pt>
                <c:pt idx="13">
                  <c:v>-9.0096886790241903</c:v>
                </c:pt>
                <c:pt idx="14">
                  <c:v>-9.0096886790241903</c:v>
                </c:pt>
                <c:pt idx="15">
                  <c:v>-9.0096886790241921</c:v>
                </c:pt>
                <c:pt idx="16">
                  <c:v>-9.0096886790241903</c:v>
                </c:pt>
                <c:pt idx="17">
                  <c:v>-6.2348980185873373</c:v>
                </c:pt>
                <c:pt idx="18">
                  <c:v>-9.0096886790241903</c:v>
                </c:pt>
                <c:pt idx="19">
                  <c:v>-9.0096886790241903</c:v>
                </c:pt>
                <c:pt idx="20">
                  <c:v>-9.0096886790241903</c:v>
                </c:pt>
                <c:pt idx="21">
                  <c:v>-9.0096886790241903</c:v>
                </c:pt>
                <c:pt idx="22">
                  <c:v>-9.0096886790241903</c:v>
                </c:pt>
                <c:pt idx="23">
                  <c:v>-9.0096886790241903</c:v>
                </c:pt>
                <c:pt idx="24">
                  <c:v>-9.0096886790241903</c:v>
                </c:pt>
                <c:pt idx="25">
                  <c:v>9.0096886790241903</c:v>
                </c:pt>
                <c:pt idx="26">
                  <c:v>-9.0096886790241903</c:v>
                </c:pt>
                <c:pt idx="27">
                  <c:v>10</c:v>
                </c:pt>
                <c:pt idx="28">
                  <c:v>-9.0096886790241903</c:v>
                </c:pt>
                <c:pt idx="29">
                  <c:v>-9.0096886790241903</c:v>
                </c:pt>
                <c:pt idx="30">
                  <c:v>-9.0096886790241903</c:v>
                </c:pt>
                <c:pt idx="31">
                  <c:v>-9.0096886790241903</c:v>
                </c:pt>
                <c:pt idx="32">
                  <c:v>-9.0096886790241903</c:v>
                </c:pt>
                <c:pt idx="33">
                  <c:v>-9.0096886790241903</c:v>
                </c:pt>
                <c:pt idx="34">
                  <c:v>-9.0096886790241903</c:v>
                </c:pt>
                <c:pt idx="35">
                  <c:v>-9.0096886790241903</c:v>
                </c:pt>
                <c:pt idx="36">
                  <c:v>-9.0096886790241903</c:v>
                </c:pt>
                <c:pt idx="37">
                  <c:v>-9.0096886790241903</c:v>
                </c:pt>
                <c:pt idx="38">
                  <c:v>-9.0096886790241903</c:v>
                </c:pt>
                <c:pt idx="39">
                  <c:v>-9.0096886790241903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9A6-4BC8-B5F1-809454F1F3CF}"/>
            </c:ext>
          </c:extLst>
        </c:ser>
        <c:ser>
          <c:idx val="26"/>
          <c:order val="24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Обработка!$BJ$4:$BJ$43</c:f>
              <c:numCache>
                <c:formatCode>General</c:formatCode>
                <c:ptCount val="40"/>
                <c:pt idx="0">
                  <c:v>1.22514845490862E-15</c:v>
                </c:pt>
                <c:pt idx="1">
                  <c:v>1.22514845490862E-15</c:v>
                </c:pt>
                <c:pt idx="2">
                  <c:v>1.22514845490862E-15</c:v>
                </c:pt>
                <c:pt idx="3">
                  <c:v>1.22514845490862E-15</c:v>
                </c:pt>
                <c:pt idx="4">
                  <c:v>1.22514845490862E-15</c:v>
                </c:pt>
                <c:pt idx="5">
                  <c:v>1.22514845490862E-15</c:v>
                </c:pt>
                <c:pt idx="6">
                  <c:v>1.22514845490862E-15</c:v>
                </c:pt>
                <c:pt idx="7">
                  <c:v>1.22514845490862E-15</c:v>
                </c:pt>
                <c:pt idx="8">
                  <c:v>1.22514845490862E-15</c:v>
                </c:pt>
                <c:pt idx="9">
                  <c:v>7.8183148246802991</c:v>
                </c:pt>
                <c:pt idx="10">
                  <c:v>1.22514845490862E-15</c:v>
                </c:pt>
                <c:pt idx="11">
                  <c:v>1.22514845490862E-15</c:v>
                </c:pt>
                <c:pt idx="12">
                  <c:v>1.22514845490862E-15</c:v>
                </c:pt>
                <c:pt idx="13">
                  <c:v>1.22514845490862E-15</c:v>
                </c:pt>
                <c:pt idx="14">
                  <c:v>1.22514845490862E-15</c:v>
                </c:pt>
                <c:pt idx="15">
                  <c:v>1.22514845490862E-15</c:v>
                </c:pt>
                <c:pt idx="16">
                  <c:v>1.22514845490862E-15</c:v>
                </c:pt>
                <c:pt idx="17">
                  <c:v>1.22514845490862E-15</c:v>
                </c:pt>
                <c:pt idx="18">
                  <c:v>1.22514845490862E-15</c:v>
                </c:pt>
                <c:pt idx="19">
                  <c:v>1.22514845490862E-15</c:v>
                </c:pt>
                <c:pt idx="20">
                  <c:v>1.22514845490862E-15</c:v>
                </c:pt>
                <c:pt idx="21">
                  <c:v>1.22514845490862E-15</c:v>
                </c:pt>
                <c:pt idx="22">
                  <c:v>1.22514845490862E-15</c:v>
                </c:pt>
                <c:pt idx="23">
                  <c:v>-7.8183148246802991</c:v>
                </c:pt>
                <c:pt idx="24">
                  <c:v>1.22514845490862E-15</c:v>
                </c:pt>
                <c:pt idx="25">
                  <c:v>1.22514845490862E-15</c:v>
                </c:pt>
                <c:pt idx="26">
                  <c:v>1.22514845490862E-15</c:v>
                </c:pt>
                <c:pt idx="27">
                  <c:v>-2.45029690981724E-15</c:v>
                </c:pt>
                <c:pt idx="28">
                  <c:v>1.22514845490862E-15</c:v>
                </c:pt>
                <c:pt idx="29">
                  <c:v>1.22514845490862E-15</c:v>
                </c:pt>
                <c:pt idx="30">
                  <c:v>1.22514845490862E-15</c:v>
                </c:pt>
                <c:pt idx="31">
                  <c:v>1.22514845490862E-15</c:v>
                </c:pt>
                <c:pt idx="32">
                  <c:v>1.22514845490862E-15</c:v>
                </c:pt>
                <c:pt idx="33">
                  <c:v>1.22514845490862E-15</c:v>
                </c:pt>
                <c:pt idx="34">
                  <c:v>1.22514845490862E-15</c:v>
                </c:pt>
                <c:pt idx="35">
                  <c:v>1.22514845490862E-15</c:v>
                </c:pt>
                <c:pt idx="36">
                  <c:v>1.22514845490862E-15</c:v>
                </c:pt>
                <c:pt idx="37">
                  <c:v>1.22514845490862E-15</c:v>
                </c:pt>
                <c:pt idx="38">
                  <c:v>1.22514845490862E-15</c:v>
                </c:pt>
                <c:pt idx="39">
                  <c:v>1.22514845490862E-15</c:v>
                </c:pt>
              </c:numCache>
            </c:numRef>
          </c:xVal>
          <c:yVal>
            <c:numRef>
              <c:f>Обработка!$BK$4:$BK$43</c:f>
              <c:numCache>
                <c:formatCode>General</c:formatCode>
                <c:ptCount val="40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-6.2348980185873346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6.2348980185873337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9A6-4BC8-B5F1-809454F1F3CF}"/>
            </c:ext>
          </c:extLst>
        </c:ser>
        <c:ser>
          <c:idx val="27"/>
          <c:order val="25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Обработка!$BL$4:$BL$43</c:f>
              <c:numCache>
                <c:formatCode>General</c:formatCode>
                <c:ptCount val="40"/>
                <c:pt idx="0">
                  <c:v>-4.3388373911755798</c:v>
                </c:pt>
                <c:pt idx="1">
                  <c:v>-4.3388373911755798</c:v>
                </c:pt>
                <c:pt idx="2">
                  <c:v>-4.3388373911755798</c:v>
                </c:pt>
                <c:pt idx="3">
                  <c:v>7.8183148246802983</c:v>
                </c:pt>
                <c:pt idx="4">
                  <c:v>-4.3388373911755798</c:v>
                </c:pt>
                <c:pt idx="5">
                  <c:v>-4.3388373911755798</c:v>
                </c:pt>
                <c:pt idx="6">
                  <c:v>-4.3388373911755798</c:v>
                </c:pt>
                <c:pt idx="7">
                  <c:v>-4.3388373911755798</c:v>
                </c:pt>
                <c:pt idx="8">
                  <c:v>-4.3388373911755798</c:v>
                </c:pt>
                <c:pt idx="9">
                  <c:v>-4.3388373911755798</c:v>
                </c:pt>
                <c:pt idx="10">
                  <c:v>-4.3388373911755798</c:v>
                </c:pt>
                <c:pt idx="11">
                  <c:v>4.3388373911755824</c:v>
                </c:pt>
                <c:pt idx="12">
                  <c:v>-4.3388373911755798</c:v>
                </c:pt>
                <c:pt idx="13">
                  <c:v>-4.3388373911755798</c:v>
                </c:pt>
                <c:pt idx="14">
                  <c:v>-4.3388373911755798</c:v>
                </c:pt>
                <c:pt idx="15">
                  <c:v>-4.3388373911755798</c:v>
                </c:pt>
                <c:pt idx="16">
                  <c:v>-4.3388373911755798</c:v>
                </c:pt>
                <c:pt idx="17">
                  <c:v>-7.8183148246802965</c:v>
                </c:pt>
                <c:pt idx="18">
                  <c:v>-4.3388373911755798</c:v>
                </c:pt>
                <c:pt idx="19">
                  <c:v>-9.7492791218182369</c:v>
                </c:pt>
                <c:pt idx="20">
                  <c:v>-4.3388373911755798</c:v>
                </c:pt>
                <c:pt idx="21">
                  <c:v>-9.7492791218182369</c:v>
                </c:pt>
                <c:pt idx="22">
                  <c:v>-4.3388373911755798</c:v>
                </c:pt>
                <c:pt idx="23">
                  <c:v>-7.8183148246802991</c:v>
                </c:pt>
                <c:pt idx="24">
                  <c:v>-4.3388373911755798</c:v>
                </c:pt>
                <c:pt idx="25">
                  <c:v>-4.3388373911755833</c:v>
                </c:pt>
                <c:pt idx="26">
                  <c:v>-4.3388373911755798</c:v>
                </c:pt>
                <c:pt idx="27">
                  <c:v>-2.45029690981724E-15</c:v>
                </c:pt>
                <c:pt idx="28">
                  <c:v>-4.3388373911755798</c:v>
                </c:pt>
                <c:pt idx="29">
                  <c:v>-4.3388373911755798</c:v>
                </c:pt>
                <c:pt idx="30">
                  <c:v>-4.3388373911755798</c:v>
                </c:pt>
                <c:pt idx="31">
                  <c:v>-4.3388373911755798</c:v>
                </c:pt>
                <c:pt idx="32">
                  <c:v>-4.3388373911755798</c:v>
                </c:pt>
                <c:pt idx="33">
                  <c:v>-4.3388373911755798</c:v>
                </c:pt>
                <c:pt idx="34">
                  <c:v>-4.3388373911755798</c:v>
                </c:pt>
                <c:pt idx="35">
                  <c:v>-4.3388373911755798</c:v>
                </c:pt>
                <c:pt idx="36">
                  <c:v>-4.3388373911755798</c:v>
                </c:pt>
                <c:pt idx="37">
                  <c:v>-4.3388373911755798</c:v>
                </c:pt>
                <c:pt idx="38">
                  <c:v>-4.3388373911755798</c:v>
                </c:pt>
                <c:pt idx="39">
                  <c:v>-4.3388373911755798</c:v>
                </c:pt>
              </c:numCache>
            </c:numRef>
          </c:xVal>
          <c:yVal>
            <c:numRef>
              <c:f>Обработка!$BM$4:$BM$43</c:f>
              <c:numCache>
                <c:formatCode>General</c:formatCode>
                <c:ptCount val="40"/>
                <c:pt idx="0">
                  <c:v>-9.0096886790241921</c:v>
                </c:pt>
                <c:pt idx="1">
                  <c:v>-9.0096886790241921</c:v>
                </c:pt>
                <c:pt idx="2">
                  <c:v>-9.0096886790241921</c:v>
                </c:pt>
                <c:pt idx="3">
                  <c:v>6.2348980185873355</c:v>
                </c:pt>
                <c:pt idx="4">
                  <c:v>-9.0096886790241921</c:v>
                </c:pt>
                <c:pt idx="5">
                  <c:v>-9.0096886790241921</c:v>
                </c:pt>
                <c:pt idx="6">
                  <c:v>-9.0096886790241921</c:v>
                </c:pt>
                <c:pt idx="7">
                  <c:v>-9.0096886790241921</c:v>
                </c:pt>
                <c:pt idx="8">
                  <c:v>-9.0096886790241921</c:v>
                </c:pt>
                <c:pt idx="9">
                  <c:v>-9.0096886790241921</c:v>
                </c:pt>
                <c:pt idx="10">
                  <c:v>-9.0096886790241921</c:v>
                </c:pt>
                <c:pt idx="11">
                  <c:v>-9.0096886790241903</c:v>
                </c:pt>
                <c:pt idx="12">
                  <c:v>-9.0096886790241921</c:v>
                </c:pt>
                <c:pt idx="13">
                  <c:v>-9.0096886790241921</c:v>
                </c:pt>
                <c:pt idx="14">
                  <c:v>-9.0096886790241921</c:v>
                </c:pt>
                <c:pt idx="15">
                  <c:v>-9.0096886790241921</c:v>
                </c:pt>
                <c:pt idx="16">
                  <c:v>-9.0096886790241921</c:v>
                </c:pt>
                <c:pt idx="17">
                  <c:v>-6.2348980185873373</c:v>
                </c:pt>
                <c:pt idx="18">
                  <c:v>-9.0096886790241921</c:v>
                </c:pt>
                <c:pt idx="19">
                  <c:v>-2.225209339563146</c:v>
                </c:pt>
                <c:pt idx="20">
                  <c:v>-9.0096886790241921</c:v>
                </c:pt>
                <c:pt idx="21">
                  <c:v>2.2252093395631425</c:v>
                </c:pt>
                <c:pt idx="22">
                  <c:v>-9.0096886790241921</c:v>
                </c:pt>
                <c:pt idx="23">
                  <c:v>6.2348980185873337</c:v>
                </c:pt>
                <c:pt idx="24">
                  <c:v>-9.0096886790241921</c:v>
                </c:pt>
                <c:pt idx="25">
                  <c:v>9.0096886790241903</c:v>
                </c:pt>
                <c:pt idx="26">
                  <c:v>-9.0096886790241921</c:v>
                </c:pt>
                <c:pt idx="27">
                  <c:v>10</c:v>
                </c:pt>
                <c:pt idx="28">
                  <c:v>-9.0096886790241921</c:v>
                </c:pt>
                <c:pt idx="29">
                  <c:v>-9.0096886790241921</c:v>
                </c:pt>
                <c:pt idx="30">
                  <c:v>-9.0096886790241921</c:v>
                </c:pt>
                <c:pt idx="31">
                  <c:v>-9.0096886790241921</c:v>
                </c:pt>
                <c:pt idx="32">
                  <c:v>-9.0096886790241921</c:v>
                </c:pt>
                <c:pt idx="33">
                  <c:v>-9.0096886790241921</c:v>
                </c:pt>
                <c:pt idx="34">
                  <c:v>-9.0096886790241921</c:v>
                </c:pt>
                <c:pt idx="35">
                  <c:v>-9.0096886790241921</c:v>
                </c:pt>
                <c:pt idx="36">
                  <c:v>-9.0096886790241921</c:v>
                </c:pt>
                <c:pt idx="37">
                  <c:v>-9.0096886790241921</c:v>
                </c:pt>
                <c:pt idx="38">
                  <c:v>-9.0096886790241921</c:v>
                </c:pt>
                <c:pt idx="39">
                  <c:v>-9.0096886790241921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9A6-4BC8-B5F1-809454F1F3CF}"/>
            </c:ext>
          </c:extLst>
        </c:ser>
        <c:ser>
          <c:idx val="28"/>
          <c:order val="26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Обработка!$BN$4:$BN$43</c:f>
              <c:numCache>
                <c:formatCode>General</c:formatCode>
                <c:ptCount val="40"/>
                <c:pt idx="0">
                  <c:v>-7.8183148246802965</c:v>
                </c:pt>
                <c:pt idx="1">
                  <c:v>-7.8183148246802965</c:v>
                </c:pt>
                <c:pt idx="2">
                  <c:v>-7.8183148246802965</c:v>
                </c:pt>
                <c:pt idx="3">
                  <c:v>7.8183148246802983</c:v>
                </c:pt>
                <c:pt idx="4">
                  <c:v>-7.8183148246802965</c:v>
                </c:pt>
                <c:pt idx="5">
                  <c:v>9.7492791218182369</c:v>
                </c:pt>
                <c:pt idx="6">
                  <c:v>-7.8183148246802965</c:v>
                </c:pt>
                <c:pt idx="7">
                  <c:v>-7.8183148246802965</c:v>
                </c:pt>
                <c:pt idx="8">
                  <c:v>-7.8183148246802965</c:v>
                </c:pt>
                <c:pt idx="9">
                  <c:v>7.8183148246802991</c:v>
                </c:pt>
                <c:pt idx="10">
                  <c:v>-7.8183148246802965</c:v>
                </c:pt>
                <c:pt idx="11">
                  <c:v>4.3388373911755824</c:v>
                </c:pt>
                <c:pt idx="12">
                  <c:v>-7.8183148246802965</c:v>
                </c:pt>
                <c:pt idx="13">
                  <c:v>-7.8183148246802965</c:v>
                </c:pt>
                <c:pt idx="14">
                  <c:v>-7.8183148246802965</c:v>
                </c:pt>
                <c:pt idx="15">
                  <c:v>-4.3388373911755798</c:v>
                </c:pt>
                <c:pt idx="16">
                  <c:v>-7.8183148246802965</c:v>
                </c:pt>
                <c:pt idx="17">
                  <c:v>-7.8183148246802965</c:v>
                </c:pt>
                <c:pt idx="18">
                  <c:v>-7.8183148246802965</c:v>
                </c:pt>
                <c:pt idx="19">
                  <c:v>-7.8183148246802965</c:v>
                </c:pt>
                <c:pt idx="20">
                  <c:v>-7.8183148246802965</c:v>
                </c:pt>
                <c:pt idx="21">
                  <c:v>-7.8183148246802965</c:v>
                </c:pt>
                <c:pt idx="22">
                  <c:v>-7.8183148246802965</c:v>
                </c:pt>
                <c:pt idx="23">
                  <c:v>-7.8183148246802965</c:v>
                </c:pt>
                <c:pt idx="24">
                  <c:v>-7.8183148246802965</c:v>
                </c:pt>
                <c:pt idx="25">
                  <c:v>-7.8183148246802965</c:v>
                </c:pt>
                <c:pt idx="26">
                  <c:v>-7.8183148246802965</c:v>
                </c:pt>
                <c:pt idx="27">
                  <c:v>-7.8183148246802965</c:v>
                </c:pt>
                <c:pt idx="28">
                  <c:v>-7.8183148246802965</c:v>
                </c:pt>
                <c:pt idx="29">
                  <c:v>-7.8183148246802965</c:v>
                </c:pt>
                <c:pt idx="30">
                  <c:v>-7.8183148246802965</c:v>
                </c:pt>
                <c:pt idx="31">
                  <c:v>-7.8183148246802965</c:v>
                </c:pt>
                <c:pt idx="32">
                  <c:v>-7.8183148246802965</c:v>
                </c:pt>
                <c:pt idx="33">
                  <c:v>-7.8183148246802965</c:v>
                </c:pt>
                <c:pt idx="34">
                  <c:v>-7.8183148246802965</c:v>
                </c:pt>
                <c:pt idx="35">
                  <c:v>-7.8183148246802965</c:v>
                </c:pt>
                <c:pt idx="36">
                  <c:v>-7.8183148246802965</c:v>
                </c:pt>
                <c:pt idx="37">
                  <c:v>-7.8183148246802965</c:v>
                </c:pt>
                <c:pt idx="38">
                  <c:v>-7.8183148246802965</c:v>
                </c:pt>
                <c:pt idx="39">
                  <c:v>-7.8183148246802965</c:v>
                </c:pt>
              </c:numCache>
            </c:numRef>
          </c:xVal>
          <c:yVal>
            <c:numRef>
              <c:f>Обработка!$BO$4:$BO$43</c:f>
              <c:numCache>
                <c:formatCode>General</c:formatCode>
                <c:ptCount val="40"/>
                <c:pt idx="0">
                  <c:v>-6.2348980185873373</c:v>
                </c:pt>
                <c:pt idx="1">
                  <c:v>-6.2348980185873373</c:v>
                </c:pt>
                <c:pt idx="2">
                  <c:v>-6.2348980185873373</c:v>
                </c:pt>
                <c:pt idx="3">
                  <c:v>6.2348980185873355</c:v>
                </c:pt>
                <c:pt idx="4">
                  <c:v>-6.2348980185873373</c:v>
                </c:pt>
                <c:pt idx="5">
                  <c:v>2.2252093395631443</c:v>
                </c:pt>
                <c:pt idx="6">
                  <c:v>-6.2348980185873373</c:v>
                </c:pt>
                <c:pt idx="7">
                  <c:v>-6.2348980185873373</c:v>
                </c:pt>
                <c:pt idx="8">
                  <c:v>-6.2348980185873373</c:v>
                </c:pt>
                <c:pt idx="9">
                  <c:v>-6.2348980185873346</c:v>
                </c:pt>
                <c:pt idx="10">
                  <c:v>-6.2348980185873373</c:v>
                </c:pt>
                <c:pt idx="11">
                  <c:v>-9.0096886790241903</c:v>
                </c:pt>
                <c:pt idx="12">
                  <c:v>-6.2348980185873373</c:v>
                </c:pt>
                <c:pt idx="13">
                  <c:v>-6.2348980185873373</c:v>
                </c:pt>
                <c:pt idx="14">
                  <c:v>-6.2348980185873373</c:v>
                </c:pt>
                <c:pt idx="15">
                  <c:v>-9.0096886790241921</c:v>
                </c:pt>
                <c:pt idx="16">
                  <c:v>-6.2348980185873373</c:v>
                </c:pt>
                <c:pt idx="17">
                  <c:v>-6.2348980185873373</c:v>
                </c:pt>
                <c:pt idx="18">
                  <c:v>-6.2348980185873373</c:v>
                </c:pt>
                <c:pt idx="19">
                  <c:v>-6.2348980185873373</c:v>
                </c:pt>
                <c:pt idx="20">
                  <c:v>-6.2348980185873373</c:v>
                </c:pt>
                <c:pt idx="21">
                  <c:v>-6.2348980185873373</c:v>
                </c:pt>
                <c:pt idx="22">
                  <c:v>-6.2348980185873373</c:v>
                </c:pt>
                <c:pt idx="23">
                  <c:v>-6.2348980185873373</c:v>
                </c:pt>
                <c:pt idx="24">
                  <c:v>-6.2348980185873373</c:v>
                </c:pt>
                <c:pt idx="25">
                  <c:v>-6.2348980185873373</c:v>
                </c:pt>
                <c:pt idx="26">
                  <c:v>-6.2348980185873373</c:v>
                </c:pt>
                <c:pt idx="27">
                  <c:v>-6.2348980185873373</c:v>
                </c:pt>
                <c:pt idx="28">
                  <c:v>-6.2348980185873373</c:v>
                </c:pt>
                <c:pt idx="29">
                  <c:v>-6.2348980185873373</c:v>
                </c:pt>
                <c:pt idx="30">
                  <c:v>-6.2348980185873373</c:v>
                </c:pt>
                <c:pt idx="31">
                  <c:v>-6.2348980185873373</c:v>
                </c:pt>
                <c:pt idx="32">
                  <c:v>-6.2348980185873373</c:v>
                </c:pt>
                <c:pt idx="33">
                  <c:v>-6.2348980185873373</c:v>
                </c:pt>
                <c:pt idx="34">
                  <c:v>-6.2348980185873373</c:v>
                </c:pt>
                <c:pt idx="35">
                  <c:v>-6.2348980185873373</c:v>
                </c:pt>
                <c:pt idx="36">
                  <c:v>-6.2348980185873373</c:v>
                </c:pt>
                <c:pt idx="37">
                  <c:v>-6.2348980185873373</c:v>
                </c:pt>
                <c:pt idx="38">
                  <c:v>-6.2348980185873373</c:v>
                </c:pt>
                <c:pt idx="39">
                  <c:v>-6.2348980185873373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9A6-4BC8-B5F1-809454F1F3CF}"/>
            </c:ext>
          </c:extLst>
        </c:ser>
        <c:ser>
          <c:idx val="29"/>
          <c:order val="27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Обработка!$BP$4:$BP$43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4.3388373911755815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-9.7492791218182369</c:v>
                </c:pt>
                <c:pt idx="6">
                  <c:v>-9.7492791218182369</c:v>
                </c:pt>
                <c:pt idx="7">
                  <c:v>-9.7492791218182369</c:v>
                </c:pt>
                <c:pt idx="8">
                  <c:v>-9.7492791218182369</c:v>
                </c:pt>
                <c:pt idx="9">
                  <c:v>7.8183148246802991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-4.3388373911755798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-7.8183148246802991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-2.45029690981724E-15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Обработка!$BQ$4:$BQ$43</c:f>
              <c:numCache>
                <c:formatCode>General</c:formatCode>
                <c:ptCount val="40"/>
                <c:pt idx="0">
                  <c:v>-2.225209339563146</c:v>
                </c:pt>
                <c:pt idx="1">
                  <c:v>9.0096886790241921</c:v>
                </c:pt>
                <c:pt idx="2">
                  <c:v>-2.225209339563146</c:v>
                </c:pt>
                <c:pt idx="3">
                  <c:v>-2.225209339563146</c:v>
                </c:pt>
                <c:pt idx="4">
                  <c:v>-2.225209339563146</c:v>
                </c:pt>
                <c:pt idx="5">
                  <c:v>-2.225209339563146</c:v>
                </c:pt>
                <c:pt idx="6">
                  <c:v>-2.225209339563146</c:v>
                </c:pt>
                <c:pt idx="7">
                  <c:v>-2.225209339563146</c:v>
                </c:pt>
                <c:pt idx="8">
                  <c:v>-2.225209339563146</c:v>
                </c:pt>
                <c:pt idx="9">
                  <c:v>-6.2348980185873346</c:v>
                </c:pt>
                <c:pt idx="10">
                  <c:v>-2.225209339563146</c:v>
                </c:pt>
                <c:pt idx="11">
                  <c:v>-2.225209339563146</c:v>
                </c:pt>
                <c:pt idx="12">
                  <c:v>-2.225209339563146</c:v>
                </c:pt>
                <c:pt idx="13">
                  <c:v>-2.225209339563146</c:v>
                </c:pt>
                <c:pt idx="14">
                  <c:v>-2.225209339563146</c:v>
                </c:pt>
                <c:pt idx="15">
                  <c:v>-9.0096886790241921</c:v>
                </c:pt>
                <c:pt idx="16">
                  <c:v>-2.225209339563146</c:v>
                </c:pt>
                <c:pt idx="17">
                  <c:v>-2.225209339563146</c:v>
                </c:pt>
                <c:pt idx="18">
                  <c:v>-2.225209339563146</c:v>
                </c:pt>
                <c:pt idx="19">
                  <c:v>-2.225209339563146</c:v>
                </c:pt>
                <c:pt idx="20">
                  <c:v>-2.225209339563146</c:v>
                </c:pt>
                <c:pt idx="21">
                  <c:v>-2.225209339563146</c:v>
                </c:pt>
                <c:pt idx="22">
                  <c:v>-2.225209339563146</c:v>
                </c:pt>
                <c:pt idx="23">
                  <c:v>6.2348980185873337</c:v>
                </c:pt>
                <c:pt idx="24">
                  <c:v>-2.225209339563146</c:v>
                </c:pt>
                <c:pt idx="25">
                  <c:v>-2.225209339563146</c:v>
                </c:pt>
                <c:pt idx="26">
                  <c:v>-2.225209339563146</c:v>
                </c:pt>
                <c:pt idx="27">
                  <c:v>10</c:v>
                </c:pt>
                <c:pt idx="28">
                  <c:v>-2.225209339563146</c:v>
                </c:pt>
                <c:pt idx="29">
                  <c:v>-2.225209339563146</c:v>
                </c:pt>
                <c:pt idx="30">
                  <c:v>-2.225209339563146</c:v>
                </c:pt>
                <c:pt idx="31">
                  <c:v>-2.225209339563146</c:v>
                </c:pt>
                <c:pt idx="32">
                  <c:v>-2.225209339563146</c:v>
                </c:pt>
                <c:pt idx="33">
                  <c:v>-2.225209339563146</c:v>
                </c:pt>
                <c:pt idx="34">
                  <c:v>-2.225209339563146</c:v>
                </c:pt>
                <c:pt idx="35">
                  <c:v>-2.225209339563146</c:v>
                </c:pt>
                <c:pt idx="36">
                  <c:v>-2.225209339563146</c:v>
                </c:pt>
                <c:pt idx="37">
                  <c:v>-2.225209339563146</c:v>
                </c:pt>
                <c:pt idx="38">
                  <c:v>-2.225209339563146</c:v>
                </c:pt>
                <c:pt idx="39">
                  <c:v>-2.225209339563146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9A6-4BC8-B5F1-809454F1F3CF}"/>
            </c:ext>
          </c:extLst>
        </c:ser>
        <c:ser>
          <c:idx val="30"/>
          <c:order val="28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Обработка!$BR$4:$BR$43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4.3388373911755815</c:v>
                </c:pt>
                <c:pt idx="2">
                  <c:v>-9.7492791218182369</c:v>
                </c:pt>
                <c:pt idx="3">
                  <c:v>7.8183148246802983</c:v>
                </c:pt>
                <c:pt idx="4">
                  <c:v>-9.7492791218182369</c:v>
                </c:pt>
                <c:pt idx="5">
                  <c:v>9.7492791218182369</c:v>
                </c:pt>
                <c:pt idx="6">
                  <c:v>-9.7492791218182369</c:v>
                </c:pt>
                <c:pt idx="7">
                  <c:v>9.7492791218182369</c:v>
                </c:pt>
                <c:pt idx="8">
                  <c:v>-9.7492791218182369</c:v>
                </c:pt>
                <c:pt idx="9">
                  <c:v>7.8183148246802991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-4.3388373911755798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-9.7492791218182369</c:v>
                </c:pt>
                <c:pt idx="24">
                  <c:v>-9.7492791218182369</c:v>
                </c:pt>
                <c:pt idx="25">
                  <c:v>-4.3388373911755833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Обработка!$BS$4:$BS$43</c:f>
              <c:numCache>
                <c:formatCode>General</c:formatCode>
                <c:ptCount val="40"/>
                <c:pt idx="0">
                  <c:v>2.2252093395631425</c:v>
                </c:pt>
                <c:pt idx="1">
                  <c:v>9.0096886790241921</c:v>
                </c:pt>
                <c:pt idx="2">
                  <c:v>2.2252093395631425</c:v>
                </c:pt>
                <c:pt idx="3">
                  <c:v>6.2348980185873355</c:v>
                </c:pt>
                <c:pt idx="4">
                  <c:v>2.2252093395631425</c:v>
                </c:pt>
                <c:pt idx="5">
                  <c:v>2.2252093395631443</c:v>
                </c:pt>
                <c:pt idx="6">
                  <c:v>2.2252093395631425</c:v>
                </c:pt>
                <c:pt idx="7">
                  <c:v>-2.2252093395631434</c:v>
                </c:pt>
                <c:pt idx="8">
                  <c:v>2.2252093395631425</c:v>
                </c:pt>
                <c:pt idx="9">
                  <c:v>-6.2348980185873346</c:v>
                </c:pt>
                <c:pt idx="10">
                  <c:v>2.2252093395631425</c:v>
                </c:pt>
                <c:pt idx="11">
                  <c:v>2.2252093395631425</c:v>
                </c:pt>
                <c:pt idx="12">
                  <c:v>2.2252093395631425</c:v>
                </c:pt>
                <c:pt idx="13">
                  <c:v>2.2252093395631425</c:v>
                </c:pt>
                <c:pt idx="14">
                  <c:v>2.2252093395631425</c:v>
                </c:pt>
                <c:pt idx="15">
                  <c:v>-9.0096886790241921</c:v>
                </c:pt>
                <c:pt idx="16">
                  <c:v>2.2252093395631425</c:v>
                </c:pt>
                <c:pt idx="17">
                  <c:v>2.2252093395631425</c:v>
                </c:pt>
                <c:pt idx="18">
                  <c:v>2.2252093395631425</c:v>
                </c:pt>
                <c:pt idx="19">
                  <c:v>2.2252093395631425</c:v>
                </c:pt>
                <c:pt idx="20">
                  <c:v>2.2252093395631425</c:v>
                </c:pt>
                <c:pt idx="21">
                  <c:v>2.2252093395631425</c:v>
                </c:pt>
                <c:pt idx="22">
                  <c:v>2.2252093395631425</c:v>
                </c:pt>
                <c:pt idx="23">
                  <c:v>2.2252093395631425</c:v>
                </c:pt>
                <c:pt idx="24">
                  <c:v>2.2252093395631425</c:v>
                </c:pt>
                <c:pt idx="25">
                  <c:v>9.0096886790241903</c:v>
                </c:pt>
                <c:pt idx="26">
                  <c:v>2.2252093395631425</c:v>
                </c:pt>
                <c:pt idx="27">
                  <c:v>2.2252093395631425</c:v>
                </c:pt>
                <c:pt idx="28">
                  <c:v>2.2252093395631425</c:v>
                </c:pt>
                <c:pt idx="29">
                  <c:v>2.2252093395631425</c:v>
                </c:pt>
                <c:pt idx="30">
                  <c:v>2.2252093395631425</c:v>
                </c:pt>
                <c:pt idx="31">
                  <c:v>2.2252093395631425</c:v>
                </c:pt>
                <c:pt idx="32">
                  <c:v>2.2252093395631425</c:v>
                </c:pt>
                <c:pt idx="33">
                  <c:v>2.2252093395631425</c:v>
                </c:pt>
                <c:pt idx="34">
                  <c:v>2.2252093395631425</c:v>
                </c:pt>
                <c:pt idx="35">
                  <c:v>2.2252093395631425</c:v>
                </c:pt>
                <c:pt idx="36">
                  <c:v>2.2252093395631425</c:v>
                </c:pt>
                <c:pt idx="37">
                  <c:v>2.2252093395631425</c:v>
                </c:pt>
                <c:pt idx="38">
                  <c:v>2.2252093395631425</c:v>
                </c:pt>
                <c:pt idx="39">
                  <c:v>2.2252093395631425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9A6-4BC8-B5F1-809454F1F3CF}"/>
            </c:ext>
          </c:extLst>
        </c:ser>
        <c:ser>
          <c:idx val="31"/>
          <c:order val="29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Обработка!$BT$4:$BT$43</c:f>
              <c:numCache>
                <c:formatCode>General</c:formatCode>
                <c:ptCount val="40"/>
                <c:pt idx="0">
                  <c:v>-7.8183148246802991</c:v>
                </c:pt>
                <c:pt idx="1">
                  <c:v>-7.8183148246802991</c:v>
                </c:pt>
                <c:pt idx="2">
                  <c:v>-7.8183148246802991</c:v>
                </c:pt>
                <c:pt idx="3">
                  <c:v>-7.8183148246802991</c:v>
                </c:pt>
                <c:pt idx="4">
                  <c:v>-7.8183148246802991</c:v>
                </c:pt>
                <c:pt idx="5">
                  <c:v>9.7492791218182369</c:v>
                </c:pt>
                <c:pt idx="6">
                  <c:v>-7.8183148246802991</c:v>
                </c:pt>
                <c:pt idx="7">
                  <c:v>-7.8183148246802991</c:v>
                </c:pt>
                <c:pt idx="8">
                  <c:v>-7.8183148246802991</c:v>
                </c:pt>
                <c:pt idx="9">
                  <c:v>-7.8183148246802991</c:v>
                </c:pt>
                <c:pt idx="10">
                  <c:v>-7.8183148246802991</c:v>
                </c:pt>
                <c:pt idx="11">
                  <c:v>-7.8183148246802991</c:v>
                </c:pt>
                <c:pt idx="12">
                  <c:v>-7.8183148246802991</c:v>
                </c:pt>
                <c:pt idx="13">
                  <c:v>1.22514845490862E-15</c:v>
                </c:pt>
                <c:pt idx="14">
                  <c:v>-7.8183148246802991</c:v>
                </c:pt>
                <c:pt idx="15">
                  <c:v>-4.3388373911755798</c:v>
                </c:pt>
                <c:pt idx="16">
                  <c:v>-7.8183148246802991</c:v>
                </c:pt>
                <c:pt idx="17">
                  <c:v>-7.8183148246802991</c:v>
                </c:pt>
                <c:pt idx="18">
                  <c:v>-7.8183148246802991</c:v>
                </c:pt>
                <c:pt idx="19">
                  <c:v>-9.7492791218182369</c:v>
                </c:pt>
                <c:pt idx="20">
                  <c:v>-7.8183148246802991</c:v>
                </c:pt>
                <c:pt idx="21">
                  <c:v>-7.8183148246802991</c:v>
                </c:pt>
                <c:pt idx="22">
                  <c:v>-7.8183148246802991</c:v>
                </c:pt>
                <c:pt idx="23">
                  <c:v>-7.8183148246802991</c:v>
                </c:pt>
                <c:pt idx="24">
                  <c:v>-7.8183148246802991</c:v>
                </c:pt>
                <c:pt idx="25">
                  <c:v>-7.8183148246802991</c:v>
                </c:pt>
                <c:pt idx="26">
                  <c:v>-7.8183148246802991</c:v>
                </c:pt>
                <c:pt idx="27">
                  <c:v>-7.8183148246802991</c:v>
                </c:pt>
                <c:pt idx="28">
                  <c:v>-7.8183148246802991</c:v>
                </c:pt>
                <c:pt idx="29">
                  <c:v>-7.8183148246802991</c:v>
                </c:pt>
                <c:pt idx="30">
                  <c:v>-7.8183148246802991</c:v>
                </c:pt>
                <c:pt idx="31">
                  <c:v>-7.8183148246802991</c:v>
                </c:pt>
                <c:pt idx="32">
                  <c:v>-7.8183148246802991</c:v>
                </c:pt>
                <c:pt idx="33">
                  <c:v>-7.8183148246802991</c:v>
                </c:pt>
                <c:pt idx="34">
                  <c:v>-7.8183148246802991</c:v>
                </c:pt>
                <c:pt idx="35">
                  <c:v>-7.8183148246802991</c:v>
                </c:pt>
                <c:pt idx="36">
                  <c:v>-7.8183148246802991</c:v>
                </c:pt>
                <c:pt idx="37">
                  <c:v>-7.8183148246802991</c:v>
                </c:pt>
                <c:pt idx="38">
                  <c:v>-7.8183148246802991</c:v>
                </c:pt>
                <c:pt idx="39">
                  <c:v>-7.8183148246802991</c:v>
                </c:pt>
              </c:numCache>
            </c:numRef>
          </c:xVal>
          <c:yVal>
            <c:numRef>
              <c:f>Обработка!$BU$4:$BU$43</c:f>
              <c:numCache>
                <c:formatCode>General</c:formatCode>
                <c:ptCount val="40"/>
                <c:pt idx="0">
                  <c:v>6.2348980185873337</c:v>
                </c:pt>
                <c:pt idx="1">
                  <c:v>6.2348980185873337</c:v>
                </c:pt>
                <c:pt idx="2">
                  <c:v>6.2348980185873337</c:v>
                </c:pt>
                <c:pt idx="3">
                  <c:v>6.2348980185873337</c:v>
                </c:pt>
                <c:pt idx="4">
                  <c:v>6.2348980185873337</c:v>
                </c:pt>
                <c:pt idx="5">
                  <c:v>2.2252093395631443</c:v>
                </c:pt>
                <c:pt idx="6">
                  <c:v>6.2348980185873337</c:v>
                </c:pt>
                <c:pt idx="7">
                  <c:v>6.2348980185873337</c:v>
                </c:pt>
                <c:pt idx="8">
                  <c:v>6.2348980185873337</c:v>
                </c:pt>
                <c:pt idx="9">
                  <c:v>6.2348980185873337</c:v>
                </c:pt>
                <c:pt idx="10">
                  <c:v>6.2348980185873337</c:v>
                </c:pt>
                <c:pt idx="11">
                  <c:v>6.2348980185873337</c:v>
                </c:pt>
                <c:pt idx="12">
                  <c:v>6.2348980185873337</c:v>
                </c:pt>
                <c:pt idx="13">
                  <c:v>-10</c:v>
                </c:pt>
                <c:pt idx="14">
                  <c:v>6.2348980185873337</c:v>
                </c:pt>
                <c:pt idx="15">
                  <c:v>-9.0096886790241921</c:v>
                </c:pt>
                <c:pt idx="16">
                  <c:v>6.2348980185873337</c:v>
                </c:pt>
                <c:pt idx="17">
                  <c:v>6.2348980185873337</c:v>
                </c:pt>
                <c:pt idx="18">
                  <c:v>6.2348980185873337</c:v>
                </c:pt>
                <c:pt idx="19">
                  <c:v>-2.225209339563146</c:v>
                </c:pt>
                <c:pt idx="20">
                  <c:v>6.2348980185873337</c:v>
                </c:pt>
                <c:pt idx="21">
                  <c:v>6.2348980185873337</c:v>
                </c:pt>
                <c:pt idx="22">
                  <c:v>6.2348980185873337</c:v>
                </c:pt>
                <c:pt idx="23">
                  <c:v>6.2348980185873337</c:v>
                </c:pt>
                <c:pt idx="24">
                  <c:v>6.2348980185873337</c:v>
                </c:pt>
                <c:pt idx="25">
                  <c:v>6.2348980185873337</c:v>
                </c:pt>
                <c:pt idx="26">
                  <c:v>6.2348980185873337</c:v>
                </c:pt>
                <c:pt idx="27">
                  <c:v>6.2348980185873337</c:v>
                </c:pt>
                <c:pt idx="28">
                  <c:v>6.2348980185873337</c:v>
                </c:pt>
                <c:pt idx="29">
                  <c:v>6.2348980185873337</c:v>
                </c:pt>
                <c:pt idx="30">
                  <c:v>6.2348980185873337</c:v>
                </c:pt>
                <c:pt idx="31">
                  <c:v>6.2348980185873337</c:v>
                </c:pt>
                <c:pt idx="32">
                  <c:v>6.2348980185873337</c:v>
                </c:pt>
                <c:pt idx="33">
                  <c:v>6.2348980185873337</c:v>
                </c:pt>
                <c:pt idx="34">
                  <c:v>6.2348980185873337</c:v>
                </c:pt>
                <c:pt idx="35">
                  <c:v>6.2348980185873337</c:v>
                </c:pt>
                <c:pt idx="36">
                  <c:v>6.2348980185873337</c:v>
                </c:pt>
                <c:pt idx="37">
                  <c:v>6.2348980185873337</c:v>
                </c:pt>
                <c:pt idx="38">
                  <c:v>6.2348980185873337</c:v>
                </c:pt>
                <c:pt idx="39">
                  <c:v>6.2348980185873337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9A6-4BC8-B5F1-809454F1F3CF}"/>
            </c:ext>
          </c:extLst>
        </c:ser>
        <c:ser>
          <c:idx val="32"/>
          <c:order val="30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Обработка!$BV$4:$BV$43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-4.3388373911755833</c:v>
                </c:pt>
                <c:pt idx="2">
                  <c:v>-4.3388373911755833</c:v>
                </c:pt>
                <c:pt idx="3">
                  <c:v>7.8183148246802983</c:v>
                </c:pt>
                <c:pt idx="4">
                  <c:v>-4.3388373911755833</c:v>
                </c:pt>
                <c:pt idx="5">
                  <c:v>9.7492791218182369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4.3388373911755824</c:v>
                </c:pt>
                <c:pt idx="12">
                  <c:v>-4.3388373911755833</c:v>
                </c:pt>
                <c:pt idx="13">
                  <c:v>-4.3388373911755833</c:v>
                </c:pt>
                <c:pt idx="14">
                  <c:v>-4.3388373911755833</c:v>
                </c:pt>
                <c:pt idx="15">
                  <c:v>-4.3388373911755798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-9.7492791218182369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-2.45029690981724E-15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Обработка!$BW$4:$BW$43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9.0096886790241903</c:v>
                </c:pt>
                <c:pt idx="2">
                  <c:v>9.0096886790241903</c:v>
                </c:pt>
                <c:pt idx="3">
                  <c:v>6.2348980185873355</c:v>
                </c:pt>
                <c:pt idx="4">
                  <c:v>9.0096886790241903</c:v>
                </c:pt>
                <c:pt idx="5">
                  <c:v>2.2252093395631443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-9.0096886790241903</c:v>
                </c:pt>
                <c:pt idx="12">
                  <c:v>9.0096886790241903</c:v>
                </c:pt>
                <c:pt idx="13">
                  <c:v>9.0096886790241903</c:v>
                </c:pt>
                <c:pt idx="14">
                  <c:v>9.0096886790241903</c:v>
                </c:pt>
                <c:pt idx="15">
                  <c:v>-9.0096886790241921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2.2252093395631425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10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9A6-4BC8-B5F1-809454F1F3CF}"/>
            </c:ext>
          </c:extLst>
        </c:ser>
        <c:ser>
          <c:idx val="33"/>
          <c:order val="31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Обработка!$BX$4:$BX$43</c:f>
              <c:numCache>
                <c:formatCode>General</c:formatCode>
                <c:ptCount val="40"/>
                <c:pt idx="0">
                  <c:v>-2.45029690981724E-15</c:v>
                </c:pt>
                <c:pt idx="1">
                  <c:v>-2.45029690981724E-15</c:v>
                </c:pt>
                <c:pt idx="2">
                  <c:v>-2.45029690981724E-15</c:v>
                </c:pt>
                <c:pt idx="3">
                  <c:v>-2.45029690981724E-15</c:v>
                </c:pt>
                <c:pt idx="4">
                  <c:v>-2.45029690981724E-15</c:v>
                </c:pt>
                <c:pt idx="5">
                  <c:v>-2.45029690981724E-15</c:v>
                </c:pt>
                <c:pt idx="6">
                  <c:v>-2.45029690981724E-15</c:v>
                </c:pt>
                <c:pt idx="7">
                  <c:v>9.7492791218182369</c:v>
                </c:pt>
                <c:pt idx="8">
                  <c:v>-2.45029690981724E-15</c:v>
                </c:pt>
                <c:pt idx="9">
                  <c:v>-2.45029690981724E-15</c:v>
                </c:pt>
                <c:pt idx="10">
                  <c:v>-2.45029690981724E-15</c:v>
                </c:pt>
                <c:pt idx="11">
                  <c:v>4.3388373911755824</c:v>
                </c:pt>
                <c:pt idx="12">
                  <c:v>-2.45029690981724E-15</c:v>
                </c:pt>
                <c:pt idx="13">
                  <c:v>1.22514845490862E-15</c:v>
                </c:pt>
                <c:pt idx="14">
                  <c:v>-2.45029690981724E-15</c:v>
                </c:pt>
                <c:pt idx="15">
                  <c:v>-4.3388373911755798</c:v>
                </c:pt>
                <c:pt idx="16">
                  <c:v>-2.45029690981724E-15</c:v>
                </c:pt>
                <c:pt idx="17">
                  <c:v>-2.45029690981724E-15</c:v>
                </c:pt>
                <c:pt idx="18">
                  <c:v>-2.45029690981724E-15</c:v>
                </c:pt>
                <c:pt idx="19">
                  <c:v>-9.7492791218182369</c:v>
                </c:pt>
                <c:pt idx="20">
                  <c:v>-2.45029690981724E-15</c:v>
                </c:pt>
                <c:pt idx="21">
                  <c:v>-2.45029690981724E-15</c:v>
                </c:pt>
                <c:pt idx="22">
                  <c:v>-2.45029690981724E-15</c:v>
                </c:pt>
                <c:pt idx="23">
                  <c:v>-2.45029690981724E-15</c:v>
                </c:pt>
                <c:pt idx="24">
                  <c:v>-2.45029690981724E-15</c:v>
                </c:pt>
                <c:pt idx="25">
                  <c:v>-4.3388373911755833</c:v>
                </c:pt>
                <c:pt idx="26">
                  <c:v>-2.45029690981724E-15</c:v>
                </c:pt>
                <c:pt idx="27">
                  <c:v>-2.45029690981724E-15</c:v>
                </c:pt>
                <c:pt idx="28">
                  <c:v>-2.45029690981724E-15</c:v>
                </c:pt>
                <c:pt idx="29">
                  <c:v>-2.45029690981724E-15</c:v>
                </c:pt>
                <c:pt idx="30">
                  <c:v>-2.45029690981724E-15</c:v>
                </c:pt>
                <c:pt idx="31">
                  <c:v>-2.45029690981724E-15</c:v>
                </c:pt>
                <c:pt idx="32">
                  <c:v>-2.45029690981724E-15</c:v>
                </c:pt>
                <c:pt idx="33">
                  <c:v>-2.45029690981724E-15</c:v>
                </c:pt>
                <c:pt idx="34">
                  <c:v>-2.45029690981724E-15</c:v>
                </c:pt>
                <c:pt idx="35">
                  <c:v>-2.45029690981724E-15</c:v>
                </c:pt>
                <c:pt idx="36">
                  <c:v>-2.45029690981724E-15</c:v>
                </c:pt>
                <c:pt idx="37">
                  <c:v>-2.45029690981724E-15</c:v>
                </c:pt>
                <c:pt idx="38">
                  <c:v>-2.45029690981724E-15</c:v>
                </c:pt>
                <c:pt idx="39">
                  <c:v>-2.45029690981724E-15</c:v>
                </c:pt>
              </c:numCache>
            </c:numRef>
          </c:xVal>
          <c:yVal>
            <c:numRef>
              <c:f>Обработка!$BY$4:$BY$43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-2.2252093395631434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-9.0096886790241903</c:v>
                </c:pt>
                <c:pt idx="12">
                  <c:v>10</c:v>
                </c:pt>
                <c:pt idx="13">
                  <c:v>-10</c:v>
                </c:pt>
                <c:pt idx="14">
                  <c:v>10</c:v>
                </c:pt>
                <c:pt idx="15">
                  <c:v>-9.0096886790241921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-2.225209339563146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9.0096886790241903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9A6-4BC8-B5F1-809454F1F3CF}"/>
            </c:ext>
          </c:extLst>
        </c:ser>
        <c:ser>
          <c:idx val="34"/>
          <c:order val="32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Обработка!$BZ$4:$BZ$43</c:f>
              <c:numCache>
                <c:formatCode>General</c:formatCode>
                <c:ptCount val="40"/>
                <c:pt idx="0">
                  <c:v>4.3388373911755789</c:v>
                </c:pt>
                <c:pt idx="1">
                  <c:v>4.3388373911755789</c:v>
                </c:pt>
                <c:pt idx="2">
                  <c:v>4.3388373911755789</c:v>
                </c:pt>
                <c:pt idx="3">
                  <c:v>4.3388373911755789</c:v>
                </c:pt>
                <c:pt idx="4">
                  <c:v>4.3388373911755789</c:v>
                </c:pt>
                <c:pt idx="5">
                  <c:v>4.3388373911755789</c:v>
                </c:pt>
                <c:pt idx="6">
                  <c:v>4.3388373911755789</c:v>
                </c:pt>
                <c:pt idx="7">
                  <c:v>4.3388373911755789</c:v>
                </c:pt>
                <c:pt idx="8">
                  <c:v>4.3388373911755789</c:v>
                </c:pt>
                <c:pt idx="9">
                  <c:v>4.3388373911755789</c:v>
                </c:pt>
                <c:pt idx="10">
                  <c:v>4.3388373911755789</c:v>
                </c:pt>
                <c:pt idx="11">
                  <c:v>4.3388373911755789</c:v>
                </c:pt>
                <c:pt idx="12">
                  <c:v>4.3388373911755789</c:v>
                </c:pt>
                <c:pt idx="13">
                  <c:v>4.3388373911755789</c:v>
                </c:pt>
                <c:pt idx="14">
                  <c:v>4.3388373911755789</c:v>
                </c:pt>
                <c:pt idx="15">
                  <c:v>4.3388373911755789</c:v>
                </c:pt>
                <c:pt idx="16">
                  <c:v>4.3388373911755789</c:v>
                </c:pt>
                <c:pt idx="17">
                  <c:v>4.3388373911755789</c:v>
                </c:pt>
                <c:pt idx="18">
                  <c:v>4.3388373911755789</c:v>
                </c:pt>
                <c:pt idx="19">
                  <c:v>4.3388373911755789</c:v>
                </c:pt>
                <c:pt idx="20">
                  <c:v>4.3388373911755789</c:v>
                </c:pt>
                <c:pt idx="21">
                  <c:v>4.3388373911755789</c:v>
                </c:pt>
                <c:pt idx="22">
                  <c:v>4.3388373911755789</c:v>
                </c:pt>
                <c:pt idx="23">
                  <c:v>4.3388373911755789</c:v>
                </c:pt>
                <c:pt idx="24">
                  <c:v>4.3388373911755789</c:v>
                </c:pt>
                <c:pt idx="25">
                  <c:v>4.3388373911755789</c:v>
                </c:pt>
                <c:pt idx="26">
                  <c:v>4.3388373911755789</c:v>
                </c:pt>
                <c:pt idx="27">
                  <c:v>4.3388373911755789</c:v>
                </c:pt>
                <c:pt idx="28">
                  <c:v>4.3388373911755789</c:v>
                </c:pt>
                <c:pt idx="29">
                  <c:v>4.3388373911755789</c:v>
                </c:pt>
                <c:pt idx="30">
                  <c:v>4.3388373911755789</c:v>
                </c:pt>
                <c:pt idx="31">
                  <c:v>4.3388373911755789</c:v>
                </c:pt>
                <c:pt idx="32">
                  <c:v>4.3388373911755789</c:v>
                </c:pt>
                <c:pt idx="33">
                  <c:v>4.3388373911755789</c:v>
                </c:pt>
                <c:pt idx="34">
                  <c:v>4.3388373911755789</c:v>
                </c:pt>
                <c:pt idx="35">
                  <c:v>4.3388373911755789</c:v>
                </c:pt>
                <c:pt idx="36">
                  <c:v>4.3388373911755789</c:v>
                </c:pt>
                <c:pt idx="37">
                  <c:v>4.3388373911755789</c:v>
                </c:pt>
                <c:pt idx="38">
                  <c:v>4.3388373911755789</c:v>
                </c:pt>
                <c:pt idx="39">
                  <c:v>4.3388373911755789</c:v>
                </c:pt>
              </c:numCache>
            </c:numRef>
          </c:xVal>
          <c:yVal>
            <c:numRef>
              <c:f>Обработка!$CA$4:$CA$43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9A6-4BC8-B5F1-809454F1F3CF}"/>
            </c:ext>
          </c:extLst>
        </c:ser>
        <c:ser>
          <c:idx val="35"/>
          <c:order val="33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Обработка!$CB$4:$CB$43</c:f>
              <c:numCache>
                <c:formatCode>General</c:formatCode>
                <c:ptCount val="40"/>
                <c:pt idx="0">
                  <c:v>7.8183148246802956</c:v>
                </c:pt>
                <c:pt idx="1">
                  <c:v>7.8183148246802956</c:v>
                </c:pt>
                <c:pt idx="2">
                  <c:v>7.8183148246802956</c:v>
                </c:pt>
                <c:pt idx="3">
                  <c:v>7.8183148246802956</c:v>
                </c:pt>
                <c:pt idx="4">
                  <c:v>7.8183148246802956</c:v>
                </c:pt>
                <c:pt idx="5">
                  <c:v>7.8183148246802956</c:v>
                </c:pt>
                <c:pt idx="6">
                  <c:v>7.8183148246802956</c:v>
                </c:pt>
                <c:pt idx="7">
                  <c:v>7.8183148246802956</c:v>
                </c:pt>
                <c:pt idx="8">
                  <c:v>7.8183148246802956</c:v>
                </c:pt>
                <c:pt idx="9">
                  <c:v>7.8183148246802956</c:v>
                </c:pt>
                <c:pt idx="10">
                  <c:v>7.8183148246802956</c:v>
                </c:pt>
                <c:pt idx="11">
                  <c:v>7.8183148246802956</c:v>
                </c:pt>
                <c:pt idx="12">
                  <c:v>7.8183148246802956</c:v>
                </c:pt>
                <c:pt idx="13">
                  <c:v>7.8183148246802956</c:v>
                </c:pt>
                <c:pt idx="14">
                  <c:v>7.8183148246802956</c:v>
                </c:pt>
                <c:pt idx="15">
                  <c:v>7.8183148246802956</c:v>
                </c:pt>
                <c:pt idx="16">
                  <c:v>7.8183148246802956</c:v>
                </c:pt>
                <c:pt idx="17">
                  <c:v>7.8183148246802956</c:v>
                </c:pt>
                <c:pt idx="18">
                  <c:v>7.8183148246802956</c:v>
                </c:pt>
                <c:pt idx="19">
                  <c:v>7.8183148246802956</c:v>
                </c:pt>
                <c:pt idx="20">
                  <c:v>7.8183148246802956</c:v>
                </c:pt>
                <c:pt idx="21">
                  <c:v>7.8183148246802956</c:v>
                </c:pt>
                <c:pt idx="22">
                  <c:v>7.8183148246802956</c:v>
                </c:pt>
                <c:pt idx="23">
                  <c:v>7.8183148246802956</c:v>
                </c:pt>
                <c:pt idx="24">
                  <c:v>7.8183148246802956</c:v>
                </c:pt>
                <c:pt idx="25">
                  <c:v>7.8183148246802956</c:v>
                </c:pt>
                <c:pt idx="26">
                  <c:v>7.8183148246802956</c:v>
                </c:pt>
                <c:pt idx="27">
                  <c:v>7.8183148246802956</c:v>
                </c:pt>
                <c:pt idx="28">
                  <c:v>7.8183148246802956</c:v>
                </c:pt>
                <c:pt idx="29">
                  <c:v>7.8183148246802956</c:v>
                </c:pt>
                <c:pt idx="30">
                  <c:v>7.8183148246802956</c:v>
                </c:pt>
                <c:pt idx="31">
                  <c:v>7.8183148246802956</c:v>
                </c:pt>
                <c:pt idx="32">
                  <c:v>7.8183148246802956</c:v>
                </c:pt>
                <c:pt idx="33">
                  <c:v>7.8183148246802956</c:v>
                </c:pt>
                <c:pt idx="34">
                  <c:v>7.8183148246802956</c:v>
                </c:pt>
                <c:pt idx="35">
                  <c:v>7.8183148246802956</c:v>
                </c:pt>
                <c:pt idx="36">
                  <c:v>7.8183148246802956</c:v>
                </c:pt>
                <c:pt idx="37">
                  <c:v>7.8183148246802956</c:v>
                </c:pt>
                <c:pt idx="38">
                  <c:v>7.8183148246802956</c:v>
                </c:pt>
                <c:pt idx="39">
                  <c:v>7.8183148246802956</c:v>
                </c:pt>
              </c:numCache>
            </c:numRef>
          </c:xVal>
          <c:yVal>
            <c:numRef>
              <c:f>Обработка!$CC$4:$CC$43</c:f>
              <c:numCache>
                <c:formatCode>General</c:formatCode>
                <c:ptCount val="40"/>
                <c:pt idx="0">
                  <c:v>6.2348980185873373</c:v>
                </c:pt>
                <c:pt idx="1">
                  <c:v>6.2348980185873373</c:v>
                </c:pt>
                <c:pt idx="2">
                  <c:v>6.2348980185873373</c:v>
                </c:pt>
                <c:pt idx="3">
                  <c:v>6.2348980185873373</c:v>
                </c:pt>
                <c:pt idx="4">
                  <c:v>6.2348980185873373</c:v>
                </c:pt>
                <c:pt idx="5">
                  <c:v>6.2348980185873373</c:v>
                </c:pt>
                <c:pt idx="6">
                  <c:v>6.2348980185873373</c:v>
                </c:pt>
                <c:pt idx="7">
                  <c:v>6.2348980185873373</c:v>
                </c:pt>
                <c:pt idx="8">
                  <c:v>6.2348980185873373</c:v>
                </c:pt>
                <c:pt idx="9">
                  <c:v>6.2348980185873373</c:v>
                </c:pt>
                <c:pt idx="10">
                  <c:v>6.2348980185873373</c:v>
                </c:pt>
                <c:pt idx="11">
                  <c:v>6.2348980185873373</c:v>
                </c:pt>
                <c:pt idx="12">
                  <c:v>6.2348980185873373</c:v>
                </c:pt>
                <c:pt idx="13">
                  <c:v>6.2348980185873373</c:v>
                </c:pt>
                <c:pt idx="14">
                  <c:v>6.2348980185873373</c:v>
                </c:pt>
                <c:pt idx="15">
                  <c:v>6.2348980185873373</c:v>
                </c:pt>
                <c:pt idx="16">
                  <c:v>6.2348980185873373</c:v>
                </c:pt>
                <c:pt idx="17">
                  <c:v>6.2348980185873373</c:v>
                </c:pt>
                <c:pt idx="18">
                  <c:v>6.2348980185873373</c:v>
                </c:pt>
                <c:pt idx="19">
                  <c:v>6.2348980185873373</c:v>
                </c:pt>
                <c:pt idx="20">
                  <c:v>6.2348980185873373</c:v>
                </c:pt>
                <c:pt idx="21">
                  <c:v>6.2348980185873373</c:v>
                </c:pt>
                <c:pt idx="22">
                  <c:v>6.2348980185873373</c:v>
                </c:pt>
                <c:pt idx="23">
                  <c:v>6.2348980185873373</c:v>
                </c:pt>
                <c:pt idx="24">
                  <c:v>6.2348980185873373</c:v>
                </c:pt>
                <c:pt idx="25">
                  <c:v>6.2348980185873373</c:v>
                </c:pt>
                <c:pt idx="26">
                  <c:v>6.2348980185873373</c:v>
                </c:pt>
                <c:pt idx="27">
                  <c:v>6.2348980185873373</c:v>
                </c:pt>
                <c:pt idx="28">
                  <c:v>6.2348980185873373</c:v>
                </c:pt>
                <c:pt idx="29">
                  <c:v>6.2348980185873373</c:v>
                </c:pt>
                <c:pt idx="30">
                  <c:v>6.2348980185873373</c:v>
                </c:pt>
                <c:pt idx="31">
                  <c:v>6.2348980185873373</c:v>
                </c:pt>
                <c:pt idx="32">
                  <c:v>6.2348980185873373</c:v>
                </c:pt>
                <c:pt idx="33">
                  <c:v>6.2348980185873373</c:v>
                </c:pt>
                <c:pt idx="34">
                  <c:v>6.2348980185873373</c:v>
                </c:pt>
                <c:pt idx="35">
                  <c:v>6.2348980185873373</c:v>
                </c:pt>
                <c:pt idx="36">
                  <c:v>6.2348980185873373</c:v>
                </c:pt>
                <c:pt idx="37">
                  <c:v>6.2348980185873373</c:v>
                </c:pt>
                <c:pt idx="38">
                  <c:v>6.2348980185873373</c:v>
                </c:pt>
                <c:pt idx="39">
                  <c:v>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9A6-4BC8-B5F1-809454F1F3CF}"/>
            </c:ext>
          </c:extLst>
        </c:ser>
        <c:ser>
          <c:idx val="36"/>
          <c:order val="34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Обработка!$CD$4:$CD$43</c:f>
              <c:numCache>
                <c:formatCode>General</c:formatCode>
                <c:ptCount val="40"/>
                <c:pt idx="0">
                  <c:v>9.7492791218182351</c:v>
                </c:pt>
                <c:pt idx="1">
                  <c:v>9.7492791218182351</c:v>
                </c:pt>
                <c:pt idx="2">
                  <c:v>9.7492791218182351</c:v>
                </c:pt>
                <c:pt idx="3">
                  <c:v>9.7492791218182351</c:v>
                </c:pt>
                <c:pt idx="4">
                  <c:v>9.7492791218182351</c:v>
                </c:pt>
                <c:pt idx="5">
                  <c:v>9.7492791218182351</c:v>
                </c:pt>
                <c:pt idx="6">
                  <c:v>9.7492791218182351</c:v>
                </c:pt>
                <c:pt idx="7">
                  <c:v>9.7492791218182351</c:v>
                </c:pt>
                <c:pt idx="8">
                  <c:v>9.7492791218182351</c:v>
                </c:pt>
                <c:pt idx="9">
                  <c:v>9.7492791218182351</c:v>
                </c:pt>
                <c:pt idx="10">
                  <c:v>9.7492791218182351</c:v>
                </c:pt>
                <c:pt idx="11">
                  <c:v>9.7492791218182351</c:v>
                </c:pt>
                <c:pt idx="12">
                  <c:v>9.7492791218182351</c:v>
                </c:pt>
                <c:pt idx="13">
                  <c:v>9.7492791218182351</c:v>
                </c:pt>
                <c:pt idx="14">
                  <c:v>9.7492791218182351</c:v>
                </c:pt>
                <c:pt idx="15">
                  <c:v>9.7492791218182351</c:v>
                </c:pt>
                <c:pt idx="16">
                  <c:v>9.7492791218182351</c:v>
                </c:pt>
                <c:pt idx="17">
                  <c:v>9.7492791218182351</c:v>
                </c:pt>
                <c:pt idx="18">
                  <c:v>9.7492791218182351</c:v>
                </c:pt>
                <c:pt idx="19">
                  <c:v>9.7492791218182351</c:v>
                </c:pt>
                <c:pt idx="20">
                  <c:v>9.7492791218182351</c:v>
                </c:pt>
                <c:pt idx="21">
                  <c:v>9.7492791218182351</c:v>
                </c:pt>
                <c:pt idx="22">
                  <c:v>9.7492791218182351</c:v>
                </c:pt>
                <c:pt idx="23">
                  <c:v>9.7492791218182351</c:v>
                </c:pt>
                <c:pt idx="24">
                  <c:v>9.7492791218182351</c:v>
                </c:pt>
                <c:pt idx="25">
                  <c:v>9.7492791218182351</c:v>
                </c:pt>
                <c:pt idx="26">
                  <c:v>9.7492791218182351</c:v>
                </c:pt>
                <c:pt idx="27">
                  <c:v>9.7492791218182351</c:v>
                </c:pt>
                <c:pt idx="28">
                  <c:v>9.7492791218182351</c:v>
                </c:pt>
                <c:pt idx="29">
                  <c:v>9.7492791218182351</c:v>
                </c:pt>
                <c:pt idx="30">
                  <c:v>9.7492791218182351</c:v>
                </c:pt>
                <c:pt idx="31">
                  <c:v>9.7492791218182351</c:v>
                </c:pt>
                <c:pt idx="32">
                  <c:v>9.7492791218182351</c:v>
                </c:pt>
                <c:pt idx="33">
                  <c:v>9.7492791218182351</c:v>
                </c:pt>
                <c:pt idx="34">
                  <c:v>9.7492791218182351</c:v>
                </c:pt>
                <c:pt idx="35">
                  <c:v>9.7492791218182351</c:v>
                </c:pt>
                <c:pt idx="36">
                  <c:v>9.7492791218182351</c:v>
                </c:pt>
                <c:pt idx="37">
                  <c:v>9.7492791218182351</c:v>
                </c:pt>
                <c:pt idx="38">
                  <c:v>9.7492791218182351</c:v>
                </c:pt>
                <c:pt idx="39">
                  <c:v>9.7492791218182351</c:v>
                </c:pt>
              </c:numCache>
            </c:numRef>
          </c:xVal>
          <c:yVal>
            <c:numRef>
              <c:f>Обработка!$CE$4:$CE$43</c:f>
              <c:numCache>
                <c:formatCode>General</c:formatCode>
                <c:ptCount val="40"/>
                <c:pt idx="0">
                  <c:v>2.2252093395631469</c:v>
                </c:pt>
                <c:pt idx="1">
                  <c:v>2.2252093395631469</c:v>
                </c:pt>
                <c:pt idx="2">
                  <c:v>2.2252093395631469</c:v>
                </c:pt>
                <c:pt idx="3">
                  <c:v>2.2252093395631469</c:v>
                </c:pt>
                <c:pt idx="4">
                  <c:v>2.2252093395631469</c:v>
                </c:pt>
                <c:pt idx="5">
                  <c:v>2.2252093395631469</c:v>
                </c:pt>
                <c:pt idx="6">
                  <c:v>2.2252093395631469</c:v>
                </c:pt>
                <c:pt idx="7">
                  <c:v>2.2252093395631469</c:v>
                </c:pt>
                <c:pt idx="8">
                  <c:v>2.2252093395631469</c:v>
                </c:pt>
                <c:pt idx="9">
                  <c:v>2.2252093395631469</c:v>
                </c:pt>
                <c:pt idx="10">
                  <c:v>2.2252093395631469</c:v>
                </c:pt>
                <c:pt idx="11">
                  <c:v>2.2252093395631469</c:v>
                </c:pt>
                <c:pt idx="12">
                  <c:v>2.2252093395631469</c:v>
                </c:pt>
                <c:pt idx="13">
                  <c:v>2.2252093395631469</c:v>
                </c:pt>
                <c:pt idx="14">
                  <c:v>2.2252093395631469</c:v>
                </c:pt>
                <c:pt idx="15">
                  <c:v>2.2252093395631469</c:v>
                </c:pt>
                <c:pt idx="16">
                  <c:v>2.2252093395631469</c:v>
                </c:pt>
                <c:pt idx="17">
                  <c:v>2.2252093395631469</c:v>
                </c:pt>
                <c:pt idx="18">
                  <c:v>2.2252093395631469</c:v>
                </c:pt>
                <c:pt idx="19">
                  <c:v>2.2252093395631469</c:v>
                </c:pt>
                <c:pt idx="20">
                  <c:v>2.2252093395631469</c:v>
                </c:pt>
                <c:pt idx="21">
                  <c:v>2.2252093395631469</c:v>
                </c:pt>
                <c:pt idx="22">
                  <c:v>2.2252093395631469</c:v>
                </c:pt>
                <c:pt idx="23">
                  <c:v>2.2252093395631469</c:v>
                </c:pt>
                <c:pt idx="24">
                  <c:v>2.2252093395631469</c:v>
                </c:pt>
                <c:pt idx="25">
                  <c:v>2.2252093395631469</c:v>
                </c:pt>
                <c:pt idx="26">
                  <c:v>2.2252093395631469</c:v>
                </c:pt>
                <c:pt idx="27">
                  <c:v>2.2252093395631469</c:v>
                </c:pt>
                <c:pt idx="28">
                  <c:v>2.2252093395631469</c:v>
                </c:pt>
                <c:pt idx="29">
                  <c:v>2.2252093395631469</c:v>
                </c:pt>
                <c:pt idx="30">
                  <c:v>2.2252093395631469</c:v>
                </c:pt>
                <c:pt idx="31">
                  <c:v>2.2252093395631469</c:v>
                </c:pt>
                <c:pt idx="32">
                  <c:v>2.2252093395631469</c:v>
                </c:pt>
                <c:pt idx="33">
                  <c:v>2.2252093395631469</c:v>
                </c:pt>
                <c:pt idx="34">
                  <c:v>2.2252093395631469</c:v>
                </c:pt>
                <c:pt idx="35">
                  <c:v>2.2252093395631469</c:v>
                </c:pt>
                <c:pt idx="36">
                  <c:v>2.2252093395631469</c:v>
                </c:pt>
                <c:pt idx="37">
                  <c:v>2.2252093395631469</c:v>
                </c:pt>
                <c:pt idx="38">
                  <c:v>2.2252093395631469</c:v>
                </c:pt>
                <c:pt idx="39">
                  <c:v>2.2252093395631469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9A6-4BC8-B5F1-809454F1F3CF}"/>
            </c:ext>
          </c:extLst>
        </c:ser>
        <c:ser>
          <c:idx val="37"/>
          <c:order val="35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Обработка!$CF$4:$CF$43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Обработка!$CG$4:$CG$43</c:f>
              <c:numCache>
                <c:formatCode>General</c:formatCode>
                <c:ptCount val="40"/>
                <c:pt idx="0">
                  <c:v>-2.2252093395631407</c:v>
                </c:pt>
                <c:pt idx="1">
                  <c:v>-2.2252093395631407</c:v>
                </c:pt>
                <c:pt idx="2">
                  <c:v>-2.2252093395631407</c:v>
                </c:pt>
                <c:pt idx="3">
                  <c:v>-2.2252093395631407</c:v>
                </c:pt>
                <c:pt idx="4">
                  <c:v>-2.2252093395631407</c:v>
                </c:pt>
                <c:pt idx="5">
                  <c:v>-2.2252093395631407</c:v>
                </c:pt>
                <c:pt idx="6">
                  <c:v>-2.2252093395631407</c:v>
                </c:pt>
                <c:pt idx="7">
                  <c:v>-2.2252093395631407</c:v>
                </c:pt>
                <c:pt idx="8">
                  <c:v>-2.2252093395631407</c:v>
                </c:pt>
                <c:pt idx="9">
                  <c:v>-2.2252093395631407</c:v>
                </c:pt>
                <c:pt idx="10">
                  <c:v>-2.2252093395631407</c:v>
                </c:pt>
                <c:pt idx="11">
                  <c:v>-2.2252093395631407</c:v>
                </c:pt>
                <c:pt idx="12">
                  <c:v>-2.2252093395631407</c:v>
                </c:pt>
                <c:pt idx="13">
                  <c:v>-2.2252093395631407</c:v>
                </c:pt>
                <c:pt idx="14">
                  <c:v>-2.2252093395631407</c:v>
                </c:pt>
                <c:pt idx="15">
                  <c:v>-2.2252093395631407</c:v>
                </c:pt>
                <c:pt idx="16">
                  <c:v>-2.2252093395631407</c:v>
                </c:pt>
                <c:pt idx="17">
                  <c:v>-2.2252093395631407</c:v>
                </c:pt>
                <c:pt idx="18">
                  <c:v>-2.2252093395631407</c:v>
                </c:pt>
                <c:pt idx="19">
                  <c:v>-2.2252093395631407</c:v>
                </c:pt>
                <c:pt idx="20">
                  <c:v>-2.2252093395631407</c:v>
                </c:pt>
                <c:pt idx="21">
                  <c:v>-2.2252093395631407</c:v>
                </c:pt>
                <c:pt idx="22">
                  <c:v>-2.2252093395631407</c:v>
                </c:pt>
                <c:pt idx="23">
                  <c:v>-2.2252093395631407</c:v>
                </c:pt>
                <c:pt idx="24">
                  <c:v>-2.2252093395631407</c:v>
                </c:pt>
                <c:pt idx="25">
                  <c:v>-2.2252093395631407</c:v>
                </c:pt>
                <c:pt idx="26">
                  <c:v>-2.2252093395631407</c:v>
                </c:pt>
                <c:pt idx="27">
                  <c:v>-2.2252093395631407</c:v>
                </c:pt>
                <c:pt idx="28">
                  <c:v>-2.2252093395631407</c:v>
                </c:pt>
                <c:pt idx="29">
                  <c:v>-2.2252093395631407</c:v>
                </c:pt>
                <c:pt idx="30">
                  <c:v>-2.2252093395631407</c:v>
                </c:pt>
                <c:pt idx="31">
                  <c:v>-2.2252093395631407</c:v>
                </c:pt>
                <c:pt idx="32">
                  <c:v>-2.2252093395631407</c:v>
                </c:pt>
                <c:pt idx="33">
                  <c:v>-2.2252093395631407</c:v>
                </c:pt>
                <c:pt idx="34">
                  <c:v>-2.2252093395631407</c:v>
                </c:pt>
                <c:pt idx="35">
                  <c:v>-2.2252093395631407</c:v>
                </c:pt>
                <c:pt idx="36">
                  <c:v>-2.2252093395631407</c:v>
                </c:pt>
                <c:pt idx="37">
                  <c:v>-2.2252093395631407</c:v>
                </c:pt>
                <c:pt idx="38">
                  <c:v>-2.2252093395631407</c:v>
                </c:pt>
                <c:pt idx="39">
                  <c:v>-2.2252093395631407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9A6-4BC8-B5F1-809454F1F3CF}"/>
            </c:ext>
          </c:extLst>
        </c:ser>
        <c:ser>
          <c:idx val="38"/>
          <c:order val="36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Обработка!$CH$4:$CH$43</c:f>
              <c:numCache>
                <c:formatCode>General</c:formatCode>
                <c:ptCount val="40"/>
                <c:pt idx="0">
                  <c:v>7.8183148246803</c:v>
                </c:pt>
                <c:pt idx="1">
                  <c:v>7.8183148246803</c:v>
                </c:pt>
                <c:pt idx="2">
                  <c:v>7.8183148246803</c:v>
                </c:pt>
                <c:pt idx="3">
                  <c:v>7.8183148246803</c:v>
                </c:pt>
                <c:pt idx="4">
                  <c:v>7.8183148246803</c:v>
                </c:pt>
                <c:pt idx="5">
                  <c:v>7.8183148246803</c:v>
                </c:pt>
                <c:pt idx="6">
                  <c:v>7.8183148246803</c:v>
                </c:pt>
                <c:pt idx="7">
                  <c:v>7.8183148246803</c:v>
                </c:pt>
                <c:pt idx="8">
                  <c:v>7.8183148246803</c:v>
                </c:pt>
                <c:pt idx="9">
                  <c:v>7.8183148246803</c:v>
                </c:pt>
                <c:pt idx="10">
                  <c:v>7.8183148246803</c:v>
                </c:pt>
                <c:pt idx="11">
                  <c:v>7.8183148246803</c:v>
                </c:pt>
                <c:pt idx="12">
                  <c:v>7.8183148246803</c:v>
                </c:pt>
                <c:pt idx="13">
                  <c:v>7.8183148246803</c:v>
                </c:pt>
                <c:pt idx="14">
                  <c:v>7.8183148246803</c:v>
                </c:pt>
                <c:pt idx="15">
                  <c:v>7.8183148246803</c:v>
                </c:pt>
                <c:pt idx="16">
                  <c:v>7.8183148246803</c:v>
                </c:pt>
                <c:pt idx="17">
                  <c:v>7.8183148246803</c:v>
                </c:pt>
                <c:pt idx="18">
                  <c:v>7.8183148246803</c:v>
                </c:pt>
                <c:pt idx="19">
                  <c:v>7.8183148246803</c:v>
                </c:pt>
                <c:pt idx="20">
                  <c:v>7.8183148246803</c:v>
                </c:pt>
                <c:pt idx="21">
                  <c:v>7.8183148246803</c:v>
                </c:pt>
                <c:pt idx="22">
                  <c:v>7.8183148246803</c:v>
                </c:pt>
                <c:pt idx="23">
                  <c:v>7.8183148246803</c:v>
                </c:pt>
                <c:pt idx="24">
                  <c:v>7.8183148246803</c:v>
                </c:pt>
                <c:pt idx="25">
                  <c:v>7.8183148246803</c:v>
                </c:pt>
                <c:pt idx="26">
                  <c:v>7.8183148246803</c:v>
                </c:pt>
                <c:pt idx="27">
                  <c:v>7.8183148246803</c:v>
                </c:pt>
                <c:pt idx="28">
                  <c:v>7.8183148246803</c:v>
                </c:pt>
                <c:pt idx="29">
                  <c:v>7.8183148246803</c:v>
                </c:pt>
                <c:pt idx="30">
                  <c:v>7.8183148246803</c:v>
                </c:pt>
                <c:pt idx="31">
                  <c:v>7.8183148246803</c:v>
                </c:pt>
                <c:pt idx="32">
                  <c:v>7.8183148246803</c:v>
                </c:pt>
                <c:pt idx="33">
                  <c:v>7.8183148246803</c:v>
                </c:pt>
                <c:pt idx="34">
                  <c:v>7.8183148246803</c:v>
                </c:pt>
                <c:pt idx="35">
                  <c:v>7.8183148246803</c:v>
                </c:pt>
                <c:pt idx="36">
                  <c:v>7.8183148246803</c:v>
                </c:pt>
                <c:pt idx="37">
                  <c:v>7.8183148246803</c:v>
                </c:pt>
                <c:pt idx="38">
                  <c:v>7.8183148246803</c:v>
                </c:pt>
                <c:pt idx="39">
                  <c:v>7.8183148246803</c:v>
                </c:pt>
              </c:numCache>
            </c:numRef>
          </c:xVal>
          <c:yVal>
            <c:numRef>
              <c:f>Обработка!$CI$4:$CI$43</c:f>
              <c:numCache>
                <c:formatCode>General</c:formatCode>
                <c:ptCount val="40"/>
                <c:pt idx="0">
                  <c:v>-6.2348980185873328</c:v>
                </c:pt>
                <c:pt idx="1">
                  <c:v>-6.2348980185873328</c:v>
                </c:pt>
                <c:pt idx="2">
                  <c:v>-6.2348980185873328</c:v>
                </c:pt>
                <c:pt idx="3">
                  <c:v>-6.2348980185873328</c:v>
                </c:pt>
                <c:pt idx="4">
                  <c:v>-6.2348980185873328</c:v>
                </c:pt>
                <c:pt idx="5">
                  <c:v>-6.2348980185873328</c:v>
                </c:pt>
                <c:pt idx="6">
                  <c:v>-6.2348980185873328</c:v>
                </c:pt>
                <c:pt idx="7">
                  <c:v>-6.2348980185873328</c:v>
                </c:pt>
                <c:pt idx="8">
                  <c:v>-6.2348980185873328</c:v>
                </c:pt>
                <c:pt idx="9">
                  <c:v>-6.2348980185873328</c:v>
                </c:pt>
                <c:pt idx="10">
                  <c:v>-6.2348980185873328</c:v>
                </c:pt>
                <c:pt idx="11">
                  <c:v>-6.2348980185873328</c:v>
                </c:pt>
                <c:pt idx="12">
                  <c:v>-6.2348980185873328</c:v>
                </c:pt>
                <c:pt idx="13">
                  <c:v>-6.2348980185873328</c:v>
                </c:pt>
                <c:pt idx="14">
                  <c:v>-6.2348980185873328</c:v>
                </c:pt>
                <c:pt idx="15">
                  <c:v>-6.2348980185873328</c:v>
                </c:pt>
                <c:pt idx="16">
                  <c:v>-6.2348980185873328</c:v>
                </c:pt>
                <c:pt idx="17">
                  <c:v>-6.2348980185873328</c:v>
                </c:pt>
                <c:pt idx="18">
                  <c:v>-6.2348980185873328</c:v>
                </c:pt>
                <c:pt idx="19">
                  <c:v>-6.2348980185873328</c:v>
                </c:pt>
                <c:pt idx="20">
                  <c:v>-6.2348980185873328</c:v>
                </c:pt>
                <c:pt idx="21">
                  <c:v>-6.2348980185873328</c:v>
                </c:pt>
                <c:pt idx="22">
                  <c:v>-6.2348980185873328</c:v>
                </c:pt>
                <c:pt idx="23">
                  <c:v>-6.2348980185873328</c:v>
                </c:pt>
                <c:pt idx="24">
                  <c:v>-6.2348980185873328</c:v>
                </c:pt>
                <c:pt idx="25">
                  <c:v>-6.2348980185873328</c:v>
                </c:pt>
                <c:pt idx="26">
                  <c:v>-6.2348980185873328</c:v>
                </c:pt>
                <c:pt idx="27">
                  <c:v>-6.2348980185873328</c:v>
                </c:pt>
                <c:pt idx="28">
                  <c:v>-6.2348980185873328</c:v>
                </c:pt>
                <c:pt idx="29">
                  <c:v>-6.2348980185873328</c:v>
                </c:pt>
                <c:pt idx="30">
                  <c:v>-6.2348980185873328</c:v>
                </c:pt>
                <c:pt idx="31">
                  <c:v>-6.2348980185873328</c:v>
                </c:pt>
                <c:pt idx="32">
                  <c:v>-6.2348980185873328</c:v>
                </c:pt>
                <c:pt idx="33">
                  <c:v>-6.2348980185873328</c:v>
                </c:pt>
                <c:pt idx="34">
                  <c:v>-6.2348980185873328</c:v>
                </c:pt>
                <c:pt idx="35">
                  <c:v>-6.2348980185873328</c:v>
                </c:pt>
                <c:pt idx="36">
                  <c:v>-6.2348980185873328</c:v>
                </c:pt>
                <c:pt idx="37">
                  <c:v>-6.2348980185873328</c:v>
                </c:pt>
                <c:pt idx="38">
                  <c:v>-6.2348980185873328</c:v>
                </c:pt>
                <c:pt idx="39">
                  <c:v>-6.2348980185873328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9A6-4BC8-B5F1-809454F1F3CF}"/>
            </c:ext>
          </c:extLst>
        </c:ser>
        <c:ser>
          <c:idx val="39"/>
          <c:order val="37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Обработка!$CJ$4:$CJ$43</c:f>
              <c:numCache>
                <c:formatCode>General</c:formatCode>
                <c:ptCount val="40"/>
                <c:pt idx="0">
                  <c:v>4.3388373911755842</c:v>
                </c:pt>
                <c:pt idx="1">
                  <c:v>4.3388373911755842</c:v>
                </c:pt>
                <c:pt idx="2">
                  <c:v>4.3388373911755842</c:v>
                </c:pt>
                <c:pt idx="3">
                  <c:v>4.3388373911755842</c:v>
                </c:pt>
                <c:pt idx="4">
                  <c:v>4.3388373911755842</c:v>
                </c:pt>
                <c:pt idx="5">
                  <c:v>4.3388373911755842</c:v>
                </c:pt>
                <c:pt idx="6">
                  <c:v>4.3388373911755842</c:v>
                </c:pt>
                <c:pt idx="7">
                  <c:v>4.3388373911755842</c:v>
                </c:pt>
                <c:pt idx="8">
                  <c:v>4.3388373911755842</c:v>
                </c:pt>
                <c:pt idx="9">
                  <c:v>4.3388373911755842</c:v>
                </c:pt>
                <c:pt idx="10">
                  <c:v>4.3388373911755842</c:v>
                </c:pt>
                <c:pt idx="11">
                  <c:v>4.3388373911755842</c:v>
                </c:pt>
                <c:pt idx="12">
                  <c:v>4.3388373911755842</c:v>
                </c:pt>
                <c:pt idx="13">
                  <c:v>4.3388373911755842</c:v>
                </c:pt>
                <c:pt idx="14">
                  <c:v>4.3388373911755842</c:v>
                </c:pt>
                <c:pt idx="15">
                  <c:v>4.3388373911755842</c:v>
                </c:pt>
                <c:pt idx="16">
                  <c:v>4.3388373911755842</c:v>
                </c:pt>
                <c:pt idx="17">
                  <c:v>4.3388373911755842</c:v>
                </c:pt>
                <c:pt idx="18">
                  <c:v>4.3388373911755842</c:v>
                </c:pt>
                <c:pt idx="19">
                  <c:v>4.3388373911755842</c:v>
                </c:pt>
                <c:pt idx="20">
                  <c:v>4.3388373911755842</c:v>
                </c:pt>
                <c:pt idx="21">
                  <c:v>4.3388373911755842</c:v>
                </c:pt>
                <c:pt idx="22">
                  <c:v>4.3388373911755842</c:v>
                </c:pt>
                <c:pt idx="23">
                  <c:v>4.3388373911755842</c:v>
                </c:pt>
                <c:pt idx="24">
                  <c:v>4.3388373911755842</c:v>
                </c:pt>
                <c:pt idx="25">
                  <c:v>4.3388373911755842</c:v>
                </c:pt>
                <c:pt idx="26">
                  <c:v>4.3388373911755842</c:v>
                </c:pt>
                <c:pt idx="27">
                  <c:v>4.3388373911755842</c:v>
                </c:pt>
                <c:pt idx="28">
                  <c:v>4.3388373911755842</c:v>
                </c:pt>
                <c:pt idx="29">
                  <c:v>4.3388373911755842</c:v>
                </c:pt>
                <c:pt idx="30">
                  <c:v>4.3388373911755842</c:v>
                </c:pt>
                <c:pt idx="31">
                  <c:v>4.3388373911755842</c:v>
                </c:pt>
                <c:pt idx="32">
                  <c:v>4.3388373911755842</c:v>
                </c:pt>
                <c:pt idx="33">
                  <c:v>4.3388373911755842</c:v>
                </c:pt>
                <c:pt idx="34">
                  <c:v>4.3388373911755842</c:v>
                </c:pt>
                <c:pt idx="35">
                  <c:v>4.3388373911755842</c:v>
                </c:pt>
                <c:pt idx="36">
                  <c:v>4.3388373911755842</c:v>
                </c:pt>
                <c:pt idx="37">
                  <c:v>4.3388373911755842</c:v>
                </c:pt>
                <c:pt idx="38">
                  <c:v>4.3388373911755842</c:v>
                </c:pt>
                <c:pt idx="39">
                  <c:v>4.3388373911755842</c:v>
                </c:pt>
              </c:numCache>
            </c:numRef>
          </c:xVal>
          <c:yVal>
            <c:numRef>
              <c:f>Обработка!$CK$4:$CK$43</c:f>
              <c:numCache>
                <c:formatCode>General</c:formatCode>
                <c:ptCount val="40"/>
                <c:pt idx="0">
                  <c:v>-9.0096886790241886</c:v>
                </c:pt>
                <c:pt idx="1">
                  <c:v>-9.0096886790241886</c:v>
                </c:pt>
                <c:pt idx="2">
                  <c:v>-9.0096886790241886</c:v>
                </c:pt>
                <c:pt idx="3">
                  <c:v>-9.0096886790241886</c:v>
                </c:pt>
                <c:pt idx="4">
                  <c:v>-9.0096886790241886</c:v>
                </c:pt>
                <c:pt idx="5">
                  <c:v>-9.0096886790241886</c:v>
                </c:pt>
                <c:pt idx="6">
                  <c:v>-9.0096886790241886</c:v>
                </c:pt>
                <c:pt idx="7">
                  <c:v>-9.0096886790241886</c:v>
                </c:pt>
                <c:pt idx="8">
                  <c:v>-9.0096886790241886</c:v>
                </c:pt>
                <c:pt idx="9">
                  <c:v>-9.0096886790241886</c:v>
                </c:pt>
                <c:pt idx="10">
                  <c:v>-9.0096886790241886</c:v>
                </c:pt>
                <c:pt idx="11">
                  <c:v>-9.0096886790241886</c:v>
                </c:pt>
                <c:pt idx="12">
                  <c:v>-9.0096886790241886</c:v>
                </c:pt>
                <c:pt idx="13">
                  <c:v>-9.0096886790241886</c:v>
                </c:pt>
                <c:pt idx="14">
                  <c:v>-9.0096886790241886</c:v>
                </c:pt>
                <c:pt idx="15">
                  <c:v>-9.0096886790241886</c:v>
                </c:pt>
                <c:pt idx="16">
                  <c:v>-9.0096886790241886</c:v>
                </c:pt>
                <c:pt idx="17">
                  <c:v>-9.0096886790241886</c:v>
                </c:pt>
                <c:pt idx="18">
                  <c:v>-9.0096886790241886</c:v>
                </c:pt>
                <c:pt idx="19">
                  <c:v>-9.0096886790241886</c:v>
                </c:pt>
                <c:pt idx="20">
                  <c:v>-9.0096886790241886</c:v>
                </c:pt>
                <c:pt idx="21">
                  <c:v>-9.0096886790241886</c:v>
                </c:pt>
                <c:pt idx="22">
                  <c:v>-9.0096886790241886</c:v>
                </c:pt>
                <c:pt idx="23">
                  <c:v>-9.0096886790241886</c:v>
                </c:pt>
                <c:pt idx="24">
                  <c:v>-9.0096886790241886</c:v>
                </c:pt>
                <c:pt idx="25">
                  <c:v>-9.0096886790241886</c:v>
                </c:pt>
                <c:pt idx="26">
                  <c:v>-9.0096886790241886</c:v>
                </c:pt>
                <c:pt idx="27">
                  <c:v>-9.0096886790241886</c:v>
                </c:pt>
                <c:pt idx="28">
                  <c:v>-9.0096886790241886</c:v>
                </c:pt>
                <c:pt idx="29">
                  <c:v>-9.0096886790241886</c:v>
                </c:pt>
                <c:pt idx="30">
                  <c:v>-9.0096886790241886</c:v>
                </c:pt>
                <c:pt idx="31">
                  <c:v>-9.0096886790241886</c:v>
                </c:pt>
                <c:pt idx="32">
                  <c:v>-9.0096886790241886</c:v>
                </c:pt>
                <c:pt idx="33">
                  <c:v>-9.0096886790241886</c:v>
                </c:pt>
                <c:pt idx="34">
                  <c:v>-9.0096886790241886</c:v>
                </c:pt>
                <c:pt idx="35">
                  <c:v>-9.0096886790241886</c:v>
                </c:pt>
                <c:pt idx="36">
                  <c:v>-9.0096886790241886</c:v>
                </c:pt>
                <c:pt idx="37">
                  <c:v>-9.0096886790241886</c:v>
                </c:pt>
                <c:pt idx="38">
                  <c:v>-9.0096886790241886</c:v>
                </c:pt>
                <c:pt idx="39">
                  <c:v>-9.0096886790241886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9A6-4BC8-B5F1-809454F1F3CF}"/>
            </c:ext>
          </c:extLst>
        </c:ser>
        <c:ser>
          <c:idx val="1"/>
          <c:order val="38"/>
          <c:tx>
            <c:strRef>
              <c:f>Обработка!$CM$2</c:f>
              <c:strCache>
                <c:ptCount val="1"/>
                <c:pt idx="0">
                  <c:v>Знакомые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Обработка!$CM$4:$CM$43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4.3388373911755815</c:v>
                </c:pt>
                <c:pt idx="2">
                  <c:v>-4.3388373911755833</c:v>
                </c:pt>
                <c:pt idx="3">
                  <c:v>-4.3388373911755833</c:v>
                </c:pt>
                <c:pt idx="4">
                  <c:v>-4.3388373911755833</c:v>
                </c:pt>
                <c:pt idx="5">
                  <c:v>-4.3388373911755833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-4.3388373911755833</c:v>
                </c:pt>
                <c:pt idx="12">
                  <c:v>-4.3388373911755833</c:v>
                </c:pt>
                <c:pt idx="13">
                  <c:v>1.22514845490862E-15</c:v>
                </c:pt>
                <c:pt idx="14">
                  <c:v>-4.3388373911755833</c:v>
                </c:pt>
                <c:pt idx="15">
                  <c:v>-4.3388373911755833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-4.3388373911755833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-4.3388373911755833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Обработка!$CN$4:$CN$43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9.0096886790241921</c:v>
                </c:pt>
                <c:pt idx="2">
                  <c:v>9.0096886790241903</c:v>
                </c:pt>
                <c:pt idx="3">
                  <c:v>9.0096886790241903</c:v>
                </c:pt>
                <c:pt idx="4">
                  <c:v>9.0096886790241903</c:v>
                </c:pt>
                <c:pt idx="5">
                  <c:v>9.0096886790241903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9.0096886790241903</c:v>
                </c:pt>
                <c:pt idx="12">
                  <c:v>9.0096886790241903</c:v>
                </c:pt>
                <c:pt idx="13">
                  <c:v>-10</c:v>
                </c:pt>
                <c:pt idx="14">
                  <c:v>9.0096886790241903</c:v>
                </c:pt>
                <c:pt idx="15">
                  <c:v>9.0096886790241903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9.0096886790241903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9.0096886790241903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9A6-4BC8-B5F1-809454F1F3CF}"/>
            </c:ext>
          </c:extLst>
        </c:ser>
        <c:ser>
          <c:idx val="0"/>
          <c:order val="39"/>
          <c:tx>
            <c:strRef>
              <c:f>Обработка!$CO$2</c:f>
              <c:strCache>
                <c:ptCount val="1"/>
                <c:pt idx="0">
                  <c:v>Друзья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Обработка!$CO$4:$CO$43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-4.3388373911755833</c:v>
                </c:pt>
                <c:pt idx="2">
                  <c:v>-4.3388373911755833</c:v>
                </c:pt>
                <c:pt idx="3">
                  <c:v>7.8183148246802983</c:v>
                </c:pt>
                <c:pt idx="4">
                  <c:v>-4.3388373911755833</c:v>
                </c:pt>
                <c:pt idx="5">
                  <c:v>9.7492791218182369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4.3388373911755824</c:v>
                </c:pt>
                <c:pt idx="12">
                  <c:v>-4.3388373911755833</c:v>
                </c:pt>
                <c:pt idx="13">
                  <c:v>-4.3388373911755833</c:v>
                </c:pt>
                <c:pt idx="14">
                  <c:v>-4.3388373911755833</c:v>
                </c:pt>
                <c:pt idx="15">
                  <c:v>-4.3388373911755798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-9.7492791218182369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-2.45029690981724E-15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Обработка!$CP$4:$CP$43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9.0096886790241903</c:v>
                </c:pt>
                <c:pt idx="2">
                  <c:v>9.0096886790241903</c:v>
                </c:pt>
                <c:pt idx="3">
                  <c:v>6.2348980185873355</c:v>
                </c:pt>
                <c:pt idx="4">
                  <c:v>9.0096886790241903</c:v>
                </c:pt>
                <c:pt idx="5">
                  <c:v>2.2252093395631443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-9.0096886790241903</c:v>
                </c:pt>
                <c:pt idx="12">
                  <c:v>9.0096886790241903</c:v>
                </c:pt>
                <c:pt idx="13">
                  <c:v>9.0096886790241903</c:v>
                </c:pt>
                <c:pt idx="14">
                  <c:v>9.0096886790241903</c:v>
                </c:pt>
                <c:pt idx="15">
                  <c:v>-9.0096886790241921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2.2252093395631425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10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9A6-4BC8-B5F1-809454F1F3CF}"/>
            </c:ext>
          </c:extLst>
        </c:ser>
        <c:ser>
          <c:idx val="40"/>
          <c:order val="40"/>
          <c:tx>
            <c:strRef>
              <c:f>Обработка!$D$1</c:f>
              <c:strCache>
                <c:ptCount val="1"/>
                <c:pt idx="0">
                  <c:v>Точки участников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6291271-720B-4120-948A-EA362390CFDE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9A6-4BC8-B5F1-809454F1F3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1CFE75-5E26-4A5D-88CC-BEB72ADEFB66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9A6-4BC8-B5F1-809454F1F3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643E35E-CD53-47E3-9F4B-FDA413291620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9A6-4BC8-B5F1-809454F1F3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D25BB1-D2BF-43A0-A9CC-A97997AD697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9A6-4BC8-B5F1-809454F1F3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41585DC-06CD-49BE-896F-C2A4450C0E68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9A6-4BC8-B5F1-809454F1F3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8C8A28A-D2BD-4FCD-A165-2BF36609A8F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9A6-4BC8-B5F1-809454F1F3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6724DA2-C928-49A3-93A9-2CEF126978C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9A6-4BC8-B5F1-809454F1F3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8841278-C959-43F3-B540-748687C526D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9A6-4BC8-B5F1-809454F1F3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5A7E047-3F5C-415A-A4F9-390D0A12F9F6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9A6-4BC8-B5F1-809454F1F3C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B04C29E-0885-49EA-9739-42F91FEBA94D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9A6-4BC8-B5F1-809454F1F3C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512246F-4B1A-42E5-A8C9-29D4EE24BA4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9A6-4BC8-B5F1-809454F1F3C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3CF3EC4-9376-4A20-A0C2-B902B9B505DC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9A6-4BC8-B5F1-809454F1F3C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6C7FFA2-37A7-4C4D-A505-EF551FD48C3C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9A6-4BC8-B5F1-809454F1F3C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932A3E6-4E78-47C8-8A75-3760B3D79923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9A6-4BC8-B5F1-809454F1F3C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09A6-4BC8-B5F1-809454F1F3C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09A6-4BC8-B5F1-809454F1F3C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09A6-4BC8-B5F1-809454F1F3C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09A6-4BC8-B5F1-809454F1F3C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09A6-4BC8-B5F1-809454F1F3C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09A6-4BC8-B5F1-809454F1F3CF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Обработка!$E$3:$E$22</c:f>
              <c:numCache>
                <c:formatCode>0</c:formatCode>
                <c:ptCount val="20"/>
                <c:pt idx="0">
                  <c:v>4.3388373911755815</c:v>
                </c:pt>
                <c:pt idx="1">
                  <c:v>7.8183148246802983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7.8183148246802991</c:v>
                </c:pt>
                <c:pt idx="5">
                  <c:v>4.3388373911755824</c:v>
                </c:pt>
                <c:pt idx="6">
                  <c:v>1.22514845490862E-15</c:v>
                </c:pt>
                <c:pt idx="7">
                  <c:v>-4.3388373911755798</c:v>
                </c:pt>
                <c:pt idx="8">
                  <c:v>-7.8183148246802965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-7.8183148246802991</c:v>
                </c:pt>
                <c:pt idx="12">
                  <c:v>-4.3388373911755833</c:v>
                </c:pt>
                <c:pt idx="13">
                  <c:v>-2.45029690981724E-15</c:v>
                </c:pt>
                <c:pt idx="14">
                  <c:v>4.3388373911755789</c:v>
                </c:pt>
                <c:pt idx="15">
                  <c:v>7.8183148246802956</c:v>
                </c:pt>
                <c:pt idx="16">
                  <c:v>9.7492791218182351</c:v>
                </c:pt>
                <c:pt idx="17">
                  <c:v>9.7492791218182369</c:v>
                </c:pt>
                <c:pt idx="18">
                  <c:v>7.8183148246803</c:v>
                </c:pt>
                <c:pt idx="19">
                  <c:v>4.3388373911755842</c:v>
                </c:pt>
              </c:numCache>
            </c:numRef>
          </c:xVal>
          <c:yVal>
            <c:numRef>
              <c:f>Обработка!$F$3:$F$22</c:f>
              <c:numCache>
                <c:formatCode>0</c:formatCode>
                <c:ptCount val="20"/>
                <c:pt idx="0">
                  <c:v>9.0096886790241921</c:v>
                </c:pt>
                <c:pt idx="1">
                  <c:v>6.2348980185873355</c:v>
                </c:pt>
                <c:pt idx="2">
                  <c:v>2.2252093395631443</c:v>
                </c:pt>
                <c:pt idx="3">
                  <c:v>-2.2252093395631434</c:v>
                </c:pt>
                <c:pt idx="4">
                  <c:v>-6.2348980185873346</c:v>
                </c:pt>
                <c:pt idx="5">
                  <c:v>-9.0096886790241903</c:v>
                </c:pt>
                <c:pt idx="6">
                  <c:v>-10</c:v>
                </c:pt>
                <c:pt idx="7">
                  <c:v>-9.0096886790241921</c:v>
                </c:pt>
                <c:pt idx="8">
                  <c:v>-6.2348980185873373</c:v>
                </c:pt>
                <c:pt idx="9">
                  <c:v>-2.225209339563146</c:v>
                </c:pt>
                <c:pt idx="10">
                  <c:v>2.2252093395631425</c:v>
                </c:pt>
                <c:pt idx="11">
                  <c:v>6.2348980185873337</c:v>
                </c:pt>
                <c:pt idx="12">
                  <c:v>9.0096886790241903</c:v>
                </c:pt>
                <c:pt idx="13">
                  <c:v>10</c:v>
                </c:pt>
                <c:pt idx="14">
                  <c:v>9.0096886790241921</c:v>
                </c:pt>
                <c:pt idx="15">
                  <c:v>6.2348980185873373</c:v>
                </c:pt>
                <c:pt idx="16">
                  <c:v>2.2252093395631469</c:v>
                </c:pt>
                <c:pt idx="17">
                  <c:v>-2.2252093395631407</c:v>
                </c:pt>
                <c:pt idx="18">
                  <c:v>-6.2348980185873328</c:v>
                </c:pt>
                <c:pt idx="19">
                  <c:v>-9.0096886790241886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'Данные (2)'!$B$3:$B$16</c15:f>
                <c15:dlblRangeCache>
                  <c:ptCount val="14"/>
                  <c:pt idx="0">
                    <c:v>Антон</c:v>
                  </c:pt>
                  <c:pt idx="1">
                    <c:v>Алиса</c:v>
                  </c:pt>
                  <c:pt idx="2">
                    <c:v>Борис</c:v>
                  </c:pt>
                  <c:pt idx="3">
                    <c:v>Белла</c:v>
                  </c:pt>
                  <c:pt idx="4">
                    <c:v>Виктор</c:v>
                  </c:pt>
                  <c:pt idx="5">
                    <c:v>Вера</c:v>
                  </c:pt>
                  <c:pt idx="6">
                    <c:v>Глеб</c:v>
                  </c:pt>
                  <c:pt idx="7">
                    <c:v>Гера</c:v>
                  </c:pt>
                  <c:pt idx="8">
                    <c:v>Денис</c:v>
                  </c:pt>
                  <c:pt idx="9">
                    <c:v>Дана</c:v>
                  </c:pt>
                  <c:pt idx="10">
                    <c:v>Ефим</c:v>
                  </c:pt>
                  <c:pt idx="11">
                    <c:v>Ева</c:v>
                  </c:pt>
                  <c:pt idx="12">
                    <c:v>Жюли</c:v>
                  </c:pt>
                  <c:pt idx="13">
                    <c:v>Ян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C-09A6-4BC8-B5F1-809454F1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6016624"/>
        <c:axId val="-1926015536"/>
      </c:scatterChart>
      <c:valAx>
        <c:axId val="-192601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926015536"/>
        <c:crosses val="autoZero"/>
        <c:crossBetween val="midCat"/>
      </c:valAx>
      <c:valAx>
        <c:axId val="-1926015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9260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Виртуализация!$D$9</c:f>
              <c:strCache>
                <c:ptCount val="1"/>
                <c:pt idx="0">
                  <c:v>Товар 1</c:v>
                </c:pt>
              </c:strCache>
            </c:strRef>
          </c:tx>
          <c:spPr>
            <a:solidFill>
              <a:srgbClr val="ADDF28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Виртуализация!$D$10:$D$45</c:f>
              <c:numCache>
                <c:formatCode>General</c:formatCode>
                <c:ptCount val="36"/>
                <c:pt idx="0">
                  <c:v>53</c:v>
                </c:pt>
                <c:pt idx="1">
                  <c:v>137</c:v>
                </c:pt>
                <c:pt idx="2">
                  <c:v>136</c:v>
                </c:pt>
                <c:pt idx="3">
                  <c:v>184</c:v>
                </c:pt>
                <c:pt idx="4">
                  <c:v>81</c:v>
                </c:pt>
                <c:pt idx="5">
                  <c:v>113</c:v>
                </c:pt>
                <c:pt idx="6">
                  <c:v>111</c:v>
                </c:pt>
                <c:pt idx="7">
                  <c:v>131</c:v>
                </c:pt>
                <c:pt idx="8">
                  <c:v>58</c:v>
                </c:pt>
                <c:pt idx="9">
                  <c:v>122</c:v>
                </c:pt>
                <c:pt idx="10">
                  <c:v>100</c:v>
                </c:pt>
                <c:pt idx="11">
                  <c:v>156</c:v>
                </c:pt>
                <c:pt idx="12">
                  <c:v>52</c:v>
                </c:pt>
                <c:pt idx="13">
                  <c:v>137</c:v>
                </c:pt>
                <c:pt idx="14">
                  <c:v>140</c:v>
                </c:pt>
                <c:pt idx="15">
                  <c:v>142</c:v>
                </c:pt>
                <c:pt idx="16">
                  <c:v>71</c:v>
                </c:pt>
                <c:pt idx="17">
                  <c:v>104</c:v>
                </c:pt>
                <c:pt idx="18">
                  <c:v>172</c:v>
                </c:pt>
                <c:pt idx="19">
                  <c:v>107</c:v>
                </c:pt>
                <c:pt idx="20">
                  <c:v>111</c:v>
                </c:pt>
                <c:pt idx="21">
                  <c:v>167</c:v>
                </c:pt>
                <c:pt idx="22">
                  <c:v>191</c:v>
                </c:pt>
                <c:pt idx="23">
                  <c:v>139</c:v>
                </c:pt>
                <c:pt idx="24">
                  <c:v>43</c:v>
                </c:pt>
                <c:pt idx="25">
                  <c:v>160</c:v>
                </c:pt>
                <c:pt idx="26">
                  <c:v>139</c:v>
                </c:pt>
                <c:pt idx="27">
                  <c:v>170</c:v>
                </c:pt>
                <c:pt idx="28">
                  <c:v>87</c:v>
                </c:pt>
                <c:pt idx="29">
                  <c:v>126</c:v>
                </c:pt>
                <c:pt idx="30">
                  <c:v>173</c:v>
                </c:pt>
                <c:pt idx="31">
                  <c:v>132</c:v>
                </c:pt>
                <c:pt idx="32">
                  <c:v>68</c:v>
                </c:pt>
                <c:pt idx="33">
                  <c:v>154</c:v>
                </c:pt>
                <c:pt idx="34">
                  <c:v>147</c:v>
                </c:pt>
                <c:pt idx="3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C-46C4-99A9-05D18A593CC9}"/>
            </c:ext>
          </c:extLst>
        </c:ser>
        <c:ser>
          <c:idx val="1"/>
          <c:order val="1"/>
          <c:tx>
            <c:strRef>
              <c:f>Виртуализация!$E$9</c:f>
              <c:strCache>
                <c:ptCount val="1"/>
                <c:pt idx="0">
                  <c:v>Товар 2</c:v>
                </c:pt>
              </c:strCache>
            </c:strRef>
          </c:tx>
          <c:spPr>
            <a:solidFill>
              <a:srgbClr val="898989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Виртуализация!$E$10:$E$45</c:f>
              <c:numCache>
                <c:formatCode>General</c:formatCode>
                <c:ptCount val="36"/>
                <c:pt idx="0">
                  <c:v>118</c:v>
                </c:pt>
                <c:pt idx="1">
                  <c:v>123</c:v>
                </c:pt>
                <c:pt idx="2">
                  <c:v>84</c:v>
                </c:pt>
                <c:pt idx="3">
                  <c:v>135</c:v>
                </c:pt>
                <c:pt idx="4">
                  <c:v>78</c:v>
                </c:pt>
                <c:pt idx="5">
                  <c:v>131</c:v>
                </c:pt>
                <c:pt idx="6">
                  <c:v>95</c:v>
                </c:pt>
                <c:pt idx="7">
                  <c:v>114</c:v>
                </c:pt>
                <c:pt idx="8">
                  <c:v>145</c:v>
                </c:pt>
                <c:pt idx="9">
                  <c:v>102</c:v>
                </c:pt>
                <c:pt idx="10">
                  <c:v>122</c:v>
                </c:pt>
                <c:pt idx="11">
                  <c:v>154</c:v>
                </c:pt>
                <c:pt idx="12">
                  <c:v>94</c:v>
                </c:pt>
                <c:pt idx="13">
                  <c:v>139</c:v>
                </c:pt>
                <c:pt idx="14">
                  <c:v>100</c:v>
                </c:pt>
                <c:pt idx="15">
                  <c:v>152</c:v>
                </c:pt>
                <c:pt idx="16">
                  <c:v>72</c:v>
                </c:pt>
                <c:pt idx="17">
                  <c:v>146</c:v>
                </c:pt>
                <c:pt idx="18">
                  <c:v>87</c:v>
                </c:pt>
                <c:pt idx="19">
                  <c:v>130</c:v>
                </c:pt>
                <c:pt idx="20">
                  <c:v>116</c:v>
                </c:pt>
                <c:pt idx="21">
                  <c:v>107</c:v>
                </c:pt>
                <c:pt idx="22">
                  <c:v>120</c:v>
                </c:pt>
                <c:pt idx="23">
                  <c:v>159</c:v>
                </c:pt>
                <c:pt idx="24">
                  <c:v>131</c:v>
                </c:pt>
                <c:pt idx="25">
                  <c:v>146</c:v>
                </c:pt>
                <c:pt idx="26">
                  <c:v>80</c:v>
                </c:pt>
                <c:pt idx="27">
                  <c:v>163</c:v>
                </c:pt>
                <c:pt idx="28">
                  <c:v>132</c:v>
                </c:pt>
                <c:pt idx="29">
                  <c:v>137</c:v>
                </c:pt>
                <c:pt idx="30">
                  <c:v>106</c:v>
                </c:pt>
                <c:pt idx="31">
                  <c:v>98</c:v>
                </c:pt>
                <c:pt idx="32">
                  <c:v>48</c:v>
                </c:pt>
                <c:pt idx="33">
                  <c:v>147</c:v>
                </c:pt>
                <c:pt idx="34">
                  <c:v>93</c:v>
                </c:pt>
                <c:pt idx="3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C-46C4-99A9-05D18A593CC9}"/>
            </c:ext>
          </c:extLst>
        </c:ser>
        <c:ser>
          <c:idx val="2"/>
          <c:order val="2"/>
          <c:tx>
            <c:strRef>
              <c:f>Виртуализация!$F$9</c:f>
              <c:strCache>
                <c:ptCount val="1"/>
                <c:pt idx="0">
                  <c:v>Товар 3</c:v>
                </c:pt>
              </c:strCache>
            </c:strRef>
          </c:tx>
          <c:spPr>
            <a:solidFill>
              <a:srgbClr val="FB9C01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Виртуализация!$F$10:$F$45</c:f>
              <c:numCache>
                <c:formatCode>General</c:formatCode>
                <c:ptCount val="36"/>
                <c:pt idx="0">
                  <c:v>146</c:v>
                </c:pt>
                <c:pt idx="1">
                  <c:v>83</c:v>
                </c:pt>
                <c:pt idx="2">
                  <c:v>100</c:v>
                </c:pt>
                <c:pt idx="3">
                  <c:v>125</c:v>
                </c:pt>
                <c:pt idx="4">
                  <c:v>143</c:v>
                </c:pt>
                <c:pt idx="5">
                  <c:v>125</c:v>
                </c:pt>
                <c:pt idx="6">
                  <c:v>50</c:v>
                </c:pt>
                <c:pt idx="7">
                  <c:v>51</c:v>
                </c:pt>
                <c:pt idx="8">
                  <c:v>111</c:v>
                </c:pt>
                <c:pt idx="9">
                  <c:v>92</c:v>
                </c:pt>
                <c:pt idx="10">
                  <c:v>59</c:v>
                </c:pt>
                <c:pt idx="11">
                  <c:v>140</c:v>
                </c:pt>
                <c:pt idx="12">
                  <c:v>116</c:v>
                </c:pt>
                <c:pt idx="13">
                  <c:v>148</c:v>
                </c:pt>
                <c:pt idx="14">
                  <c:v>85</c:v>
                </c:pt>
                <c:pt idx="15">
                  <c:v>77</c:v>
                </c:pt>
                <c:pt idx="16">
                  <c:v>104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124</c:v>
                </c:pt>
                <c:pt idx="21">
                  <c:v>140</c:v>
                </c:pt>
                <c:pt idx="22">
                  <c:v>87</c:v>
                </c:pt>
                <c:pt idx="23">
                  <c:v>110</c:v>
                </c:pt>
                <c:pt idx="24">
                  <c:v>95</c:v>
                </c:pt>
                <c:pt idx="25">
                  <c:v>112</c:v>
                </c:pt>
                <c:pt idx="26">
                  <c:v>105</c:v>
                </c:pt>
                <c:pt idx="27">
                  <c:v>54</c:v>
                </c:pt>
                <c:pt idx="28">
                  <c:v>90</c:v>
                </c:pt>
                <c:pt idx="29">
                  <c:v>69</c:v>
                </c:pt>
                <c:pt idx="30">
                  <c:v>49</c:v>
                </c:pt>
                <c:pt idx="31">
                  <c:v>108</c:v>
                </c:pt>
                <c:pt idx="32">
                  <c:v>91</c:v>
                </c:pt>
                <c:pt idx="33">
                  <c:v>127</c:v>
                </c:pt>
                <c:pt idx="34">
                  <c:v>65</c:v>
                </c:pt>
                <c:pt idx="3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C-46C4-99A9-05D18A593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-1706769744"/>
        <c:axId val="-1706760496"/>
      </c:barChart>
      <c:catAx>
        <c:axId val="-17067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06760496"/>
        <c:crosses val="autoZero"/>
        <c:auto val="1"/>
        <c:lblAlgn val="ctr"/>
        <c:lblOffset val="100"/>
        <c:noMultiLvlLbl val="0"/>
      </c:catAx>
      <c:valAx>
        <c:axId val="-1706760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70676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Виртуализация!$D$9</c:f>
              <c:strCache>
                <c:ptCount val="1"/>
                <c:pt idx="0">
                  <c:v>Товар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[1]!Месяцы</c:f>
            </c:strRef>
          </c:cat>
          <c:val>
            <c:numRef>
              <c:f>[1]!Товар1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A-46BB-9802-5AA1EEA1E118}"/>
            </c:ext>
          </c:extLst>
        </c:ser>
        <c:ser>
          <c:idx val="1"/>
          <c:order val="1"/>
          <c:tx>
            <c:strRef>
              <c:f>Виртуализация!$E$9</c:f>
              <c:strCache>
                <c:ptCount val="1"/>
                <c:pt idx="0">
                  <c:v>Товар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[1]!Месяцы</c:f>
            </c:strRef>
          </c:cat>
          <c:val>
            <c:numRef>
              <c:f>[1]!Товар2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A-46BB-9802-5AA1EEA1E118}"/>
            </c:ext>
          </c:extLst>
        </c:ser>
        <c:ser>
          <c:idx val="2"/>
          <c:order val="2"/>
          <c:tx>
            <c:strRef>
              <c:f>Виртуализация!$F$9</c:f>
              <c:strCache>
                <c:ptCount val="1"/>
                <c:pt idx="0">
                  <c:v>Товар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[1]!Месяцы</c:f>
            </c:strRef>
          </c:cat>
          <c:val>
            <c:numRef>
              <c:f>[1]!Товар3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A-46BB-9802-5AA1EEA1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841341824"/>
        <c:axId val="-1841355424"/>
      </c:barChart>
      <c:lineChart>
        <c:grouping val="standard"/>
        <c:varyColors val="0"/>
        <c:ser>
          <c:idx val="3"/>
          <c:order val="3"/>
          <c:tx>
            <c:strRef>
              <c:f>Виртуализация!$G$9</c:f>
              <c:strCache>
                <c:ptCount val="1"/>
                <c:pt idx="0">
                  <c:v>ИТОГО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[1]!Месяцы</c:f>
            </c:strRef>
          </c:cat>
          <c:val>
            <c:numRef>
              <c:f>[1]!Итого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7A-46BB-9802-5AA1EEA1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341824"/>
        <c:axId val="-1841355424"/>
      </c:lineChart>
      <c:catAx>
        <c:axId val="-18413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41355424"/>
        <c:crosses val="autoZero"/>
        <c:auto val="1"/>
        <c:lblAlgn val="ctr"/>
        <c:lblOffset val="100"/>
        <c:noMultiLvlLbl val="0"/>
      </c:catAx>
      <c:valAx>
        <c:axId val="-18413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413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R$10" horiz="1" max="33" page="10" val="13"/>
</file>

<file path=xl/ctrlProps/ctrlProp2.xml><?xml version="1.0" encoding="utf-8"?>
<formControlPr xmlns="http://schemas.microsoft.com/office/spreadsheetml/2009/9/main" objectType="Spin" dx="22" fmlaLink="$R$11" max="12" min="3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0</xdr:row>
      <xdr:rowOff>57150</xdr:rowOff>
    </xdr:from>
    <xdr:ext cx="276225" cy="276225"/>
    <xdr:pic macro="[0]!Refresh_Data">
      <xdr:nvPicPr>
        <xdr:cNvPr id="2" name="Picture 2" descr="Image result for refresh button png">
          <a:extLst>
            <a:ext uri="{FF2B5EF4-FFF2-40B4-BE49-F238E27FC236}">
              <a16:creationId xmlns:a16="http://schemas.microsoft.com/office/drawing/2014/main" id="{E9B40955-EE7B-4FF3-A05A-619111A2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715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6</xdr:col>
      <xdr:colOff>0</xdr:colOff>
      <xdr:row>20</xdr:row>
      <xdr:rowOff>169333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8A381A-A9C9-4D5B-A19D-8B3EF2C58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501429</xdr:colOff>
      <xdr:row>27</xdr:row>
      <xdr:rowOff>151531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86CF5B-D74E-430A-AFEB-A544468CB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6858000</xdr:colOff>
      <xdr:row>0</xdr:row>
      <xdr:rowOff>0</xdr:rowOff>
    </xdr:from>
    <xdr:to>
      <xdr:col>20</xdr:col>
      <xdr:colOff>363750</xdr:colOff>
      <xdr:row>7</xdr:row>
      <xdr:rowOff>106500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F5D7F2-00CD-45A1-BEA5-446E7AD0D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304800</xdr:colOff>
          <xdr:row>8</xdr:row>
          <xdr:rowOff>0</xdr:rowOff>
        </xdr:from>
        <xdr:ext cx="5410200" cy="200025"/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DB280E66-9F55-43E4-A2D0-6908FD3B1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8</xdr:row>
          <xdr:rowOff>0</xdr:rowOff>
        </xdr:from>
        <xdr:to>
          <xdr:col>7</xdr:col>
          <xdr:colOff>276225</xdr:colOff>
          <xdr:row>10</xdr:row>
          <xdr:rowOff>152400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195BD2A9-01FF-4C84-8427-02B816F55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304800</xdr:colOff>
      <xdr:row>9</xdr:row>
      <xdr:rowOff>52385</xdr:rowOff>
    </xdr:from>
    <xdr:to>
      <xdr:col>16</xdr:col>
      <xdr:colOff>218400</xdr:colOff>
      <xdr:row>28</xdr:row>
      <xdr:rowOff>32885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6DF116F-C540-44B9-8577-6C03D8AEB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314324</xdr:colOff>
      <xdr:row>0</xdr:row>
      <xdr:rowOff>76200</xdr:rowOff>
    </xdr:from>
    <xdr:to>
      <xdr:col>10</xdr:col>
      <xdr:colOff>542924</xdr:colOff>
      <xdr:row>7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F426F27-1C98-49B6-B9B4-2E9CBBA7B928}"/>
            </a:ext>
          </a:extLst>
        </xdr:cNvPr>
        <xdr:cNvSpPr/>
      </xdr:nvSpPr>
      <xdr:spPr>
        <a:xfrm>
          <a:off x="4581524" y="76200"/>
          <a:ext cx="2057400" cy="13620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542925</xdr:colOff>
      <xdr:row>0</xdr:row>
      <xdr:rowOff>76200</xdr:rowOff>
    </xdr:from>
    <xdr:to>
      <xdr:col>18</xdr:col>
      <xdr:colOff>152401</xdr:colOff>
      <xdr:row>7</xdr:row>
      <xdr:rowOff>104775</xdr:rowOff>
    </xdr:to>
    <xdr:sp macro="" textlink="">
      <xdr:nvSpPr>
        <xdr:cNvPr id="7" name="Прямоугольник 5">
          <a:extLst>
            <a:ext uri="{FF2B5EF4-FFF2-40B4-BE49-F238E27FC236}">
              <a16:creationId xmlns:a16="http://schemas.microsoft.com/office/drawing/2014/main" id="{41B85AB0-9A30-4127-A252-9ABC77B1000A}"/>
            </a:ext>
          </a:extLst>
        </xdr:cNvPr>
        <xdr:cNvSpPr/>
      </xdr:nvSpPr>
      <xdr:spPr>
        <a:xfrm>
          <a:off x="6638925" y="76200"/>
          <a:ext cx="4486276" cy="1362075"/>
        </a:xfrm>
        <a:prstGeom prst="rect">
          <a:avLst/>
        </a:prstGeom>
        <a:solidFill>
          <a:schemeClr val="bg1">
            <a:alpha val="74902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0</xdr:row>
      <xdr:rowOff>76200</xdr:rowOff>
    </xdr:from>
    <xdr:to>
      <xdr:col>28</xdr:col>
      <xdr:colOff>174625</xdr:colOff>
      <xdr:row>7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4180B65-6F84-4A60-9464-DD431992D7AA}"/>
            </a:ext>
          </a:extLst>
        </xdr:cNvPr>
        <xdr:cNvSpPr/>
      </xdr:nvSpPr>
      <xdr:spPr>
        <a:xfrm>
          <a:off x="10001250" y="76200"/>
          <a:ext cx="7242175" cy="136207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0</xdr:row>
      <xdr:rowOff>66675</xdr:rowOff>
    </xdr:from>
    <xdr:to>
      <xdr:col>1</xdr:col>
      <xdr:colOff>0</xdr:colOff>
      <xdr:row>7</xdr:row>
      <xdr:rowOff>95250</xdr:rowOff>
    </xdr:to>
    <xdr:sp macro="" textlink="">
      <xdr:nvSpPr>
        <xdr:cNvPr id="9" name="Прямоугольник 8" hidden="1">
          <a:extLst>
            <a:ext uri="{FF2B5EF4-FFF2-40B4-BE49-F238E27FC236}">
              <a16:creationId xmlns:a16="http://schemas.microsoft.com/office/drawing/2014/main" id="{C4AFF0F8-0C1D-4BA7-A679-F0BECBD60840}"/>
            </a:ext>
          </a:extLst>
        </xdr:cNvPr>
        <xdr:cNvSpPr/>
      </xdr:nvSpPr>
      <xdr:spPr>
        <a:xfrm>
          <a:off x="1" y="66675"/>
          <a:ext cx="609599" cy="136207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0</xdr:row>
      <xdr:rowOff>66675</xdr:rowOff>
    </xdr:from>
    <xdr:to>
      <xdr:col>7</xdr:col>
      <xdr:colOff>304800</xdr:colOff>
      <xdr:row>7</xdr:row>
      <xdr:rowOff>95250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27C74AA-781E-4F81-98EB-C184EDEE186F}"/>
            </a:ext>
          </a:extLst>
        </xdr:cNvPr>
        <xdr:cNvSpPr/>
      </xdr:nvSpPr>
      <xdr:spPr>
        <a:xfrm>
          <a:off x="609600" y="66675"/>
          <a:ext cx="3962400" cy="1362075"/>
        </a:xfrm>
        <a:prstGeom prst="rect">
          <a:avLst/>
        </a:prstGeom>
        <a:solidFill>
          <a:schemeClr val="bg1">
            <a:alpha val="74902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vizualizatsiya-bolshih-dann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Итого" refersTo="#ССЫЛКА!"/>
      <definedName name="Месяцы" refersTo="#ССЫЛКА!"/>
      <definedName name="Товар1" refersTo="#ССЫЛКА!"/>
      <definedName name="Товар2" refersTo="#ССЫЛКА!"/>
      <definedName name="Товар3" refersTo="#ССЫЛКА!"/>
    </definedNames>
    <sheetDataSet>
      <sheetData sheetId="0">
        <row r="23">
          <cell r="D23">
            <v>137</v>
          </cell>
          <cell r="E23">
            <v>139</v>
          </cell>
          <cell r="F23">
            <v>148</v>
          </cell>
          <cell r="G23">
            <v>424</v>
          </cell>
        </row>
        <row r="24">
          <cell r="D24">
            <v>140</v>
          </cell>
          <cell r="E24">
            <v>100</v>
          </cell>
          <cell r="F24">
            <v>85</v>
          </cell>
          <cell r="G24">
            <v>325</v>
          </cell>
        </row>
        <row r="25">
          <cell r="D25">
            <v>142</v>
          </cell>
          <cell r="E25">
            <v>152</v>
          </cell>
          <cell r="F25">
            <v>77</v>
          </cell>
          <cell r="G25">
            <v>371</v>
          </cell>
        </row>
        <row r="26">
          <cell r="D26">
            <v>71</v>
          </cell>
          <cell r="E26">
            <v>72</v>
          </cell>
          <cell r="F26">
            <v>104</v>
          </cell>
          <cell r="G26">
            <v>247</v>
          </cell>
        </row>
        <row r="27">
          <cell r="D27">
            <v>104</v>
          </cell>
          <cell r="E27">
            <v>146</v>
          </cell>
          <cell r="F27">
            <v>58</v>
          </cell>
          <cell r="G27">
            <v>308</v>
          </cell>
        </row>
        <row r="28">
          <cell r="D28">
            <v>172</v>
          </cell>
          <cell r="E28">
            <v>87</v>
          </cell>
          <cell r="F28">
            <v>69</v>
          </cell>
          <cell r="G28">
            <v>328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78A52-6E9F-44CE-8AB9-A9D55F7C9340}" name="Таблица1" displayName="Таблица1" ref="A45:B60" totalsRowCount="1">
  <autoFilter ref="A45:B59" xr:uid="{00000000-0009-0000-0100-000001000000}">
    <filterColumn colId="0">
      <filters>
        <filter val="Жюли"/>
      </filters>
    </filterColumn>
  </autoFilter>
  <tableColumns count="2">
    <tableColumn id="1" xr3:uid="{00000000-0010-0000-0000-000001000000}" name="Имя" totalsRowLabel="Итог" dataDxfId="6">
      <calculatedColumnFormula>'Данные (2)'!B3</calculatedColumnFormula>
    </tableColumn>
    <tableColumn id="2" xr3:uid="{00000000-0010-0000-0000-000002000000}" name="№п/п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able.com/shablony-skachat/diagramma-pareto-pri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75D7-40EF-4F92-AA29-793319AAFFF9}">
  <sheetPr codeName="Лист1"/>
  <dimension ref="A1:BQ21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A24" sqref="CA24"/>
    </sheetView>
  </sheetViews>
  <sheetFormatPr defaultRowHeight="15" x14ac:dyDescent="0.25"/>
  <cols>
    <col min="1" max="1" width="3" style="1" customWidth="1"/>
    <col min="2" max="2" width="8.140625" style="1" bestFit="1" customWidth="1"/>
    <col min="3" max="4" width="10.85546875" style="1" bestFit="1" customWidth="1"/>
    <col min="5" max="5" width="9.85546875" style="1" bestFit="1" customWidth="1"/>
    <col min="6" max="6" width="11.85546875" style="1" bestFit="1" customWidth="1"/>
    <col min="7" max="69" width="1.42578125" style="1" customWidth="1"/>
    <col min="70" max="75" width="3.28515625" style="1" customWidth="1"/>
    <col min="76" max="76" width="1.42578125" style="1" customWidth="1"/>
    <col min="77" max="16384" width="9.140625" style="1"/>
  </cols>
  <sheetData>
    <row r="1" spans="1:69" s="60" customFormat="1" x14ac:dyDescent="0.25">
      <c r="A1" s="1"/>
      <c r="B1" s="32" t="s">
        <v>340</v>
      </c>
      <c r="C1" s="62" t="s">
        <v>339</v>
      </c>
      <c r="D1" s="1"/>
      <c r="E1" s="36" t="s">
        <v>338</v>
      </c>
      <c r="F1" s="61">
        <v>44829</v>
      </c>
      <c r="G1" s="60">
        <v>44813</v>
      </c>
      <c r="H1" s="60">
        <v>44814</v>
      </c>
      <c r="I1" s="60">
        <v>44815</v>
      </c>
      <c r="J1" s="60">
        <v>44816</v>
      </c>
      <c r="K1" s="60">
        <v>44817</v>
      </c>
      <c r="L1" s="60">
        <v>44818</v>
      </c>
      <c r="M1" s="60">
        <v>44819</v>
      </c>
      <c r="N1" s="60">
        <v>44820</v>
      </c>
      <c r="O1" s="60">
        <v>44821</v>
      </c>
      <c r="P1" s="60">
        <v>44822</v>
      </c>
      <c r="Q1" s="60">
        <v>44823</v>
      </c>
      <c r="R1" s="60">
        <v>44824</v>
      </c>
      <c r="S1" s="60">
        <v>44825</v>
      </c>
      <c r="T1" s="60">
        <v>44826</v>
      </c>
      <c r="U1" s="60">
        <v>44827</v>
      </c>
      <c r="V1" s="60">
        <v>44828</v>
      </c>
      <c r="W1" s="60">
        <v>44829</v>
      </c>
      <c r="X1" s="60">
        <v>44830</v>
      </c>
      <c r="Y1" s="60">
        <v>44831</v>
      </c>
      <c r="Z1" s="60">
        <v>44832</v>
      </c>
      <c r="AA1" s="60">
        <v>44833</v>
      </c>
      <c r="AB1" s="60">
        <v>44834</v>
      </c>
      <c r="AC1" s="60">
        <v>44835</v>
      </c>
      <c r="AD1" s="60">
        <v>44836</v>
      </c>
      <c r="AE1" s="60">
        <v>44837</v>
      </c>
      <c r="AF1" s="60">
        <v>44838</v>
      </c>
      <c r="AG1" s="60">
        <v>44839</v>
      </c>
      <c r="AH1" s="60">
        <v>44840</v>
      </c>
      <c r="AI1" s="60">
        <v>44841</v>
      </c>
      <c r="AJ1" s="60">
        <v>44842</v>
      </c>
      <c r="AK1" s="60">
        <v>44843</v>
      </c>
      <c r="AL1" s="60">
        <v>44844</v>
      </c>
      <c r="AM1" s="60">
        <v>44845</v>
      </c>
      <c r="AN1" s="60">
        <v>44846</v>
      </c>
      <c r="AO1" s="60">
        <v>44847</v>
      </c>
      <c r="AP1" s="60">
        <v>44848</v>
      </c>
      <c r="AQ1" s="60">
        <v>44849</v>
      </c>
      <c r="AR1" s="60">
        <v>44850</v>
      </c>
      <c r="AS1" s="60">
        <v>44851</v>
      </c>
      <c r="AT1" s="60">
        <v>44852</v>
      </c>
      <c r="AU1" s="60">
        <v>44853</v>
      </c>
      <c r="AV1" s="60">
        <v>44854</v>
      </c>
      <c r="AW1" s="60">
        <v>44855</v>
      </c>
      <c r="AX1" s="60">
        <v>44856</v>
      </c>
      <c r="AY1" s="60">
        <v>44857</v>
      </c>
      <c r="AZ1" s="60">
        <v>44858</v>
      </c>
      <c r="BA1" s="60">
        <v>44859</v>
      </c>
      <c r="BB1" s="60">
        <v>44860</v>
      </c>
      <c r="BC1" s="60">
        <v>44861</v>
      </c>
      <c r="BD1" s="60">
        <v>44862</v>
      </c>
      <c r="BE1" s="60">
        <v>44863</v>
      </c>
      <c r="BF1" s="60">
        <v>44864</v>
      </c>
      <c r="BG1" s="60">
        <v>44865</v>
      </c>
      <c r="BH1" s="60">
        <v>44866</v>
      </c>
      <c r="BI1" s="60">
        <v>44867</v>
      </c>
      <c r="BJ1" s="60">
        <v>44868</v>
      </c>
      <c r="BK1" s="60">
        <v>44869</v>
      </c>
      <c r="BL1" s="60">
        <v>44870</v>
      </c>
      <c r="BM1" s="60">
        <v>44871</v>
      </c>
      <c r="BN1" s="60">
        <v>44872</v>
      </c>
      <c r="BO1" s="60">
        <v>44873</v>
      </c>
    </row>
    <row r="2" spans="1:69" s="52" customFormat="1" ht="17.25" customHeight="1" thickBot="1" x14ac:dyDescent="0.35">
      <c r="B2" s="59"/>
      <c r="C2" s="58"/>
      <c r="D2" s="57"/>
      <c r="E2" s="57"/>
      <c r="F2" s="57"/>
    </row>
    <row r="3" spans="1:69" s="52" customFormat="1" ht="40.5" customHeight="1" thickTop="1" x14ac:dyDescent="0.25">
      <c r="A3" s="1"/>
      <c r="B3" s="56" t="s">
        <v>337</v>
      </c>
      <c r="C3" s="55" t="s">
        <v>336</v>
      </c>
      <c r="D3" s="55" t="s">
        <v>335</v>
      </c>
      <c r="E3" s="55" t="s">
        <v>334</v>
      </c>
      <c r="F3" s="55" t="s">
        <v>333</v>
      </c>
      <c r="G3" s="54" t="s">
        <v>332</v>
      </c>
      <c r="H3" s="54"/>
      <c r="I3" s="54"/>
      <c r="J3" s="54"/>
      <c r="K3" s="54"/>
      <c r="L3" s="54"/>
      <c r="M3" s="54"/>
      <c r="N3" s="54" t="s">
        <v>331</v>
      </c>
      <c r="O3" s="54"/>
      <c r="P3" s="54"/>
      <c r="Q3" s="54"/>
      <c r="R3" s="54"/>
      <c r="S3" s="54"/>
      <c r="T3" s="54"/>
      <c r="U3" s="54" t="s">
        <v>330</v>
      </c>
      <c r="V3" s="54"/>
      <c r="W3" s="54"/>
      <c r="X3" s="54"/>
      <c r="Y3" s="54"/>
      <c r="Z3" s="54"/>
      <c r="AA3" s="54"/>
      <c r="AB3" s="54" t="s">
        <v>329</v>
      </c>
      <c r="AC3" s="54"/>
      <c r="AD3" s="54"/>
      <c r="AE3" s="54"/>
      <c r="AF3" s="54"/>
      <c r="AG3" s="54"/>
      <c r="AH3" s="54"/>
      <c r="AI3" s="54" t="s">
        <v>328</v>
      </c>
      <c r="AJ3" s="54"/>
      <c r="AK3" s="54"/>
      <c r="AL3" s="54"/>
      <c r="AM3" s="54"/>
      <c r="AN3" s="54"/>
      <c r="AO3" s="54"/>
      <c r="AP3" s="54" t="s">
        <v>327</v>
      </c>
      <c r="AQ3" s="54"/>
      <c r="AR3" s="54"/>
      <c r="AS3" s="54"/>
      <c r="AT3" s="54"/>
      <c r="AU3" s="54"/>
      <c r="AV3" s="54"/>
      <c r="AW3" s="54" t="s">
        <v>326</v>
      </c>
      <c r="AX3" s="54"/>
      <c r="AY3" s="54"/>
      <c r="AZ3" s="54"/>
      <c r="BA3" s="54"/>
      <c r="BB3" s="54"/>
      <c r="BC3" s="54"/>
      <c r="BD3" s="54" t="s">
        <v>325</v>
      </c>
      <c r="BE3" s="54"/>
      <c r="BF3" s="54"/>
      <c r="BG3" s="54"/>
      <c r="BH3" s="54"/>
      <c r="BI3" s="54"/>
      <c r="BJ3" s="54"/>
      <c r="BK3" s="54" t="s">
        <v>324</v>
      </c>
      <c r="BL3" s="54"/>
      <c r="BM3" s="54"/>
      <c r="BN3" s="54"/>
      <c r="BO3" s="54"/>
      <c r="BP3" s="54"/>
      <c r="BQ3" s="53"/>
    </row>
    <row r="4" spans="1:69" x14ac:dyDescent="0.25">
      <c r="B4" s="51" t="s">
        <v>319</v>
      </c>
      <c r="C4" s="50">
        <v>44813</v>
      </c>
      <c r="D4" s="50">
        <v>44816</v>
      </c>
      <c r="E4" s="35">
        <f>D4-C4</f>
        <v>3</v>
      </c>
      <c r="F4" s="49" t="s">
        <v>318</v>
      </c>
      <c r="G4" s="1" t="str">
        <f>IF(AND(G$1&gt;=$C4,G$1&lt;=$D4),$F4,"")</f>
        <v>В процессе</v>
      </c>
      <c r="H4" s="1" t="str">
        <f>IF(AND(H$1&gt;=$C4,H$1&lt;=$D4),$F4,"")</f>
        <v>В процессе</v>
      </c>
      <c r="I4" s="1" t="str">
        <f>IF(AND(I$1&gt;=$C4,I$1&lt;=$D4),$F4,"")</f>
        <v>В процессе</v>
      </c>
      <c r="J4" s="1" t="str">
        <f>IF(AND(J$1&gt;=$C4,J$1&lt;=$D4),$F4,"")</f>
        <v>В процессе</v>
      </c>
      <c r="K4" s="1" t="str">
        <f>IF(AND(K$1&gt;=$C4,K$1&lt;=$D4),$F4,"")</f>
        <v/>
      </c>
      <c r="L4" s="1" t="str">
        <f>IF(AND(L$1&gt;=$C4,L$1&lt;=$D4),$F4,"")</f>
        <v/>
      </c>
      <c r="M4" s="1" t="str">
        <f>IF(AND(M$1&gt;=$C4,M$1&lt;=$D4),$F4,"")</f>
        <v/>
      </c>
      <c r="N4" s="1" t="str">
        <f>IF(AND(N$1&gt;=$C4,N$1&lt;=$D4),$F4,"")</f>
        <v/>
      </c>
      <c r="O4" s="1" t="str">
        <f>IF(AND(O$1&gt;=$C4,O$1&lt;=$D4),$F4,"")</f>
        <v/>
      </c>
      <c r="P4" s="1" t="str">
        <f>IF(AND(P$1&gt;=$C4,P$1&lt;=$D4),$F4,"")</f>
        <v/>
      </c>
      <c r="Q4" s="1" t="str">
        <f>IF(AND(Q$1&gt;=$C4,Q$1&lt;=$D4),$F4,"")</f>
        <v/>
      </c>
      <c r="R4" s="1" t="str">
        <f>IF(AND(R$1&gt;=$C4,R$1&lt;=$D4),$F4,"")</f>
        <v/>
      </c>
      <c r="S4" s="1" t="str">
        <f>IF(AND(S$1&gt;=$C4,S$1&lt;=$D4),$F4,"")</f>
        <v/>
      </c>
      <c r="T4" s="1" t="str">
        <f>IF(AND(T$1&gt;=$C4,T$1&lt;=$D4),$F4,"")</f>
        <v/>
      </c>
      <c r="U4" s="1" t="str">
        <f>IF(AND(U$1&gt;=$C4,U$1&lt;=$D4),$F4,"")</f>
        <v/>
      </c>
      <c r="V4" s="1" t="str">
        <f>IF(AND(V$1&gt;=$C4,V$1&lt;=$D4),$F4,"")</f>
        <v/>
      </c>
      <c r="W4" s="1" t="str">
        <f>IF(AND(W$1&gt;=$C4,W$1&lt;=$D4),$F4,"")</f>
        <v/>
      </c>
      <c r="X4" s="1" t="str">
        <f>IF(AND(X$1&gt;=$C4,X$1&lt;=$D4),$F4,"")</f>
        <v/>
      </c>
      <c r="Y4" s="1" t="str">
        <f>IF(AND(Y$1&gt;=$C4,Y$1&lt;=$D4),$F4,"")</f>
        <v/>
      </c>
      <c r="Z4" s="1" t="str">
        <f>IF(AND(Z$1&gt;=$C4,Z$1&lt;=$D4),$F4,"")</f>
        <v/>
      </c>
      <c r="AA4" s="1" t="str">
        <f>IF(AND(AA$1&gt;=$C4,AA$1&lt;=$D4),$F4,"")</f>
        <v/>
      </c>
      <c r="AB4" s="1" t="str">
        <f>IF(AND(AB$1&gt;=$C4,AB$1&lt;=$D4),$F4,"")</f>
        <v/>
      </c>
      <c r="AC4" s="1" t="str">
        <f>IF(AND(AC$1&gt;=$C4,AC$1&lt;=$D4),$F4,"")</f>
        <v/>
      </c>
      <c r="AD4" s="1" t="str">
        <f>IF(AND(AD$1&gt;=$C4,AD$1&lt;=$D4),$F4,"")</f>
        <v/>
      </c>
      <c r="AE4" s="1" t="str">
        <f>IF(AND(AE$1&gt;=$C4,AE$1&lt;=$D4),$F4,"")</f>
        <v/>
      </c>
      <c r="AF4" s="1" t="str">
        <f>IF(AND(AF$1&gt;=$C4,AF$1&lt;=$D4),$F4,"")</f>
        <v/>
      </c>
      <c r="AG4" s="1" t="str">
        <f>IF(AND(AG$1&gt;=$C4,AG$1&lt;=$D4),$F4,"")</f>
        <v/>
      </c>
      <c r="AH4" s="1" t="str">
        <f>IF(AND(AH$1&gt;=$C4,AH$1&lt;=$D4),$F4,"")</f>
        <v/>
      </c>
      <c r="AI4" s="1" t="str">
        <f>IF(AND(AI$1&gt;=$C4,AI$1&lt;=$D4),$F4,"")</f>
        <v/>
      </c>
      <c r="AJ4" s="1" t="str">
        <f>IF(AND(AJ$1&gt;=$C4,AJ$1&lt;=$D4),$F4,"")</f>
        <v/>
      </c>
      <c r="AK4" s="1" t="str">
        <f>IF(AND(AK$1&gt;=$C4,AK$1&lt;=$D4),$F4,"")</f>
        <v/>
      </c>
      <c r="AL4" s="1" t="str">
        <f>IF(AND(AL$1&gt;=$C4,AL$1&lt;=$D4),$F4,"")</f>
        <v/>
      </c>
      <c r="AM4" s="1" t="str">
        <f>IF(AND(AM$1&gt;=$C4,AM$1&lt;=$D4),$F4,"")</f>
        <v/>
      </c>
      <c r="AN4" s="1" t="str">
        <f>IF(AND(AN$1&gt;=$C4,AN$1&lt;=$D4),$F4,"")</f>
        <v/>
      </c>
      <c r="AO4" s="1" t="str">
        <f>IF(AND(AO$1&gt;=$C4,AO$1&lt;=$D4),$F4,"")</f>
        <v/>
      </c>
      <c r="AP4" s="1" t="str">
        <f>IF(AND(AP$1&gt;=$C4,AP$1&lt;=$D4),$F4,"")</f>
        <v/>
      </c>
      <c r="AQ4" s="1" t="str">
        <f>IF(AND(AQ$1&gt;=$C4,AQ$1&lt;=$D4),$F4,"")</f>
        <v/>
      </c>
      <c r="AR4" s="1" t="str">
        <f>IF(AND(AR$1&gt;=$C4,AR$1&lt;=$D4),$F4,"")</f>
        <v/>
      </c>
      <c r="AS4" s="1" t="str">
        <f>IF(AND(AS$1&gt;=$C4,AS$1&lt;=$D4),$F4,"")</f>
        <v/>
      </c>
      <c r="AT4" s="1" t="str">
        <f>IF(AND(AT$1&gt;=$C4,AT$1&lt;=$D4),$F4,"")</f>
        <v/>
      </c>
      <c r="AU4" s="1" t="str">
        <f>IF(AND(AU$1&gt;=$C4,AU$1&lt;=$D4),$F4,"")</f>
        <v/>
      </c>
      <c r="AV4" s="1" t="str">
        <f>IF(AND(AV$1&gt;=$C4,AV$1&lt;=$D4),$F4,"")</f>
        <v/>
      </c>
      <c r="AW4" s="1" t="str">
        <f>IF(AND(AW$1&gt;=$C4,AW$1&lt;=$D4),$F4,"")</f>
        <v/>
      </c>
      <c r="AX4" s="1" t="str">
        <f>IF(AND(AX$1&gt;=$C4,AX$1&lt;=$D4),$F4,"")</f>
        <v/>
      </c>
      <c r="AY4" s="1" t="str">
        <f>IF(AND(AY$1&gt;=$C4,AY$1&lt;=$D4),$F4,"")</f>
        <v/>
      </c>
      <c r="AZ4" s="1" t="str">
        <f>IF(AND(AZ$1&gt;=$C4,AZ$1&lt;=$D4),$F4,"")</f>
        <v/>
      </c>
      <c r="BA4" s="1" t="str">
        <f>IF(AND(BA$1&gt;=$C4,BA$1&lt;=$D4),$F4,"")</f>
        <v/>
      </c>
      <c r="BB4" s="1" t="str">
        <f>IF(AND(BB$1&gt;=$C4,BB$1&lt;=$D4),$F4,"")</f>
        <v/>
      </c>
      <c r="BC4" s="1" t="str">
        <f>IF(AND(BC$1&gt;=$C4,BC$1&lt;=$D4),$F4,"")</f>
        <v/>
      </c>
      <c r="BD4" s="1" t="str">
        <f>IF(AND(BD$1&gt;=$C4,BD$1&lt;=$D4),$F4,"")</f>
        <v/>
      </c>
      <c r="BE4" s="1" t="str">
        <f>IF(AND(BE$1&gt;=$C4,BE$1&lt;=$D4),$F4,"")</f>
        <v/>
      </c>
      <c r="BF4" s="1" t="str">
        <f>IF(AND(BF$1&gt;=$C4,BF$1&lt;=$D4),$F4,"")</f>
        <v/>
      </c>
      <c r="BG4" s="1" t="str">
        <f>IF(AND(BG$1&gt;=$C4,BG$1&lt;=$D4),$F4,"")</f>
        <v/>
      </c>
      <c r="BH4" s="1" t="str">
        <f>IF(AND(BH$1&gt;=$C4,BH$1&lt;=$D4),$F4,"")</f>
        <v/>
      </c>
      <c r="BI4" s="1" t="str">
        <f>IF(AND(BI$1&gt;=$C4,BI$1&lt;=$D4),$F4,"")</f>
        <v/>
      </c>
      <c r="BJ4" s="1" t="str">
        <f>IF(AND(BJ$1&gt;=$C4,BJ$1&lt;=$D4),$F4,"")</f>
        <v/>
      </c>
      <c r="BK4" s="1" t="str">
        <f>IF(AND(BK$1&gt;=$C4,BK$1&lt;=$D4),$F4,"")</f>
        <v/>
      </c>
      <c r="BL4" s="1" t="str">
        <f>IF(AND(BL$1&gt;=$C4,BL$1&lt;=$D4),$F4,"")</f>
        <v/>
      </c>
      <c r="BM4" s="1" t="str">
        <f>IF(AND(BM$1&gt;=$C4,BM$1&lt;=$D4),$F4,"")</f>
        <v/>
      </c>
      <c r="BN4" s="1" t="str">
        <f>IF(AND(BN$1&gt;=$C4,BN$1&lt;=$D4),$F4,"")</f>
        <v/>
      </c>
      <c r="BO4" s="1" t="str">
        <f>IF(AND(BO$1&gt;=$C4,BO$1&lt;=$D4),$F4,"")</f>
        <v/>
      </c>
      <c r="BP4" s="1" t="str">
        <f>IF(AND(BP$1&gt;=$C4,BP$1&lt;=$D4),$F4,"")</f>
        <v/>
      </c>
      <c r="BQ4" s="48" t="str">
        <f>IF(AND(BQ$1&gt;=$C4,BQ$1&lt;=$D4),$F4,"")</f>
        <v/>
      </c>
    </row>
    <row r="5" spans="1:69" x14ac:dyDescent="0.25">
      <c r="B5" s="51" t="s">
        <v>317</v>
      </c>
      <c r="C5" s="50">
        <v>44816</v>
      </c>
      <c r="D5" s="50">
        <v>44818</v>
      </c>
      <c r="E5" s="35">
        <f>D5-C5</f>
        <v>2</v>
      </c>
      <c r="F5" s="49" t="s">
        <v>316</v>
      </c>
      <c r="G5" s="1" t="str">
        <f>IF(AND(G$1&gt;=$C5,G$1&lt;=$D5),$F5,"")</f>
        <v/>
      </c>
      <c r="H5" s="1" t="str">
        <f>IF(AND(H$1&gt;=$C5,H$1&lt;=$D5),$F5,"")</f>
        <v/>
      </c>
      <c r="I5" s="1" t="str">
        <f>IF(AND(I$1&gt;=$C5,I$1&lt;=$D5),$F5,"")</f>
        <v/>
      </c>
      <c r="J5" s="1" t="str">
        <f>IF(AND(J$1&gt;=$C5,J$1&lt;=$D5),$F5,"")</f>
        <v>В ожидании</v>
      </c>
      <c r="K5" s="1" t="str">
        <f>IF(AND(K$1&gt;=$C5,K$1&lt;=$D5),$F5,"")</f>
        <v>В ожидании</v>
      </c>
      <c r="L5" s="1" t="str">
        <f>IF(AND(L$1&gt;=$C5,L$1&lt;=$D5),$F5,"")</f>
        <v>В ожидании</v>
      </c>
      <c r="M5" s="1" t="str">
        <f>IF(AND(M$1&gt;=$C5,M$1&lt;=$D5),$F5,"")</f>
        <v/>
      </c>
      <c r="N5" s="1" t="str">
        <f>IF(AND(N$1&gt;=$C5,N$1&lt;=$D5),$F5,"")</f>
        <v/>
      </c>
      <c r="O5" s="1" t="str">
        <f>IF(AND(O$1&gt;=$C5,O$1&lt;=$D5),$F5,"")</f>
        <v/>
      </c>
      <c r="P5" s="1" t="str">
        <f>IF(AND(P$1&gt;=$C5,P$1&lt;=$D5),$F5,"")</f>
        <v/>
      </c>
      <c r="Q5" s="1" t="str">
        <f>IF(AND(Q$1&gt;=$C5,Q$1&lt;=$D5),$F5,"")</f>
        <v/>
      </c>
      <c r="R5" s="1" t="str">
        <f>IF(AND(R$1&gt;=$C5,R$1&lt;=$D5),$F5,"")</f>
        <v/>
      </c>
      <c r="S5" s="1" t="str">
        <f>IF(AND(S$1&gt;=$C5,S$1&lt;=$D5),$F5,"")</f>
        <v/>
      </c>
      <c r="T5" s="1" t="str">
        <f>IF(AND(T$1&gt;=$C5,T$1&lt;=$D5),$F5,"")</f>
        <v/>
      </c>
      <c r="U5" s="1" t="str">
        <f>IF(AND(U$1&gt;=$C5,U$1&lt;=$D5),$F5,"")</f>
        <v/>
      </c>
      <c r="V5" s="1" t="str">
        <f>IF(AND(V$1&gt;=$C5,V$1&lt;=$D5),$F5,"")</f>
        <v/>
      </c>
      <c r="W5" s="1" t="str">
        <f>IF(AND(W$1&gt;=$C5,W$1&lt;=$D5),$F5,"")</f>
        <v/>
      </c>
      <c r="X5" s="1" t="str">
        <f>IF(AND(X$1&gt;=$C5,X$1&lt;=$D5),$F5,"")</f>
        <v/>
      </c>
      <c r="Y5" s="1" t="str">
        <f>IF(AND(Y$1&gt;=$C5,Y$1&lt;=$D5),$F5,"")</f>
        <v/>
      </c>
      <c r="Z5" s="1" t="str">
        <f>IF(AND(Z$1&gt;=$C5,Z$1&lt;=$D5),$F5,"")</f>
        <v/>
      </c>
      <c r="AA5" s="1" t="str">
        <f>IF(AND(AA$1&gt;=$C5,AA$1&lt;=$D5),$F5,"")</f>
        <v/>
      </c>
      <c r="AB5" s="1" t="str">
        <f>IF(AND(AB$1&gt;=$C5,AB$1&lt;=$D5),$F5,"")</f>
        <v/>
      </c>
      <c r="AC5" s="1" t="str">
        <f>IF(AND(AC$1&gt;=$C5,AC$1&lt;=$D5),$F5,"")</f>
        <v/>
      </c>
      <c r="AD5" s="1" t="str">
        <f>IF(AND(AD$1&gt;=$C5,AD$1&lt;=$D5),$F5,"")</f>
        <v/>
      </c>
      <c r="AE5" s="1" t="str">
        <f>IF(AND(AE$1&gt;=$C5,AE$1&lt;=$D5),$F5,"")</f>
        <v/>
      </c>
      <c r="AF5" s="1" t="str">
        <f>IF(AND(AF$1&gt;=$C5,AF$1&lt;=$D5),$F5,"")</f>
        <v/>
      </c>
      <c r="AG5" s="1" t="str">
        <f>IF(AND(AG$1&gt;=$C5,AG$1&lt;=$D5),$F5,"")</f>
        <v/>
      </c>
      <c r="AH5" s="1" t="str">
        <f>IF(AND(AH$1&gt;=$C5,AH$1&lt;=$D5),$F5,"")</f>
        <v/>
      </c>
      <c r="AI5" s="1" t="str">
        <f>IF(AND(AI$1&gt;=$C5,AI$1&lt;=$D5),$F5,"")</f>
        <v/>
      </c>
      <c r="AJ5" s="1" t="str">
        <f>IF(AND(AJ$1&gt;=$C5,AJ$1&lt;=$D5),$F5,"")</f>
        <v/>
      </c>
      <c r="AK5" s="1" t="str">
        <f>IF(AND(AK$1&gt;=$C5,AK$1&lt;=$D5),$F5,"")</f>
        <v/>
      </c>
      <c r="AL5" s="1" t="str">
        <f>IF(AND(AL$1&gt;=$C5,AL$1&lt;=$D5),$F5,"")</f>
        <v/>
      </c>
      <c r="AM5" s="1" t="str">
        <f>IF(AND(AM$1&gt;=$C5,AM$1&lt;=$D5),$F5,"")</f>
        <v/>
      </c>
      <c r="AN5" s="1" t="str">
        <f>IF(AND(AN$1&gt;=$C5,AN$1&lt;=$D5),$F5,"")</f>
        <v/>
      </c>
      <c r="AO5" s="1" t="str">
        <f>IF(AND(AO$1&gt;=$C5,AO$1&lt;=$D5),$F5,"")</f>
        <v/>
      </c>
      <c r="AP5" s="1" t="str">
        <f>IF(AND(AP$1&gt;=$C5,AP$1&lt;=$D5),$F5,"")</f>
        <v/>
      </c>
      <c r="AQ5" s="1" t="str">
        <f>IF(AND(AQ$1&gt;=$C5,AQ$1&lt;=$D5),$F5,"")</f>
        <v/>
      </c>
      <c r="AR5" s="1" t="str">
        <f>IF(AND(AR$1&gt;=$C5,AR$1&lt;=$D5),$F5,"")</f>
        <v/>
      </c>
      <c r="AS5" s="1" t="str">
        <f>IF(AND(AS$1&gt;=$C5,AS$1&lt;=$D5),$F5,"")</f>
        <v/>
      </c>
      <c r="AT5" s="1" t="str">
        <f>IF(AND(AT$1&gt;=$C5,AT$1&lt;=$D5),$F5,"")</f>
        <v/>
      </c>
      <c r="AU5" s="1" t="str">
        <f>IF(AND(AU$1&gt;=$C5,AU$1&lt;=$D5),$F5,"")</f>
        <v/>
      </c>
      <c r="AV5" s="1" t="str">
        <f>IF(AND(AV$1&gt;=$C5,AV$1&lt;=$D5),$F5,"")</f>
        <v/>
      </c>
      <c r="AW5" s="1" t="str">
        <f>IF(AND(AW$1&gt;=$C5,AW$1&lt;=$D5),$F5,"")</f>
        <v/>
      </c>
      <c r="AX5" s="1" t="str">
        <f>IF(AND(AX$1&gt;=$C5,AX$1&lt;=$D5),$F5,"")</f>
        <v/>
      </c>
      <c r="AY5" s="1" t="str">
        <f>IF(AND(AY$1&gt;=$C5,AY$1&lt;=$D5),$F5,"")</f>
        <v/>
      </c>
      <c r="AZ5" s="1" t="str">
        <f>IF(AND(AZ$1&gt;=$C5,AZ$1&lt;=$D5),$F5,"")</f>
        <v/>
      </c>
      <c r="BA5" s="1" t="str">
        <f>IF(AND(BA$1&gt;=$C5,BA$1&lt;=$D5),$F5,"")</f>
        <v/>
      </c>
      <c r="BB5" s="1" t="str">
        <f>IF(AND(BB$1&gt;=$C5,BB$1&lt;=$D5),$F5,"")</f>
        <v/>
      </c>
      <c r="BC5" s="1" t="str">
        <f>IF(AND(BC$1&gt;=$C5,BC$1&lt;=$D5),$F5,"")</f>
        <v/>
      </c>
      <c r="BD5" s="1" t="str">
        <f>IF(AND(BD$1&gt;=$C5,BD$1&lt;=$D5),$F5,"")</f>
        <v/>
      </c>
      <c r="BE5" s="1" t="str">
        <f>IF(AND(BE$1&gt;=$C5,BE$1&lt;=$D5),$F5,"")</f>
        <v/>
      </c>
      <c r="BF5" s="1" t="str">
        <f>IF(AND(BF$1&gt;=$C5,BF$1&lt;=$D5),$F5,"")</f>
        <v/>
      </c>
      <c r="BG5" s="1" t="str">
        <f>IF(AND(BG$1&gt;=$C5,BG$1&lt;=$D5),$F5,"")</f>
        <v/>
      </c>
      <c r="BH5" s="1" t="str">
        <f>IF(AND(BH$1&gt;=$C5,BH$1&lt;=$D5),$F5,"")</f>
        <v/>
      </c>
      <c r="BI5" s="1" t="str">
        <f>IF(AND(BI$1&gt;=$C5,BI$1&lt;=$D5),$F5,"")</f>
        <v/>
      </c>
      <c r="BJ5" s="1" t="str">
        <f>IF(AND(BJ$1&gt;=$C5,BJ$1&lt;=$D5),$F5,"")</f>
        <v/>
      </c>
      <c r="BK5" s="1" t="str">
        <f>IF(AND(BK$1&gt;=$C5,BK$1&lt;=$D5),$F5,"")</f>
        <v/>
      </c>
      <c r="BL5" s="1" t="str">
        <f>IF(AND(BL$1&gt;=$C5,BL$1&lt;=$D5),$F5,"")</f>
        <v/>
      </c>
      <c r="BM5" s="1" t="str">
        <f>IF(AND(BM$1&gt;=$C5,BM$1&lt;=$D5),$F5,"")</f>
        <v/>
      </c>
      <c r="BN5" s="1" t="str">
        <f>IF(AND(BN$1&gt;=$C5,BN$1&lt;=$D5),$F5,"")</f>
        <v/>
      </c>
      <c r="BO5" s="1" t="str">
        <f>IF(AND(BO$1&gt;=$C5,BO$1&lt;=$D5),$F5,"")</f>
        <v/>
      </c>
      <c r="BP5" s="1" t="str">
        <f>IF(AND(BP$1&gt;=$C5,BP$1&lt;=$D5),$F5,"")</f>
        <v/>
      </c>
      <c r="BQ5" s="48" t="str">
        <f>IF(AND(BQ$1&gt;=$C5,BQ$1&lt;=$D5),$F5,"")</f>
        <v/>
      </c>
    </row>
    <row r="6" spans="1:69" x14ac:dyDescent="0.25">
      <c r="B6" s="51" t="s">
        <v>315</v>
      </c>
      <c r="C6" s="50">
        <v>44818</v>
      </c>
      <c r="D6" s="50">
        <v>44822</v>
      </c>
      <c r="E6" s="35">
        <f>D6-C6</f>
        <v>4</v>
      </c>
      <c r="F6" s="49" t="s">
        <v>313</v>
      </c>
      <c r="G6" s="1" t="str">
        <f>IF(AND(G$1&gt;=$C6,G$1&lt;=$D6),$F6,"")</f>
        <v/>
      </c>
      <c r="H6" s="1" t="str">
        <f>IF(AND(H$1&gt;=$C6,H$1&lt;=$D6),$F6,"")</f>
        <v/>
      </c>
      <c r="I6" s="1" t="str">
        <f>IF(AND(I$1&gt;=$C6,I$1&lt;=$D6),$F6,"")</f>
        <v/>
      </c>
      <c r="J6" s="1" t="str">
        <f>IF(AND(J$1&gt;=$C6,J$1&lt;=$D6),$F6,"")</f>
        <v/>
      </c>
      <c r="K6" s="1" t="str">
        <f>IF(AND(K$1&gt;=$C6,K$1&lt;=$D6),$F6,"")</f>
        <v/>
      </c>
      <c r="L6" s="1" t="str">
        <f>IF(AND(L$1&gt;=$C6,L$1&lt;=$D6),$F6,"")</f>
        <v>Достигнута</v>
      </c>
      <c r="M6" s="1" t="str">
        <f>IF(AND(M$1&gt;=$C6,M$1&lt;=$D6),$F6,"")</f>
        <v>Достигнута</v>
      </c>
      <c r="N6" s="1" t="str">
        <f>IF(AND(N$1&gt;=$C6,N$1&lt;=$D6),$F6,"")</f>
        <v>Достигнута</v>
      </c>
      <c r="O6" s="1" t="str">
        <f>IF(AND(O$1&gt;=$C6,O$1&lt;=$D6),$F6,"")</f>
        <v>Достигнута</v>
      </c>
      <c r="P6" s="1" t="str">
        <f>IF(AND(P$1&gt;=$C6,P$1&lt;=$D6),$F6,"")</f>
        <v>Достигнута</v>
      </c>
      <c r="Q6" s="1" t="str">
        <f>IF(AND(Q$1&gt;=$C6,Q$1&lt;=$D6),$F6,"")</f>
        <v/>
      </c>
      <c r="R6" s="1" t="str">
        <f>IF(AND(R$1&gt;=$C6,R$1&lt;=$D6),$F6,"")</f>
        <v/>
      </c>
      <c r="S6" s="1" t="str">
        <f>IF(AND(S$1&gt;=$C6,S$1&lt;=$D6),$F6,"")</f>
        <v/>
      </c>
      <c r="T6" s="1" t="str">
        <f>IF(AND(T$1&gt;=$C6,T$1&lt;=$D6),$F6,"")</f>
        <v/>
      </c>
      <c r="U6" s="1" t="str">
        <f>IF(AND(U$1&gt;=$C6,U$1&lt;=$D6),$F6,"")</f>
        <v/>
      </c>
      <c r="V6" s="1" t="str">
        <f>IF(AND(V$1&gt;=$C6,V$1&lt;=$D6),$F6,"")</f>
        <v/>
      </c>
      <c r="W6" s="1" t="str">
        <f>IF(AND(W$1&gt;=$C6,W$1&lt;=$D6),$F6,"")</f>
        <v/>
      </c>
      <c r="X6" s="1" t="str">
        <f>IF(AND(X$1&gt;=$C6,X$1&lt;=$D6),$F6,"")</f>
        <v/>
      </c>
      <c r="Y6" s="1" t="str">
        <f>IF(AND(Y$1&gt;=$C6,Y$1&lt;=$D6),$F6,"")</f>
        <v/>
      </c>
      <c r="Z6" s="1" t="str">
        <f>IF(AND(Z$1&gt;=$C6,Z$1&lt;=$D6),$F6,"")</f>
        <v/>
      </c>
      <c r="AA6" s="1" t="str">
        <f>IF(AND(AA$1&gt;=$C6,AA$1&lt;=$D6),$F6,"")</f>
        <v/>
      </c>
      <c r="AB6" s="1" t="str">
        <f>IF(AND(AB$1&gt;=$C6,AB$1&lt;=$D6),$F6,"")</f>
        <v/>
      </c>
      <c r="AC6" s="1" t="str">
        <f>IF(AND(AC$1&gt;=$C6,AC$1&lt;=$D6),$F6,"")</f>
        <v/>
      </c>
      <c r="AD6" s="1" t="str">
        <f>IF(AND(AD$1&gt;=$C6,AD$1&lt;=$D6),$F6,"")</f>
        <v/>
      </c>
      <c r="AE6" s="1" t="str">
        <f>IF(AND(AE$1&gt;=$C6,AE$1&lt;=$D6),$F6,"")</f>
        <v/>
      </c>
      <c r="AF6" s="1" t="str">
        <f>IF(AND(AF$1&gt;=$C6,AF$1&lt;=$D6),$F6,"")</f>
        <v/>
      </c>
      <c r="AG6" s="1" t="str">
        <f>IF(AND(AG$1&gt;=$C6,AG$1&lt;=$D6),$F6,"")</f>
        <v/>
      </c>
      <c r="AH6" s="1" t="str">
        <f>IF(AND(AH$1&gt;=$C6,AH$1&lt;=$D6),$F6,"")</f>
        <v/>
      </c>
      <c r="AI6" s="1" t="str">
        <f>IF(AND(AI$1&gt;=$C6,AI$1&lt;=$D6),$F6,"")</f>
        <v/>
      </c>
      <c r="AJ6" s="1" t="str">
        <f>IF(AND(AJ$1&gt;=$C6,AJ$1&lt;=$D6),$F6,"")</f>
        <v/>
      </c>
      <c r="AK6" s="1" t="str">
        <f>IF(AND(AK$1&gt;=$C6,AK$1&lt;=$D6),$F6,"")</f>
        <v/>
      </c>
      <c r="AL6" s="1" t="str">
        <f>IF(AND(AL$1&gt;=$C6,AL$1&lt;=$D6),$F6,"")</f>
        <v/>
      </c>
      <c r="AM6" s="1" t="str">
        <f>IF(AND(AM$1&gt;=$C6,AM$1&lt;=$D6),$F6,"")</f>
        <v/>
      </c>
      <c r="AN6" s="1" t="str">
        <f>IF(AND(AN$1&gt;=$C6,AN$1&lt;=$D6),$F6,"")</f>
        <v/>
      </c>
      <c r="AO6" s="1" t="str">
        <f>IF(AND(AO$1&gt;=$C6,AO$1&lt;=$D6),$F6,"")</f>
        <v/>
      </c>
      <c r="AP6" s="1" t="str">
        <f>IF(AND(AP$1&gt;=$C6,AP$1&lt;=$D6),$F6,"")</f>
        <v/>
      </c>
      <c r="AQ6" s="1" t="str">
        <f>IF(AND(AQ$1&gt;=$C6,AQ$1&lt;=$D6),$F6,"")</f>
        <v/>
      </c>
      <c r="AR6" s="1" t="str">
        <f>IF(AND(AR$1&gt;=$C6,AR$1&lt;=$D6),$F6,"")</f>
        <v/>
      </c>
      <c r="AS6" s="1" t="str">
        <f>IF(AND(AS$1&gt;=$C6,AS$1&lt;=$D6),$F6,"")</f>
        <v/>
      </c>
      <c r="AT6" s="1" t="str">
        <f>IF(AND(AT$1&gt;=$C6,AT$1&lt;=$D6),$F6,"")</f>
        <v/>
      </c>
      <c r="AU6" s="1" t="str">
        <f>IF(AND(AU$1&gt;=$C6,AU$1&lt;=$D6),$F6,"")</f>
        <v/>
      </c>
      <c r="AV6" s="1" t="str">
        <f>IF(AND(AV$1&gt;=$C6,AV$1&lt;=$D6),$F6,"")</f>
        <v/>
      </c>
      <c r="AW6" s="1" t="str">
        <f>IF(AND(AW$1&gt;=$C6,AW$1&lt;=$D6),$F6,"")</f>
        <v/>
      </c>
      <c r="AX6" s="1" t="str">
        <f>IF(AND(AX$1&gt;=$C6,AX$1&lt;=$D6),$F6,"")</f>
        <v/>
      </c>
      <c r="AY6" s="1" t="str">
        <f>IF(AND(AY$1&gt;=$C6,AY$1&lt;=$D6),$F6,"")</f>
        <v/>
      </c>
      <c r="AZ6" s="1" t="str">
        <f>IF(AND(AZ$1&gt;=$C6,AZ$1&lt;=$D6),$F6,"")</f>
        <v/>
      </c>
      <c r="BA6" s="1" t="str">
        <f>IF(AND(BA$1&gt;=$C6,BA$1&lt;=$D6),$F6,"")</f>
        <v/>
      </c>
      <c r="BB6" s="1" t="str">
        <f>IF(AND(BB$1&gt;=$C6,BB$1&lt;=$D6),$F6,"")</f>
        <v/>
      </c>
      <c r="BC6" s="1" t="str">
        <f>IF(AND(BC$1&gt;=$C6,BC$1&lt;=$D6),$F6,"")</f>
        <v/>
      </c>
      <c r="BD6" s="1" t="str">
        <f>IF(AND(BD$1&gt;=$C6,BD$1&lt;=$D6),$F6,"")</f>
        <v/>
      </c>
      <c r="BE6" s="1" t="str">
        <f>IF(AND(BE$1&gt;=$C6,BE$1&lt;=$D6),$F6,"")</f>
        <v/>
      </c>
      <c r="BF6" s="1" t="str">
        <f>IF(AND(BF$1&gt;=$C6,BF$1&lt;=$D6),$F6,"")</f>
        <v/>
      </c>
      <c r="BG6" s="1" t="str">
        <f>IF(AND(BG$1&gt;=$C6,BG$1&lt;=$D6),$F6,"")</f>
        <v/>
      </c>
      <c r="BH6" s="1" t="str">
        <f>IF(AND(BH$1&gt;=$C6,BH$1&lt;=$D6),$F6,"")</f>
        <v/>
      </c>
      <c r="BI6" s="1" t="str">
        <f>IF(AND(BI$1&gt;=$C6,BI$1&lt;=$D6),$F6,"")</f>
        <v/>
      </c>
      <c r="BJ6" s="1" t="str">
        <f>IF(AND(BJ$1&gt;=$C6,BJ$1&lt;=$D6),$F6,"")</f>
        <v/>
      </c>
      <c r="BK6" s="1" t="str">
        <f>IF(AND(BK$1&gt;=$C6,BK$1&lt;=$D6),$F6,"")</f>
        <v/>
      </c>
      <c r="BL6" s="1" t="str">
        <f>IF(AND(BL$1&gt;=$C6,BL$1&lt;=$D6),$F6,"")</f>
        <v/>
      </c>
      <c r="BM6" s="1" t="str">
        <f>IF(AND(BM$1&gt;=$C6,BM$1&lt;=$D6),$F6,"")</f>
        <v/>
      </c>
      <c r="BN6" s="1" t="str">
        <f>IF(AND(BN$1&gt;=$C6,BN$1&lt;=$D6),$F6,"")</f>
        <v/>
      </c>
      <c r="BO6" s="1" t="str">
        <f>IF(AND(BO$1&gt;=$C6,BO$1&lt;=$D6),$F6,"")</f>
        <v/>
      </c>
      <c r="BP6" s="1" t="str">
        <f>IF(AND(BP$1&gt;=$C6,BP$1&lt;=$D6),$F6,"")</f>
        <v/>
      </c>
      <c r="BQ6" s="48" t="str">
        <f>IF(AND(BQ$1&gt;=$C6,BQ$1&lt;=$D6),$F6,"")</f>
        <v/>
      </c>
    </row>
    <row r="7" spans="1:69" x14ac:dyDescent="0.25">
      <c r="B7" s="51" t="s">
        <v>314</v>
      </c>
      <c r="C7" s="50">
        <v>44823</v>
      </c>
      <c r="D7" s="50">
        <v>44832</v>
      </c>
      <c r="E7" s="35">
        <f>D7-C7</f>
        <v>9</v>
      </c>
      <c r="F7" s="49" t="s">
        <v>313</v>
      </c>
      <c r="G7" s="1" t="str">
        <f>IF(AND(G$1&gt;=$C7,G$1&lt;=$D7),$F7,"")</f>
        <v/>
      </c>
      <c r="H7" s="1" t="str">
        <f>IF(AND(H$1&gt;=$C7,H$1&lt;=$D7),$F7,"")</f>
        <v/>
      </c>
      <c r="I7" s="1" t="str">
        <f>IF(AND(I$1&gt;=$C7,I$1&lt;=$D7),$F7,"")</f>
        <v/>
      </c>
      <c r="J7" s="1" t="str">
        <f>IF(AND(J$1&gt;=$C7,J$1&lt;=$D7),$F7,"")</f>
        <v/>
      </c>
      <c r="K7" s="1" t="str">
        <f>IF(AND(K$1&gt;=$C7,K$1&lt;=$D7),$F7,"")</f>
        <v/>
      </c>
      <c r="L7" s="1" t="str">
        <f>IF(AND(L$1&gt;=$C7,L$1&lt;=$D7),$F7,"")</f>
        <v/>
      </c>
      <c r="M7" s="1" t="str">
        <f>IF(AND(M$1&gt;=$C7,M$1&lt;=$D7),$F7,"")</f>
        <v/>
      </c>
      <c r="N7" s="1" t="str">
        <f>IF(AND(N$1&gt;=$C7,N$1&lt;=$D7),$F7,"")</f>
        <v/>
      </c>
      <c r="O7" s="1" t="str">
        <f>IF(AND(O$1&gt;=$C7,O$1&lt;=$D7),$F7,"")</f>
        <v/>
      </c>
      <c r="P7" s="1" t="str">
        <f>IF(AND(P$1&gt;=$C7,P$1&lt;=$D7),$F7,"")</f>
        <v/>
      </c>
      <c r="Q7" s="1" t="str">
        <f>IF(AND(Q$1&gt;=$C7,Q$1&lt;=$D7),$F7,"")</f>
        <v>Достигнута</v>
      </c>
      <c r="R7" s="1" t="str">
        <f>IF(AND(R$1&gt;=$C7,R$1&lt;=$D7),$F7,"")</f>
        <v>Достигнута</v>
      </c>
      <c r="S7" s="1" t="str">
        <f>IF(AND(S$1&gt;=$C7,S$1&lt;=$D7),$F7,"")</f>
        <v>Достигнута</v>
      </c>
      <c r="T7" s="1" t="str">
        <f>IF(AND(T$1&gt;=$C7,T$1&lt;=$D7),$F7,"")</f>
        <v>Достигнута</v>
      </c>
      <c r="U7" s="1" t="str">
        <f>IF(AND(U$1&gt;=$C7,U$1&lt;=$D7),$F7,"")</f>
        <v>Достигнута</v>
      </c>
      <c r="V7" s="1" t="str">
        <f>IF(AND(V$1&gt;=$C7,V$1&lt;=$D7),$F7,"")</f>
        <v>Достигнута</v>
      </c>
      <c r="W7" s="1" t="str">
        <f>IF(AND(W$1&gt;=$C7,W$1&lt;=$D7),$F7,"")</f>
        <v>Достигнута</v>
      </c>
      <c r="X7" s="1" t="str">
        <f>IF(AND(X$1&gt;=$C7,X$1&lt;=$D7),$F7,"")</f>
        <v>Достигнута</v>
      </c>
      <c r="Y7" s="1" t="str">
        <f>IF(AND(Y$1&gt;=$C7,Y$1&lt;=$D7),$F7,"")</f>
        <v>Достигнута</v>
      </c>
      <c r="Z7" s="1" t="str">
        <f>IF(AND(Z$1&gt;=$C7,Z$1&lt;=$D7),$F7,"")</f>
        <v>Достигнута</v>
      </c>
      <c r="AA7" s="1" t="str">
        <f>IF(AND(AA$1&gt;=$C7,AA$1&lt;=$D7),$F7,"")</f>
        <v/>
      </c>
      <c r="AB7" s="1" t="str">
        <f>IF(AND(AB$1&gt;=$C7,AB$1&lt;=$D7),$F7,"")</f>
        <v/>
      </c>
      <c r="AC7" s="1" t="str">
        <f>IF(AND(AC$1&gt;=$C7,AC$1&lt;=$D7),$F7,"")</f>
        <v/>
      </c>
      <c r="AD7" s="1" t="str">
        <f>IF(AND(AD$1&gt;=$C7,AD$1&lt;=$D7),$F7,"")</f>
        <v/>
      </c>
      <c r="AE7" s="1" t="str">
        <f>IF(AND(AE$1&gt;=$C7,AE$1&lt;=$D7),$F7,"")</f>
        <v/>
      </c>
      <c r="AF7" s="1" t="str">
        <f>IF(AND(AF$1&gt;=$C7,AF$1&lt;=$D7),$F7,"")</f>
        <v/>
      </c>
      <c r="AG7" s="1" t="str">
        <f>IF(AND(AG$1&gt;=$C7,AG$1&lt;=$D7),$F7,"")</f>
        <v/>
      </c>
      <c r="AH7" s="1" t="str">
        <f>IF(AND(AH$1&gt;=$C7,AH$1&lt;=$D7),$F7,"")</f>
        <v/>
      </c>
      <c r="AI7" s="1" t="str">
        <f>IF(AND(AI$1&gt;=$C7,AI$1&lt;=$D7),$F7,"")</f>
        <v/>
      </c>
      <c r="AJ7" s="1" t="str">
        <f>IF(AND(AJ$1&gt;=$C7,AJ$1&lt;=$D7),$F7,"")</f>
        <v/>
      </c>
      <c r="AK7" s="1" t="str">
        <f>IF(AND(AK$1&gt;=$C7,AK$1&lt;=$D7),$F7,"")</f>
        <v/>
      </c>
      <c r="AL7" s="1" t="str">
        <f>IF(AND(AL$1&gt;=$C7,AL$1&lt;=$D7),$F7,"")</f>
        <v/>
      </c>
      <c r="AM7" s="1" t="str">
        <f>IF(AND(AM$1&gt;=$C7,AM$1&lt;=$D7),$F7,"")</f>
        <v/>
      </c>
      <c r="AN7" s="1" t="str">
        <f>IF(AND(AN$1&gt;=$C7,AN$1&lt;=$D7),$F7,"")</f>
        <v/>
      </c>
      <c r="AO7" s="1" t="str">
        <f>IF(AND(AO$1&gt;=$C7,AO$1&lt;=$D7),$F7,"")</f>
        <v/>
      </c>
      <c r="AP7" s="1" t="str">
        <f>IF(AND(AP$1&gt;=$C7,AP$1&lt;=$D7),$F7,"")</f>
        <v/>
      </c>
      <c r="AQ7" s="1" t="str">
        <f>IF(AND(AQ$1&gt;=$C7,AQ$1&lt;=$D7),$F7,"")</f>
        <v/>
      </c>
      <c r="AR7" s="1" t="str">
        <f>IF(AND(AR$1&gt;=$C7,AR$1&lt;=$D7),$F7,"")</f>
        <v/>
      </c>
      <c r="AS7" s="1" t="str">
        <f>IF(AND(AS$1&gt;=$C7,AS$1&lt;=$D7),$F7,"")</f>
        <v/>
      </c>
      <c r="AT7" s="1" t="str">
        <f>IF(AND(AT$1&gt;=$C7,AT$1&lt;=$D7),$F7,"")</f>
        <v/>
      </c>
      <c r="AU7" s="1" t="str">
        <f>IF(AND(AU$1&gt;=$C7,AU$1&lt;=$D7),$F7,"")</f>
        <v/>
      </c>
      <c r="AV7" s="1" t="str">
        <f>IF(AND(AV$1&gt;=$C7,AV$1&lt;=$D7),$F7,"")</f>
        <v/>
      </c>
      <c r="AW7" s="1" t="str">
        <f>IF(AND(AW$1&gt;=$C7,AW$1&lt;=$D7),$F7,"")</f>
        <v/>
      </c>
      <c r="AX7" s="1" t="str">
        <f>IF(AND(AX$1&gt;=$C7,AX$1&lt;=$D7),$F7,"")</f>
        <v/>
      </c>
      <c r="AY7" s="1" t="str">
        <f>IF(AND(AY$1&gt;=$C7,AY$1&lt;=$D7),$F7,"")</f>
        <v/>
      </c>
      <c r="AZ7" s="1" t="str">
        <f>IF(AND(AZ$1&gt;=$C7,AZ$1&lt;=$D7),$F7,"")</f>
        <v/>
      </c>
      <c r="BA7" s="1" t="str">
        <f>IF(AND(BA$1&gt;=$C7,BA$1&lt;=$D7),$F7,"")</f>
        <v/>
      </c>
      <c r="BB7" s="1" t="str">
        <f>IF(AND(BB$1&gt;=$C7,BB$1&lt;=$D7),$F7,"")</f>
        <v/>
      </c>
      <c r="BC7" s="1" t="str">
        <f>IF(AND(BC$1&gt;=$C7,BC$1&lt;=$D7),$F7,"")</f>
        <v/>
      </c>
      <c r="BD7" s="1" t="str">
        <f>IF(AND(BD$1&gt;=$C7,BD$1&lt;=$D7),$F7,"")</f>
        <v/>
      </c>
      <c r="BE7" s="1" t="str">
        <f>IF(AND(BE$1&gt;=$C7,BE$1&lt;=$D7),$F7,"")</f>
        <v/>
      </c>
      <c r="BF7" s="1" t="str">
        <f>IF(AND(BF$1&gt;=$C7,BF$1&lt;=$D7),$F7,"")</f>
        <v/>
      </c>
      <c r="BG7" s="1" t="str">
        <f>IF(AND(BG$1&gt;=$C7,BG$1&lt;=$D7),$F7,"")</f>
        <v/>
      </c>
      <c r="BH7" s="1" t="str">
        <f>IF(AND(BH$1&gt;=$C7,BH$1&lt;=$D7),$F7,"")</f>
        <v/>
      </c>
      <c r="BI7" s="1" t="str">
        <f>IF(AND(BI$1&gt;=$C7,BI$1&lt;=$D7),$F7,"")</f>
        <v/>
      </c>
      <c r="BJ7" s="1" t="str">
        <f>IF(AND(BJ$1&gt;=$C7,BJ$1&lt;=$D7),$F7,"")</f>
        <v/>
      </c>
      <c r="BK7" s="1" t="str">
        <f>IF(AND(BK$1&gt;=$C7,BK$1&lt;=$D7),$F7,"")</f>
        <v/>
      </c>
      <c r="BL7" s="1" t="str">
        <f>IF(AND(BL$1&gt;=$C7,BL$1&lt;=$D7),$F7,"")</f>
        <v/>
      </c>
      <c r="BM7" s="1" t="str">
        <f>IF(AND(BM$1&gt;=$C7,BM$1&lt;=$D7),$F7,"")</f>
        <v/>
      </c>
      <c r="BN7" s="1" t="str">
        <f>IF(AND(BN$1&gt;=$C7,BN$1&lt;=$D7),$F7,"")</f>
        <v/>
      </c>
      <c r="BO7" s="1" t="str">
        <f>IF(AND(BO$1&gt;=$C7,BO$1&lt;=$D7),$F7,"")</f>
        <v/>
      </c>
      <c r="BP7" s="1" t="str">
        <f>IF(AND(BP$1&gt;=$C7,BP$1&lt;=$D7),$F7,"")</f>
        <v/>
      </c>
      <c r="BQ7" s="48" t="str">
        <f>IF(AND(BQ$1&gt;=$C7,BQ$1&lt;=$D7),$F7,"")</f>
        <v/>
      </c>
    </row>
    <row r="8" spans="1:69" x14ac:dyDescent="0.25">
      <c r="B8" s="51" t="s">
        <v>322</v>
      </c>
      <c r="C8" s="50">
        <v>44830</v>
      </c>
      <c r="D8" s="50">
        <v>44834</v>
      </c>
      <c r="E8" s="35">
        <f>D8-C8</f>
        <v>4</v>
      </c>
      <c r="F8" s="49" t="s">
        <v>316</v>
      </c>
      <c r="G8" s="1" t="str">
        <f>IF(AND(G$1&gt;=$C8,G$1&lt;=$D8),$F8,"")</f>
        <v/>
      </c>
      <c r="H8" s="1" t="str">
        <f>IF(AND(H$1&gt;=$C8,H$1&lt;=$D8),$F8,"")</f>
        <v/>
      </c>
      <c r="I8" s="1" t="str">
        <f>IF(AND(I$1&gt;=$C8,I$1&lt;=$D8),$F8,"")</f>
        <v/>
      </c>
      <c r="J8" s="1" t="str">
        <f>IF(AND(J$1&gt;=$C8,J$1&lt;=$D8),$F8,"")</f>
        <v/>
      </c>
      <c r="K8" s="1" t="str">
        <f>IF(AND(K$1&gt;=$C8,K$1&lt;=$D8),$F8,"")</f>
        <v/>
      </c>
      <c r="L8" s="1" t="str">
        <f>IF(AND(L$1&gt;=$C8,L$1&lt;=$D8),$F8,"")</f>
        <v/>
      </c>
      <c r="M8" s="1" t="str">
        <f>IF(AND(M$1&gt;=$C8,M$1&lt;=$D8),$F8,"")</f>
        <v/>
      </c>
      <c r="N8" s="1" t="str">
        <f>IF(AND(N$1&gt;=$C8,N$1&lt;=$D8),$F8,"")</f>
        <v/>
      </c>
      <c r="O8" s="1" t="str">
        <f>IF(AND(O$1&gt;=$C8,O$1&lt;=$D8),$F8,"")</f>
        <v/>
      </c>
      <c r="P8" s="1" t="str">
        <f>IF(AND(P$1&gt;=$C8,P$1&lt;=$D8),$F8,"")</f>
        <v/>
      </c>
      <c r="Q8" s="1" t="str">
        <f>IF(AND(Q$1&gt;=$C8,Q$1&lt;=$D8),$F8,"")</f>
        <v/>
      </c>
      <c r="R8" s="1" t="str">
        <f>IF(AND(R$1&gt;=$C8,R$1&lt;=$D8),$F8,"")</f>
        <v/>
      </c>
      <c r="S8" s="1" t="str">
        <f>IF(AND(S$1&gt;=$C8,S$1&lt;=$D8),$F8,"")</f>
        <v/>
      </c>
      <c r="T8" s="1" t="str">
        <f>IF(AND(T$1&gt;=$C8,T$1&lt;=$D8),$F8,"")</f>
        <v/>
      </c>
      <c r="U8" s="1" t="str">
        <f>IF(AND(U$1&gt;=$C8,U$1&lt;=$D8),$F8,"")</f>
        <v/>
      </c>
      <c r="V8" s="1" t="str">
        <f>IF(AND(V$1&gt;=$C8,V$1&lt;=$D8),$F8,"")</f>
        <v/>
      </c>
      <c r="W8" s="1" t="str">
        <f>IF(AND(W$1&gt;=$C8,W$1&lt;=$D8),$F8,"")</f>
        <v/>
      </c>
      <c r="X8" s="1" t="str">
        <f>IF(AND(X$1&gt;=$C8,X$1&lt;=$D8),$F8,"")</f>
        <v>В ожидании</v>
      </c>
      <c r="Y8" s="1" t="str">
        <f>IF(AND(Y$1&gt;=$C8,Y$1&lt;=$D8),$F8,"")</f>
        <v>В ожидании</v>
      </c>
      <c r="Z8" s="1" t="str">
        <f>IF(AND(Z$1&gt;=$C8,Z$1&lt;=$D8),$F8,"")</f>
        <v>В ожидании</v>
      </c>
      <c r="AA8" s="1" t="str">
        <f>IF(AND(AA$1&gt;=$C8,AA$1&lt;=$D8),$F8,"")</f>
        <v>В ожидании</v>
      </c>
      <c r="AB8" s="1" t="str">
        <f>IF(AND(AB$1&gt;=$C8,AB$1&lt;=$D8),$F8,"")</f>
        <v>В ожидании</v>
      </c>
      <c r="AC8" s="1" t="str">
        <f>IF(AND(AC$1&gt;=$C8,AC$1&lt;=$D8),$F8,"")</f>
        <v/>
      </c>
      <c r="AD8" s="1" t="str">
        <f>IF(AND(AD$1&gt;=$C8,AD$1&lt;=$D8),$F8,"")</f>
        <v/>
      </c>
      <c r="AE8" s="1" t="str">
        <f>IF(AND(AE$1&gt;=$C8,AE$1&lt;=$D8),$F8,"")</f>
        <v/>
      </c>
      <c r="AF8" s="1" t="str">
        <f>IF(AND(AF$1&gt;=$C8,AF$1&lt;=$D8),$F8,"")</f>
        <v/>
      </c>
      <c r="AG8" s="1" t="str">
        <f>IF(AND(AG$1&gt;=$C8,AG$1&lt;=$D8),$F8,"")</f>
        <v/>
      </c>
      <c r="AH8" s="1" t="str">
        <f>IF(AND(AH$1&gt;=$C8,AH$1&lt;=$D8),$F8,"")</f>
        <v/>
      </c>
      <c r="AI8" s="1" t="str">
        <f>IF(AND(AI$1&gt;=$C8,AI$1&lt;=$D8),$F8,"")</f>
        <v/>
      </c>
      <c r="AJ8" s="1" t="str">
        <f>IF(AND(AJ$1&gt;=$C8,AJ$1&lt;=$D8),$F8,"")</f>
        <v/>
      </c>
      <c r="AK8" s="1" t="str">
        <f>IF(AND(AK$1&gt;=$C8,AK$1&lt;=$D8),$F8,"")</f>
        <v/>
      </c>
      <c r="AL8" s="1" t="str">
        <f>IF(AND(AL$1&gt;=$C8,AL$1&lt;=$D8),$F8,"")</f>
        <v/>
      </c>
      <c r="AM8" s="1" t="str">
        <f>IF(AND(AM$1&gt;=$C8,AM$1&lt;=$D8),$F8,"")</f>
        <v/>
      </c>
      <c r="AN8" s="1" t="str">
        <f>IF(AND(AN$1&gt;=$C8,AN$1&lt;=$D8),$F8,"")</f>
        <v/>
      </c>
      <c r="AO8" s="1" t="str">
        <f>IF(AND(AO$1&gt;=$C8,AO$1&lt;=$D8),$F8,"")</f>
        <v/>
      </c>
      <c r="AP8" s="1" t="str">
        <f>IF(AND(AP$1&gt;=$C8,AP$1&lt;=$D8),$F8,"")</f>
        <v/>
      </c>
      <c r="AQ8" s="1" t="str">
        <f>IF(AND(AQ$1&gt;=$C8,AQ$1&lt;=$D8),$F8,"")</f>
        <v/>
      </c>
      <c r="AR8" s="1" t="str">
        <f>IF(AND(AR$1&gt;=$C8,AR$1&lt;=$D8),$F8,"")</f>
        <v/>
      </c>
      <c r="AS8" s="1" t="str">
        <f>IF(AND(AS$1&gt;=$C8,AS$1&lt;=$D8),$F8,"")</f>
        <v/>
      </c>
      <c r="AT8" s="1" t="str">
        <f>IF(AND(AT$1&gt;=$C8,AT$1&lt;=$D8),$F8,"")</f>
        <v/>
      </c>
      <c r="AU8" s="1" t="str">
        <f>IF(AND(AU$1&gt;=$C8,AU$1&lt;=$D8),$F8,"")</f>
        <v/>
      </c>
      <c r="AV8" s="1" t="str">
        <f>IF(AND(AV$1&gt;=$C8,AV$1&lt;=$D8),$F8,"")</f>
        <v/>
      </c>
      <c r="AW8" s="1" t="str">
        <f>IF(AND(AW$1&gt;=$C8,AW$1&lt;=$D8),$F8,"")</f>
        <v/>
      </c>
      <c r="AX8" s="1" t="str">
        <f>IF(AND(AX$1&gt;=$C8,AX$1&lt;=$D8),$F8,"")</f>
        <v/>
      </c>
      <c r="AY8" s="1" t="str">
        <f>IF(AND(AY$1&gt;=$C8,AY$1&lt;=$D8),$F8,"")</f>
        <v/>
      </c>
      <c r="AZ8" s="1" t="str">
        <f>IF(AND(AZ$1&gt;=$C8,AZ$1&lt;=$D8),$F8,"")</f>
        <v/>
      </c>
      <c r="BA8" s="1" t="str">
        <f>IF(AND(BA$1&gt;=$C8,BA$1&lt;=$D8),$F8,"")</f>
        <v/>
      </c>
      <c r="BB8" s="1" t="str">
        <f>IF(AND(BB$1&gt;=$C8,BB$1&lt;=$D8),$F8,"")</f>
        <v/>
      </c>
      <c r="BC8" s="1" t="str">
        <f>IF(AND(BC$1&gt;=$C8,BC$1&lt;=$D8),$F8,"")</f>
        <v/>
      </c>
      <c r="BD8" s="1" t="str">
        <f>IF(AND(BD$1&gt;=$C8,BD$1&lt;=$D8),$F8,"")</f>
        <v/>
      </c>
      <c r="BE8" s="1" t="str">
        <f>IF(AND(BE$1&gt;=$C8,BE$1&lt;=$D8),$F8,"")</f>
        <v/>
      </c>
      <c r="BF8" s="1" t="str">
        <f>IF(AND(BF$1&gt;=$C8,BF$1&lt;=$D8),$F8,"")</f>
        <v/>
      </c>
      <c r="BG8" s="1" t="str">
        <f>IF(AND(BG$1&gt;=$C8,BG$1&lt;=$D8),$F8,"")</f>
        <v/>
      </c>
      <c r="BH8" s="1" t="str">
        <f>IF(AND(BH$1&gt;=$C8,BH$1&lt;=$D8),$F8,"")</f>
        <v/>
      </c>
      <c r="BI8" s="1" t="str">
        <f>IF(AND(BI$1&gt;=$C8,BI$1&lt;=$D8),$F8,"")</f>
        <v/>
      </c>
      <c r="BJ8" s="1" t="str">
        <f>IF(AND(BJ$1&gt;=$C8,BJ$1&lt;=$D8),$F8,"")</f>
        <v/>
      </c>
      <c r="BK8" s="1" t="str">
        <f>IF(AND(BK$1&gt;=$C8,BK$1&lt;=$D8),$F8,"")</f>
        <v/>
      </c>
      <c r="BL8" s="1" t="str">
        <f>IF(AND(BL$1&gt;=$C8,BL$1&lt;=$D8),$F8,"")</f>
        <v/>
      </c>
      <c r="BM8" s="1" t="str">
        <f>IF(AND(BM$1&gt;=$C8,BM$1&lt;=$D8),$F8,"")</f>
        <v/>
      </c>
      <c r="BN8" s="1" t="str">
        <f>IF(AND(BN$1&gt;=$C8,BN$1&lt;=$D8),$F8,"")</f>
        <v/>
      </c>
      <c r="BO8" s="1" t="str">
        <f>IF(AND(BO$1&gt;=$C8,BO$1&lt;=$D8),$F8,"")</f>
        <v/>
      </c>
      <c r="BP8" s="1" t="str">
        <f>IF(AND(BP$1&gt;=$C8,BP$1&lt;=$D8),$F8,"")</f>
        <v/>
      </c>
      <c r="BQ8" s="48" t="str">
        <f>IF(AND(BQ$1&gt;=$C8,BQ$1&lt;=$D8),$F8,"")</f>
        <v/>
      </c>
    </row>
    <row r="9" spans="1:69" x14ac:dyDescent="0.25">
      <c r="B9" s="51" t="s">
        <v>321</v>
      </c>
      <c r="C9" s="50">
        <v>44833</v>
      </c>
      <c r="D9" s="50">
        <v>44837</v>
      </c>
      <c r="E9" s="35">
        <f>D9-C9</f>
        <v>4</v>
      </c>
      <c r="F9" s="49" t="s">
        <v>316</v>
      </c>
      <c r="G9" s="1" t="str">
        <f>IF(AND(G$1&gt;=$C9,G$1&lt;=$D9),$F9,"")</f>
        <v/>
      </c>
      <c r="H9" s="1" t="str">
        <f>IF(AND(H$1&gt;=$C9,H$1&lt;=$D9),$F9,"")</f>
        <v/>
      </c>
      <c r="I9" s="1" t="str">
        <f>IF(AND(I$1&gt;=$C9,I$1&lt;=$D9),$F9,"")</f>
        <v/>
      </c>
      <c r="J9" s="1" t="str">
        <f>IF(AND(J$1&gt;=$C9,J$1&lt;=$D9),$F9,"")</f>
        <v/>
      </c>
      <c r="K9" s="1" t="str">
        <f>IF(AND(K$1&gt;=$C9,K$1&lt;=$D9),$F9,"")</f>
        <v/>
      </c>
      <c r="L9" s="1" t="str">
        <f>IF(AND(L$1&gt;=$C9,L$1&lt;=$D9),$F9,"")</f>
        <v/>
      </c>
      <c r="M9" s="1" t="str">
        <f>IF(AND(M$1&gt;=$C9,M$1&lt;=$D9),$F9,"")</f>
        <v/>
      </c>
      <c r="N9" s="1" t="str">
        <f>IF(AND(N$1&gt;=$C9,N$1&lt;=$D9),$F9,"")</f>
        <v/>
      </c>
      <c r="O9" s="1" t="str">
        <f>IF(AND(O$1&gt;=$C9,O$1&lt;=$D9),$F9,"")</f>
        <v/>
      </c>
      <c r="P9" s="1" t="str">
        <f>IF(AND(P$1&gt;=$C9,P$1&lt;=$D9),$F9,"")</f>
        <v/>
      </c>
      <c r="Q9" s="1" t="str">
        <f>IF(AND(Q$1&gt;=$C9,Q$1&lt;=$D9),$F9,"")</f>
        <v/>
      </c>
      <c r="R9" s="1" t="str">
        <f>IF(AND(R$1&gt;=$C9,R$1&lt;=$D9),$F9,"")</f>
        <v/>
      </c>
      <c r="S9" s="1" t="str">
        <f>IF(AND(S$1&gt;=$C9,S$1&lt;=$D9),$F9,"")</f>
        <v/>
      </c>
      <c r="T9" s="1" t="str">
        <f>IF(AND(T$1&gt;=$C9,T$1&lt;=$D9),$F9,"")</f>
        <v/>
      </c>
      <c r="U9" s="1" t="str">
        <f>IF(AND(U$1&gt;=$C9,U$1&lt;=$D9),$F9,"")</f>
        <v/>
      </c>
      <c r="V9" s="1" t="str">
        <f>IF(AND(V$1&gt;=$C9,V$1&lt;=$D9),$F9,"")</f>
        <v/>
      </c>
      <c r="W9" s="1" t="str">
        <f>IF(AND(W$1&gt;=$C9,W$1&lt;=$D9),$F9,"")</f>
        <v/>
      </c>
      <c r="X9" s="1" t="str">
        <f>IF(AND(X$1&gt;=$C9,X$1&lt;=$D9),$F9,"")</f>
        <v/>
      </c>
      <c r="Y9" s="1" t="str">
        <f>IF(AND(Y$1&gt;=$C9,Y$1&lt;=$D9),$F9,"")</f>
        <v/>
      </c>
      <c r="Z9" s="1" t="str">
        <f>IF(AND(Z$1&gt;=$C9,Z$1&lt;=$D9),$F9,"")</f>
        <v/>
      </c>
      <c r="AA9" s="1" t="str">
        <f>IF(AND(AA$1&gt;=$C9,AA$1&lt;=$D9),$F9,"")</f>
        <v>В ожидании</v>
      </c>
      <c r="AB9" s="1" t="str">
        <f>IF(AND(AB$1&gt;=$C9,AB$1&lt;=$D9),$F9,"")</f>
        <v>В ожидании</v>
      </c>
      <c r="AC9" s="1" t="str">
        <f>IF(AND(AC$1&gt;=$C9,AC$1&lt;=$D9),$F9,"")</f>
        <v>В ожидании</v>
      </c>
      <c r="AD9" s="1" t="str">
        <f>IF(AND(AD$1&gt;=$C9,AD$1&lt;=$D9),$F9,"")</f>
        <v>В ожидании</v>
      </c>
      <c r="AE9" s="1" t="str">
        <f>IF(AND(AE$1&gt;=$C9,AE$1&lt;=$D9),$F9,"")</f>
        <v>В ожидании</v>
      </c>
      <c r="AF9" s="1" t="str">
        <f>IF(AND(AF$1&gt;=$C9,AF$1&lt;=$D9),$F9,"")</f>
        <v/>
      </c>
      <c r="AG9" s="1" t="str">
        <f>IF(AND(AG$1&gt;=$C9,AG$1&lt;=$D9),$F9,"")</f>
        <v/>
      </c>
      <c r="AH9" s="1" t="str">
        <f>IF(AND(AH$1&gt;=$C9,AH$1&lt;=$D9),$F9,"")</f>
        <v/>
      </c>
      <c r="AI9" s="1" t="str">
        <f>IF(AND(AI$1&gt;=$C9,AI$1&lt;=$D9),$F9,"")</f>
        <v/>
      </c>
      <c r="AJ9" s="1" t="str">
        <f>IF(AND(AJ$1&gt;=$C9,AJ$1&lt;=$D9),$F9,"")</f>
        <v/>
      </c>
      <c r="AK9" s="1" t="str">
        <f>IF(AND(AK$1&gt;=$C9,AK$1&lt;=$D9),$F9,"")</f>
        <v/>
      </c>
      <c r="AL9" s="1" t="str">
        <f>IF(AND(AL$1&gt;=$C9,AL$1&lt;=$D9),$F9,"")</f>
        <v/>
      </c>
      <c r="AM9" s="1" t="str">
        <f>IF(AND(AM$1&gt;=$C9,AM$1&lt;=$D9),$F9,"")</f>
        <v/>
      </c>
      <c r="AN9" s="1" t="str">
        <f>IF(AND(AN$1&gt;=$C9,AN$1&lt;=$D9),$F9,"")</f>
        <v/>
      </c>
      <c r="AO9" s="1" t="str">
        <f>IF(AND(AO$1&gt;=$C9,AO$1&lt;=$D9),$F9,"")</f>
        <v/>
      </c>
      <c r="AP9" s="1" t="str">
        <f>IF(AND(AP$1&gt;=$C9,AP$1&lt;=$D9),$F9,"")</f>
        <v/>
      </c>
      <c r="AQ9" s="1" t="str">
        <f>IF(AND(AQ$1&gt;=$C9,AQ$1&lt;=$D9),$F9,"")</f>
        <v/>
      </c>
      <c r="AR9" s="1" t="str">
        <f>IF(AND(AR$1&gt;=$C9,AR$1&lt;=$D9),$F9,"")</f>
        <v/>
      </c>
      <c r="AS9" s="1" t="str">
        <f>IF(AND(AS$1&gt;=$C9,AS$1&lt;=$D9),$F9,"")</f>
        <v/>
      </c>
      <c r="AT9" s="1" t="str">
        <f>IF(AND(AT$1&gt;=$C9,AT$1&lt;=$D9),$F9,"")</f>
        <v/>
      </c>
      <c r="AU9" s="1" t="str">
        <f>IF(AND(AU$1&gt;=$C9,AU$1&lt;=$D9),$F9,"")</f>
        <v/>
      </c>
      <c r="AV9" s="1" t="str">
        <f>IF(AND(AV$1&gt;=$C9,AV$1&lt;=$D9),$F9,"")</f>
        <v/>
      </c>
      <c r="AW9" s="1" t="str">
        <f>IF(AND(AW$1&gt;=$C9,AW$1&lt;=$D9),$F9,"")</f>
        <v/>
      </c>
      <c r="AX9" s="1" t="str">
        <f>IF(AND(AX$1&gt;=$C9,AX$1&lt;=$D9),$F9,"")</f>
        <v/>
      </c>
      <c r="AY9" s="1" t="str">
        <f>IF(AND(AY$1&gt;=$C9,AY$1&lt;=$D9),$F9,"")</f>
        <v/>
      </c>
      <c r="AZ9" s="1" t="str">
        <f>IF(AND(AZ$1&gt;=$C9,AZ$1&lt;=$D9),$F9,"")</f>
        <v/>
      </c>
      <c r="BA9" s="1" t="str">
        <f>IF(AND(BA$1&gt;=$C9,BA$1&lt;=$D9),$F9,"")</f>
        <v/>
      </c>
      <c r="BB9" s="1" t="str">
        <f>IF(AND(BB$1&gt;=$C9,BB$1&lt;=$D9),$F9,"")</f>
        <v/>
      </c>
      <c r="BC9" s="1" t="str">
        <f>IF(AND(BC$1&gt;=$C9,BC$1&lt;=$D9),$F9,"")</f>
        <v/>
      </c>
      <c r="BD9" s="1" t="str">
        <f>IF(AND(BD$1&gt;=$C9,BD$1&lt;=$D9),$F9,"")</f>
        <v/>
      </c>
      <c r="BE9" s="1" t="str">
        <f>IF(AND(BE$1&gt;=$C9,BE$1&lt;=$D9),$F9,"")</f>
        <v/>
      </c>
      <c r="BF9" s="1" t="str">
        <f>IF(AND(BF$1&gt;=$C9,BF$1&lt;=$D9),$F9,"")</f>
        <v/>
      </c>
      <c r="BG9" s="1" t="str">
        <f>IF(AND(BG$1&gt;=$C9,BG$1&lt;=$D9),$F9,"")</f>
        <v/>
      </c>
      <c r="BH9" s="1" t="str">
        <f>IF(AND(BH$1&gt;=$C9,BH$1&lt;=$D9),$F9,"")</f>
        <v/>
      </c>
      <c r="BI9" s="1" t="str">
        <f>IF(AND(BI$1&gt;=$C9,BI$1&lt;=$D9),$F9,"")</f>
        <v/>
      </c>
      <c r="BJ9" s="1" t="str">
        <f>IF(AND(BJ$1&gt;=$C9,BJ$1&lt;=$D9),$F9,"")</f>
        <v/>
      </c>
      <c r="BK9" s="1" t="str">
        <f>IF(AND(BK$1&gt;=$C9,BK$1&lt;=$D9),$F9,"")</f>
        <v/>
      </c>
      <c r="BL9" s="1" t="str">
        <f>IF(AND(BL$1&gt;=$C9,BL$1&lt;=$D9),$F9,"")</f>
        <v/>
      </c>
      <c r="BM9" s="1" t="str">
        <f>IF(AND(BM$1&gt;=$C9,BM$1&lt;=$D9),$F9,"")</f>
        <v/>
      </c>
      <c r="BN9" s="1" t="str">
        <f>IF(AND(BN$1&gt;=$C9,BN$1&lt;=$D9),$F9,"")</f>
        <v/>
      </c>
      <c r="BO9" s="1" t="str">
        <f>IF(AND(BO$1&gt;=$C9,BO$1&lt;=$D9),$F9,"")</f>
        <v/>
      </c>
      <c r="BP9" s="1" t="str">
        <f>IF(AND(BP$1&gt;=$C9,BP$1&lt;=$D9),$F9,"")</f>
        <v/>
      </c>
      <c r="BQ9" s="48" t="str">
        <f>IF(AND(BQ$1&gt;=$C9,BQ$1&lt;=$D9),$F9,"")</f>
        <v/>
      </c>
    </row>
    <row r="10" spans="1:69" x14ac:dyDescent="0.25">
      <c r="B10" s="51" t="s">
        <v>320</v>
      </c>
      <c r="C10" s="50">
        <v>44838</v>
      </c>
      <c r="D10" s="50">
        <v>44842</v>
      </c>
      <c r="E10" s="35">
        <f>D10-C10</f>
        <v>4</v>
      </c>
      <c r="F10" s="49" t="s">
        <v>313</v>
      </c>
      <c r="G10" s="1" t="str">
        <f>IF(AND(G$1&gt;=$C10,G$1&lt;=$D10),$F10,"")</f>
        <v/>
      </c>
      <c r="H10" s="1" t="str">
        <f>IF(AND(H$1&gt;=$C10,H$1&lt;=$D10),$F10,"")</f>
        <v/>
      </c>
      <c r="I10" s="1" t="str">
        <f>IF(AND(I$1&gt;=$C10,I$1&lt;=$D10),$F10,"")</f>
        <v/>
      </c>
      <c r="J10" s="1" t="str">
        <f>IF(AND(J$1&gt;=$C10,J$1&lt;=$D10),$F10,"")</f>
        <v/>
      </c>
      <c r="K10" s="1" t="str">
        <f>IF(AND(K$1&gt;=$C10,K$1&lt;=$D10),$F10,"")</f>
        <v/>
      </c>
      <c r="L10" s="1" t="str">
        <f>IF(AND(L$1&gt;=$C10,L$1&lt;=$D10),$F10,"")</f>
        <v/>
      </c>
      <c r="M10" s="1" t="str">
        <f>IF(AND(M$1&gt;=$C10,M$1&lt;=$D10),$F10,"")</f>
        <v/>
      </c>
      <c r="N10" s="1" t="str">
        <f>IF(AND(N$1&gt;=$C10,N$1&lt;=$D10),$F10,"")</f>
        <v/>
      </c>
      <c r="O10" s="1" t="str">
        <f>IF(AND(O$1&gt;=$C10,O$1&lt;=$D10),$F10,"")</f>
        <v/>
      </c>
      <c r="P10" s="1" t="str">
        <f>IF(AND(P$1&gt;=$C10,P$1&lt;=$D10),$F10,"")</f>
        <v/>
      </c>
      <c r="Q10" s="1" t="str">
        <f>IF(AND(Q$1&gt;=$C10,Q$1&lt;=$D10),$F10,"")</f>
        <v/>
      </c>
      <c r="R10" s="1" t="str">
        <f>IF(AND(R$1&gt;=$C10,R$1&lt;=$D10),$F10,"")</f>
        <v/>
      </c>
      <c r="S10" s="1" t="str">
        <f>IF(AND(S$1&gt;=$C10,S$1&lt;=$D10),$F10,"")</f>
        <v/>
      </c>
      <c r="T10" s="1" t="str">
        <f>IF(AND(T$1&gt;=$C10,T$1&lt;=$D10),$F10,"")</f>
        <v/>
      </c>
      <c r="U10" s="1" t="str">
        <f>IF(AND(U$1&gt;=$C10,U$1&lt;=$D10),$F10,"")</f>
        <v/>
      </c>
      <c r="V10" s="1" t="str">
        <f>IF(AND(V$1&gt;=$C10,V$1&lt;=$D10),$F10,"")</f>
        <v/>
      </c>
      <c r="W10" s="1" t="str">
        <f>IF(AND(W$1&gt;=$C10,W$1&lt;=$D10),$F10,"")</f>
        <v/>
      </c>
      <c r="X10" s="1" t="str">
        <f>IF(AND(X$1&gt;=$C10,X$1&lt;=$D10),$F10,"")</f>
        <v/>
      </c>
      <c r="Y10" s="1" t="str">
        <f>IF(AND(Y$1&gt;=$C10,Y$1&lt;=$D10),$F10,"")</f>
        <v/>
      </c>
      <c r="Z10" s="1" t="str">
        <f>IF(AND(Z$1&gt;=$C10,Z$1&lt;=$D10),$F10,"")</f>
        <v/>
      </c>
      <c r="AA10" s="1" t="str">
        <f>IF(AND(AA$1&gt;=$C10,AA$1&lt;=$D10),$F10,"")</f>
        <v/>
      </c>
      <c r="AB10" s="1" t="str">
        <f>IF(AND(AB$1&gt;=$C10,AB$1&lt;=$D10),$F10,"")</f>
        <v/>
      </c>
      <c r="AC10" s="1" t="str">
        <f>IF(AND(AC$1&gt;=$C10,AC$1&lt;=$D10),$F10,"")</f>
        <v/>
      </c>
      <c r="AD10" s="1" t="str">
        <f>IF(AND(AD$1&gt;=$C10,AD$1&lt;=$D10),$F10,"")</f>
        <v/>
      </c>
      <c r="AE10" s="1" t="str">
        <f>IF(AND(AE$1&gt;=$C10,AE$1&lt;=$D10),$F10,"")</f>
        <v/>
      </c>
      <c r="AF10" s="1" t="str">
        <f>IF(AND(AF$1&gt;=$C10,AF$1&lt;=$D10),$F10,"")</f>
        <v>Достигнута</v>
      </c>
      <c r="AG10" s="1" t="str">
        <f>IF(AND(AG$1&gt;=$C10,AG$1&lt;=$D10),$F10,"")</f>
        <v>Достигнута</v>
      </c>
      <c r="AH10" s="1" t="str">
        <f>IF(AND(AH$1&gt;=$C10,AH$1&lt;=$D10),$F10,"")</f>
        <v>Достигнута</v>
      </c>
      <c r="AI10" s="1" t="str">
        <f>IF(AND(AI$1&gt;=$C10,AI$1&lt;=$D10),$F10,"")</f>
        <v>Достигнута</v>
      </c>
      <c r="AJ10" s="1" t="str">
        <f>IF(AND(AJ$1&gt;=$C10,AJ$1&lt;=$D10),$F10,"")</f>
        <v>Достигнута</v>
      </c>
      <c r="AK10" s="1" t="str">
        <f>IF(AND(AK$1&gt;=$C10,AK$1&lt;=$D10),$F10,"")</f>
        <v/>
      </c>
      <c r="AL10" s="1" t="str">
        <f>IF(AND(AL$1&gt;=$C10,AL$1&lt;=$D10),$F10,"")</f>
        <v/>
      </c>
      <c r="AM10" s="1" t="str">
        <f>IF(AND(AM$1&gt;=$C10,AM$1&lt;=$D10),$F10,"")</f>
        <v/>
      </c>
      <c r="AN10" s="1" t="str">
        <f>IF(AND(AN$1&gt;=$C10,AN$1&lt;=$D10),$F10,"")</f>
        <v/>
      </c>
      <c r="AO10" s="1" t="str">
        <f>IF(AND(AO$1&gt;=$C10,AO$1&lt;=$D10),$F10,"")</f>
        <v/>
      </c>
      <c r="AP10" s="1" t="str">
        <f>IF(AND(AP$1&gt;=$C10,AP$1&lt;=$D10),$F10,"")</f>
        <v/>
      </c>
      <c r="AQ10" s="1" t="str">
        <f>IF(AND(AQ$1&gt;=$C10,AQ$1&lt;=$D10),$F10,"")</f>
        <v/>
      </c>
      <c r="AR10" s="1" t="str">
        <f>IF(AND(AR$1&gt;=$C10,AR$1&lt;=$D10),$F10,"")</f>
        <v/>
      </c>
      <c r="AS10" s="1" t="str">
        <f>IF(AND(AS$1&gt;=$C10,AS$1&lt;=$D10),$F10,"")</f>
        <v/>
      </c>
      <c r="AT10" s="1" t="str">
        <f>IF(AND(AT$1&gt;=$C10,AT$1&lt;=$D10),$F10,"")</f>
        <v/>
      </c>
      <c r="AU10" s="1" t="str">
        <f>IF(AND(AU$1&gt;=$C10,AU$1&lt;=$D10),$F10,"")</f>
        <v/>
      </c>
      <c r="AV10" s="1" t="str">
        <f>IF(AND(AV$1&gt;=$C10,AV$1&lt;=$D10),$F10,"")</f>
        <v/>
      </c>
      <c r="AW10" s="1" t="str">
        <f>IF(AND(AW$1&gt;=$C10,AW$1&lt;=$D10),$F10,"")</f>
        <v/>
      </c>
      <c r="AX10" s="1" t="str">
        <f>IF(AND(AX$1&gt;=$C10,AX$1&lt;=$D10),$F10,"")</f>
        <v/>
      </c>
      <c r="AY10" s="1" t="str">
        <f>IF(AND(AY$1&gt;=$C10,AY$1&lt;=$D10),$F10,"")</f>
        <v/>
      </c>
      <c r="AZ10" s="1" t="str">
        <f>IF(AND(AZ$1&gt;=$C10,AZ$1&lt;=$D10),$F10,"")</f>
        <v/>
      </c>
      <c r="BA10" s="1" t="str">
        <f>IF(AND(BA$1&gt;=$C10,BA$1&lt;=$D10),$F10,"")</f>
        <v/>
      </c>
      <c r="BB10" s="1" t="str">
        <f>IF(AND(BB$1&gt;=$C10,BB$1&lt;=$D10),$F10,"")</f>
        <v/>
      </c>
      <c r="BC10" s="1" t="str">
        <f>IF(AND(BC$1&gt;=$C10,BC$1&lt;=$D10),$F10,"")</f>
        <v/>
      </c>
      <c r="BD10" s="1" t="str">
        <f>IF(AND(BD$1&gt;=$C10,BD$1&lt;=$D10),$F10,"")</f>
        <v/>
      </c>
      <c r="BE10" s="1" t="str">
        <f>IF(AND(BE$1&gt;=$C10,BE$1&lt;=$D10),$F10,"")</f>
        <v/>
      </c>
      <c r="BF10" s="1" t="str">
        <f>IF(AND(BF$1&gt;=$C10,BF$1&lt;=$D10),$F10,"")</f>
        <v/>
      </c>
      <c r="BG10" s="1" t="str">
        <f>IF(AND(BG$1&gt;=$C10,BG$1&lt;=$D10),$F10,"")</f>
        <v/>
      </c>
      <c r="BH10" s="1" t="str">
        <f>IF(AND(BH$1&gt;=$C10,BH$1&lt;=$D10),$F10,"")</f>
        <v/>
      </c>
      <c r="BI10" s="1" t="str">
        <f>IF(AND(BI$1&gt;=$C10,BI$1&lt;=$D10),$F10,"")</f>
        <v/>
      </c>
      <c r="BJ10" s="1" t="str">
        <f>IF(AND(BJ$1&gt;=$C10,BJ$1&lt;=$D10),$F10,"")</f>
        <v/>
      </c>
      <c r="BK10" s="1" t="str">
        <f>IF(AND(BK$1&gt;=$C10,BK$1&lt;=$D10),$F10,"")</f>
        <v/>
      </c>
      <c r="BL10" s="1" t="str">
        <f>IF(AND(BL$1&gt;=$C10,BL$1&lt;=$D10),$F10,"")</f>
        <v/>
      </c>
      <c r="BM10" s="1" t="str">
        <f>IF(AND(BM$1&gt;=$C10,BM$1&lt;=$D10),$F10,"")</f>
        <v/>
      </c>
      <c r="BN10" s="1" t="str">
        <f>IF(AND(BN$1&gt;=$C10,BN$1&lt;=$D10),$F10,"")</f>
        <v/>
      </c>
      <c r="BO10" s="1" t="str">
        <f>IF(AND(BO$1&gt;=$C10,BO$1&lt;=$D10),$F10,"")</f>
        <v/>
      </c>
      <c r="BP10" s="1" t="str">
        <f>IF(AND(BP$1&gt;=$C10,BP$1&lt;=$D10),$F10,"")</f>
        <v/>
      </c>
      <c r="BQ10" s="48" t="str">
        <f>IF(AND(BQ$1&gt;=$C10,BQ$1&lt;=$D10),$F10,"")</f>
        <v/>
      </c>
    </row>
    <row r="11" spans="1:69" x14ac:dyDescent="0.25">
      <c r="B11" s="51" t="s">
        <v>323</v>
      </c>
      <c r="C11" s="50">
        <v>44842</v>
      </c>
      <c r="D11" s="50">
        <v>44848</v>
      </c>
      <c r="E11" s="35">
        <f>D11-C11</f>
        <v>6</v>
      </c>
      <c r="F11" s="49" t="s">
        <v>318</v>
      </c>
      <c r="G11" s="1" t="str">
        <f>IF(AND(G$1&gt;=$C11,G$1&lt;=$D11),$F11,"")</f>
        <v/>
      </c>
      <c r="H11" s="1" t="str">
        <f>IF(AND(H$1&gt;=$C11,H$1&lt;=$D11),$F11,"")</f>
        <v/>
      </c>
      <c r="I11" s="1" t="str">
        <f>IF(AND(I$1&gt;=$C11,I$1&lt;=$D11),$F11,"")</f>
        <v/>
      </c>
      <c r="J11" s="1" t="str">
        <f>IF(AND(J$1&gt;=$C11,J$1&lt;=$D11),$F11,"")</f>
        <v/>
      </c>
      <c r="K11" s="1" t="str">
        <f>IF(AND(K$1&gt;=$C11,K$1&lt;=$D11),$F11,"")</f>
        <v/>
      </c>
      <c r="L11" s="1" t="str">
        <f>IF(AND(L$1&gt;=$C11,L$1&lt;=$D11),$F11,"")</f>
        <v/>
      </c>
      <c r="M11" s="1" t="str">
        <f>IF(AND(M$1&gt;=$C11,M$1&lt;=$D11),$F11,"")</f>
        <v/>
      </c>
      <c r="N11" s="1" t="str">
        <f>IF(AND(N$1&gt;=$C11,N$1&lt;=$D11),$F11,"")</f>
        <v/>
      </c>
      <c r="O11" s="1" t="str">
        <f>IF(AND(O$1&gt;=$C11,O$1&lt;=$D11),$F11,"")</f>
        <v/>
      </c>
      <c r="P11" s="1" t="str">
        <f>IF(AND(P$1&gt;=$C11,P$1&lt;=$D11),$F11,"")</f>
        <v/>
      </c>
      <c r="Q11" s="1" t="str">
        <f>IF(AND(Q$1&gt;=$C11,Q$1&lt;=$D11),$F11,"")</f>
        <v/>
      </c>
      <c r="R11" s="1" t="str">
        <f>IF(AND(R$1&gt;=$C11,R$1&lt;=$D11),$F11,"")</f>
        <v/>
      </c>
      <c r="S11" s="1" t="str">
        <f>IF(AND(S$1&gt;=$C11,S$1&lt;=$D11),$F11,"")</f>
        <v/>
      </c>
      <c r="T11" s="1" t="str">
        <f>IF(AND(T$1&gt;=$C11,T$1&lt;=$D11),$F11,"")</f>
        <v/>
      </c>
      <c r="U11" s="1" t="str">
        <f>IF(AND(U$1&gt;=$C11,U$1&lt;=$D11),$F11,"")</f>
        <v/>
      </c>
      <c r="V11" s="1" t="str">
        <f>IF(AND(V$1&gt;=$C11,V$1&lt;=$D11),$F11,"")</f>
        <v/>
      </c>
      <c r="W11" s="1" t="str">
        <f>IF(AND(W$1&gt;=$C11,W$1&lt;=$D11),$F11,"")</f>
        <v/>
      </c>
      <c r="X11" s="1" t="str">
        <f>IF(AND(X$1&gt;=$C11,X$1&lt;=$D11),$F11,"")</f>
        <v/>
      </c>
      <c r="Y11" s="1" t="str">
        <f>IF(AND(Y$1&gt;=$C11,Y$1&lt;=$D11),$F11,"")</f>
        <v/>
      </c>
      <c r="Z11" s="1" t="str">
        <f>IF(AND(Z$1&gt;=$C11,Z$1&lt;=$D11),$F11,"")</f>
        <v/>
      </c>
      <c r="AA11" s="1" t="str">
        <f>IF(AND(AA$1&gt;=$C11,AA$1&lt;=$D11),$F11,"")</f>
        <v/>
      </c>
      <c r="AB11" s="1" t="str">
        <f>IF(AND(AB$1&gt;=$C11,AB$1&lt;=$D11),$F11,"")</f>
        <v/>
      </c>
      <c r="AC11" s="1" t="str">
        <f>IF(AND(AC$1&gt;=$C11,AC$1&lt;=$D11),$F11,"")</f>
        <v/>
      </c>
      <c r="AD11" s="1" t="str">
        <f>IF(AND(AD$1&gt;=$C11,AD$1&lt;=$D11),$F11,"")</f>
        <v/>
      </c>
      <c r="AE11" s="1" t="str">
        <f>IF(AND(AE$1&gt;=$C11,AE$1&lt;=$D11),$F11,"")</f>
        <v/>
      </c>
      <c r="AF11" s="1" t="str">
        <f>IF(AND(AF$1&gt;=$C11,AF$1&lt;=$D11),$F11,"")</f>
        <v/>
      </c>
      <c r="AG11" s="1" t="str">
        <f>IF(AND(AG$1&gt;=$C11,AG$1&lt;=$D11),$F11,"")</f>
        <v/>
      </c>
      <c r="AH11" s="1" t="str">
        <f>IF(AND(AH$1&gt;=$C11,AH$1&lt;=$D11),$F11,"")</f>
        <v/>
      </c>
      <c r="AI11" s="1" t="str">
        <f>IF(AND(AI$1&gt;=$C11,AI$1&lt;=$D11),$F11,"")</f>
        <v/>
      </c>
      <c r="AJ11" s="1" t="str">
        <f>IF(AND(AJ$1&gt;=$C11,AJ$1&lt;=$D11),$F11,"")</f>
        <v>В процессе</v>
      </c>
      <c r="AK11" s="1" t="str">
        <f>IF(AND(AK$1&gt;=$C11,AK$1&lt;=$D11),$F11,"")</f>
        <v>В процессе</v>
      </c>
      <c r="AL11" s="1" t="str">
        <f>IF(AND(AL$1&gt;=$C11,AL$1&lt;=$D11),$F11,"")</f>
        <v>В процессе</v>
      </c>
      <c r="AM11" s="1" t="str">
        <f>IF(AND(AM$1&gt;=$C11,AM$1&lt;=$D11),$F11,"")</f>
        <v>В процессе</v>
      </c>
      <c r="AN11" s="1" t="str">
        <f>IF(AND(AN$1&gt;=$C11,AN$1&lt;=$D11),$F11,"")</f>
        <v>В процессе</v>
      </c>
      <c r="AO11" s="1" t="str">
        <f>IF(AND(AO$1&gt;=$C11,AO$1&lt;=$D11),$F11,"")</f>
        <v>В процессе</v>
      </c>
      <c r="AP11" s="1" t="str">
        <f>IF(AND(AP$1&gt;=$C11,AP$1&lt;=$D11),$F11,"")</f>
        <v>В процессе</v>
      </c>
      <c r="AQ11" s="1" t="str">
        <f>IF(AND(AQ$1&gt;=$C11,AQ$1&lt;=$D11),$F11,"")</f>
        <v/>
      </c>
      <c r="AR11" s="1" t="str">
        <f>IF(AND(AR$1&gt;=$C11,AR$1&lt;=$D11),$F11,"")</f>
        <v/>
      </c>
      <c r="AS11" s="1" t="str">
        <f>IF(AND(AS$1&gt;=$C11,AS$1&lt;=$D11),$F11,"")</f>
        <v/>
      </c>
      <c r="AT11" s="1" t="str">
        <f>IF(AND(AT$1&gt;=$C11,AT$1&lt;=$D11),$F11,"")</f>
        <v/>
      </c>
      <c r="AU11" s="1" t="str">
        <f>IF(AND(AU$1&gt;=$C11,AU$1&lt;=$D11),$F11,"")</f>
        <v/>
      </c>
      <c r="AV11" s="1" t="str">
        <f>IF(AND(AV$1&gt;=$C11,AV$1&lt;=$D11),$F11,"")</f>
        <v/>
      </c>
      <c r="AW11" s="1" t="str">
        <f>IF(AND(AW$1&gt;=$C11,AW$1&lt;=$D11),$F11,"")</f>
        <v/>
      </c>
      <c r="AX11" s="1" t="str">
        <f>IF(AND(AX$1&gt;=$C11,AX$1&lt;=$D11),$F11,"")</f>
        <v/>
      </c>
      <c r="AY11" s="1" t="str">
        <f>IF(AND(AY$1&gt;=$C11,AY$1&lt;=$D11),$F11,"")</f>
        <v/>
      </c>
      <c r="AZ11" s="1" t="str">
        <f>IF(AND(AZ$1&gt;=$C11,AZ$1&lt;=$D11),$F11,"")</f>
        <v/>
      </c>
      <c r="BA11" s="1" t="str">
        <f>IF(AND(BA$1&gt;=$C11,BA$1&lt;=$D11),$F11,"")</f>
        <v/>
      </c>
      <c r="BB11" s="1" t="str">
        <f>IF(AND(BB$1&gt;=$C11,BB$1&lt;=$D11),$F11,"")</f>
        <v/>
      </c>
      <c r="BC11" s="1" t="str">
        <f>IF(AND(BC$1&gt;=$C11,BC$1&lt;=$D11),$F11,"")</f>
        <v/>
      </c>
      <c r="BD11" s="1" t="str">
        <f>IF(AND(BD$1&gt;=$C11,BD$1&lt;=$D11),$F11,"")</f>
        <v/>
      </c>
      <c r="BE11" s="1" t="str">
        <f>IF(AND(BE$1&gt;=$C11,BE$1&lt;=$D11),$F11,"")</f>
        <v/>
      </c>
      <c r="BF11" s="1" t="str">
        <f>IF(AND(BF$1&gt;=$C11,BF$1&lt;=$D11),$F11,"")</f>
        <v/>
      </c>
      <c r="BG11" s="1" t="str">
        <f>IF(AND(BG$1&gt;=$C11,BG$1&lt;=$D11),$F11,"")</f>
        <v/>
      </c>
      <c r="BH11" s="1" t="str">
        <f>IF(AND(BH$1&gt;=$C11,BH$1&lt;=$D11),$F11,"")</f>
        <v/>
      </c>
      <c r="BI11" s="1" t="str">
        <f>IF(AND(BI$1&gt;=$C11,BI$1&lt;=$D11),$F11,"")</f>
        <v/>
      </c>
      <c r="BJ11" s="1" t="str">
        <f>IF(AND(BJ$1&gt;=$C11,BJ$1&lt;=$D11),$F11,"")</f>
        <v/>
      </c>
      <c r="BK11" s="1" t="str">
        <f>IF(AND(BK$1&gt;=$C11,BK$1&lt;=$D11),$F11,"")</f>
        <v/>
      </c>
      <c r="BL11" s="1" t="str">
        <f>IF(AND(BL$1&gt;=$C11,BL$1&lt;=$D11),$F11,"")</f>
        <v/>
      </c>
      <c r="BM11" s="1" t="str">
        <f>IF(AND(BM$1&gt;=$C11,BM$1&lt;=$D11),$F11,"")</f>
        <v/>
      </c>
      <c r="BN11" s="1" t="str">
        <f>IF(AND(BN$1&gt;=$C11,BN$1&lt;=$D11),$F11,"")</f>
        <v/>
      </c>
      <c r="BO11" s="1" t="str">
        <f>IF(AND(BO$1&gt;=$C11,BO$1&lt;=$D11),$F11,"")</f>
        <v/>
      </c>
      <c r="BP11" s="1" t="str">
        <f>IF(AND(BP$1&gt;=$C11,BP$1&lt;=$D11),$F11,"")</f>
        <v/>
      </c>
      <c r="BQ11" s="48" t="str">
        <f>IF(AND(BQ$1&gt;=$C11,BQ$1&lt;=$D11),$F11,"")</f>
        <v/>
      </c>
    </row>
    <row r="12" spans="1:69" x14ac:dyDescent="0.25">
      <c r="B12" s="51" t="s">
        <v>315</v>
      </c>
      <c r="C12" s="50">
        <v>44848</v>
      </c>
      <c r="D12" s="50">
        <v>44852</v>
      </c>
      <c r="E12" s="35">
        <f>D12-C12</f>
        <v>4</v>
      </c>
      <c r="F12" s="49" t="s">
        <v>313</v>
      </c>
      <c r="G12" s="1" t="str">
        <f>IF(AND(G$1&gt;=$C12,G$1&lt;=$D12),$F12,"")</f>
        <v/>
      </c>
      <c r="H12" s="1" t="str">
        <f>IF(AND(H$1&gt;=$C12,H$1&lt;=$D12),$F12,"")</f>
        <v/>
      </c>
      <c r="I12" s="1" t="str">
        <f>IF(AND(I$1&gt;=$C12,I$1&lt;=$D12),$F12,"")</f>
        <v/>
      </c>
      <c r="J12" s="1" t="str">
        <f>IF(AND(J$1&gt;=$C12,J$1&lt;=$D12),$F12,"")</f>
        <v/>
      </c>
      <c r="K12" s="1" t="str">
        <f>IF(AND(K$1&gt;=$C12,K$1&lt;=$D12),$F12,"")</f>
        <v/>
      </c>
      <c r="L12" s="1" t="str">
        <f>IF(AND(L$1&gt;=$C12,L$1&lt;=$D12),$F12,"")</f>
        <v/>
      </c>
      <c r="M12" s="1" t="str">
        <f>IF(AND(M$1&gt;=$C12,M$1&lt;=$D12),$F12,"")</f>
        <v/>
      </c>
      <c r="N12" s="1" t="str">
        <f>IF(AND(N$1&gt;=$C12,N$1&lt;=$D12),$F12,"")</f>
        <v/>
      </c>
      <c r="O12" s="1" t="str">
        <f>IF(AND(O$1&gt;=$C12,O$1&lt;=$D12),$F12,"")</f>
        <v/>
      </c>
      <c r="P12" s="1" t="str">
        <f>IF(AND(P$1&gt;=$C12,P$1&lt;=$D12),$F12,"")</f>
        <v/>
      </c>
      <c r="Q12" s="1" t="str">
        <f>IF(AND(Q$1&gt;=$C12,Q$1&lt;=$D12),$F12,"")</f>
        <v/>
      </c>
      <c r="R12" s="1" t="str">
        <f>IF(AND(R$1&gt;=$C12,R$1&lt;=$D12),$F12,"")</f>
        <v/>
      </c>
      <c r="S12" s="1" t="str">
        <f>IF(AND(S$1&gt;=$C12,S$1&lt;=$D12),$F12,"")</f>
        <v/>
      </c>
      <c r="T12" s="1" t="str">
        <f>IF(AND(T$1&gt;=$C12,T$1&lt;=$D12),$F12,"")</f>
        <v/>
      </c>
      <c r="U12" s="1" t="str">
        <f>IF(AND(U$1&gt;=$C12,U$1&lt;=$D12),$F12,"")</f>
        <v/>
      </c>
      <c r="V12" s="1" t="str">
        <f>IF(AND(V$1&gt;=$C12,V$1&lt;=$D12),$F12,"")</f>
        <v/>
      </c>
      <c r="W12" s="1" t="str">
        <f>IF(AND(W$1&gt;=$C12,W$1&lt;=$D12),$F12,"")</f>
        <v/>
      </c>
      <c r="X12" s="1" t="str">
        <f>IF(AND(X$1&gt;=$C12,X$1&lt;=$D12),$F12,"")</f>
        <v/>
      </c>
      <c r="Y12" s="1" t="str">
        <f>IF(AND(Y$1&gt;=$C12,Y$1&lt;=$D12),$F12,"")</f>
        <v/>
      </c>
      <c r="Z12" s="1" t="str">
        <f>IF(AND(Z$1&gt;=$C12,Z$1&lt;=$D12),$F12,"")</f>
        <v/>
      </c>
      <c r="AA12" s="1" t="str">
        <f>IF(AND(AA$1&gt;=$C12,AA$1&lt;=$D12),$F12,"")</f>
        <v/>
      </c>
      <c r="AB12" s="1" t="str">
        <f>IF(AND(AB$1&gt;=$C12,AB$1&lt;=$D12),$F12,"")</f>
        <v/>
      </c>
      <c r="AC12" s="1" t="str">
        <f>IF(AND(AC$1&gt;=$C12,AC$1&lt;=$D12),$F12,"")</f>
        <v/>
      </c>
      <c r="AD12" s="1" t="str">
        <f>IF(AND(AD$1&gt;=$C12,AD$1&lt;=$D12),$F12,"")</f>
        <v/>
      </c>
      <c r="AE12" s="1" t="str">
        <f>IF(AND(AE$1&gt;=$C12,AE$1&lt;=$D12),$F12,"")</f>
        <v/>
      </c>
      <c r="AF12" s="1" t="str">
        <f>IF(AND(AF$1&gt;=$C12,AF$1&lt;=$D12),$F12,"")</f>
        <v/>
      </c>
      <c r="AG12" s="1" t="str">
        <f>IF(AND(AG$1&gt;=$C12,AG$1&lt;=$D12),$F12,"")</f>
        <v/>
      </c>
      <c r="AH12" s="1" t="str">
        <f>IF(AND(AH$1&gt;=$C12,AH$1&lt;=$D12),$F12,"")</f>
        <v/>
      </c>
      <c r="AI12" s="1" t="str">
        <f>IF(AND(AI$1&gt;=$C12,AI$1&lt;=$D12),$F12,"")</f>
        <v/>
      </c>
      <c r="AJ12" s="1" t="str">
        <f>IF(AND(AJ$1&gt;=$C12,AJ$1&lt;=$D12),$F12,"")</f>
        <v/>
      </c>
      <c r="AK12" s="1" t="str">
        <f>IF(AND(AK$1&gt;=$C12,AK$1&lt;=$D12),$F12,"")</f>
        <v/>
      </c>
      <c r="AL12" s="1" t="str">
        <f>IF(AND(AL$1&gt;=$C12,AL$1&lt;=$D12),$F12,"")</f>
        <v/>
      </c>
      <c r="AM12" s="1" t="str">
        <f>IF(AND(AM$1&gt;=$C12,AM$1&lt;=$D12),$F12,"")</f>
        <v/>
      </c>
      <c r="AN12" s="1" t="str">
        <f>IF(AND(AN$1&gt;=$C12,AN$1&lt;=$D12),$F12,"")</f>
        <v/>
      </c>
      <c r="AO12" s="1" t="str">
        <f>IF(AND(AO$1&gt;=$C12,AO$1&lt;=$D12),$F12,"")</f>
        <v/>
      </c>
      <c r="AP12" s="1" t="str">
        <f>IF(AND(AP$1&gt;=$C12,AP$1&lt;=$D12),$F12,"")</f>
        <v>Достигнута</v>
      </c>
      <c r="AQ12" s="1" t="str">
        <f>IF(AND(AQ$1&gt;=$C12,AQ$1&lt;=$D12),$F12,"")</f>
        <v>Достигнута</v>
      </c>
      <c r="AR12" s="1" t="str">
        <f>IF(AND(AR$1&gt;=$C12,AR$1&lt;=$D12),$F12,"")</f>
        <v>Достигнута</v>
      </c>
      <c r="AS12" s="1" t="str">
        <f>IF(AND(AS$1&gt;=$C12,AS$1&lt;=$D12),$F12,"")</f>
        <v>Достигнута</v>
      </c>
      <c r="AT12" s="1" t="str">
        <f>IF(AND(AT$1&gt;=$C12,AT$1&lt;=$D12),$F12,"")</f>
        <v>Достигнута</v>
      </c>
      <c r="AU12" s="1" t="str">
        <f>IF(AND(AU$1&gt;=$C12,AU$1&lt;=$D12),$F12,"")</f>
        <v/>
      </c>
      <c r="AV12" s="1" t="str">
        <f>IF(AND(AV$1&gt;=$C12,AV$1&lt;=$D12),$F12,"")</f>
        <v/>
      </c>
      <c r="AW12" s="1" t="str">
        <f>IF(AND(AW$1&gt;=$C12,AW$1&lt;=$D12),$F12,"")</f>
        <v/>
      </c>
      <c r="AX12" s="1" t="str">
        <f>IF(AND(AX$1&gt;=$C12,AX$1&lt;=$D12),$F12,"")</f>
        <v/>
      </c>
      <c r="AY12" s="1" t="str">
        <f>IF(AND(AY$1&gt;=$C12,AY$1&lt;=$D12),$F12,"")</f>
        <v/>
      </c>
      <c r="AZ12" s="1" t="str">
        <f>IF(AND(AZ$1&gt;=$C12,AZ$1&lt;=$D12),$F12,"")</f>
        <v/>
      </c>
      <c r="BA12" s="1" t="str">
        <f>IF(AND(BA$1&gt;=$C12,BA$1&lt;=$D12),$F12,"")</f>
        <v/>
      </c>
      <c r="BB12" s="1" t="str">
        <f>IF(AND(BB$1&gt;=$C12,BB$1&lt;=$D12),$F12,"")</f>
        <v/>
      </c>
      <c r="BC12" s="1" t="str">
        <f>IF(AND(BC$1&gt;=$C12,BC$1&lt;=$D12),$F12,"")</f>
        <v/>
      </c>
      <c r="BD12" s="1" t="str">
        <f>IF(AND(BD$1&gt;=$C12,BD$1&lt;=$D12),$F12,"")</f>
        <v/>
      </c>
      <c r="BE12" s="1" t="str">
        <f>IF(AND(BE$1&gt;=$C12,BE$1&lt;=$D12),$F12,"")</f>
        <v/>
      </c>
      <c r="BF12" s="1" t="str">
        <f>IF(AND(BF$1&gt;=$C12,BF$1&lt;=$D12),$F12,"")</f>
        <v/>
      </c>
      <c r="BG12" s="1" t="str">
        <f>IF(AND(BG$1&gt;=$C12,BG$1&lt;=$D12),$F12,"")</f>
        <v/>
      </c>
      <c r="BH12" s="1" t="str">
        <f>IF(AND(BH$1&gt;=$C12,BH$1&lt;=$D12),$F12,"")</f>
        <v/>
      </c>
      <c r="BI12" s="1" t="str">
        <f>IF(AND(BI$1&gt;=$C12,BI$1&lt;=$D12),$F12,"")</f>
        <v/>
      </c>
      <c r="BJ12" s="1" t="str">
        <f>IF(AND(BJ$1&gt;=$C12,BJ$1&lt;=$D12),$F12,"")</f>
        <v/>
      </c>
      <c r="BK12" s="1" t="str">
        <f>IF(AND(BK$1&gt;=$C12,BK$1&lt;=$D12),$F12,"")</f>
        <v/>
      </c>
      <c r="BL12" s="1" t="str">
        <f>IF(AND(BL$1&gt;=$C12,BL$1&lt;=$D12),$F12,"")</f>
        <v/>
      </c>
      <c r="BM12" s="1" t="str">
        <f>IF(AND(BM$1&gt;=$C12,BM$1&lt;=$D12),$F12,"")</f>
        <v/>
      </c>
      <c r="BN12" s="1" t="str">
        <f>IF(AND(BN$1&gt;=$C12,BN$1&lt;=$D12),$F12,"")</f>
        <v/>
      </c>
      <c r="BO12" s="1" t="str">
        <f>IF(AND(BO$1&gt;=$C12,BO$1&lt;=$D12),$F12,"")</f>
        <v/>
      </c>
      <c r="BP12" s="1" t="str">
        <f>IF(AND(BP$1&gt;=$C12,BP$1&lt;=$D12),$F12,"")</f>
        <v/>
      </c>
      <c r="BQ12" s="48" t="str">
        <f>IF(AND(BQ$1&gt;=$C12,BQ$1&lt;=$D12),$F12,"")</f>
        <v/>
      </c>
    </row>
    <row r="13" spans="1:69" x14ac:dyDescent="0.25">
      <c r="B13" s="51" t="s">
        <v>314</v>
      </c>
      <c r="C13" s="50">
        <v>44852</v>
      </c>
      <c r="D13" s="50">
        <v>44859</v>
      </c>
      <c r="E13" s="35">
        <f>D13-C13</f>
        <v>7</v>
      </c>
      <c r="F13" s="49" t="s">
        <v>313</v>
      </c>
      <c r="G13" s="1" t="str">
        <f>IF(AND(G$1&gt;=$C13,G$1&lt;=$D13),$F13,"")</f>
        <v/>
      </c>
      <c r="H13" s="1" t="str">
        <f>IF(AND(H$1&gt;=$C13,H$1&lt;=$D13),$F13,"")</f>
        <v/>
      </c>
      <c r="I13" s="1" t="str">
        <f>IF(AND(I$1&gt;=$C13,I$1&lt;=$D13),$F13,"")</f>
        <v/>
      </c>
      <c r="J13" s="1" t="str">
        <f>IF(AND(J$1&gt;=$C13,J$1&lt;=$D13),$F13,"")</f>
        <v/>
      </c>
      <c r="K13" s="1" t="str">
        <f>IF(AND(K$1&gt;=$C13,K$1&lt;=$D13),$F13,"")</f>
        <v/>
      </c>
      <c r="L13" s="1" t="str">
        <f>IF(AND(L$1&gt;=$C13,L$1&lt;=$D13),$F13,"")</f>
        <v/>
      </c>
      <c r="M13" s="1" t="str">
        <f>IF(AND(M$1&gt;=$C13,M$1&lt;=$D13),$F13,"")</f>
        <v/>
      </c>
      <c r="N13" s="1" t="str">
        <f>IF(AND(N$1&gt;=$C13,N$1&lt;=$D13),$F13,"")</f>
        <v/>
      </c>
      <c r="O13" s="1" t="str">
        <f>IF(AND(O$1&gt;=$C13,O$1&lt;=$D13),$F13,"")</f>
        <v/>
      </c>
      <c r="P13" s="1" t="str">
        <f>IF(AND(P$1&gt;=$C13,P$1&lt;=$D13),$F13,"")</f>
        <v/>
      </c>
      <c r="Q13" s="1" t="str">
        <f>IF(AND(Q$1&gt;=$C13,Q$1&lt;=$D13),$F13,"")</f>
        <v/>
      </c>
      <c r="R13" s="1" t="str">
        <f>IF(AND(R$1&gt;=$C13,R$1&lt;=$D13),$F13,"")</f>
        <v/>
      </c>
      <c r="S13" s="1" t="str">
        <f>IF(AND(S$1&gt;=$C13,S$1&lt;=$D13),$F13,"")</f>
        <v/>
      </c>
      <c r="T13" s="1" t="str">
        <f>IF(AND(T$1&gt;=$C13,T$1&lt;=$D13),$F13,"")</f>
        <v/>
      </c>
      <c r="U13" s="1" t="str">
        <f>IF(AND(U$1&gt;=$C13,U$1&lt;=$D13),$F13,"")</f>
        <v/>
      </c>
      <c r="V13" s="1" t="str">
        <f>IF(AND(V$1&gt;=$C13,V$1&lt;=$D13),$F13,"")</f>
        <v/>
      </c>
      <c r="W13" s="1" t="str">
        <f>IF(AND(W$1&gt;=$C13,W$1&lt;=$D13),$F13,"")</f>
        <v/>
      </c>
      <c r="X13" s="1" t="str">
        <f>IF(AND(X$1&gt;=$C13,X$1&lt;=$D13),$F13,"")</f>
        <v/>
      </c>
      <c r="Y13" s="1" t="str">
        <f>IF(AND(Y$1&gt;=$C13,Y$1&lt;=$D13),$F13,"")</f>
        <v/>
      </c>
      <c r="Z13" s="1" t="str">
        <f>IF(AND(Z$1&gt;=$C13,Z$1&lt;=$D13),$F13,"")</f>
        <v/>
      </c>
      <c r="AA13" s="1" t="str">
        <f>IF(AND(AA$1&gt;=$C13,AA$1&lt;=$D13),$F13,"")</f>
        <v/>
      </c>
      <c r="AB13" s="1" t="str">
        <f>IF(AND(AB$1&gt;=$C13,AB$1&lt;=$D13),$F13,"")</f>
        <v/>
      </c>
      <c r="AC13" s="1" t="str">
        <f>IF(AND(AC$1&gt;=$C13,AC$1&lt;=$D13),$F13,"")</f>
        <v/>
      </c>
      <c r="AD13" s="1" t="str">
        <f>IF(AND(AD$1&gt;=$C13,AD$1&lt;=$D13),$F13,"")</f>
        <v/>
      </c>
      <c r="AE13" s="1" t="str">
        <f>IF(AND(AE$1&gt;=$C13,AE$1&lt;=$D13),$F13,"")</f>
        <v/>
      </c>
      <c r="AF13" s="1" t="str">
        <f>IF(AND(AF$1&gt;=$C13,AF$1&lt;=$D13),$F13,"")</f>
        <v/>
      </c>
      <c r="AG13" s="1" t="str">
        <f>IF(AND(AG$1&gt;=$C13,AG$1&lt;=$D13),$F13,"")</f>
        <v/>
      </c>
      <c r="AH13" s="1" t="str">
        <f>IF(AND(AH$1&gt;=$C13,AH$1&lt;=$D13),$F13,"")</f>
        <v/>
      </c>
      <c r="AI13" s="1" t="str">
        <f>IF(AND(AI$1&gt;=$C13,AI$1&lt;=$D13),$F13,"")</f>
        <v/>
      </c>
      <c r="AJ13" s="1" t="str">
        <f>IF(AND(AJ$1&gt;=$C13,AJ$1&lt;=$D13),$F13,"")</f>
        <v/>
      </c>
      <c r="AK13" s="1" t="str">
        <f>IF(AND(AK$1&gt;=$C13,AK$1&lt;=$D13),$F13,"")</f>
        <v/>
      </c>
      <c r="AL13" s="1" t="str">
        <f>IF(AND(AL$1&gt;=$C13,AL$1&lt;=$D13),$F13,"")</f>
        <v/>
      </c>
      <c r="AM13" s="1" t="str">
        <f>IF(AND(AM$1&gt;=$C13,AM$1&lt;=$D13),$F13,"")</f>
        <v/>
      </c>
      <c r="AN13" s="1" t="str">
        <f>IF(AND(AN$1&gt;=$C13,AN$1&lt;=$D13),$F13,"")</f>
        <v/>
      </c>
      <c r="AO13" s="1" t="str">
        <f>IF(AND(AO$1&gt;=$C13,AO$1&lt;=$D13),$F13,"")</f>
        <v/>
      </c>
      <c r="AP13" s="1" t="str">
        <f>IF(AND(AP$1&gt;=$C13,AP$1&lt;=$D13),$F13,"")</f>
        <v/>
      </c>
      <c r="AQ13" s="1" t="str">
        <f>IF(AND(AQ$1&gt;=$C13,AQ$1&lt;=$D13),$F13,"")</f>
        <v/>
      </c>
      <c r="AR13" s="1" t="str">
        <f>IF(AND(AR$1&gt;=$C13,AR$1&lt;=$D13),$F13,"")</f>
        <v/>
      </c>
      <c r="AS13" s="1" t="str">
        <f>IF(AND(AS$1&gt;=$C13,AS$1&lt;=$D13),$F13,"")</f>
        <v/>
      </c>
      <c r="AT13" s="1" t="str">
        <f>IF(AND(AT$1&gt;=$C13,AT$1&lt;=$D13),$F13,"")</f>
        <v>Достигнута</v>
      </c>
      <c r="AU13" s="1" t="str">
        <f>IF(AND(AU$1&gt;=$C13,AU$1&lt;=$D13),$F13,"")</f>
        <v>Достигнута</v>
      </c>
      <c r="AV13" s="1" t="str">
        <f>IF(AND(AV$1&gt;=$C13,AV$1&lt;=$D13),$F13,"")</f>
        <v>Достигнута</v>
      </c>
      <c r="AW13" s="1" t="str">
        <f>IF(AND(AW$1&gt;=$C13,AW$1&lt;=$D13),$F13,"")</f>
        <v>Достигнута</v>
      </c>
      <c r="AX13" s="1" t="str">
        <f>IF(AND(AX$1&gt;=$C13,AX$1&lt;=$D13),$F13,"")</f>
        <v>Достигнута</v>
      </c>
      <c r="AY13" s="1" t="str">
        <f>IF(AND(AY$1&gt;=$C13,AY$1&lt;=$D13),$F13,"")</f>
        <v>Достигнута</v>
      </c>
      <c r="AZ13" s="1" t="str">
        <f>IF(AND(AZ$1&gt;=$C13,AZ$1&lt;=$D13),$F13,"")</f>
        <v>Достигнута</v>
      </c>
      <c r="BA13" s="1" t="str">
        <f>IF(AND(BA$1&gt;=$C13,BA$1&lt;=$D13),$F13,"")</f>
        <v>Достигнута</v>
      </c>
      <c r="BB13" s="1" t="str">
        <f>IF(AND(BB$1&gt;=$C13,BB$1&lt;=$D13),$F13,"")</f>
        <v/>
      </c>
      <c r="BC13" s="1" t="str">
        <f>IF(AND(BC$1&gt;=$C13,BC$1&lt;=$D13),$F13,"")</f>
        <v/>
      </c>
      <c r="BD13" s="1" t="str">
        <f>IF(AND(BD$1&gt;=$C13,BD$1&lt;=$D13),$F13,"")</f>
        <v/>
      </c>
      <c r="BE13" s="1" t="str">
        <f>IF(AND(BE$1&gt;=$C13,BE$1&lt;=$D13),$F13,"")</f>
        <v/>
      </c>
      <c r="BF13" s="1" t="str">
        <f>IF(AND(BF$1&gt;=$C13,BF$1&lt;=$D13),$F13,"")</f>
        <v/>
      </c>
      <c r="BG13" s="1" t="str">
        <f>IF(AND(BG$1&gt;=$C13,BG$1&lt;=$D13),$F13,"")</f>
        <v/>
      </c>
      <c r="BH13" s="1" t="str">
        <f>IF(AND(BH$1&gt;=$C13,BH$1&lt;=$D13),$F13,"")</f>
        <v/>
      </c>
      <c r="BI13" s="1" t="str">
        <f>IF(AND(BI$1&gt;=$C13,BI$1&lt;=$D13),$F13,"")</f>
        <v/>
      </c>
      <c r="BJ13" s="1" t="str">
        <f>IF(AND(BJ$1&gt;=$C13,BJ$1&lt;=$D13),$F13,"")</f>
        <v/>
      </c>
      <c r="BK13" s="1" t="str">
        <f>IF(AND(BK$1&gt;=$C13,BK$1&lt;=$D13),$F13,"")</f>
        <v/>
      </c>
      <c r="BL13" s="1" t="str">
        <f>IF(AND(BL$1&gt;=$C13,BL$1&lt;=$D13),$F13,"")</f>
        <v/>
      </c>
      <c r="BM13" s="1" t="str">
        <f>IF(AND(BM$1&gt;=$C13,BM$1&lt;=$D13),$F13,"")</f>
        <v/>
      </c>
      <c r="BN13" s="1" t="str">
        <f>IF(AND(BN$1&gt;=$C13,BN$1&lt;=$D13),$F13,"")</f>
        <v/>
      </c>
      <c r="BO13" s="1" t="str">
        <f>IF(AND(BO$1&gt;=$C13,BO$1&lt;=$D13),$F13,"")</f>
        <v/>
      </c>
      <c r="BP13" s="1" t="str">
        <f>IF(AND(BP$1&gt;=$C13,BP$1&lt;=$D13),$F13,"")</f>
        <v/>
      </c>
      <c r="BQ13" s="48" t="str">
        <f>IF(AND(BQ$1&gt;=$C13,BQ$1&lt;=$D13),$F13,"")</f>
        <v/>
      </c>
    </row>
    <row r="14" spans="1:69" x14ac:dyDescent="0.25">
      <c r="B14" s="51" t="s">
        <v>322</v>
      </c>
      <c r="C14" s="50">
        <v>44859</v>
      </c>
      <c r="D14" s="50">
        <v>44864</v>
      </c>
      <c r="E14" s="35">
        <f>D14-C14</f>
        <v>5</v>
      </c>
      <c r="F14" s="49" t="s">
        <v>318</v>
      </c>
      <c r="G14" s="1" t="str">
        <f>IF(AND(G$1&gt;=$C14,G$1&lt;=$D14),$F14,"")</f>
        <v/>
      </c>
      <c r="H14" s="1" t="str">
        <f>IF(AND(H$1&gt;=$C14,H$1&lt;=$D14),$F14,"")</f>
        <v/>
      </c>
      <c r="I14" s="1" t="str">
        <f>IF(AND(I$1&gt;=$C14,I$1&lt;=$D14),$F14,"")</f>
        <v/>
      </c>
      <c r="J14" s="1" t="str">
        <f>IF(AND(J$1&gt;=$C14,J$1&lt;=$D14),$F14,"")</f>
        <v/>
      </c>
      <c r="K14" s="1" t="str">
        <f>IF(AND(K$1&gt;=$C14,K$1&lt;=$D14),$F14,"")</f>
        <v/>
      </c>
      <c r="L14" s="1" t="str">
        <f>IF(AND(L$1&gt;=$C14,L$1&lt;=$D14),$F14,"")</f>
        <v/>
      </c>
      <c r="M14" s="1" t="str">
        <f>IF(AND(M$1&gt;=$C14,M$1&lt;=$D14),$F14,"")</f>
        <v/>
      </c>
      <c r="N14" s="1" t="str">
        <f>IF(AND(N$1&gt;=$C14,N$1&lt;=$D14),$F14,"")</f>
        <v/>
      </c>
      <c r="O14" s="1" t="str">
        <f>IF(AND(O$1&gt;=$C14,O$1&lt;=$D14),$F14,"")</f>
        <v/>
      </c>
      <c r="P14" s="1" t="str">
        <f>IF(AND(P$1&gt;=$C14,P$1&lt;=$D14),$F14,"")</f>
        <v/>
      </c>
      <c r="Q14" s="1" t="str">
        <f>IF(AND(Q$1&gt;=$C14,Q$1&lt;=$D14),$F14,"")</f>
        <v/>
      </c>
      <c r="R14" s="1" t="str">
        <f>IF(AND(R$1&gt;=$C14,R$1&lt;=$D14),$F14,"")</f>
        <v/>
      </c>
      <c r="S14" s="1" t="str">
        <f>IF(AND(S$1&gt;=$C14,S$1&lt;=$D14),$F14,"")</f>
        <v/>
      </c>
      <c r="T14" s="1" t="str">
        <f>IF(AND(T$1&gt;=$C14,T$1&lt;=$D14),$F14,"")</f>
        <v/>
      </c>
      <c r="U14" s="1" t="str">
        <f>IF(AND(U$1&gt;=$C14,U$1&lt;=$D14),$F14,"")</f>
        <v/>
      </c>
      <c r="V14" s="1" t="str">
        <f>IF(AND(V$1&gt;=$C14,V$1&lt;=$D14),$F14,"")</f>
        <v/>
      </c>
      <c r="W14" s="1" t="str">
        <f>IF(AND(W$1&gt;=$C14,W$1&lt;=$D14),$F14,"")</f>
        <v/>
      </c>
      <c r="X14" s="1" t="str">
        <f>IF(AND(X$1&gt;=$C14,X$1&lt;=$D14),$F14,"")</f>
        <v/>
      </c>
      <c r="Y14" s="1" t="str">
        <f>IF(AND(Y$1&gt;=$C14,Y$1&lt;=$D14),$F14,"")</f>
        <v/>
      </c>
      <c r="Z14" s="1" t="str">
        <f>IF(AND(Z$1&gt;=$C14,Z$1&lt;=$D14),$F14,"")</f>
        <v/>
      </c>
      <c r="AA14" s="1" t="str">
        <f>IF(AND(AA$1&gt;=$C14,AA$1&lt;=$D14),$F14,"")</f>
        <v/>
      </c>
      <c r="AB14" s="1" t="str">
        <f>IF(AND(AB$1&gt;=$C14,AB$1&lt;=$D14),$F14,"")</f>
        <v/>
      </c>
      <c r="AC14" s="1" t="str">
        <f>IF(AND(AC$1&gt;=$C14,AC$1&lt;=$D14),$F14,"")</f>
        <v/>
      </c>
      <c r="AD14" s="1" t="str">
        <f>IF(AND(AD$1&gt;=$C14,AD$1&lt;=$D14),$F14,"")</f>
        <v/>
      </c>
      <c r="AE14" s="1" t="str">
        <f>IF(AND(AE$1&gt;=$C14,AE$1&lt;=$D14),$F14,"")</f>
        <v/>
      </c>
      <c r="AF14" s="1" t="str">
        <f>IF(AND(AF$1&gt;=$C14,AF$1&lt;=$D14),$F14,"")</f>
        <v/>
      </c>
      <c r="AG14" s="1" t="str">
        <f>IF(AND(AG$1&gt;=$C14,AG$1&lt;=$D14),$F14,"")</f>
        <v/>
      </c>
      <c r="AH14" s="1" t="str">
        <f>IF(AND(AH$1&gt;=$C14,AH$1&lt;=$D14),$F14,"")</f>
        <v/>
      </c>
      <c r="AI14" s="1" t="str">
        <f>IF(AND(AI$1&gt;=$C14,AI$1&lt;=$D14),$F14,"")</f>
        <v/>
      </c>
      <c r="AJ14" s="1" t="str">
        <f>IF(AND(AJ$1&gt;=$C14,AJ$1&lt;=$D14),$F14,"")</f>
        <v/>
      </c>
      <c r="AK14" s="1" t="str">
        <f>IF(AND(AK$1&gt;=$C14,AK$1&lt;=$D14),$F14,"")</f>
        <v/>
      </c>
      <c r="AL14" s="1" t="str">
        <f>IF(AND(AL$1&gt;=$C14,AL$1&lt;=$D14),$F14,"")</f>
        <v/>
      </c>
      <c r="AM14" s="1" t="str">
        <f>IF(AND(AM$1&gt;=$C14,AM$1&lt;=$D14),$F14,"")</f>
        <v/>
      </c>
      <c r="AN14" s="1" t="str">
        <f>IF(AND(AN$1&gt;=$C14,AN$1&lt;=$D14),$F14,"")</f>
        <v/>
      </c>
      <c r="AO14" s="1" t="str">
        <f>IF(AND(AO$1&gt;=$C14,AO$1&lt;=$D14),$F14,"")</f>
        <v/>
      </c>
      <c r="AP14" s="1" t="str">
        <f>IF(AND(AP$1&gt;=$C14,AP$1&lt;=$D14),$F14,"")</f>
        <v/>
      </c>
      <c r="AQ14" s="1" t="str">
        <f>IF(AND(AQ$1&gt;=$C14,AQ$1&lt;=$D14),$F14,"")</f>
        <v/>
      </c>
      <c r="AR14" s="1" t="str">
        <f>IF(AND(AR$1&gt;=$C14,AR$1&lt;=$D14),$F14,"")</f>
        <v/>
      </c>
      <c r="AS14" s="1" t="str">
        <f>IF(AND(AS$1&gt;=$C14,AS$1&lt;=$D14),$F14,"")</f>
        <v/>
      </c>
      <c r="AT14" s="1" t="str">
        <f>IF(AND(AT$1&gt;=$C14,AT$1&lt;=$D14),$F14,"")</f>
        <v/>
      </c>
      <c r="AU14" s="1" t="str">
        <f>IF(AND(AU$1&gt;=$C14,AU$1&lt;=$D14),$F14,"")</f>
        <v/>
      </c>
      <c r="AV14" s="1" t="str">
        <f>IF(AND(AV$1&gt;=$C14,AV$1&lt;=$D14),$F14,"")</f>
        <v/>
      </c>
      <c r="AW14" s="1" t="str">
        <f>IF(AND(AW$1&gt;=$C14,AW$1&lt;=$D14),$F14,"")</f>
        <v/>
      </c>
      <c r="AX14" s="1" t="str">
        <f>IF(AND(AX$1&gt;=$C14,AX$1&lt;=$D14),$F14,"")</f>
        <v/>
      </c>
      <c r="AY14" s="1" t="str">
        <f>IF(AND(AY$1&gt;=$C14,AY$1&lt;=$D14),$F14,"")</f>
        <v/>
      </c>
      <c r="AZ14" s="1" t="str">
        <f>IF(AND(AZ$1&gt;=$C14,AZ$1&lt;=$D14),$F14,"")</f>
        <v/>
      </c>
      <c r="BA14" s="1" t="str">
        <f>IF(AND(BA$1&gt;=$C14,BA$1&lt;=$D14),$F14,"")</f>
        <v>В процессе</v>
      </c>
      <c r="BB14" s="1" t="str">
        <f>IF(AND(BB$1&gt;=$C14,BB$1&lt;=$D14),$F14,"")</f>
        <v>В процессе</v>
      </c>
      <c r="BC14" s="1" t="str">
        <f>IF(AND(BC$1&gt;=$C14,BC$1&lt;=$D14),$F14,"")</f>
        <v>В процессе</v>
      </c>
      <c r="BD14" s="1" t="str">
        <f>IF(AND(BD$1&gt;=$C14,BD$1&lt;=$D14),$F14,"")</f>
        <v>В процессе</v>
      </c>
      <c r="BE14" s="1" t="str">
        <f>IF(AND(BE$1&gt;=$C14,BE$1&lt;=$D14),$F14,"")</f>
        <v>В процессе</v>
      </c>
      <c r="BF14" s="1" t="str">
        <f>IF(AND(BF$1&gt;=$C14,BF$1&lt;=$D14),$F14,"")</f>
        <v>В процессе</v>
      </c>
      <c r="BG14" s="1" t="str">
        <f>IF(AND(BG$1&gt;=$C14,BG$1&lt;=$D14),$F14,"")</f>
        <v/>
      </c>
      <c r="BH14" s="1" t="str">
        <f>IF(AND(BH$1&gt;=$C14,BH$1&lt;=$D14),$F14,"")</f>
        <v/>
      </c>
      <c r="BI14" s="1" t="str">
        <f>IF(AND(BI$1&gt;=$C14,BI$1&lt;=$D14),$F14,"")</f>
        <v/>
      </c>
      <c r="BJ14" s="1" t="str">
        <f>IF(AND(BJ$1&gt;=$C14,BJ$1&lt;=$D14),$F14,"")</f>
        <v/>
      </c>
      <c r="BK14" s="1" t="str">
        <f>IF(AND(BK$1&gt;=$C14,BK$1&lt;=$D14),$F14,"")</f>
        <v/>
      </c>
      <c r="BL14" s="1" t="str">
        <f>IF(AND(BL$1&gt;=$C14,BL$1&lt;=$D14),$F14,"")</f>
        <v/>
      </c>
      <c r="BM14" s="1" t="str">
        <f>IF(AND(BM$1&gt;=$C14,BM$1&lt;=$D14),$F14,"")</f>
        <v/>
      </c>
      <c r="BN14" s="1" t="str">
        <f>IF(AND(BN$1&gt;=$C14,BN$1&lt;=$D14),$F14,"")</f>
        <v/>
      </c>
      <c r="BO14" s="1" t="str">
        <f>IF(AND(BO$1&gt;=$C14,BO$1&lt;=$D14),$F14,"")</f>
        <v/>
      </c>
      <c r="BP14" s="1" t="str">
        <f>IF(AND(BP$1&gt;=$C14,BP$1&lt;=$D14),$F14,"")</f>
        <v/>
      </c>
      <c r="BQ14" s="48" t="str">
        <f>IF(AND(BQ$1&gt;=$C14,BQ$1&lt;=$D14),$F14,"")</f>
        <v/>
      </c>
    </row>
    <row r="15" spans="1:69" x14ac:dyDescent="0.25">
      <c r="B15" s="51" t="s">
        <v>321</v>
      </c>
      <c r="C15" s="50">
        <v>44864</v>
      </c>
      <c r="D15" s="50">
        <v>44868</v>
      </c>
      <c r="E15" s="35">
        <f>D15-C15</f>
        <v>4</v>
      </c>
      <c r="F15" s="49" t="s">
        <v>316</v>
      </c>
      <c r="G15" s="1" t="str">
        <f>IF(AND(G$1&gt;=$C15,G$1&lt;=$D15),$F15,"")</f>
        <v/>
      </c>
      <c r="H15" s="1" t="str">
        <f>IF(AND(H$1&gt;=$C15,H$1&lt;=$D15),$F15,"")</f>
        <v/>
      </c>
      <c r="I15" s="1" t="str">
        <f>IF(AND(I$1&gt;=$C15,I$1&lt;=$D15),$F15,"")</f>
        <v/>
      </c>
      <c r="J15" s="1" t="str">
        <f>IF(AND(J$1&gt;=$C15,J$1&lt;=$D15),$F15,"")</f>
        <v/>
      </c>
      <c r="K15" s="1" t="str">
        <f>IF(AND(K$1&gt;=$C15,K$1&lt;=$D15),$F15,"")</f>
        <v/>
      </c>
      <c r="L15" s="1" t="str">
        <f>IF(AND(L$1&gt;=$C15,L$1&lt;=$D15),$F15,"")</f>
        <v/>
      </c>
      <c r="M15" s="1" t="str">
        <f>IF(AND(M$1&gt;=$C15,M$1&lt;=$D15),$F15,"")</f>
        <v/>
      </c>
      <c r="N15" s="1" t="str">
        <f>IF(AND(N$1&gt;=$C15,N$1&lt;=$D15),$F15,"")</f>
        <v/>
      </c>
      <c r="O15" s="1" t="str">
        <f>IF(AND(O$1&gt;=$C15,O$1&lt;=$D15),$F15,"")</f>
        <v/>
      </c>
      <c r="P15" s="1" t="str">
        <f>IF(AND(P$1&gt;=$C15,P$1&lt;=$D15),$F15,"")</f>
        <v/>
      </c>
      <c r="Q15" s="1" t="str">
        <f>IF(AND(Q$1&gt;=$C15,Q$1&lt;=$D15),$F15,"")</f>
        <v/>
      </c>
      <c r="R15" s="1" t="str">
        <f>IF(AND(R$1&gt;=$C15,R$1&lt;=$D15),$F15,"")</f>
        <v/>
      </c>
      <c r="S15" s="1" t="str">
        <f>IF(AND(S$1&gt;=$C15,S$1&lt;=$D15),$F15,"")</f>
        <v/>
      </c>
      <c r="T15" s="1" t="str">
        <f>IF(AND(T$1&gt;=$C15,T$1&lt;=$D15),$F15,"")</f>
        <v/>
      </c>
      <c r="U15" s="1" t="str">
        <f>IF(AND(U$1&gt;=$C15,U$1&lt;=$D15),$F15,"")</f>
        <v/>
      </c>
      <c r="V15" s="1" t="str">
        <f>IF(AND(V$1&gt;=$C15,V$1&lt;=$D15),$F15,"")</f>
        <v/>
      </c>
      <c r="W15" s="1" t="str">
        <f>IF(AND(W$1&gt;=$C15,W$1&lt;=$D15),$F15,"")</f>
        <v/>
      </c>
      <c r="X15" s="1" t="str">
        <f>IF(AND(X$1&gt;=$C15,X$1&lt;=$D15),$F15,"")</f>
        <v/>
      </c>
      <c r="Y15" s="1" t="str">
        <f>IF(AND(Y$1&gt;=$C15,Y$1&lt;=$D15),$F15,"")</f>
        <v/>
      </c>
      <c r="Z15" s="1" t="str">
        <f>IF(AND(Z$1&gt;=$C15,Z$1&lt;=$D15),$F15,"")</f>
        <v/>
      </c>
      <c r="AA15" s="1" t="str">
        <f>IF(AND(AA$1&gt;=$C15,AA$1&lt;=$D15),$F15,"")</f>
        <v/>
      </c>
      <c r="AB15" s="1" t="str">
        <f>IF(AND(AB$1&gt;=$C15,AB$1&lt;=$D15),$F15,"")</f>
        <v/>
      </c>
      <c r="AC15" s="1" t="str">
        <f>IF(AND(AC$1&gt;=$C15,AC$1&lt;=$D15),$F15,"")</f>
        <v/>
      </c>
      <c r="AD15" s="1" t="str">
        <f>IF(AND(AD$1&gt;=$C15,AD$1&lt;=$D15),$F15,"")</f>
        <v/>
      </c>
      <c r="AE15" s="1" t="str">
        <f>IF(AND(AE$1&gt;=$C15,AE$1&lt;=$D15),$F15,"")</f>
        <v/>
      </c>
      <c r="AF15" s="1" t="str">
        <f>IF(AND(AF$1&gt;=$C15,AF$1&lt;=$D15),$F15,"")</f>
        <v/>
      </c>
      <c r="AG15" s="1" t="str">
        <f>IF(AND(AG$1&gt;=$C15,AG$1&lt;=$D15),$F15,"")</f>
        <v/>
      </c>
      <c r="AH15" s="1" t="str">
        <f>IF(AND(AH$1&gt;=$C15,AH$1&lt;=$D15),$F15,"")</f>
        <v/>
      </c>
      <c r="AI15" s="1" t="str">
        <f>IF(AND(AI$1&gt;=$C15,AI$1&lt;=$D15),$F15,"")</f>
        <v/>
      </c>
      <c r="AJ15" s="1" t="str">
        <f>IF(AND(AJ$1&gt;=$C15,AJ$1&lt;=$D15),$F15,"")</f>
        <v/>
      </c>
      <c r="AK15" s="1" t="str">
        <f>IF(AND(AK$1&gt;=$C15,AK$1&lt;=$D15),$F15,"")</f>
        <v/>
      </c>
      <c r="AL15" s="1" t="str">
        <f>IF(AND(AL$1&gt;=$C15,AL$1&lt;=$D15),$F15,"")</f>
        <v/>
      </c>
      <c r="AM15" s="1" t="str">
        <f>IF(AND(AM$1&gt;=$C15,AM$1&lt;=$D15),$F15,"")</f>
        <v/>
      </c>
      <c r="AN15" s="1" t="str">
        <f>IF(AND(AN$1&gt;=$C15,AN$1&lt;=$D15),$F15,"")</f>
        <v/>
      </c>
      <c r="AO15" s="1" t="str">
        <f>IF(AND(AO$1&gt;=$C15,AO$1&lt;=$D15),$F15,"")</f>
        <v/>
      </c>
      <c r="AP15" s="1" t="str">
        <f>IF(AND(AP$1&gt;=$C15,AP$1&lt;=$D15),$F15,"")</f>
        <v/>
      </c>
      <c r="AQ15" s="1" t="str">
        <f>IF(AND(AQ$1&gt;=$C15,AQ$1&lt;=$D15),$F15,"")</f>
        <v/>
      </c>
      <c r="AR15" s="1" t="str">
        <f>IF(AND(AR$1&gt;=$C15,AR$1&lt;=$D15),$F15,"")</f>
        <v/>
      </c>
      <c r="AS15" s="1" t="str">
        <f>IF(AND(AS$1&gt;=$C15,AS$1&lt;=$D15),$F15,"")</f>
        <v/>
      </c>
      <c r="AT15" s="1" t="str">
        <f>IF(AND(AT$1&gt;=$C15,AT$1&lt;=$D15),$F15,"")</f>
        <v/>
      </c>
      <c r="AU15" s="1" t="str">
        <f>IF(AND(AU$1&gt;=$C15,AU$1&lt;=$D15),$F15,"")</f>
        <v/>
      </c>
      <c r="AV15" s="1" t="str">
        <f>IF(AND(AV$1&gt;=$C15,AV$1&lt;=$D15),$F15,"")</f>
        <v/>
      </c>
      <c r="AW15" s="1" t="str">
        <f>IF(AND(AW$1&gt;=$C15,AW$1&lt;=$D15),$F15,"")</f>
        <v/>
      </c>
      <c r="AX15" s="1" t="str">
        <f>IF(AND(AX$1&gt;=$C15,AX$1&lt;=$D15),$F15,"")</f>
        <v/>
      </c>
      <c r="AY15" s="1" t="str">
        <f>IF(AND(AY$1&gt;=$C15,AY$1&lt;=$D15),$F15,"")</f>
        <v/>
      </c>
      <c r="AZ15" s="1" t="str">
        <f>IF(AND(AZ$1&gt;=$C15,AZ$1&lt;=$D15),$F15,"")</f>
        <v/>
      </c>
      <c r="BA15" s="1" t="str">
        <f>IF(AND(BA$1&gt;=$C15,BA$1&lt;=$D15),$F15,"")</f>
        <v/>
      </c>
      <c r="BB15" s="1" t="str">
        <f>IF(AND(BB$1&gt;=$C15,BB$1&lt;=$D15),$F15,"")</f>
        <v/>
      </c>
      <c r="BC15" s="1" t="str">
        <f>IF(AND(BC$1&gt;=$C15,BC$1&lt;=$D15),$F15,"")</f>
        <v/>
      </c>
      <c r="BD15" s="1" t="str">
        <f>IF(AND(BD$1&gt;=$C15,BD$1&lt;=$D15),$F15,"")</f>
        <v/>
      </c>
      <c r="BE15" s="1" t="str">
        <f>IF(AND(BE$1&gt;=$C15,BE$1&lt;=$D15),$F15,"")</f>
        <v/>
      </c>
      <c r="BF15" s="1" t="str">
        <f>IF(AND(BF$1&gt;=$C15,BF$1&lt;=$D15),$F15,"")</f>
        <v>В ожидании</v>
      </c>
      <c r="BG15" s="1" t="str">
        <f>IF(AND(BG$1&gt;=$C15,BG$1&lt;=$D15),$F15,"")</f>
        <v>В ожидании</v>
      </c>
      <c r="BH15" s="1" t="str">
        <f>IF(AND(BH$1&gt;=$C15,BH$1&lt;=$D15),$F15,"")</f>
        <v>В ожидании</v>
      </c>
      <c r="BI15" s="1" t="str">
        <f>IF(AND(BI$1&gt;=$C15,BI$1&lt;=$D15),$F15,"")</f>
        <v>В ожидании</v>
      </c>
      <c r="BJ15" s="1" t="str">
        <f>IF(AND(BJ$1&gt;=$C15,BJ$1&lt;=$D15),$F15,"")</f>
        <v>В ожидании</v>
      </c>
      <c r="BK15" s="1" t="str">
        <f>IF(AND(BK$1&gt;=$C15,BK$1&lt;=$D15),$F15,"")</f>
        <v/>
      </c>
      <c r="BL15" s="1" t="str">
        <f>IF(AND(BL$1&gt;=$C15,BL$1&lt;=$D15),$F15,"")</f>
        <v/>
      </c>
      <c r="BM15" s="1" t="str">
        <f>IF(AND(BM$1&gt;=$C15,BM$1&lt;=$D15),$F15,"")</f>
        <v/>
      </c>
      <c r="BN15" s="1" t="str">
        <f>IF(AND(BN$1&gt;=$C15,BN$1&lt;=$D15),$F15,"")</f>
        <v/>
      </c>
      <c r="BO15" s="1" t="str">
        <f>IF(AND(BO$1&gt;=$C15,BO$1&lt;=$D15),$F15,"")</f>
        <v/>
      </c>
      <c r="BP15" s="1" t="str">
        <f>IF(AND(BP$1&gt;=$C15,BP$1&lt;=$D15),$F15,"")</f>
        <v/>
      </c>
      <c r="BQ15" s="48" t="str">
        <f>IF(AND(BQ$1&gt;=$C15,BQ$1&lt;=$D15),$F15,"")</f>
        <v/>
      </c>
    </row>
    <row r="16" spans="1:69" x14ac:dyDescent="0.25">
      <c r="B16" s="51" t="s">
        <v>320</v>
      </c>
      <c r="C16" s="50">
        <v>44868</v>
      </c>
      <c r="D16" s="50">
        <v>44873</v>
      </c>
      <c r="E16" s="35">
        <f>D16-C16</f>
        <v>5</v>
      </c>
      <c r="F16" s="49" t="s">
        <v>318</v>
      </c>
      <c r="G16" s="1" t="str">
        <f>IF(AND(G$1&gt;=$C16,G$1&lt;=$D16),$F16,"")</f>
        <v/>
      </c>
      <c r="H16" s="1" t="str">
        <f>IF(AND(H$1&gt;=$C16,H$1&lt;=$D16),$F16,"")</f>
        <v/>
      </c>
      <c r="I16" s="1" t="str">
        <f>IF(AND(I$1&gt;=$C16,I$1&lt;=$D16),$F16,"")</f>
        <v/>
      </c>
      <c r="J16" s="1" t="str">
        <f>IF(AND(J$1&gt;=$C16,J$1&lt;=$D16),$F16,"")</f>
        <v/>
      </c>
      <c r="K16" s="1" t="str">
        <f>IF(AND(K$1&gt;=$C16,K$1&lt;=$D16),$F16,"")</f>
        <v/>
      </c>
      <c r="L16" s="1" t="str">
        <f>IF(AND(L$1&gt;=$C16,L$1&lt;=$D16),$F16,"")</f>
        <v/>
      </c>
      <c r="M16" s="1" t="str">
        <f>IF(AND(M$1&gt;=$C16,M$1&lt;=$D16),$F16,"")</f>
        <v/>
      </c>
      <c r="N16" s="1" t="str">
        <f>IF(AND(N$1&gt;=$C16,N$1&lt;=$D16),$F16,"")</f>
        <v/>
      </c>
      <c r="O16" s="1" t="str">
        <f>IF(AND(O$1&gt;=$C16,O$1&lt;=$D16),$F16,"")</f>
        <v/>
      </c>
      <c r="P16" s="1" t="str">
        <f>IF(AND(P$1&gt;=$C16,P$1&lt;=$D16),$F16,"")</f>
        <v/>
      </c>
      <c r="Q16" s="1" t="str">
        <f>IF(AND(Q$1&gt;=$C16,Q$1&lt;=$D16),$F16,"")</f>
        <v/>
      </c>
      <c r="R16" s="1" t="str">
        <f>IF(AND(R$1&gt;=$C16,R$1&lt;=$D16),$F16,"")</f>
        <v/>
      </c>
      <c r="S16" s="1" t="str">
        <f>IF(AND(S$1&gt;=$C16,S$1&lt;=$D16),$F16,"")</f>
        <v/>
      </c>
      <c r="T16" s="1" t="str">
        <f>IF(AND(T$1&gt;=$C16,T$1&lt;=$D16),$F16,"")</f>
        <v/>
      </c>
      <c r="U16" s="1" t="str">
        <f>IF(AND(U$1&gt;=$C16,U$1&lt;=$D16),$F16,"")</f>
        <v/>
      </c>
      <c r="V16" s="1" t="str">
        <f>IF(AND(V$1&gt;=$C16,V$1&lt;=$D16),$F16,"")</f>
        <v/>
      </c>
      <c r="W16" s="1" t="str">
        <f>IF(AND(W$1&gt;=$C16,W$1&lt;=$D16),$F16,"")</f>
        <v/>
      </c>
      <c r="X16" s="1" t="str">
        <f>IF(AND(X$1&gt;=$C16,X$1&lt;=$D16),$F16,"")</f>
        <v/>
      </c>
      <c r="Y16" s="1" t="str">
        <f>IF(AND(Y$1&gt;=$C16,Y$1&lt;=$D16),$F16,"")</f>
        <v/>
      </c>
      <c r="Z16" s="1" t="str">
        <f>IF(AND(Z$1&gt;=$C16,Z$1&lt;=$D16),$F16,"")</f>
        <v/>
      </c>
      <c r="AA16" s="1" t="str">
        <f>IF(AND(AA$1&gt;=$C16,AA$1&lt;=$D16),$F16,"")</f>
        <v/>
      </c>
      <c r="AB16" s="1" t="str">
        <f>IF(AND(AB$1&gt;=$C16,AB$1&lt;=$D16),$F16,"")</f>
        <v/>
      </c>
      <c r="AC16" s="1" t="str">
        <f>IF(AND(AC$1&gt;=$C16,AC$1&lt;=$D16),$F16,"")</f>
        <v/>
      </c>
      <c r="AD16" s="1" t="str">
        <f>IF(AND(AD$1&gt;=$C16,AD$1&lt;=$D16),$F16,"")</f>
        <v/>
      </c>
      <c r="AE16" s="1" t="str">
        <f>IF(AND(AE$1&gt;=$C16,AE$1&lt;=$D16),$F16,"")</f>
        <v/>
      </c>
      <c r="AF16" s="1" t="str">
        <f>IF(AND(AF$1&gt;=$C16,AF$1&lt;=$D16),$F16,"")</f>
        <v/>
      </c>
      <c r="AG16" s="1" t="str">
        <f>IF(AND(AG$1&gt;=$C16,AG$1&lt;=$D16),$F16,"")</f>
        <v/>
      </c>
      <c r="AH16" s="1" t="str">
        <f>IF(AND(AH$1&gt;=$C16,AH$1&lt;=$D16),$F16,"")</f>
        <v/>
      </c>
      <c r="AI16" s="1" t="str">
        <f>IF(AND(AI$1&gt;=$C16,AI$1&lt;=$D16),$F16,"")</f>
        <v/>
      </c>
      <c r="AJ16" s="1" t="str">
        <f>IF(AND(AJ$1&gt;=$C16,AJ$1&lt;=$D16),$F16,"")</f>
        <v/>
      </c>
      <c r="AK16" s="1" t="str">
        <f>IF(AND(AK$1&gt;=$C16,AK$1&lt;=$D16),$F16,"")</f>
        <v/>
      </c>
      <c r="AL16" s="1" t="str">
        <f>IF(AND(AL$1&gt;=$C16,AL$1&lt;=$D16),$F16,"")</f>
        <v/>
      </c>
      <c r="AM16" s="1" t="str">
        <f>IF(AND(AM$1&gt;=$C16,AM$1&lt;=$D16),$F16,"")</f>
        <v/>
      </c>
      <c r="AN16" s="1" t="str">
        <f>IF(AND(AN$1&gt;=$C16,AN$1&lt;=$D16),$F16,"")</f>
        <v/>
      </c>
      <c r="AO16" s="1" t="str">
        <f>IF(AND(AO$1&gt;=$C16,AO$1&lt;=$D16),$F16,"")</f>
        <v/>
      </c>
      <c r="AP16" s="1" t="str">
        <f>IF(AND(AP$1&gt;=$C16,AP$1&lt;=$D16),$F16,"")</f>
        <v/>
      </c>
      <c r="AQ16" s="1" t="str">
        <f>IF(AND(AQ$1&gt;=$C16,AQ$1&lt;=$D16),$F16,"")</f>
        <v/>
      </c>
      <c r="AR16" s="1" t="str">
        <f>IF(AND(AR$1&gt;=$C16,AR$1&lt;=$D16),$F16,"")</f>
        <v/>
      </c>
      <c r="AS16" s="1" t="str">
        <f>IF(AND(AS$1&gt;=$C16,AS$1&lt;=$D16),$F16,"")</f>
        <v/>
      </c>
      <c r="AT16" s="1" t="str">
        <f>IF(AND(AT$1&gt;=$C16,AT$1&lt;=$D16),$F16,"")</f>
        <v/>
      </c>
      <c r="AU16" s="1" t="str">
        <f>IF(AND(AU$1&gt;=$C16,AU$1&lt;=$D16),$F16,"")</f>
        <v/>
      </c>
      <c r="AV16" s="1" t="str">
        <f>IF(AND(AV$1&gt;=$C16,AV$1&lt;=$D16),$F16,"")</f>
        <v/>
      </c>
      <c r="AW16" s="1" t="str">
        <f>IF(AND(AW$1&gt;=$C16,AW$1&lt;=$D16),$F16,"")</f>
        <v/>
      </c>
      <c r="AX16" s="1" t="str">
        <f>IF(AND(AX$1&gt;=$C16,AX$1&lt;=$D16),$F16,"")</f>
        <v/>
      </c>
      <c r="AY16" s="1" t="str">
        <f>IF(AND(AY$1&gt;=$C16,AY$1&lt;=$D16),$F16,"")</f>
        <v/>
      </c>
      <c r="AZ16" s="1" t="str">
        <f>IF(AND(AZ$1&gt;=$C16,AZ$1&lt;=$D16),$F16,"")</f>
        <v/>
      </c>
      <c r="BA16" s="1" t="str">
        <f>IF(AND(BA$1&gt;=$C16,BA$1&lt;=$D16),$F16,"")</f>
        <v/>
      </c>
      <c r="BB16" s="1" t="str">
        <f>IF(AND(BB$1&gt;=$C16,BB$1&lt;=$D16),$F16,"")</f>
        <v/>
      </c>
      <c r="BC16" s="1" t="str">
        <f>IF(AND(BC$1&gt;=$C16,BC$1&lt;=$D16),$F16,"")</f>
        <v/>
      </c>
      <c r="BD16" s="1" t="str">
        <f>IF(AND(BD$1&gt;=$C16,BD$1&lt;=$D16),$F16,"")</f>
        <v/>
      </c>
      <c r="BE16" s="1" t="str">
        <f>IF(AND(BE$1&gt;=$C16,BE$1&lt;=$D16),$F16,"")</f>
        <v/>
      </c>
      <c r="BF16" s="1" t="str">
        <f>IF(AND(BF$1&gt;=$C16,BF$1&lt;=$D16),$F16,"")</f>
        <v/>
      </c>
      <c r="BG16" s="1" t="str">
        <f>IF(AND(BG$1&gt;=$C16,BG$1&lt;=$D16),$F16,"")</f>
        <v/>
      </c>
      <c r="BH16" s="1" t="str">
        <f>IF(AND(BH$1&gt;=$C16,BH$1&lt;=$D16),$F16,"")</f>
        <v/>
      </c>
      <c r="BI16" s="1" t="str">
        <f>IF(AND(BI$1&gt;=$C16,BI$1&lt;=$D16),$F16,"")</f>
        <v/>
      </c>
      <c r="BJ16" s="1" t="str">
        <f>IF(AND(BJ$1&gt;=$C16,BJ$1&lt;=$D16),$F16,"")</f>
        <v>В процессе</v>
      </c>
      <c r="BK16" s="1" t="str">
        <f>IF(AND(BK$1&gt;=$C16,BK$1&lt;=$D16),$F16,"")</f>
        <v>В процессе</v>
      </c>
      <c r="BL16" s="1" t="str">
        <f>IF(AND(BL$1&gt;=$C16,BL$1&lt;=$D16),$F16,"")</f>
        <v>В процессе</v>
      </c>
      <c r="BM16" s="1" t="str">
        <f>IF(AND(BM$1&gt;=$C16,BM$1&lt;=$D16),$F16,"")</f>
        <v>В процессе</v>
      </c>
      <c r="BN16" s="1" t="str">
        <f>IF(AND(BN$1&gt;=$C16,BN$1&lt;=$D16),$F16,"")</f>
        <v>В процессе</v>
      </c>
      <c r="BO16" s="1" t="str">
        <f>IF(AND(BO$1&gt;=$C16,BO$1&lt;=$D16),$F16,"")</f>
        <v>В процессе</v>
      </c>
      <c r="BP16" s="1" t="str">
        <f>IF(AND(BP$1&gt;=$C16,BP$1&lt;=$D16),$F16,"")</f>
        <v/>
      </c>
      <c r="BQ16" s="48" t="str">
        <f>IF(AND(BQ$1&gt;=$C16,BQ$1&lt;=$D16),$F16,"")</f>
        <v/>
      </c>
    </row>
    <row r="17" spans="2:69" x14ac:dyDescent="0.25">
      <c r="B17" s="51" t="s">
        <v>319</v>
      </c>
      <c r="C17" s="50">
        <v>44813</v>
      </c>
      <c r="D17" s="50">
        <v>44816</v>
      </c>
      <c r="E17" s="35">
        <f>D17-C17</f>
        <v>3</v>
      </c>
      <c r="F17" s="49" t="s">
        <v>318</v>
      </c>
      <c r="G17" s="1" t="str">
        <f>IF(AND(G$1&gt;=$C17,G$1&lt;=$D17),$F17,"")</f>
        <v>В процессе</v>
      </c>
      <c r="H17" s="1" t="str">
        <f>IF(AND(H$1&gt;=$C17,H$1&lt;=$D17),$F17,"")</f>
        <v>В процессе</v>
      </c>
      <c r="I17" s="1" t="str">
        <f>IF(AND(I$1&gt;=$C17,I$1&lt;=$D17),$F17,"")</f>
        <v>В процессе</v>
      </c>
      <c r="J17" s="1" t="str">
        <f>IF(AND(J$1&gt;=$C17,J$1&lt;=$D17),$F17,"")</f>
        <v>В процессе</v>
      </c>
      <c r="K17" s="1" t="str">
        <f>IF(AND(K$1&gt;=$C17,K$1&lt;=$D17),$F17,"")</f>
        <v/>
      </c>
      <c r="L17" s="1" t="str">
        <f>IF(AND(L$1&gt;=$C17,L$1&lt;=$D17),$F17,"")</f>
        <v/>
      </c>
      <c r="M17" s="1" t="str">
        <f>IF(AND(M$1&gt;=$C17,M$1&lt;=$D17),$F17,"")</f>
        <v/>
      </c>
      <c r="N17" s="1" t="str">
        <f>IF(AND(N$1&gt;=$C17,N$1&lt;=$D17),$F17,"")</f>
        <v/>
      </c>
      <c r="O17" s="1" t="str">
        <f>IF(AND(O$1&gt;=$C17,O$1&lt;=$D17),$F17,"")</f>
        <v/>
      </c>
      <c r="P17" s="1" t="str">
        <f>IF(AND(P$1&gt;=$C17,P$1&lt;=$D17),$F17,"")</f>
        <v/>
      </c>
      <c r="Q17" s="1" t="str">
        <f>IF(AND(Q$1&gt;=$C17,Q$1&lt;=$D17),$F17,"")</f>
        <v/>
      </c>
      <c r="R17" s="1" t="str">
        <f>IF(AND(R$1&gt;=$C17,R$1&lt;=$D17),$F17,"")</f>
        <v/>
      </c>
      <c r="S17" s="1" t="str">
        <f>IF(AND(S$1&gt;=$C17,S$1&lt;=$D17),$F17,"")</f>
        <v/>
      </c>
      <c r="T17" s="1" t="str">
        <f>IF(AND(T$1&gt;=$C17,T$1&lt;=$D17),$F17,"")</f>
        <v/>
      </c>
      <c r="U17" s="1" t="str">
        <f>IF(AND(U$1&gt;=$C17,U$1&lt;=$D17),$F17,"")</f>
        <v/>
      </c>
      <c r="V17" s="1" t="str">
        <f>IF(AND(V$1&gt;=$C17,V$1&lt;=$D17),$F17,"")</f>
        <v/>
      </c>
      <c r="W17" s="1" t="str">
        <f>IF(AND(W$1&gt;=$C17,W$1&lt;=$D17),$F17,"")</f>
        <v/>
      </c>
      <c r="X17" s="1" t="str">
        <f>IF(AND(X$1&gt;=$C17,X$1&lt;=$D17),$F17,"")</f>
        <v/>
      </c>
      <c r="Y17" s="1" t="str">
        <f>IF(AND(Y$1&gt;=$C17,Y$1&lt;=$D17),$F17,"")</f>
        <v/>
      </c>
      <c r="Z17" s="1" t="str">
        <f>IF(AND(Z$1&gt;=$C17,Z$1&lt;=$D17),$F17,"")</f>
        <v/>
      </c>
      <c r="AA17" s="1" t="str">
        <f>IF(AND(AA$1&gt;=$C17,AA$1&lt;=$D17),$F17,"")</f>
        <v/>
      </c>
      <c r="AB17" s="1" t="str">
        <f>IF(AND(AB$1&gt;=$C17,AB$1&lt;=$D17),$F17,"")</f>
        <v/>
      </c>
      <c r="AC17" s="1" t="str">
        <f>IF(AND(AC$1&gt;=$C17,AC$1&lt;=$D17),$F17,"")</f>
        <v/>
      </c>
      <c r="AD17" s="1" t="str">
        <f>IF(AND(AD$1&gt;=$C17,AD$1&lt;=$D17),$F17,"")</f>
        <v/>
      </c>
      <c r="AE17" s="1" t="str">
        <f>IF(AND(AE$1&gt;=$C17,AE$1&lt;=$D17),$F17,"")</f>
        <v/>
      </c>
      <c r="AF17" s="1" t="str">
        <f>IF(AND(AF$1&gt;=$C17,AF$1&lt;=$D17),$F17,"")</f>
        <v/>
      </c>
      <c r="AG17" s="1" t="str">
        <f>IF(AND(AG$1&gt;=$C17,AG$1&lt;=$D17),$F17,"")</f>
        <v/>
      </c>
      <c r="AH17" s="1" t="str">
        <f>IF(AND(AH$1&gt;=$C17,AH$1&lt;=$D17),$F17,"")</f>
        <v/>
      </c>
      <c r="AI17" s="1" t="str">
        <f>IF(AND(AI$1&gt;=$C17,AI$1&lt;=$D17),$F17,"")</f>
        <v/>
      </c>
      <c r="AJ17" s="1" t="str">
        <f>IF(AND(AJ$1&gt;=$C17,AJ$1&lt;=$D17),$F17,"")</f>
        <v/>
      </c>
      <c r="AK17" s="1" t="str">
        <f>IF(AND(AK$1&gt;=$C17,AK$1&lt;=$D17),$F17,"")</f>
        <v/>
      </c>
      <c r="AL17" s="1" t="str">
        <f>IF(AND(AL$1&gt;=$C17,AL$1&lt;=$D17),$F17,"")</f>
        <v/>
      </c>
      <c r="AM17" s="1" t="str">
        <f>IF(AND(AM$1&gt;=$C17,AM$1&lt;=$D17),$F17,"")</f>
        <v/>
      </c>
      <c r="AN17" s="1" t="str">
        <f>IF(AND(AN$1&gt;=$C17,AN$1&lt;=$D17),$F17,"")</f>
        <v/>
      </c>
      <c r="AO17" s="1" t="str">
        <f>IF(AND(AO$1&gt;=$C17,AO$1&lt;=$D17),$F17,"")</f>
        <v/>
      </c>
      <c r="AP17" s="1" t="str">
        <f>IF(AND(AP$1&gt;=$C17,AP$1&lt;=$D17),$F17,"")</f>
        <v/>
      </c>
      <c r="AQ17" s="1" t="str">
        <f>IF(AND(AQ$1&gt;=$C17,AQ$1&lt;=$D17),$F17,"")</f>
        <v/>
      </c>
      <c r="AR17" s="1" t="str">
        <f>IF(AND(AR$1&gt;=$C17,AR$1&lt;=$D17),$F17,"")</f>
        <v/>
      </c>
      <c r="AS17" s="1" t="str">
        <f>IF(AND(AS$1&gt;=$C17,AS$1&lt;=$D17),$F17,"")</f>
        <v/>
      </c>
      <c r="AT17" s="1" t="str">
        <f>IF(AND(AT$1&gt;=$C17,AT$1&lt;=$D17),$F17,"")</f>
        <v/>
      </c>
      <c r="AU17" s="1" t="str">
        <f>IF(AND(AU$1&gt;=$C17,AU$1&lt;=$D17),$F17,"")</f>
        <v/>
      </c>
      <c r="AV17" s="1" t="str">
        <f>IF(AND(AV$1&gt;=$C17,AV$1&lt;=$D17),$F17,"")</f>
        <v/>
      </c>
      <c r="AW17" s="1" t="str">
        <f>IF(AND(AW$1&gt;=$C17,AW$1&lt;=$D17),$F17,"")</f>
        <v/>
      </c>
      <c r="AX17" s="1" t="str">
        <f>IF(AND(AX$1&gt;=$C17,AX$1&lt;=$D17),$F17,"")</f>
        <v/>
      </c>
      <c r="AY17" s="1" t="str">
        <f>IF(AND(AY$1&gt;=$C17,AY$1&lt;=$D17),$F17,"")</f>
        <v/>
      </c>
      <c r="AZ17" s="1" t="str">
        <f>IF(AND(AZ$1&gt;=$C17,AZ$1&lt;=$D17),$F17,"")</f>
        <v/>
      </c>
      <c r="BA17" s="1" t="str">
        <f>IF(AND(BA$1&gt;=$C17,BA$1&lt;=$D17),$F17,"")</f>
        <v/>
      </c>
      <c r="BB17" s="1" t="str">
        <f>IF(AND(BB$1&gt;=$C17,BB$1&lt;=$D17),$F17,"")</f>
        <v/>
      </c>
      <c r="BC17" s="1" t="str">
        <f>IF(AND(BC$1&gt;=$C17,BC$1&lt;=$D17),$F17,"")</f>
        <v/>
      </c>
      <c r="BD17" s="1" t="str">
        <f>IF(AND(BD$1&gt;=$C17,BD$1&lt;=$D17),$F17,"")</f>
        <v/>
      </c>
      <c r="BE17" s="1" t="str">
        <f>IF(AND(BE$1&gt;=$C17,BE$1&lt;=$D17),$F17,"")</f>
        <v/>
      </c>
      <c r="BF17" s="1" t="str">
        <f>IF(AND(BF$1&gt;=$C17,BF$1&lt;=$D17),$F17,"")</f>
        <v/>
      </c>
      <c r="BG17" s="1" t="str">
        <f>IF(AND(BG$1&gt;=$C17,BG$1&lt;=$D17),$F17,"")</f>
        <v/>
      </c>
      <c r="BH17" s="1" t="str">
        <f>IF(AND(BH$1&gt;=$C17,BH$1&lt;=$D17),$F17,"")</f>
        <v/>
      </c>
      <c r="BI17" s="1" t="str">
        <f>IF(AND(BI$1&gt;=$C17,BI$1&lt;=$D17),$F17,"")</f>
        <v/>
      </c>
      <c r="BJ17" s="1" t="str">
        <f>IF(AND(BJ$1&gt;=$C17,BJ$1&lt;=$D17),$F17,"")</f>
        <v/>
      </c>
      <c r="BK17" s="1" t="str">
        <f>IF(AND(BK$1&gt;=$C17,BK$1&lt;=$D17),$F17,"")</f>
        <v/>
      </c>
      <c r="BL17" s="1" t="str">
        <f>IF(AND(BL$1&gt;=$C17,BL$1&lt;=$D17),$F17,"")</f>
        <v/>
      </c>
      <c r="BM17" s="1" t="str">
        <f>IF(AND(BM$1&gt;=$C17,BM$1&lt;=$D17),$F17,"")</f>
        <v/>
      </c>
      <c r="BN17" s="1" t="str">
        <f>IF(AND(BN$1&gt;=$C17,BN$1&lt;=$D17),$F17,"")</f>
        <v/>
      </c>
      <c r="BO17" s="1" t="str">
        <f>IF(AND(BO$1&gt;=$C17,BO$1&lt;=$D17),$F17,"")</f>
        <v/>
      </c>
      <c r="BP17" s="1" t="str">
        <f>IF(AND(BP$1&gt;=$C17,BP$1&lt;=$D17),$F17,"")</f>
        <v/>
      </c>
      <c r="BQ17" s="48" t="str">
        <f>IF(AND(BQ$1&gt;=$C17,BQ$1&lt;=$D17),$F17,"")</f>
        <v/>
      </c>
    </row>
    <row r="18" spans="2:69" x14ac:dyDescent="0.25">
      <c r="B18" s="51" t="s">
        <v>317</v>
      </c>
      <c r="C18" s="50">
        <v>44816</v>
      </c>
      <c r="D18" s="50">
        <v>44818</v>
      </c>
      <c r="E18" s="35">
        <f>D18-C18</f>
        <v>2</v>
      </c>
      <c r="F18" s="49" t="s">
        <v>316</v>
      </c>
      <c r="G18" s="1" t="str">
        <f>IF(AND(G$1&gt;=$C18,G$1&lt;=$D18),$F18,"")</f>
        <v/>
      </c>
      <c r="H18" s="1" t="str">
        <f>IF(AND(H$1&gt;=$C18,H$1&lt;=$D18),$F18,"")</f>
        <v/>
      </c>
      <c r="I18" s="1" t="str">
        <f>IF(AND(I$1&gt;=$C18,I$1&lt;=$D18),$F18,"")</f>
        <v/>
      </c>
      <c r="J18" s="1" t="str">
        <f>IF(AND(J$1&gt;=$C18,J$1&lt;=$D18),$F18,"")</f>
        <v>В ожидании</v>
      </c>
      <c r="K18" s="1" t="str">
        <f>IF(AND(K$1&gt;=$C18,K$1&lt;=$D18),$F18,"")</f>
        <v>В ожидании</v>
      </c>
      <c r="L18" s="1" t="str">
        <f>IF(AND(L$1&gt;=$C18,L$1&lt;=$D18),$F18,"")</f>
        <v>В ожидании</v>
      </c>
      <c r="M18" s="1" t="str">
        <f>IF(AND(M$1&gt;=$C18,M$1&lt;=$D18),$F18,"")</f>
        <v/>
      </c>
      <c r="N18" s="1" t="str">
        <f>IF(AND(N$1&gt;=$C18,N$1&lt;=$D18),$F18,"")</f>
        <v/>
      </c>
      <c r="O18" s="1" t="str">
        <f>IF(AND(O$1&gt;=$C18,O$1&lt;=$D18),$F18,"")</f>
        <v/>
      </c>
      <c r="P18" s="1" t="str">
        <f>IF(AND(P$1&gt;=$C18,P$1&lt;=$D18),$F18,"")</f>
        <v/>
      </c>
      <c r="Q18" s="1" t="str">
        <f>IF(AND(Q$1&gt;=$C18,Q$1&lt;=$D18),$F18,"")</f>
        <v/>
      </c>
      <c r="R18" s="1" t="str">
        <f>IF(AND(R$1&gt;=$C18,R$1&lt;=$D18),$F18,"")</f>
        <v/>
      </c>
      <c r="S18" s="1" t="str">
        <f>IF(AND(S$1&gt;=$C18,S$1&lt;=$D18),$F18,"")</f>
        <v/>
      </c>
      <c r="T18" s="1" t="str">
        <f>IF(AND(T$1&gt;=$C18,T$1&lt;=$D18),$F18,"")</f>
        <v/>
      </c>
      <c r="U18" s="1" t="str">
        <f>IF(AND(U$1&gt;=$C18,U$1&lt;=$D18),$F18,"")</f>
        <v/>
      </c>
      <c r="V18" s="1" t="str">
        <f>IF(AND(V$1&gt;=$C18,V$1&lt;=$D18),$F18,"")</f>
        <v/>
      </c>
      <c r="W18" s="1" t="str">
        <f>IF(AND(W$1&gt;=$C18,W$1&lt;=$D18),$F18,"")</f>
        <v/>
      </c>
      <c r="X18" s="1" t="str">
        <f>IF(AND(X$1&gt;=$C18,X$1&lt;=$D18),$F18,"")</f>
        <v/>
      </c>
      <c r="Y18" s="1" t="str">
        <f>IF(AND(Y$1&gt;=$C18,Y$1&lt;=$D18),$F18,"")</f>
        <v/>
      </c>
      <c r="Z18" s="1" t="str">
        <f>IF(AND(Z$1&gt;=$C18,Z$1&lt;=$D18),$F18,"")</f>
        <v/>
      </c>
      <c r="AA18" s="1" t="str">
        <f>IF(AND(AA$1&gt;=$C18,AA$1&lt;=$D18),$F18,"")</f>
        <v/>
      </c>
      <c r="AB18" s="1" t="str">
        <f>IF(AND(AB$1&gt;=$C18,AB$1&lt;=$D18),$F18,"")</f>
        <v/>
      </c>
      <c r="AC18" s="1" t="str">
        <f>IF(AND(AC$1&gt;=$C18,AC$1&lt;=$D18),$F18,"")</f>
        <v/>
      </c>
      <c r="AD18" s="1" t="str">
        <f>IF(AND(AD$1&gt;=$C18,AD$1&lt;=$D18),$F18,"")</f>
        <v/>
      </c>
      <c r="AE18" s="1" t="str">
        <f>IF(AND(AE$1&gt;=$C18,AE$1&lt;=$D18),$F18,"")</f>
        <v/>
      </c>
      <c r="AF18" s="1" t="str">
        <f>IF(AND(AF$1&gt;=$C18,AF$1&lt;=$D18),$F18,"")</f>
        <v/>
      </c>
      <c r="AG18" s="1" t="str">
        <f>IF(AND(AG$1&gt;=$C18,AG$1&lt;=$D18),$F18,"")</f>
        <v/>
      </c>
      <c r="AH18" s="1" t="str">
        <f>IF(AND(AH$1&gt;=$C18,AH$1&lt;=$D18),$F18,"")</f>
        <v/>
      </c>
      <c r="AI18" s="1" t="str">
        <f>IF(AND(AI$1&gt;=$C18,AI$1&lt;=$D18),$F18,"")</f>
        <v/>
      </c>
      <c r="AJ18" s="1" t="str">
        <f>IF(AND(AJ$1&gt;=$C18,AJ$1&lt;=$D18),$F18,"")</f>
        <v/>
      </c>
      <c r="AK18" s="1" t="str">
        <f>IF(AND(AK$1&gt;=$C18,AK$1&lt;=$D18),$F18,"")</f>
        <v/>
      </c>
      <c r="AL18" s="1" t="str">
        <f>IF(AND(AL$1&gt;=$C18,AL$1&lt;=$D18),$F18,"")</f>
        <v/>
      </c>
      <c r="AM18" s="1" t="str">
        <f>IF(AND(AM$1&gt;=$C18,AM$1&lt;=$D18),$F18,"")</f>
        <v/>
      </c>
      <c r="AN18" s="1" t="str">
        <f>IF(AND(AN$1&gt;=$C18,AN$1&lt;=$D18),$F18,"")</f>
        <v/>
      </c>
      <c r="AO18" s="1" t="str">
        <f>IF(AND(AO$1&gt;=$C18,AO$1&lt;=$D18),$F18,"")</f>
        <v/>
      </c>
      <c r="AP18" s="1" t="str">
        <f>IF(AND(AP$1&gt;=$C18,AP$1&lt;=$D18),$F18,"")</f>
        <v/>
      </c>
      <c r="AQ18" s="1" t="str">
        <f>IF(AND(AQ$1&gt;=$C18,AQ$1&lt;=$D18),$F18,"")</f>
        <v/>
      </c>
      <c r="AR18" s="1" t="str">
        <f>IF(AND(AR$1&gt;=$C18,AR$1&lt;=$D18),$F18,"")</f>
        <v/>
      </c>
      <c r="AS18" s="1" t="str">
        <f>IF(AND(AS$1&gt;=$C18,AS$1&lt;=$D18),$F18,"")</f>
        <v/>
      </c>
      <c r="AT18" s="1" t="str">
        <f>IF(AND(AT$1&gt;=$C18,AT$1&lt;=$D18),$F18,"")</f>
        <v/>
      </c>
      <c r="AU18" s="1" t="str">
        <f>IF(AND(AU$1&gt;=$C18,AU$1&lt;=$D18),$F18,"")</f>
        <v/>
      </c>
      <c r="AV18" s="1" t="str">
        <f>IF(AND(AV$1&gt;=$C18,AV$1&lt;=$D18),$F18,"")</f>
        <v/>
      </c>
      <c r="AW18" s="1" t="str">
        <f>IF(AND(AW$1&gt;=$C18,AW$1&lt;=$D18),$F18,"")</f>
        <v/>
      </c>
      <c r="AX18" s="1" t="str">
        <f>IF(AND(AX$1&gt;=$C18,AX$1&lt;=$D18),$F18,"")</f>
        <v/>
      </c>
      <c r="AY18" s="1" t="str">
        <f>IF(AND(AY$1&gt;=$C18,AY$1&lt;=$D18),$F18,"")</f>
        <v/>
      </c>
      <c r="AZ18" s="1" t="str">
        <f>IF(AND(AZ$1&gt;=$C18,AZ$1&lt;=$D18),$F18,"")</f>
        <v/>
      </c>
      <c r="BA18" s="1" t="str">
        <f>IF(AND(BA$1&gt;=$C18,BA$1&lt;=$D18),$F18,"")</f>
        <v/>
      </c>
      <c r="BB18" s="1" t="str">
        <f>IF(AND(BB$1&gt;=$C18,BB$1&lt;=$D18),$F18,"")</f>
        <v/>
      </c>
      <c r="BC18" s="1" t="str">
        <f>IF(AND(BC$1&gt;=$C18,BC$1&lt;=$D18),$F18,"")</f>
        <v/>
      </c>
      <c r="BD18" s="1" t="str">
        <f>IF(AND(BD$1&gt;=$C18,BD$1&lt;=$D18),$F18,"")</f>
        <v/>
      </c>
      <c r="BE18" s="1" t="str">
        <f>IF(AND(BE$1&gt;=$C18,BE$1&lt;=$D18),$F18,"")</f>
        <v/>
      </c>
      <c r="BF18" s="1" t="str">
        <f>IF(AND(BF$1&gt;=$C18,BF$1&lt;=$D18),$F18,"")</f>
        <v/>
      </c>
      <c r="BG18" s="1" t="str">
        <f>IF(AND(BG$1&gt;=$C18,BG$1&lt;=$D18),$F18,"")</f>
        <v/>
      </c>
      <c r="BH18" s="1" t="str">
        <f>IF(AND(BH$1&gt;=$C18,BH$1&lt;=$D18),$F18,"")</f>
        <v/>
      </c>
      <c r="BI18" s="1" t="str">
        <f>IF(AND(BI$1&gt;=$C18,BI$1&lt;=$D18),$F18,"")</f>
        <v/>
      </c>
      <c r="BJ18" s="1" t="str">
        <f>IF(AND(BJ$1&gt;=$C18,BJ$1&lt;=$D18),$F18,"")</f>
        <v/>
      </c>
      <c r="BK18" s="1" t="str">
        <f>IF(AND(BK$1&gt;=$C18,BK$1&lt;=$D18),$F18,"")</f>
        <v/>
      </c>
      <c r="BL18" s="1" t="str">
        <f>IF(AND(BL$1&gt;=$C18,BL$1&lt;=$D18),$F18,"")</f>
        <v/>
      </c>
      <c r="BM18" s="1" t="str">
        <f>IF(AND(BM$1&gt;=$C18,BM$1&lt;=$D18),$F18,"")</f>
        <v/>
      </c>
      <c r="BN18" s="1" t="str">
        <f>IF(AND(BN$1&gt;=$C18,BN$1&lt;=$D18),$F18,"")</f>
        <v/>
      </c>
      <c r="BO18" s="1" t="str">
        <f>IF(AND(BO$1&gt;=$C18,BO$1&lt;=$D18),$F18,"")</f>
        <v/>
      </c>
      <c r="BP18" s="1" t="str">
        <f>IF(AND(BP$1&gt;=$C18,BP$1&lt;=$D18),$F18,"")</f>
        <v/>
      </c>
      <c r="BQ18" s="48" t="str">
        <f>IF(AND(BQ$1&gt;=$C18,BQ$1&lt;=$D18),$F18,"")</f>
        <v/>
      </c>
    </row>
    <row r="19" spans="2:69" x14ac:dyDescent="0.25">
      <c r="B19" s="51" t="s">
        <v>315</v>
      </c>
      <c r="C19" s="50">
        <v>44818</v>
      </c>
      <c r="D19" s="50">
        <v>44822</v>
      </c>
      <c r="E19" s="35">
        <f>D19-C19</f>
        <v>4</v>
      </c>
      <c r="F19" s="49" t="s">
        <v>313</v>
      </c>
      <c r="G19" s="1" t="str">
        <f>IF(AND(G$1&gt;=$C19,G$1&lt;=$D19),$F19,"")</f>
        <v/>
      </c>
      <c r="H19" s="1" t="str">
        <f>IF(AND(H$1&gt;=$C19,H$1&lt;=$D19),$F19,"")</f>
        <v/>
      </c>
      <c r="I19" s="1" t="str">
        <f>IF(AND(I$1&gt;=$C19,I$1&lt;=$D19),$F19,"")</f>
        <v/>
      </c>
      <c r="J19" s="1" t="str">
        <f>IF(AND(J$1&gt;=$C19,J$1&lt;=$D19),$F19,"")</f>
        <v/>
      </c>
      <c r="K19" s="1" t="str">
        <f>IF(AND(K$1&gt;=$C19,K$1&lt;=$D19),$F19,"")</f>
        <v/>
      </c>
      <c r="L19" s="1" t="str">
        <f>IF(AND(L$1&gt;=$C19,L$1&lt;=$D19),$F19,"")</f>
        <v>Достигнута</v>
      </c>
      <c r="M19" s="1" t="str">
        <f>IF(AND(M$1&gt;=$C19,M$1&lt;=$D19),$F19,"")</f>
        <v>Достигнута</v>
      </c>
      <c r="N19" s="1" t="str">
        <f>IF(AND(N$1&gt;=$C19,N$1&lt;=$D19),$F19,"")</f>
        <v>Достигнута</v>
      </c>
      <c r="O19" s="1" t="str">
        <f>IF(AND(O$1&gt;=$C19,O$1&lt;=$D19),$F19,"")</f>
        <v>Достигнута</v>
      </c>
      <c r="P19" s="1" t="str">
        <f>IF(AND(P$1&gt;=$C19,P$1&lt;=$D19),$F19,"")</f>
        <v>Достигнута</v>
      </c>
      <c r="Q19" s="1" t="str">
        <f>IF(AND(Q$1&gt;=$C19,Q$1&lt;=$D19),$F19,"")</f>
        <v/>
      </c>
      <c r="R19" s="1" t="str">
        <f>IF(AND(R$1&gt;=$C19,R$1&lt;=$D19),$F19,"")</f>
        <v/>
      </c>
      <c r="S19" s="1" t="str">
        <f>IF(AND(S$1&gt;=$C19,S$1&lt;=$D19),$F19,"")</f>
        <v/>
      </c>
      <c r="T19" s="1" t="str">
        <f>IF(AND(T$1&gt;=$C19,T$1&lt;=$D19),$F19,"")</f>
        <v/>
      </c>
      <c r="U19" s="1" t="str">
        <f>IF(AND(U$1&gt;=$C19,U$1&lt;=$D19),$F19,"")</f>
        <v/>
      </c>
      <c r="V19" s="1" t="str">
        <f>IF(AND(V$1&gt;=$C19,V$1&lt;=$D19),$F19,"")</f>
        <v/>
      </c>
      <c r="W19" s="1" t="str">
        <f>IF(AND(W$1&gt;=$C19,W$1&lt;=$D19),$F19,"")</f>
        <v/>
      </c>
      <c r="X19" s="1" t="str">
        <f>IF(AND(X$1&gt;=$C19,X$1&lt;=$D19),$F19,"")</f>
        <v/>
      </c>
      <c r="Y19" s="1" t="str">
        <f>IF(AND(Y$1&gt;=$C19,Y$1&lt;=$D19),$F19,"")</f>
        <v/>
      </c>
      <c r="Z19" s="1" t="str">
        <f>IF(AND(Z$1&gt;=$C19,Z$1&lt;=$D19),$F19,"")</f>
        <v/>
      </c>
      <c r="AA19" s="1" t="str">
        <f>IF(AND(AA$1&gt;=$C19,AA$1&lt;=$D19),$F19,"")</f>
        <v/>
      </c>
      <c r="AB19" s="1" t="str">
        <f>IF(AND(AB$1&gt;=$C19,AB$1&lt;=$D19),$F19,"")</f>
        <v/>
      </c>
      <c r="AC19" s="1" t="str">
        <f>IF(AND(AC$1&gt;=$C19,AC$1&lt;=$D19),$F19,"")</f>
        <v/>
      </c>
      <c r="AD19" s="1" t="str">
        <f>IF(AND(AD$1&gt;=$C19,AD$1&lt;=$D19),$F19,"")</f>
        <v/>
      </c>
      <c r="AE19" s="1" t="str">
        <f>IF(AND(AE$1&gt;=$C19,AE$1&lt;=$D19),$F19,"")</f>
        <v/>
      </c>
      <c r="AF19" s="1" t="str">
        <f>IF(AND(AF$1&gt;=$C19,AF$1&lt;=$D19),$F19,"")</f>
        <v/>
      </c>
      <c r="AG19" s="1" t="str">
        <f>IF(AND(AG$1&gt;=$C19,AG$1&lt;=$D19),$F19,"")</f>
        <v/>
      </c>
      <c r="AH19" s="1" t="str">
        <f>IF(AND(AH$1&gt;=$C19,AH$1&lt;=$D19),$F19,"")</f>
        <v/>
      </c>
      <c r="AI19" s="1" t="str">
        <f>IF(AND(AI$1&gt;=$C19,AI$1&lt;=$D19),$F19,"")</f>
        <v/>
      </c>
      <c r="AJ19" s="1" t="str">
        <f>IF(AND(AJ$1&gt;=$C19,AJ$1&lt;=$D19),$F19,"")</f>
        <v/>
      </c>
      <c r="AK19" s="1" t="str">
        <f>IF(AND(AK$1&gt;=$C19,AK$1&lt;=$D19),$F19,"")</f>
        <v/>
      </c>
      <c r="AL19" s="1" t="str">
        <f>IF(AND(AL$1&gt;=$C19,AL$1&lt;=$D19),$F19,"")</f>
        <v/>
      </c>
      <c r="AM19" s="1" t="str">
        <f>IF(AND(AM$1&gt;=$C19,AM$1&lt;=$D19),$F19,"")</f>
        <v/>
      </c>
      <c r="AN19" s="1" t="str">
        <f>IF(AND(AN$1&gt;=$C19,AN$1&lt;=$D19),$F19,"")</f>
        <v/>
      </c>
      <c r="AO19" s="1" t="str">
        <f>IF(AND(AO$1&gt;=$C19,AO$1&lt;=$D19),$F19,"")</f>
        <v/>
      </c>
      <c r="AP19" s="1" t="str">
        <f>IF(AND(AP$1&gt;=$C19,AP$1&lt;=$D19),$F19,"")</f>
        <v/>
      </c>
      <c r="AQ19" s="1" t="str">
        <f>IF(AND(AQ$1&gt;=$C19,AQ$1&lt;=$D19),$F19,"")</f>
        <v/>
      </c>
      <c r="AR19" s="1" t="str">
        <f>IF(AND(AR$1&gt;=$C19,AR$1&lt;=$D19),$F19,"")</f>
        <v/>
      </c>
      <c r="AS19" s="1" t="str">
        <f>IF(AND(AS$1&gt;=$C19,AS$1&lt;=$D19),$F19,"")</f>
        <v/>
      </c>
      <c r="AT19" s="1" t="str">
        <f>IF(AND(AT$1&gt;=$C19,AT$1&lt;=$D19),$F19,"")</f>
        <v/>
      </c>
      <c r="AU19" s="1" t="str">
        <f>IF(AND(AU$1&gt;=$C19,AU$1&lt;=$D19),$F19,"")</f>
        <v/>
      </c>
      <c r="AV19" s="1" t="str">
        <f>IF(AND(AV$1&gt;=$C19,AV$1&lt;=$D19),$F19,"")</f>
        <v/>
      </c>
      <c r="AW19" s="1" t="str">
        <f>IF(AND(AW$1&gt;=$C19,AW$1&lt;=$D19),$F19,"")</f>
        <v/>
      </c>
      <c r="AX19" s="1" t="str">
        <f>IF(AND(AX$1&gt;=$C19,AX$1&lt;=$D19),$F19,"")</f>
        <v/>
      </c>
      <c r="AY19" s="1" t="str">
        <f>IF(AND(AY$1&gt;=$C19,AY$1&lt;=$D19),$F19,"")</f>
        <v/>
      </c>
      <c r="AZ19" s="1" t="str">
        <f>IF(AND(AZ$1&gt;=$C19,AZ$1&lt;=$D19),$F19,"")</f>
        <v/>
      </c>
      <c r="BA19" s="1" t="str">
        <f>IF(AND(BA$1&gt;=$C19,BA$1&lt;=$D19),$F19,"")</f>
        <v/>
      </c>
      <c r="BB19" s="1" t="str">
        <f>IF(AND(BB$1&gt;=$C19,BB$1&lt;=$D19),$F19,"")</f>
        <v/>
      </c>
      <c r="BC19" s="1" t="str">
        <f>IF(AND(BC$1&gt;=$C19,BC$1&lt;=$D19),$F19,"")</f>
        <v/>
      </c>
      <c r="BD19" s="1" t="str">
        <f>IF(AND(BD$1&gt;=$C19,BD$1&lt;=$D19),$F19,"")</f>
        <v/>
      </c>
      <c r="BE19" s="1" t="str">
        <f>IF(AND(BE$1&gt;=$C19,BE$1&lt;=$D19),$F19,"")</f>
        <v/>
      </c>
      <c r="BF19" s="1" t="str">
        <f>IF(AND(BF$1&gt;=$C19,BF$1&lt;=$D19),$F19,"")</f>
        <v/>
      </c>
      <c r="BG19" s="1" t="str">
        <f>IF(AND(BG$1&gt;=$C19,BG$1&lt;=$D19),$F19,"")</f>
        <v/>
      </c>
      <c r="BH19" s="1" t="str">
        <f>IF(AND(BH$1&gt;=$C19,BH$1&lt;=$D19),$F19,"")</f>
        <v/>
      </c>
      <c r="BI19" s="1" t="str">
        <f>IF(AND(BI$1&gt;=$C19,BI$1&lt;=$D19),$F19,"")</f>
        <v/>
      </c>
      <c r="BJ19" s="1" t="str">
        <f>IF(AND(BJ$1&gt;=$C19,BJ$1&lt;=$D19),$F19,"")</f>
        <v/>
      </c>
      <c r="BK19" s="1" t="str">
        <f>IF(AND(BK$1&gt;=$C19,BK$1&lt;=$D19),$F19,"")</f>
        <v/>
      </c>
      <c r="BL19" s="1" t="str">
        <f>IF(AND(BL$1&gt;=$C19,BL$1&lt;=$D19),$F19,"")</f>
        <v/>
      </c>
      <c r="BM19" s="1" t="str">
        <f>IF(AND(BM$1&gt;=$C19,BM$1&lt;=$D19),$F19,"")</f>
        <v/>
      </c>
      <c r="BN19" s="1" t="str">
        <f>IF(AND(BN$1&gt;=$C19,BN$1&lt;=$D19),$F19,"")</f>
        <v/>
      </c>
      <c r="BO19" s="1" t="str">
        <f>IF(AND(BO$1&gt;=$C19,BO$1&lt;=$D19),$F19,"")</f>
        <v/>
      </c>
      <c r="BP19" s="1" t="str">
        <f>IF(AND(BP$1&gt;=$C19,BP$1&lt;=$D19),$F19,"")</f>
        <v/>
      </c>
      <c r="BQ19" s="48" t="str">
        <f>IF(AND(BQ$1&gt;=$C19,BQ$1&lt;=$D19),$F19,"")</f>
        <v/>
      </c>
    </row>
    <row r="20" spans="2:69" ht="15.75" thickBot="1" x14ac:dyDescent="0.3">
      <c r="B20" s="47" t="s">
        <v>314</v>
      </c>
      <c r="C20" s="46">
        <v>44823</v>
      </c>
      <c r="D20" s="46">
        <v>44832</v>
      </c>
      <c r="E20" s="45">
        <f>D20-C20</f>
        <v>9</v>
      </c>
      <c r="F20" s="44" t="s">
        <v>313</v>
      </c>
      <c r="G20" s="43" t="str">
        <f>IF(AND(G$1&gt;=$C20,G$1&lt;=$D20),$F20,"")</f>
        <v/>
      </c>
      <c r="H20" s="43" t="str">
        <f>IF(AND(H$1&gt;=$C20,H$1&lt;=$D20),$F20,"")</f>
        <v/>
      </c>
      <c r="I20" s="43" t="str">
        <f>IF(AND(I$1&gt;=$C20,I$1&lt;=$D20),$F20,"")</f>
        <v/>
      </c>
      <c r="J20" s="43" t="str">
        <f>IF(AND(J$1&gt;=$C20,J$1&lt;=$D20),$F20,"")</f>
        <v/>
      </c>
      <c r="K20" s="43" t="str">
        <f>IF(AND(K$1&gt;=$C20,K$1&lt;=$D20),$F20,"")</f>
        <v/>
      </c>
      <c r="L20" s="43" t="str">
        <f>IF(AND(L$1&gt;=$C20,L$1&lt;=$D20),$F20,"")</f>
        <v/>
      </c>
      <c r="M20" s="43" t="str">
        <f>IF(AND(M$1&gt;=$C20,M$1&lt;=$D20),$F20,"")</f>
        <v/>
      </c>
      <c r="N20" s="43" t="str">
        <f>IF(AND(N$1&gt;=$C20,N$1&lt;=$D20),$F20,"")</f>
        <v/>
      </c>
      <c r="O20" s="43" t="str">
        <f>IF(AND(O$1&gt;=$C20,O$1&lt;=$D20),$F20,"")</f>
        <v/>
      </c>
      <c r="P20" s="43" t="str">
        <f>IF(AND(P$1&gt;=$C20,P$1&lt;=$D20),$F20,"")</f>
        <v/>
      </c>
      <c r="Q20" s="43" t="str">
        <f>IF(AND(Q$1&gt;=$C20,Q$1&lt;=$D20),$F20,"")</f>
        <v>Достигнута</v>
      </c>
      <c r="R20" s="43" t="str">
        <f>IF(AND(R$1&gt;=$C20,R$1&lt;=$D20),$F20,"")</f>
        <v>Достигнута</v>
      </c>
      <c r="S20" s="43" t="str">
        <f>IF(AND(S$1&gt;=$C20,S$1&lt;=$D20),$F20,"")</f>
        <v>Достигнута</v>
      </c>
      <c r="T20" s="43" t="str">
        <f>IF(AND(T$1&gt;=$C20,T$1&lt;=$D20),$F20,"")</f>
        <v>Достигнута</v>
      </c>
      <c r="U20" s="43" t="str">
        <f>IF(AND(U$1&gt;=$C20,U$1&lt;=$D20),$F20,"")</f>
        <v>Достигнута</v>
      </c>
      <c r="V20" s="43" t="str">
        <f>IF(AND(V$1&gt;=$C20,V$1&lt;=$D20),$F20,"")</f>
        <v>Достигнута</v>
      </c>
      <c r="W20" s="43" t="str">
        <f>IF(AND(W$1&gt;=$C20,W$1&lt;=$D20),$F20,"")</f>
        <v>Достигнута</v>
      </c>
      <c r="X20" s="43" t="str">
        <f>IF(AND(X$1&gt;=$C20,X$1&lt;=$D20),$F20,"")</f>
        <v>Достигнута</v>
      </c>
      <c r="Y20" s="43" t="str">
        <f>IF(AND(Y$1&gt;=$C20,Y$1&lt;=$D20),$F20,"")</f>
        <v>Достигнута</v>
      </c>
      <c r="Z20" s="43" t="str">
        <f>IF(AND(Z$1&gt;=$C20,Z$1&lt;=$D20),$F20,"")</f>
        <v>Достигнута</v>
      </c>
      <c r="AA20" s="43" t="str">
        <f>IF(AND(AA$1&gt;=$C20,AA$1&lt;=$D20),$F20,"")</f>
        <v/>
      </c>
      <c r="AB20" s="43" t="str">
        <f>IF(AND(AB$1&gt;=$C20,AB$1&lt;=$D20),$F20,"")</f>
        <v/>
      </c>
      <c r="AC20" s="43" t="str">
        <f>IF(AND(AC$1&gt;=$C20,AC$1&lt;=$D20),$F20,"")</f>
        <v/>
      </c>
      <c r="AD20" s="43" t="str">
        <f>IF(AND(AD$1&gt;=$C20,AD$1&lt;=$D20),$F20,"")</f>
        <v/>
      </c>
      <c r="AE20" s="43" t="str">
        <f>IF(AND(AE$1&gt;=$C20,AE$1&lt;=$D20),$F20,"")</f>
        <v/>
      </c>
      <c r="AF20" s="43" t="str">
        <f>IF(AND(AF$1&gt;=$C20,AF$1&lt;=$D20),$F20,"")</f>
        <v/>
      </c>
      <c r="AG20" s="43" t="str">
        <f>IF(AND(AG$1&gt;=$C20,AG$1&lt;=$D20),$F20,"")</f>
        <v/>
      </c>
      <c r="AH20" s="43" t="str">
        <f>IF(AND(AH$1&gt;=$C20,AH$1&lt;=$D20),$F20,"")</f>
        <v/>
      </c>
      <c r="AI20" s="43" t="str">
        <f>IF(AND(AI$1&gt;=$C20,AI$1&lt;=$D20),$F20,"")</f>
        <v/>
      </c>
      <c r="AJ20" s="43" t="str">
        <f>IF(AND(AJ$1&gt;=$C20,AJ$1&lt;=$D20),$F20,"")</f>
        <v/>
      </c>
      <c r="AK20" s="43" t="str">
        <f>IF(AND(AK$1&gt;=$C20,AK$1&lt;=$D20),$F20,"")</f>
        <v/>
      </c>
      <c r="AL20" s="43" t="str">
        <f>IF(AND(AL$1&gt;=$C20,AL$1&lt;=$D20),$F20,"")</f>
        <v/>
      </c>
      <c r="AM20" s="43" t="str">
        <f>IF(AND(AM$1&gt;=$C20,AM$1&lt;=$D20),$F20,"")</f>
        <v/>
      </c>
      <c r="AN20" s="43" t="str">
        <f>IF(AND(AN$1&gt;=$C20,AN$1&lt;=$D20),$F20,"")</f>
        <v/>
      </c>
      <c r="AO20" s="43" t="str">
        <f>IF(AND(AO$1&gt;=$C20,AO$1&lt;=$D20),$F20,"")</f>
        <v/>
      </c>
      <c r="AP20" s="43" t="str">
        <f>IF(AND(AP$1&gt;=$C20,AP$1&lt;=$D20),$F20,"")</f>
        <v/>
      </c>
      <c r="AQ20" s="43" t="str">
        <f>IF(AND(AQ$1&gt;=$C20,AQ$1&lt;=$D20),$F20,"")</f>
        <v/>
      </c>
      <c r="AR20" s="43" t="str">
        <f>IF(AND(AR$1&gt;=$C20,AR$1&lt;=$D20),$F20,"")</f>
        <v/>
      </c>
      <c r="AS20" s="43" t="str">
        <f>IF(AND(AS$1&gt;=$C20,AS$1&lt;=$D20),$F20,"")</f>
        <v/>
      </c>
      <c r="AT20" s="43" t="str">
        <f>IF(AND(AT$1&gt;=$C20,AT$1&lt;=$D20),$F20,"")</f>
        <v/>
      </c>
      <c r="AU20" s="43" t="str">
        <f>IF(AND(AU$1&gt;=$C20,AU$1&lt;=$D20),$F20,"")</f>
        <v/>
      </c>
      <c r="AV20" s="43" t="str">
        <f>IF(AND(AV$1&gt;=$C20,AV$1&lt;=$D20),$F20,"")</f>
        <v/>
      </c>
      <c r="AW20" s="43" t="str">
        <f>IF(AND(AW$1&gt;=$C20,AW$1&lt;=$D20),$F20,"")</f>
        <v/>
      </c>
      <c r="AX20" s="43" t="str">
        <f>IF(AND(AX$1&gt;=$C20,AX$1&lt;=$D20),$F20,"")</f>
        <v/>
      </c>
      <c r="AY20" s="43" t="str">
        <f>IF(AND(AY$1&gt;=$C20,AY$1&lt;=$D20),$F20,"")</f>
        <v/>
      </c>
      <c r="AZ20" s="43" t="str">
        <f>IF(AND(AZ$1&gt;=$C20,AZ$1&lt;=$D20),$F20,"")</f>
        <v/>
      </c>
      <c r="BA20" s="43" t="str">
        <f>IF(AND(BA$1&gt;=$C20,BA$1&lt;=$D20),$F20,"")</f>
        <v/>
      </c>
      <c r="BB20" s="43" t="str">
        <f>IF(AND(BB$1&gt;=$C20,BB$1&lt;=$D20),$F20,"")</f>
        <v/>
      </c>
      <c r="BC20" s="43" t="str">
        <f>IF(AND(BC$1&gt;=$C20,BC$1&lt;=$D20),$F20,"")</f>
        <v/>
      </c>
      <c r="BD20" s="43" t="str">
        <f>IF(AND(BD$1&gt;=$C20,BD$1&lt;=$D20),$F20,"")</f>
        <v/>
      </c>
      <c r="BE20" s="43" t="str">
        <f>IF(AND(BE$1&gt;=$C20,BE$1&lt;=$D20),$F20,"")</f>
        <v/>
      </c>
      <c r="BF20" s="43" t="str">
        <f>IF(AND(BF$1&gt;=$C20,BF$1&lt;=$D20),$F20,"")</f>
        <v/>
      </c>
      <c r="BG20" s="43" t="str">
        <f>IF(AND(BG$1&gt;=$C20,BG$1&lt;=$D20),$F20,"")</f>
        <v/>
      </c>
      <c r="BH20" s="43" t="str">
        <f>IF(AND(BH$1&gt;=$C20,BH$1&lt;=$D20),$F20,"")</f>
        <v/>
      </c>
      <c r="BI20" s="43" t="str">
        <f>IF(AND(BI$1&gt;=$C20,BI$1&lt;=$D20),$F20,"")</f>
        <v/>
      </c>
      <c r="BJ20" s="43" t="str">
        <f>IF(AND(BJ$1&gt;=$C20,BJ$1&lt;=$D20),$F20,"")</f>
        <v/>
      </c>
      <c r="BK20" s="43" t="str">
        <f>IF(AND(BK$1&gt;=$C20,BK$1&lt;=$D20),$F20,"")</f>
        <v/>
      </c>
      <c r="BL20" s="43" t="str">
        <f>IF(AND(BL$1&gt;=$C20,BL$1&lt;=$D20),$F20,"")</f>
        <v/>
      </c>
      <c r="BM20" s="43" t="str">
        <f>IF(AND(BM$1&gt;=$C20,BM$1&lt;=$D20),$F20,"")</f>
        <v/>
      </c>
      <c r="BN20" s="43" t="str">
        <f>IF(AND(BN$1&gt;=$C20,BN$1&lt;=$D20),$F20,"")</f>
        <v/>
      </c>
      <c r="BO20" s="43" t="str">
        <f>IF(AND(BO$1&gt;=$C20,BO$1&lt;=$D20),$F20,"")</f>
        <v/>
      </c>
      <c r="BP20" s="43" t="str">
        <f>IF(AND(BP$1&gt;=$C20,BP$1&lt;=$D20),$F20,"")</f>
        <v/>
      </c>
      <c r="BQ20" s="42" t="str">
        <f>IF(AND(BQ$1&gt;=$C20,BQ$1&lt;=$D20),$F20,"")</f>
        <v/>
      </c>
    </row>
    <row r="21" spans="2:69" ht="15.75" thickTop="1" x14ac:dyDescent="0.25"/>
  </sheetData>
  <mergeCells count="10">
    <mergeCell ref="AW3:BC3"/>
    <mergeCell ref="BD3:BJ3"/>
    <mergeCell ref="BK3:BQ3"/>
    <mergeCell ref="C2:F2"/>
    <mergeCell ref="G3:M3"/>
    <mergeCell ref="N3:T3"/>
    <mergeCell ref="U3:AA3"/>
    <mergeCell ref="AB3:AH3"/>
    <mergeCell ref="AI3:AO3"/>
    <mergeCell ref="AP3:AV3"/>
  </mergeCells>
  <conditionalFormatting sqref="G4:BQ20">
    <cfRule type="cellIs" dxfId="5" priority="1" operator="equal">
      <formula>"Достигнута"</formula>
    </cfRule>
    <cfRule type="cellIs" dxfId="4" priority="2" operator="equal">
      <formula>"В ожидании"</formula>
    </cfRule>
    <cfRule type="cellIs" dxfId="3" priority="3" operator="equal">
      <formula>"В процессе"</formula>
    </cfRule>
    <cfRule type="expression" dxfId="2" priority="4">
      <formula>G$1=$F$1</formula>
    </cfRule>
  </conditionalFormatting>
  <dataValidations count="3">
    <dataValidation type="list" allowBlank="1" showInputMessage="1" showErrorMessage="1" sqref="F4:F20" xr:uid="{00000000-0002-0000-0000-000002000000}">
      <formula1>"В процессе,В ожидании,Достигнута"</formula1>
    </dataValidation>
    <dataValidation type="list" allowBlank="1" showInputMessage="1" showErrorMessage="1" sqref="F1" xr:uid="{00000000-0002-0000-0000-000001000000}">
      <formula1>Список_дат</formula1>
    </dataValidation>
    <dataValidation type="list" allowBlank="1" showInputMessage="1" showErrorMessage="1" sqref="C1" xr:uid="{00000000-0002-0000-0000-000000000000}">
      <formula1>"Дни,Недели"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4505-84F5-44D7-9CE3-A45D83EFD3E4}">
  <sheetPr codeName="Лист3"/>
  <dimension ref="A1:I3"/>
  <sheetViews>
    <sheetView showGridLines="0" zoomScale="90" zoomScaleNormal="90" workbookViewId="0">
      <selection activeCell="I1" sqref="I1"/>
    </sheetView>
  </sheetViews>
  <sheetFormatPr defaultRowHeight="15" x14ac:dyDescent="0.25"/>
  <cols>
    <col min="1" max="1" width="4.85546875" style="1" customWidth="1"/>
    <col min="2" max="2" width="7" style="1" bestFit="1" customWidth="1"/>
    <col min="3" max="3" width="27.28515625" style="1" bestFit="1" customWidth="1"/>
    <col min="4" max="4" width="8.85546875" style="1" bestFit="1" customWidth="1"/>
    <col min="5" max="5" width="17.85546875" style="1" customWidth="1"/>
    <col min="6" max="6" width="20.140625" style="1" bestFit="1" customWidth="1"/>
    <col min="7" max="8" width="9.140625" style="1"/>
    <col min="9" max="9" width="79.28515625" style="1" bestFit="1" customWidth="1"/>
    <col min="10" max="16384" width="9.140625" style="1"/>
  </cols>
  <sheetData>
    <row r="1" spans="1:9" ht="18.75" x14ac:dyDescent="0.3">
      <c r="F1" s="9" t="s">
        <v>5</v>
      </c>
      <c r="H1" s="8"/>
      <c r="I1" s="7"/>
    </row>
    <row r="2" spans="1:9" ht="15.75" x14ac:dyDescent="0.25">
      <c r="F2" s="6">
        <v>70</v>
      </c>
    </row>
    <row r="3" spans="1:9" ht="23.25" x14ac:dyDescent="0.35">
      <c r="A3" s="5" t="s">
        <v>2</v>
      </c>
      <c r="B3" s="4">
        <f>F2</f>
        <v>70</v>
      </c>
      <c r="C3" s="2" t="s">
        <v>1</v>
      </c>
      <c r="D3" s="3">
        <f ca="1">Данные!B3</f>
        <v>0.83188745789799923</v>
      </c>
      <c r="E3" s="2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430-7DE0-458F-99CA-621F2A5C6065}">
  <sheetPr codeName="Лист4"/>
  <dimension ref="A1:T293"/>
  <sheetViews>
    <sheetView showGridLines="0" topLeftCell="B1" zoomScale="80" zoomScaleNormal="80" workbookViewId="0">
      <selection activeCell="H14" sqref="H14"/>
    </sheetView>
  </sheetViews>
  <sheetFormatPr defaultRowHeight="15" x14ac:dyDescent="0.25"/>
  <cols>
    <col min="1" max="1" width="5.140625" style="1" bestFit="1" customWidth="1"/>
    <col min="2" max="2" width="24.7109375" style="1" customWidth="1"/>
    <col min="3" max="3" width="13.5703125" style="1" customWidth="1"/>
    <col min="4" max="4" width="11.42578125" style="1" customWidth="1"/>
    <col min="5" max="5" width="8" style="1" bestFit="1" customWidth="1"/>
    <col min="6" max="6" width="7.85546875" style="1" bestFit="1" customWidth="1"/>
    <col min="7" max="7" width="0.5703125" style="1" customWidth="1"/>
    <col min="8" max="8" width="16.7109375" style="1" customWidth="1"/>
    <col min="9" max="10" width="4.5703125" style="1" bestFit="1" customWidth="1"/>
    <col min="11" max="11" width="0.5703125" style="1" customWidth="1"/>
    <col min="12" max="12" width="12" style="1" bestFit="1" customWidth="1"/>
    <col min="13" max="13" width="6.5703125" style="1" customWidth="1"/>
    <col min="14" max="14" width="0.5703125" style="1" customWidth="1"/>
    <col min="15" max="15" width="3.85546875" style="1" customWidth="1"/>
    <col min="16" max="16" width="7" style="1" customWidth="1"/>
    <col min="17" max="17" width="8" style="1" bestFit="1" customWidth="1"/>
    <col min="18" max="19" width="9.140625" style="1"/>
    <col min="20" max="20" width="79.28515625" style="1" bestFit="1" customWidth="1"/>
    <col min="21" max="16384" width="9.140625" style="1"/>
  </cols>
  <sheetData>
    <row r="1" spans="1:20" ht="18.75" x14ac:dyDescent="0.3">
      <c r="A1" s="41" t="s">
        <v>312</v>
      </c>
      <c r="B1" s="41"/>
      <c r="D1" s="40"/>
      <c r="E1" s="39" t="s">
        <v>307</v>
      </c>
      <c r="F1" s="39" t="s">
        <v>302</v>
      </c>
      <c r="H1" s="38"/>
      <c r="I1" s="37" t="s">
        <v>311</v>
      </c>
      <c r="J1" s="37" t="s">
        <v>310</v>
      </c>
      <c r="L1" s="32">
        <v>0</v>
      </c>
      <c r="M1" s="36" t="s">
        <v>309</v>
      </c>
      <c r="P1" s="32">
        <v>0</v>
      </c>
      <c r="Q1" s="36" t="s">
        <v>308</v>
      </c>
      <c r="S1" s="8" t="s">
        <v>4</v>
      </c>
      <c r="T1" s="7" t="s">
        <v>3</v>
      </c>
    </row>
    <row r="2" spans="1:20" x14ac:dyDescent="0.25">
      <c r="A2" s="35" t="s">
        <v>307</v>
      </c>
      <c r="B2" s="1">
        <f>График!F2</f>
        <v>70</v>
      </c>
      <c r="D2" s="33" t="s">
        <v>306</v>
      </c>
      <c r="E2" s="32">
        <f>B2</f>
        <v>70</v>
      </c>
      <c r="F2" s="31">
        <v>1</v>
      </c>
      <c r="H2" s="30" t="s">
        <v>305</v>
      </c>
      <c r="I2" s="10">
        <f ca="1">F2-F3</f>
        <v>0.16811254210200077</v>
      </c>
      <c r="J2" s="10">
        <f ca="1">F3</f>
        <v>0.83188745789799923</v>
      </c>
      <c r="L2" s="32">
        <f>MAX(A6:A291)+1</f>
        <v>287</v>
      </c>
      <c r="M2" s="36" t="s">
        <v>304</v>
      </c>
      <c r="P2" s="32">
        <f>MAX(O5:O293)</f>
        <v>72</v>
      </c>
      <c r="Q2" s="36" t="s">
        <v>303</v>
      </c>
    </row>
    <row r="3" spans="1:20" x14ac:dyDescent="0.25">
      <c r="A3" s="35" t="s">
        <v>302</v>
      </c>
      <c r="B3" s="34">
        <f ca="1">IF(B2=0,0,OFFSET(E5,B2,))</f>
        <v>0.83188745789799923</v>
      </c>
      <c r="D3" s="33" t="s">
        <v>301</v>
      </c>
      <c r="E3" s="32">
        <v>0</v>
      </c>
      <c r="F3" s="31">
        <f ca="1">B3</f>
        <v>0.83188745789799923</v>
      </c>
      <c r="H3" s="30" t="s">
        <v>300</v>
      </c>
      <c r="I3" s="11">
        <f>L2-E2</f>
        <v>217</v>
      </c>
      <c r="J3" s="11">
        <f>E2</f>
        <v>70</v>
      </c>
      <c r="L3" s="29" t="s">
        <v>299</v>
      </c>
      <c r="M3" s="29"/>
      <c r="O3" s="28" t="s">
        <v>298</v>
      </c>
      <c r="P3" s="27"/>
      <c r="Q3" s="26"/>
    </row>
    <row r="4" spans="1:20" x14ac:dyDescent="0.25">
      <c r="L4" s="11">
        <v>0</v>
      </c>
      <c r="M4" s="14">
        <v>0</v>
      </c>
      <c r="O4" s="25"/>
      <c r="P4" s="11">
        <v>0</v>
      </c>
      <c r="Q4" s="10">
        <v>0</v>
      </c>
    </row>
    <row r="5" spans="1:20" ht="37.5" customHeight="1" x14ac:dyDescent="0.25">
      <c r="A5" s="24" t="s">
        <v>297</v>
      </c>
      <c r="B5" s="24" t="s">
        <v>296</v>
      </c>
      <c r="C5" s="23" t="s">
        <v>295</v>
      </c>
      <c r="D5" s="22" t="s">
        <v>294</v>
      </c>
      <c r="E5" s="22" t="s">
        <v>293</v>
      </c>
      <c r="F5" s="21" t="s">
        <v>292</v>
      </c>
      <c r="G5" s="20"/>
      <c r="H5" s="20"/>
      <c r="I5" s="20"/>
      <c r="J5" s="20"/>
      <c r="L5" s="17">
        <f>L6</f>
        <v>3.484320557491289</v>
      </c>
      <c r="M5" s="19">
        <v>0</v>
      </c>
      <c r="O5" s="17"/>
      <c r="P5" s="17">
        <f>P6</f>
        <v>13.888888888888889</v>
      </c>
      <c r="Q5" s="18">
        <v>0</v>
      </c>
    </row>
    <row r="6" spans="1:20" x14ac:dyDescent="0.25">
      <c r="A6" s="11">
        <v>1</v>
      </c>
      <c r="B6" s="16" t="s">
        <v>291</v>
      </c>
      <c r="C6" s="15">
        <v>181100</v>
      </c>
      <c r="D6" s="15">
        <f>C6</f>
        <v>181100</v>
      </c>
      <c r="E6" s="14">
        <f>D6/$D$291</f>
        <v>8.4530735394059794E-2</v>
      </c>
      <c r="F6" s="13">
        <f>IF((ROW()-5)&lt;=$B$2,E6,"")</f>
        <v>8.4530735394059794E-2</v>
      </c>
      <c r="G6" s="12"/>
      <c r="H6" s="12"/>
      <c r="I6" s="12"/>
      <c r="J6" s="12"/>
      <c r="L6" s="11">
        <f>1000*(A6-$L$1)/($L$2-$L$1)</f>
        <v>3.484320557491289</v>
      </c>
      <c r="M6" s="10">
        <f>E6</f>
        <v>8.4530735394059794E-2</v>
      </c>
      <c r="O6" s="11">
        <f>IF((ROW()-5)&lt;=$B$2,A6,"")</f>
        <v>1</v>
      </c>
      <c r="P6" s="11">
        <f>IFERROR(1000*(O6-$P$1)/($P$2-$P$1),NA())</f>
        <v>13.888888888888889</v>
      </c>
      <c r="Q6" s="10">
        <f>F6</f>
        <v>8.4530735394059794E-2</v>
      </c>
    </row>
    <row r="7" spans="1:20" x14ac:dyDescent="0.25">
      <c r="A7" s="17">
        <v>2</v>
      </c>
      <c r="B7" s="16" t="s">
        <v>290</v>
      </c>
      <c r="C7" s="15">
        <v>119000</v>
      </c>
      <c r="D7" s="15">
        <f>D6+C7</f>
        <v>300100</v>
      </c>
      <c r="E7" s="14">
        <f>D7/$D$291</f>
        <v>0.14007550354366285</v>
      </c>
      <c r="F7" s="13">
        <f>IF((ROW()-5)&lt;=$B$2,E7,NA())</f>
        <v>0.14007550354366285</v>
      </c>
      <c r="G7" s="12"/>
      <c r="H7" s="12"/>
      <c r="I7" s="12"/>
      <c r="J7" s="12"/>
      <c r="L7" s="11">
        <f>1000*(A7-$L$1)/($L$2-$L$1)</f>
        <v>6.968641114982578</v>
      </c>
      <c r="M7" s="10">
        <f>E7</f>
        <v>0.14007550354366285</v>
      </c>
      <c r="O7" s="11">
        <f>IF((ROW()-5)&lt;=$B$2,A7,"")</f>
        <v>2</v>
      </c>
      <c r="P7" s="11">
        <f>IFERROR(1000*(O7-$P$1)/($P$2-$P$1),NA())</f>
        <v>27.777777777777779</v>
      </c>
      <c r="Q7" s="10">
        <f>F7</f>
        <v>0.14007550354366285</v>
      </c>
    </row>
    <row r="8" spans="1:20" x14ac:dyDescent="0.25">
      <c r="A8" s="11">
        <v>3</v>
      </c>
      <c r="B8" s="16" t="s">
        <v>289</v>
      </c>
      <c r="C8" s="15">
        <v>108300</v>
      </c>
      <c r="D8" s="15">
        <f>D7+C8</f>
        <v>408400</v>
      </c>
      <c r="E8" s="14">
        <f>D8/$D$291</f>
        <v>0.19062591018737723</v>
      </c>
      <c r="F8" s="13">
        <f>IF((ROW()-5)&lt;=$B$2,E8,NA())</f>
        <v>0.19062591018737723</v>
      </c>
      <c r="G8" s="12"/>
      <c r="H8" s="12"/>
      <c r="I8" s="12"/>
      <c r="J8" s="12"/>
      <c r="L8" s="11">
        <f>1000*(A8-$L$1)/($L$2-$L$1)</f>
        <v>10.452961672473867</v>
      </c>
      <c r="M8" s="10">
        <f>E8</f>
        <v>0.19062591018737723</v>
      </c>
      <c r="O8" s="11">
        <f>IF((ROW()-5)&lt;=$B$2,A8,"")</f>
        <v>3</v>
      </c>
      <c r="P8" s="11">
        <f>IFERROR(1000*(O8-$P$1)/($P$2-$P$1),NA())</f>
        <v>41.666666666666664</v>
      </c>
      <c r="Q8" s="10">
        <f>F8</f>
        <v>0.19062591018737723</v>
      </c>
    </row>
    <row r="9" spans="1:20" x14ac:dyDescent="0.25">
      <c r="A9" s="17">
        <v>4</v>
      </c>
      <c r="B9" s="16" t="s">
        <v>288</v>
      </c>
      <c r="C9" s="15">
        <v>74000</v>
      </c>
      <c r="D9" s="15">
        <f>D8+C9</f>
        <v>482400</v>
      </c>
      <c r="E9" s="14">
        <f>D9/$D$291</f>
        <v>0.22516635424679426</v>
      </c>
      <c r="F9" s="13">
        <f>IF((ROW()-5)&lt;=$B$2,E9,NA())</f>
        <v>0.22516635424679426</v>
      </c>
      <c r="G9" s="12"/>
      <c r="H9" s="12"/>
      <c r="I9" s="12"/>
      <c r="J9" s="12"/>
      <c r="L9" s="11">
        <f>1000*(A9-$L$1)/($L$2-$L$1)</f>
        <v>13.937282229965156</v>
      </c>
      <c r="M9" s="10">
        <f>E9</f>
        <v>0.22516635424679426</v>
      </c>
      <c r="O9" s="11">
        <f>IF((ROW()-5)&lt;=$B$2,A9,"")</f>
        <v>4</v>
      </c>
      <c r="P9" s="11">
        <f>IFERROR(1000*(O9-$P$1)/($P$2-$P$1),NA())</f>
        <v>55.555555555555557</v>
      </c>
      <c r="Q9" s="10">
        <f>F9</f>
        <v>0.22516635424679426</v>
      </c>
    </row>
    <row r="10" spans="1:20" x14ac:dyDescent="0.25">
      <c r="A10" s="11">
        <v>5</v>
      </c>
      <c r="B10" s="16" t="s">
        <v>287</v>
      </c>
      <c r="C10" s="15">
        <v>61400</v>
      </c>
      <c r="D10" s="15">
        <f>D9+C10</f>
        <v>543800</v>
      </c>
      <c r="E10" s="14">
        <f>D10/$D$291</f>
        <v>0.25382558756095924</v>
      </c>
      <c r="F10" s="13">
        <f>IF((ROW()-5)&lt;=$B$2,E10,NA())</f>
        <v>0.25382558756095924</v>
      </c>
      <c r="G10" s="12"/>
      <c r="H10" s="12"/>
      <c r="I10" s="12"/>
      <c r="J10" s="12"/>
      <c r="L10" s="11">
        <f>1000*(A10-$L$1)/($L$2-$L$1)</f>
        <v>17.421602787456447</v>
      </c>
      <c r="M10" s="10">
        <f>E10</f>
        <v>0.25382558756095924</v>
      </c>
      <c r="O10" s="11">
        <f>IF((ROW()-5)&lt;=$B$2,A10,"")</f>
        <v>5</v>
      </c>
      <c r="P10" s="11">
        <f>IFERROR(1000*(O10-$P$1)/($P$2-$P$1),NA())</f>
        <v>69.444444444444443</v>
      </c>
      <c r="Q10" s="10">
        <f>F10</f>
        <v>0.25382558756095924</v>
      </c>
    </row>
    <row r="11" spans="1:20" x14ac:dyDescent="0.25">
      <c r="A11" s="17">
        <v>6</v>
      </c>
      <c r="B11" s="16" t="s">
        <v>286</v>
      </c>
      <c r="C11" s="15">
        <v>60000</v>
      </c>
      <c r="D11" s="15">
        <f>D10+C11</f>
        <v>603800</v>
      </c>
      <c r="E11" s="14">
        <f>D11/$D$291</f>
        <v>0.2818313530145406</v>
      </c>
      <c r="F11" s="13">
        <f>IF((ROW()-5)&lt;=$B$2,E11,NA())</f>
        <v>0.2818313530145406</v>
      </c>
      <c r="G11" s="12"/>
      <c r="H11" s="12"/>
      <c r="I11" s="12"/>
      <c r="J11" s="12"/>
      <c r="L11" s="11">
        <f>1000*(A11-$L$1)/($L$2-$L$1)</f>
        <v>20.905923344947734</v>
      </c>
      <c r="M11" s="10">
        <f>E11</f>
        <v>0.2818313530145406</v>
      </c>
      <c r="O11" s="11">
        <f>IF((ROW()-5)&lt;=$B$2,A11,"")</f>
        <v>6</v>
      </c>
      <c r="P11" s="11">
        <f>IFERROR(1000*(O11-$P$1)/($P$2-$P$1),NA())</f>
        <v>83.333333333333329</v>
      </c>
      <c r="Q11" s="10">
        <f>F11</f>
        <v>0.2818313530145406</v>
      </c>
    </row>
    <row r="12" spans="1:20" x14ac:dyDescent="0.25">
      <c r="A12" s="11">
        <v>7</v>
      </c>
      <c r="B12" s="16" t="s">
        <v>285</v>
      </c>
      <c r="C12" s="15">
        <v>53400</v>
      </c>
      <c r="D12" s="15">
        <f>D11+C12</f>
        <v>657200</v>
      </c>
      <c r="E12" s="14">
        <f>D12/$D$291</f>
        <v>0.30675648426822805</v>
      </c>
      <c r="F12" s="13">
        <f>IF((ROW()-5)&lt;=$B$2,E12,NA())</f>
        <v>0.30675648426822805</v>
      </c>
      <c r="G12" s="12"/>
      <c r="H12" s="12"/>
      <c r="I12" s="12"/>
      <c r="J12" s="12"/>
      <c r="L12" s="11">
        <f>1000*(A12-$L$1)/($L$2-$L$1)</f>
        <v>24.390243902439025</v>
      </c>
      <c r="M12" s="10">
        <f>E12</f>
        <v>0.30675648426822805</v>
      </c>
      <c r="O12" s="11">
        <f>IF((ROW()-5)&lt;=$B$2,A12,"")</f>
        <v>7</v>
      </c>
      <c r="P12" s="11">
        <f>IFERROR(1000*(O12-$P$1)/($P$2-$P$1),NA())</f>
        <v>97.222222222222229</v>
      </c>
      <c r="Q12" s="10">
        <f>F12</f>
        <v>0.30675648426822805</v>
      </c>
    </row>
    <row r="13" spans="1:20" x14ac:dyDescent="0.25">
      <c r="A13" s="17">
        <v>8</v>
      </c>
      <c r="B13" s="16" t="s">
        <v>284</v>
      </c>
      <c r="C13" s="15">
        <v>52700</v>
      </c>
      <c r="D13" s="15">
        <f>D12+C13</f>
        <v>709900</v>
      </c>
      <c r="E13" s="14">
        <f>D13/$D$291</f>
        <v>0.33135488159162368</v>
      </c>
      <c r="F13" s="13">
        <f>IF((ROW()-5)&lt;=$B$2,E13,NA())</f>
        <v>0.33135488159162368</v>
      </c>
      <c r="G13" s="12"/>
      <c r="H13" s="12"/>
      <c r="I13" s="12"/>
      <c r="J13" s="12"/>
      <c r="L13" s="11">
        <f>1000*(A13-$L$1)/($L$2-$L$1)</f>
        <v>27.874564459930312</v>
      </c>
      <c r="M13" s="10">
        <f>E13</f>
        <v>0.33135488159162368</v>
      </c>
      <c r="O13" s="11">
        <f>IF((ROW()-5)&lt;=$B$2,A13,"")</f>
        <v>8</v>
      </c>
      <c r="P13" s="11">
        <f>IFERROR(1000*(O13-$P$1)/($P$2-$P$1),NA())</f>
        <v>111.11111111111111</v>
      </c>
      <c r="Q13" s="10">
        <f>F13</f>
        <v>0.33135488159162368</v>
      </c>
    </row>
    <row r="14" spans="1:20" x14ac:dyDescent="0.25">
      <c r="A14" s="11">
        <v>9</v>
      </c>
      <c r="B14" s="16" t="s">
        <v>283</v>
      </c>
      <c r="C14" s="15">
        <v>51000</v>
      </c>
      <c r="D14" s="15">
        <f>D13+C14</f>
        <v>760900</v>
      </c>
      <c r="E14" s="14">
        <f>D14/$D$291</f>
        <v>0.35515978222716782</v>
      </c>
      <c r="F14" s="13">
        <f>IF((ROW()-5)&lt;=$B$2,E14,NA())</f>
        <v>0.35515978222716782</v>
      </c>
      <c r="G14" s="12"/>
      <c r="H14" s="12"/>
      <c r="I14" s="12"/>
      <c r="J14" s="12"/>
      <c r="L14" s="11">
        <f>1000*(A14-$L$1)/($L$2-$L$1)</f>
        <v>31.358885017421603</v>
      </c>
      <c r="M14" s="10">
        <f>E14</f>
        <v>0.35515978222716782</v>
      </c>
      <c r="O14" s="11">
        <f>IF((ROW()-5)&lt;=$B$2,A14,"")</f>
        <v>9</v>
      </c>
      <c r="P14" s="11">
        <f>IFERROR(1000*(O14-$P$1)/($P$2-$P$1),NA())</f>
        <v>125</v>
      </c>
      <c r="Q14" s="10">
        <f>F14</f>
        <v>0.35515978222716782</v>
      </c>
    </row>
    <row r="15" spans="1:20" x14ac:dyDescent="0.25">
      <c r="A15" s="17">
        <v>10</v>
      </c>
      <c r="B15" s="16" t="s">
        <v>282</v>
      </c>
      <c r="C15" s="15">
        <v>47400</v>
      </c>
      <c r="D15" s="15">
        <f>D14+C15</f>
        <v>808300</v>
      </c>
      <c r="E15" s="14">
        <f>D15/$D$291</f>
        <v>0.37728433693549712</v>
      </c>
      <c r="F15" s="13">
        <f>IF((ROW()-5)&lt;=$B$2,E15,NA())</f>
        <v>0.37728433693549712</v>
      </c>
      <c r="G15" s="12"/>
      <c r="H15" s="12"/>
      <c r="I15" s="12"/>
      <c r="J15" s="12"/>
      <c r="L15" s="11">
        <f>1000*(A15-$L$1)/($L$2-$L$1)</f>
        <v>34.843205574912893</v>
      </c>
      <c r="M15" s="10">
        <f>E15</f>
        <v>0.37728433693549712</v>
      </c>
      <c r="O15" s="11">
        <f>IF((ROW()-5)&lt;=$B$2,A15,"")</f>
        <v>10</v>
      </c>
      <c r="P15" s="11">
        <f>IFERROR(1000*(O15-$P$1)/($P$2-$P$1),NA())</f>
        <v>138.88888888888889</v>
      </c>
      <c r="Q15" s="10">
        <f>F15</f>
        <v>0.37728433693549712</v>
      </c>
    </row>
    <row r="16" spans="1:20" x14ac:dyDescent="0.25">
      <c r="A16" s="11">
        <v>11</v>
      </c>
      <c r="B16" s="16" t="s">
        <v>281</v>
      </c>
      <c r="C16" s="15">
        <v>45000</v>
      </c>
      <c r="D16" s="15">
        <f>D15+C16</f>
        <v>853300</v>
      </c>
      <c r="E16" s="14">
        <f>D16/$D$291</f>
        <v>0.39828866102568317</v>
      </c>
      <c r="F16" s="13">
        <f>IF((ROW()-5)&lt;=$B$2,E16,NA())</f>
        <v>0.39828866102568317</v>
      </c>
      <c r="G16" s="12"/>
      <c r="H16" s="12"/>
      <c r="I16" s="12"/>
      <c r="J16" s="12"/>
      <c r="L16" s="11">
        <f>1000*(A16-$L$1)/($L$2-$L$1)</f>
        <v>38.327526132404181</v>
      </c>
      <c r="M16" s="10">
        <f>E16</f>
        <v>0.39828866102568317</v>
      </c>
      <c r="O16" s="11">
        <f>IF((ROW()-5)&lt;=$B$2,A16,"")</f>
        <v>11</v>
      </c>
      <c r="P16" s="11">
        <f>IFERROR(1000*(O16-$P$1)/($P$2-$P$1),NA())</f>
        <v>152.77777777777777</v>
      </c>
      <c r="Q16" s="10">
        <f>F16</f>
        <v>0.39828866102568317</v>
      </c>
    </row>
    <row r="17" spans="1:17" x14ac:dyDescent="0.25">
      <c r="A17" s="17">
        <v>12</v>
      </c>
      <c r="B17" s="16" t="s">
        <v>280</v>
      </c>
      <c r="C17" s="15">
        <v>43800</v>
      </c>
      <c r="D17" s="15">
        <f>D16+C17</f>
        <v>897100</v>
      </c>
      <c r="E17" s="14">
        <f>D17/$D$291</f>
        <v>0.41873286980679758</v>
      </c>
      <c r="F17" s="13">
        <f>IF((ROW()-5)&lt;=$B$2,E17,NA())</f>
        <v>0.41873286980679758</v>
      </c>
      <c r="G17" s="12"/>
      <c r="H17" s="12"/>
      <c r="I17" s="12"/>
      <c r="J17" s="12"/>
      <c r="L17" s="11">
        <f>1000*(A17-$L$1)/($L$2-$L$1)</f>
        <v>41.811846689895468</v>
      </c>
      <c r="M17" s="10">
        <f>E17</f>
        <v>0.41873286980679758</v>
      </c>
      <c r="O17" s="11">
        <f>IF((ROW()-5)&lt;=$B$2,A17,"")</f>
        <v>12</v>
      </c>
      <c r="P17" s="11">
        <f>IFERROR(1000*(O17-$P$1)/($P$2-$P$1),NA())</f>
        <v>166.66666666666666</v>
      </c>
      <c r="Q17" s="10">
        <f>F17</f>
        <v>0.41873286980679758</v>
      </c>
    </row>
    <row r="18" spans="1:17" x14ac:dyDescent="0.25">
      <c r="A18" s="11">
        <v>13</v>
      </c>
      <c r="B18" s="16" t="s">
        <v>279</v>
      </c>
      <c r="C18" s="15">
        <v>42900</v>
      </c>
      <c r="D18" s="15">
        <f>D17+C18</f>
        <v>940000</v>
      </c>
      <c r="E18" s="14">
        <f>D18/$D$291</f>
        <v>0.43875699210610825</v>
      </c>
      <c r="F18" s="13">
        <f>IF((ROW()-5)&lt;=$B$2,E18,NA())</f>
        <v>0.43875699210610825</v>
      </c>
      <c r="G18" s="12"/>
      <c r="H18" s="12"/>
      <c r="I18" s="12"/>
      <c r="J18" s="12"/>
      <c r="L18" s="11">
        <f>1000*(A18-$L$1)/($L$2-$L$1)</f>
        <v>45.296167247386762</v>
      </c>
      <c r="M18" s="10">
        <f>E18</f>
        <v>0.43875699210610825</v>
      </c>
      <c r="O18" s="11">
        <f>IF((ROW()-5)&lt;=$B$2,A18,"")</f>
        <v>13</v>
      </c>
      <c r="P18" s="11">
        <f>IFERROR(1000*(O18-$P$1)/($P$2-$P$1),NA())</f>
        <v>180.55555555555554</v>
      </c>
      <c r="Q18" s="10">
        <f>F18</f>
        <v>0.43875699210610825</v>
      </c>
    </row>
    <row r="19" spans="1:17" x14ac:dyDescent="0.25">
      <c r="A19" s="17">
        <v>14</v>
      </c>
      <c r="B19" s="16" t="s">
        <v>278</v>
      </c>
      <c r="C19" s="15">
        <v>38000</v>
      </c>
      <c r="D19" s="15">
        <f>D18+C19</f>
        <v>978000</v>
      </c>
      <c r="E19" s="14">
        <f>D19/$D$291</f>
        <v>0.45649397689337645</v>
      </c>
      <c r="F19" s="13">
        <f>IF((ROW()-5)&lt;=$B$2,E19,NA())</f>
        <v>0.45649397689337645</v>
      </c>
      <c r="G19" s="12"/>
      <c r="H19" s="12"/>
      <c r="I19" s="12"/>
      <c r="J19" s="12"/>
      <c r="L19" s="11">
        <f>1000*(A19-$L$1)/($L$2-$L$1)</f>
        <v>48.780487804878049</v>
      </c>
      <c r="M19" s="10">
        <f>E19</f>
        <v>0.45649397689337645</v>
      </c>
      <c r="O19" s="11">
        <f>IF((ROW()-5)&lt;=$B$2,A19,"")</f>
        <v>14</v>
      </c>
      <c r="P19" s="11">
        <f>IFERROR(1000*(O19-$P$1)/($P$2-$P$1),NA())</f>
        <v>194.44444444444446</v>
      </c>
      <c r="Q19" s="10">
        <f>F19</f>
        <v>0.45649397689337645</v>
      </c>
    </row>
    <row r="20" spans="1:17" x14ac:dyDescent="0.25">
      <c r="A20" s="11">
        <v>15</v>
      </c>
      <c r="B20" s="16" t="s">
        <v>277</v>
      </c>
      <c r="C20" s="15">
        <v>37800</v>
      </c>
      <c r="D20" s="15">
        <f>D19+C20</f>
        <v>1015800</v>
      </c>
      <c r="E20" s="14">
        <f>D20/$D$291</f>
        <v>0.47413760912913272</v>
      </c>
      <c r="F20" s="13">
        <f>IF((ROW()-5)&lt;=$B$2,E20,NA())</f>
        <v>0.47413760912913272</v>
      </c>
      <c r="G20" s="12"/>
      <c r="H20" s="12"/>
      <c r="I20" s="12"/>
      <c r="J20" s="12"/>
      <c r="L20" s="11">
        <f>1000*(A20-$L$1)/($L$2-$L$1)</f>
        <v>52.264808362369337</v>
      </c>
      <c r="M20" s="10">
        <f>E20</f>
        <v>0.47413760912913272</v>
      </c>
      <c r="O20" s="11">
        <f>IF((ROW()-5)&lt;=$B$2,A20,"")</f>
        <v>15</v>
      </c>
      <c r="P20" s="11">
        <f>IFERROR(1000*(O20-$P$1)/($P$2-$P$1),NA())</f>
        <v>208.33333333333334</v>
      </c>
      <c r="Q20" s="10">
        <f>F20</f>
        <v>0.47413760912913272</v>
      </c>
    </row>
    <row r="21" spans="1:17" x14ac:dyDescent="0.25">
      <c r="A21" s="17">
        <v>16</v>
      </c>
      <c r="B21" s="16" t="s">
        <v>276</v>
      </c>
      <c r="C21" s="15">
        <v>35700</v>
      </c>
      <c r="D21" s="15">
        <f>D20+C21</f>
        <v>1051500</v>
      </c>
      <c r="E21" s="14">
        <f>D21/$D$291</f>
        <v>0.49080103957401366</v>
      </c>
      <c r="F21" s="13">
        <f>IF((ROW()-5)&lt;=$B$2,E21,NA())</f>
        <v>0.49080103957401366</v>
      </c>
      <c r="G21" s="12"/>
      <c r="H21" s="12"/>
      <c r="I21" s="12"/>
      <c r="J21" s="12"/>
      <c r="L21" s="11">
        <f>1000*(A21-$L$1)/($L$2-$L$1)</f>
        <v>55.749128919860624</v>
      </c>
      <c r="M21" s="10">
        <f>E21</f>
        <v>0.49080103957401366</v>
      </c>
      <c r="O21" s="11">
        <f>IF((ROW()-5)&lt;=$B$2,A21,"")</f>
        <v>16</v>
      </c>
      <c r="P21" s="11">
        <f>IFERROR(1000*(O21-$P$1)/($P$2-$P$1),NA())</f>
        <v>222.22222222222223</v>
      </c>
      <c r="Q21" s="10">
        <f>F21</f>
        <v>0.49080103957401366</v>
      </c>
    </row>
    <row r="22" spans="1:17" x14ac:dyDescent="0.25">
      <c r="A22" s="11">
        <v>17</v>
      </c>
      <c r="B22" s="16" t="s">
        <v>275</v>
      </c>
      <c r="C22" s="15">
        <v>33300</v>
      </c>
      <c r="D22" s="15">
        <f>D21+C22</f>
        <v>1084800</v>
      </c>
      <c r="E22" s="14">
        <f>D22/$D$291</f>
        <v>0.50634423940075135</v>
      </c>
      <c r="F22" s="13">
        <f>IF((ROW()-5)&lt;=$B$2,E22,NA())</f>
        <v>0.50634423940075135</v>
      </c>
      <c r="G22" s="12"/>
      <c r="H22" s="12"/>
      <c r="I22" s="12"/>
      <c r="J22" s="12"/>
      <c r="L22" s="11">
        <f>1000*(A22-$L$1)/($L$2-$L$1)</f>
        <v>59.233449477351918</v>
      </c>
      <c r="M22" s="10">
        <f>E22</f>
        <v>0.50634423940075135</v>
      </c>
      <c r="O22" s="11">
        <f>IF((ROW()-5)&lt;=$B$2,A22,"")</f>
        <v>17</v>
      </c>
      <c r="P22" s="11">
        <f>IFERROR(1000*(O22-$P$1)/($P$2-$P$1),NA())</f>
        <v>236.11111111111111</v>
      </c>
      <c r="Q22" s="10">
        <f>F22</f>
        <v>0.50634423940075135</v>
      </c>
    </row>
    <row r="23" spans="1:17" x14ac:dyDescent="0.25">
      <c r="A23" s="17">
        <v>18</v>
      </c>
      <c r="B23" s="16" t="s">
        <v>274</v>
      </c>
      <c r="C23" s="15">
        <v>31100</v>
      </c>
      <c r="D23" s="15">
        <f>D22+C23</f>
        <v>1115900</v>
      </c>
      <c r="E23" s="14">
        <f>D23/$D$291</f>
        <v>0.52086056116085766</v>
      </c>
      <c r="F23" s="13">
        <f>IF((ROW()-5)&lt;=$B$2,E23,NA())</f>
        <v>0.52086056116085766</v>
      </c>
      <c r="G23" s="12"/>
      <c r="H23" s="12"/>
      <c r="I23" s="12"/>
      <c r="J23" s="12"/>
      <c r="L23" s="11">
        <f>1000*(A23-$L$1)/($L$2-$L$1)</f>
        <v>62.717770034843205</v>
      </c>
      <c r="M23" s="10">
        <f>E23</f>
        <v>0.52086056116085766</v>
      </c>
      <c r="O23" s="11">
        <f>IF((ROW()-5)&lt;=$B$2,A23,"")</f>
        <v>18</v>
      </c>
      <c r="P23" s="11">
        <f>IFERROR(1000*(O23-$P$1)/($P$2-$P$1),NA())</f>
        <v>250</v>
      </c>
      <c r="Q23" s="10">
        <f>F23</f>
        <v>0.52086056116085766</v>
      </c>
    </row>
    <row r="24" spans="1:17" x14ac:dyDescent="0.25">
      <c r="A24" s="11">
        <v>19</v>
      </c>
      <c r="B24" s="16" t="s">
        <v>273</v>
      </c>
      <c r="C24" s="15">
        <v>29300</v>
      </c>
      <c r="D24" s="15">
        <f>D23+C24</f>
        <v>1145200</v>
      </c>
      <c r="E24" s="14">
        <f>D24/$D$291</f>
        <v>0.53453670995735658</v>
      </c>
      <c r="F24" s="13">
        <f>IF((ROW()-5)&lt;=$B$2,E24,NA())</f>
        <v>0.53453670995735658</v>
      </c>
      <c r="G24" s="12"/>
      <c r="H24" s="12"/>
      <c r="I24" s="12"/>
      <c r="J24" s="12"/>
      <c r="L24" s="11">
        <f>1000*(A24-$L$1)/($L$2-$L$1)</f>
        <v>66.2020905923345</v>
      </c>
      <c r="M24" s="10">
        <f>E24</f>
        <v>0.53453670995735658</v>
      </c>
      <c r="O24" s="11">
        <f>IF((ROW()-5)&lt;=$B$2,A24,"")</f>
        <v>19</v>
      </c>
      <c r="P24" s="11">
        <f>IFERROR(1000*(O24-$P$1)/($P$2-$P$1),NA())</f>
        <v>263.88888888888891</v>
      </c>
      <c r="Q24" s="10">
        <f>F24</f>
        <v>0.53453670995735658</v>
      </c>
    </row>
    <row r="25" spans="1:17" x14ac:dyDescent="0.25">
      <c r="A25" s="17">
        <v>20</v>
      </c>
      <c r="B25" s="16" t="s">
        <v>272</v>
      </c>
      <c r="C25" s="15">
        <v>28000</v>
      </c>
      <c r="D25" s="15">
        <f>D24+C25</f>
        <v>1173200</v>
      </c>
      <c r="E25" s="14">
        <f>D25/$D$291</f>
        <v>0.54760606716902782</v>
      </c>
      <c r="F25" s="13">
        <f>IF((ROW()-5)&lt;=$B$2,E25,NA())</f>
        <v>0.54760606716902782</v>
      </c>
      <c r="G25" s="12"/>
      <c r="H25" s="12"/>
      <c r="I25" s="12"/>
      <c r="J25" s="12"/>
      <c r="L25" s="11">
        <f>1000*(A25-$L$1)/($L$2-$L$1)</f>
        <v>69.686411149825787</v>
      </c>
      <c r="M25" s="10">
        <f>E25</f>
        <v>0.54760606716902782</v>
      </c>
      <c r="O25" s="11">
        <f>IF((ROW()-5)&lt;=$B$2,A25,"")</f>
        <v>20</v>
      </c>
      <c r="P25" s="11">
        <f>IFERROR(1000*(O25-$P$1)/($P$2-$P$1),NA())</f>
        <v>277.77777777777777</v>
      </c>
      <c r="Q25" s="10">
        <f>F25</f>
        <v>0.54760606716902782</v>
      </c>
    </row>
    <row r="26" spans="1:17" x14ac:dyDescent="0.25">
      <c r="A26" s="11">
        <v>21</v>
      </c>
      <c r="B26" s="16" t="s">
        <v>271</v>
      </c>
      <c r="C26" s="15">
        <v>25700</v>
      </c>
      <c r="D26" s="15">
        <f>D25+C26</f>
        <v>1198900</v>
      </c>
      <c r="E26" s="14">
        <f>D26/$D$291</f>
        <v>0.55960187003831185</v>
      </c>
      <c r="F26" s="13">
        <f>IF((ROW()-5)&lt;=$B$2,E26,NA())</f>
        <v>0.55960187003831185</v>
      </c>
      <c r="G26" s="12"/>
      <c r="H26" s="12"/>
      <c r="I26" s="12"/>
      <c r="J26" s="12"/>
      <c r="L26" s="11">
        <f>1000*(A26-$L$1)/($L$2-$L$1)</f>
        <v>73.170731707317074</v>
      </c>
      <c r="M26" s="10">
        <f>E26</f>
        <v>0.55960187003831185</v>
      </c>
      <c r="O26" s="11">
        <f>IF((ROW()-5)&lt;=$B$2,A26,"")</f>
        <v>21</v>
      </c>
      <c r="P26" s="11">
        <f>IFERROR(1000*(O26-$P$1)/($P$2-$P$1),NA())</f>
        <v>291.66666666666669</v>
      </c>
      <c r="Q26" s="10">
        <f>F26</f>
        <v>0.55960187003831185</v>
      </c>
    </row>
    <row r="27" spans="1:17" x14ac:dyDescent="0.25">
      <c r="A27" s="17">
        <v>22</v>
      </c>
      <c r="B27" s="16" t="s">
        <v>270</v>
      </c>
      <c r="C27" s="15">
        <v>25700</v>
      </c>
      <c r="D27" s="15">
        <f>D26+C27</f>
        <v>1224600</v>
      </c>
      <c r="E27" s="14">
        <f>D27/$D$291</f>
        <v>0.57159767290759589</v>
      </c>
      <c r="F27" s="13">
        <f>IF((ROW()-5)&lt;=$B$2,E27,NA())</f>
        <v>0.57159767290759589</v>
      </c>
      <c r="G27" s="12"/>
      <c r="H27" s="12"/>
      <c r="I27" s="12"/>
      <c r="J27" s="12"/>
      <c r="L27" s="11">
        <f>1000*(A27-$L$1)/($L$2-$L$1)</f>
        <v>76.655052264808361</v>
      </c>
      <c r="M27" s="10">
        <f>E27</f>
        <v>0.57159767290759589</v>
      </c>
      <c r="O27" s="11">
        <f>IF((ROW()-5)&lt;=$B$2,A27,"")</f>
        <v>22</v>
      </c>
      <c r="P27" s="11">
        <f>IFERROR(1000*(O27-$P$1)/($P$2-$P$1),NA())</f>
        <v>305.55555555555554</v>
      </c>
      <c r="Q27" s="10">
        <f>F27</f>
        <v>0.57159767290759589</v>
      </c>
    </row>
    <row r="28" spans="1:17" x14ac:dyDescent="0.25">
      <c r="A28" s="11">
        <v>23</v>
      </c>
      <c r="B28" s="16" t="s">
        <v>269</v>
      </c>
      <c r="C28" s="15">
        <v>24880</v>
      </c>
      <c r="D28" s="15">
        <f>D27+C28</f>
        <v>1249480</v>
      </c>
      <c r="E28" s="14">
        <f>D28/$D$291</f>
        <v>0.58321073031568094</v>
      </c>
      <c r="F28" s="13">
        <f>IF((ROW()-5)&lt;=$B$2,E28,NA())</f>
        <v>0.58321073031568094</v>
      </c>
      <c r="G28" s="12"/>
      <c r="H28" s="12"/>
      <c r="I28" s="12"/>
      <c r="J28" s="12"/>
      <c r="L28" s="11">
        <f>1000*(A28-$L$1)/($L$2-$L$1)</f>
        <v>80.139372822299649</v>
      </c>
      <c r="M28" s="10">
        <f>E28</f>
        <v>0.58321073031568094</v>
      </c>
      <c r="O28" s="11">
        <f>IF((ROW()-5)&lt;=$B$2,A28,"")</f>
        <v>23</v>
      </c>
      <c r="P28" s="11">
        <f>IFERROR(1000*(O28-$P$1)/($P$2-$P$1),NA())</f>
        <v>319.44444444444446</v>
      </c>
      <c r="Q28" s="10">
        <f>F28</f>
        <v>0.58321073031568094</v>
      </c>
    </row>
    <row r="29" spans="1:17" x14ac:dyDescent="0.25">
      <c r="A29" s="17">
        <v>24</v>
      </c>
      <c r="B29" s="16" t="s">
        <v>268</v>
      </c>
      <c r="C29" s="15">
        <v>24000</v>
      </c>
      <c r="D29" s="15">
        <f>D28+C29</f>
        <v>1273480</v>
      </c>
      <c r="E29" s="14">
        <f>D29/$D$291</f>
        <v>0.59441303649711352</v>
      </c>
      <c r="F29" s="13">
        <f>IF((ROW()-5)&lt;=$B$2,E29,NA())</f>
        <v>0.59441303649711352</v>
      </c>
      <c r="G29" s="12"/>
      <c r="H29" s="12"/>
      <c r="I29" s="12"/>
      <c r="J29" s="12"/>
      <c r="L29" s="11">
        <f>1000*(A29-$L$1)/($L$2-$L$1)</f>
        <v>83.623693379790936</v>
      </c>
      <c r="M29" s="10">
        <f>E29</f>
        <v>0.59441303649711352</v>
      </c>
      <c r="O29" s="11">
        <f>IF((ROW()-5)&lt;=$B$2,A29,"")</f>
        <v>24</v>
      </c>
      <c r="P29" s="11">
        <f>IFERROR(1000*(O29-$P$1)/($P$2-$P$1),NA())</f>
        <v>333.33333333333331</v>
      </c>
      <c r="Q29" s="10">
        <f>F29</f>
        <v>0.59441303649711352</v>
      </c>
    </row>
    <row r="30" spans="1:17" x14ac:dyDescent="0.25">
      <c r="A30" s="11">
        <v>25</v>
      </c>
      <c r="B30" s="16" t="s">
        <v>267</v>
      </c>
      <c r="C30" s="15">
        <v>23300</v>
      </c>
      <c r="D30" s="15">
        <f>D29+C30</f>
        <v>1296780</v>
      </c>
      <c r="E30" s="14">
        <f>D30/$D$291</f>
        <v>0.6052886087482543</v>
      </c>
      <c r="F30" s="13">
        <f>IF((ROW()-5)&lt;=$B$2,E30,NA())</f>
        <v>0.6052886087482543</v>
      </c>
      <c r="G30" s="12"/>
      <c r="H30" s="12"/>
      <c r="I30" s="12"/>
      <c r="J30" s="12"/>
      <c r="L30" s="11">
        <f>1000*(A30-$L$1)/($L$2-$L$1)</f>
        <v>87.108013937282223</v>
      </c>
      <c r="M30" s="10">
        <f>E30</f>
        <v>0.6052886087482543</v>
      </c>
      <c r="O30" s="11">
        <f>IF((ROW()-5)&lt;=$B$2,A30,"")</f>
        <v>25</v>
      </c>
      <c r="P30" s="11">
        <f>IFERROR(1000*(O30-$P$1)/($P$2-$P$1),NA())</f>
        <v>347.22222222222223</v>
      </c>
      <c r="Q30" s="10">
        <f>F30</f>
        <v>0.6052886087482543</v>
      </c>
    </row>
    <row r="31" spans="1:17" x14ac:dyDescent="0.25">
      <c r="A31" s="17">
        <v>26</v>
      </c>
      <c r="B31" s="16" t="s">
        <v>266</v>
      </c>
      <c r="C31" s="15">
        <v>23300</v>
      </c>
      <c r="D31" s="15">
        <f>D30+C31</f>
        <v>1320080</v>
      </c>
      <c r="E31" s="14">
        <f>D31/$D$291</f>
        <v>0.61616418099939507</v>
      </c>
      <c r="F31" s="13">
        <f>IF((ROW()-5)&lt;=$B$2,E31,NA())</f>
        <v>0.61616418099939507</v>
      </c>
      <c r="G31" s="12"/>
      <c r="H31" s="12"/>
      <c r="I31" s="12"/>
      <c r="J31" s="12"/>
      <c r="L31" s="11">
        <f>1000*(A31-$L$1)/($L$2-$L$1)</f>
        <v>90.592334494773525</v>
      </c>
      <c r="M31" s="10">
        <f>E31</f>
        <v>0.61616418099939507</v>
      </c>
      <c r="O31" s="11">
        <f>IF((ROW()-5)&lt;=$B$2,A31,"")</f>
        <v>26</v>
      </c>
      <c r="P31" s="11">
        <f>IFERROR(1000*(O31-$P$1)/($P$2-$P$1),NA())</f>
        <v>361.11111111111109</v>
      </c>
      <c r="Q31" s="10">
        <f>F31</f>
        <v>0.61616418099939507</v>
      </c>
    </row>
    <row r="32" spans="1:17" x14ac:dyDescent="0.25">
      <c r="A32" s="11">
        <v>27</v>
      </c>
      <c r="B32" s="16" t="s">
        <v>265</v>
      </c>
      <c r="C32" s="15">
        <v>23000</v>
      </c>
      <c r="D32" s="15">
        <f>D31+C32</f>
        <v>1343080</v>
      </c>
      <c r="E32" s="14">
        <f>D32/$D$291</f>
        <v>0.62689972442326791</v>
      </c>
      <c r="F32" s="13">
        <f>IF((ROW()-5)&lt;=$B$2,E32,NA())</f>
        <v>0.62689972442326791</v>
      </c>
      <c r="G32" s="12"/>
      <c r="H32" s="12"/>
      <c r="I32" s="12"/>
      <c r="J32" s="12"/>
      <c r="L32" s="11">
        <f>1000*(A32-$L$1)/($L$2-$L$1)</f>
        <v>94.076655052264812</v>
      </c>
      <c r="M32" s="10">
        <f>E32</f>
        <v>0.62689972442326791</v>
      </c>
      <c r="O32" s="11">
        <f>IF((ROW()-5)&lt;=$B$2,A32,"")</f>
        <v>27</v>
      </c>
      <c r="P32" s="11">
        <f>IFERROR(1000*(O32-$P$1)/($P$2-$P$1),NA())</f>
        <v>375</v>
      </c>
      <c r="Q32" s="10">
        <f>F32</f>
        <v>0.62689972442326791</v>
      </c>
    </row>
    <row r="33" spans="1:17" x14ac:dyDescent="0.25">
      <c r="A33" s="17">
        <v>28</v>
      </c>
      <c r="B33" s="16" t="s">
        <v>264</v>
      </c>
      <c r="C33" s="15">
        <v>23000</v>
      </c>
      <c r="D33" s="15">
        <f>D32+C33</f>
        <v>1366080</v>
      </c>
      <c r="E33" s="14">
        <f>D33/$D$291</f>
        <v>0.63763526784714075</v>
      </c>
      <c r="F33" s="13">
        <f>IF((ROW()-5)&lt;=$B$2,E33,NA())</f>
        <v>0.63763526784714075</v>
      </c>
      <c r="G33" s="12"/>
      <c r="H33" s="12"/>
      <c r="I33" s="12"/>
      <c r="J33" s="12"/>
      <c r="L33" s="11">
        <f>1000*(A33-$L$1)/($L$2-$L$1)</f>
        <v>97.560975609756099</v>
      </c>
      <c r="M33" s="10">
        <f>E33</f>
        <v>0.63763526784714075</v>
      </c>
      <c r="O33" s="11">
        <f>IF((ROW()-5)&lt;=$B$2,A33,"")</f>
        <v>28</v>
      </c>
      <c r="P33" s="11">
        <f>IFERROR(1000*(O33-$P$1)/($P$2-$P$1),NA())</f>
        <v>388.88888888888891</v>
      </c>
      <c r="Q33" s="10">
        <f>F33</f>
        <v>0.63763526784714075</v>
      </c>
    </row>
    <row r="34" spans="1:17" x14ac:dyDescent="0.25">
      <c r="A34" s="11">
        <v>29</v>
      </c>
      <c r="B34" s="16" t="s">
        <v>263</v>
      </c>
      <c r="C34" s="15">
        <v>18037</v>
      </c>
      <c r="D34" s="15">
        <f>D33+C34</f>
        <v>1384117</v>
      </c>
      <c r="E34" s="14">
        <f>D34/$D$291</f>
        <v>0.64605426770524488</v>
      </c>
      <c r="F34" s="13">
        <f>IF((ROW()-5)&lt;=$B$2,E34,NA())</f>
        <v>0.64605426770524488</v>
      </c>
      <c r="G34" s="12"/>
      <c r="H34" s="12"/>
      <c r="I34" s="12"/>
      <c r="J34" s="12"/>
      <c r="L34" s="11">
        <f>1000*(A34-$L$1)/($L$2-$L$1)</f>
        <v>101.04529616724739</v>
      </c>
      <c r="M34" s="10">
        <f>E34</f>
        <v>0.64605426770524488</v>
      </c>
      <c r="O34" s="11">
        <f>IF((ROW()-5)&lt;=$B$2,A34,"")</f>
        <v>29</v>
      </c>
      <c r="P34" s="11">
        <f>IFERROR(1000*(O34-$P$1)/($P$2-$P$1),NA())</f>
        <v>402.77777777777777</v>
      </c>
      <c r="Q34" s="10">
        <f>F34</f>
        <v>0.64605426770524488</v>
      </c>
    </row>
    <row r="35" spans="1:17" x14ac:dyDescent="0.25">
      <c r="A35" s="17">
        <v>30</v>
      </c>
      <c r="B35" s="16" t="s">
        <v>262</v>
      </c>
      <c r="C35" s="15">
        <v>18000</v>
      </c>
      <c r="D35" s="15">
        <f>D34+C35</f>
        <v>1402117</v>
      </c>
      <c r="E35" s="14">
        <f>D35/$D$291</f>
        <v>0.65445599734131932</v>
      </c>
      <c r="F35" s="13">
        <f>IF((ROW()-5)&lt;=$B$2,E35,NA())</f>
        <v>0.65445599734131932</v>
      </c>
      <c r="G35" s="12"/>
      <c r="H35" s="12"/>
      <c r="I35" s="12"/>
      <c r="J35" s="12"/>
      <c r="L35" s="11">
        <f>1000*(A35-$L$1)/($L$2-$L$1)</f>
        <v>104.52961672473867</v>
      </c>
      <c r="M35" s="10">
        <f>E35</f>
        <v>0.65445599734131932</v>
      </c>
      <c r="O35" s="11">
        <f>IF((ROW()-5)&lt;=$B$2,A35,"")</f>
        <v>30</v>
      </c>
      <c r="P35" s="11">
        <f>IFERROR(1000*(O35-$P$1)/($P$2-$P$1),NA())</f>
        <v>416.66666666666669</v>
      </c>
      <c r="Q35" s="10">
        <f>F35</f>
        <v>0.65445599734131932</v>
      </c>
    </row>
    <row r="36" spans="1:17" x14ac:dyDescent="0.25">
      <c r="A36" s="11">
        <v>31</v>
      </c>
      <c r="B36" s="16" t="s">
        <v>261</v>
      </c>
      <c r="C36" s="15">
        <v>17226</v>
      </c>
      <c r="D36" s="15">
        <f>D35+C36</f>
        <v>1419343</v>
      </c>
      <c r="E36" s="14">
        <f>D36/$D$291</f>
        <v>0.66249645260304257</v>
      </c>
      <c r="F36" s="13">
        <f>IF((ROW()-5)&lt;=$B$2,E36,NA())</f>
        <v>0.66249645260304257</v>
      </c>
      <c r="G36" s="12"/>
      <c r="H36" s="12"/>
      <c r="I36" s="12"/>
      <c r="J36" s="12"/>
      <c r="L36" s="11">
        <f>1000*(A36-$L$1)/($L$2-$L$1)</f>
        <v>108.01393728222996</v>
      </c>
      <c r="M36" s="10">
        <f>E36</f>
        <v>0.66249645260304257</v>
      </c>
      <c r="O36" s="11">
        <f>IF((ROW()-5)&lt;=$B$2,A36,"")</f>
        <v>31</v>
      </c>
      <c r="P36" s="11">
        <f>IFERROR(1000*(O36-$P$1)/($P$2-$P$1),NA())</f>
        <v>430.55555555555554</v>
      </c>
      <c r="Q36" s="10">
        <f>F36</f>
        <v>0.66249645260304257</v>
      </c>
    </row>
    <row r="37" spans="1:17" x14ac:dyDescent="0.25">
      <c r="A37" s="17">
        <v>32</v>
      </c>
      <c r="B37" s="16" t="s">
        <v>260</v>
      </c>
      <c r="C37" s="15">
        <v>17200</v>
      </c>
      <c r="D37" s="15">
        <f>D36+C37</f>
        <v>1436543</v>
      </c>
      <c r="E37" s="14">
        <f>D37/$D$291</f>
        <v>0.67052477203306926</v>
      </c>
      <c r="F37" s="13">
        <f>IF((ROW()-5)&lt;=$B$2,E37,NA())</f>
        <v>0.67052477203306926</v>
      </c>
      <c r="G37" s="12"/>
      <c r="H37" s="12"/>
      <c r="I37" s="12"/>
      <c r="J37" s="12"/>
      <c r="L37" s="11">
        <f>1000*(A37-$L$1)/($L$2-$L$1)</f>
        <v>111.49825783972125</v>
      </c>
      <c r="M37" s="10">
        <f>E37</f>
        <v>0.67052477203306926</v>
      </c>
      <c r="O37" s="11">
        <f>IF((ROW()-5)&lt;=$B$2,A37,"")</f>
        <v>32</v>
      </c>
      <c r="P37" s="11">
        <f>IFERROR(1000*(O37-$P$1)/($P$2-$P$1),NA())</f>
        <v>444.44444444444446</v>
      </c>
      <c r="Q37" s="10">
        <f>F37</f>
        <v>0.67052477203306926</v>
      </c>
    </row>
    <row r="38" spans="1:17" x14ac:dyDescent="0.25">
      <c r="A38" s="11">
        <v>33</v>
      </c>
      <c r="B38" s="16" t="s">
        <v>259</v>
      </c>
      <c r="C38" s="15">
        <v>15600</v>
      </c>
      <c r="D38" s="15">
        <f>D37+C38</f>
        <v>1452143</v>
      </c>
      <c r="E38" s="14">
        <f>D38/$D$291</f>
        <v>0.67780627105100033</v>
      </c>
      <c r="F38" s="13">
        <f>IF((ROW()-5)&lt;=$B$2,E38,NA())</f>
        <v>0.67780627105100033</v>
      </c>
      <c r="G38" s="12"/>
      <c r="H38" s="12"/>
      <c r="I38" s="12"/>
      <c r="J38" s="12"/>
      <c r="L38" s="11">
        <f>1000*(A38-$L$1)/($L$2-$L$1)</f>
        <v>114.98257839721255</v>
      </c>
      <c r="M38" s="10">
        <f>E38</f>
        <v>0.67780627105100033</v>
      </c>
      <c r="O38" s="11">
        <f>IF((ROW()-5)&lt;=$B$2,A38,"")</f>
        <v>33</v>
      </c>
      <c r="P38" s="11">
        <f>IFERROR(1000*(O38-$P$1)/($P$2-$P$1),NA())</f>
        <v>458.33333333333331</v>
      </c>
      <c r="Q38" s="10">
        <f>F38</f>
        <v>0.67780627105100033</v>
      </c>
    </row>
    <row r="39" spans="1:17" x14ac:dyDescent="0.25">
      <c r="A39" s="17">
        <v>34</v>
      </c>
      <c r="B39" s="16" t="s">
        <v>258</v>
      </c>
      <c r="C39" s="15">
        <v>15400</v>
      </c>
      <c r="D39" s="15">
        <f>D38+C39</f>
        <v>1467543</v>
      </c>
      <c r="E39" s="14">
        <f>D39/$D$291</f>
        <v>0.68499441751741963</v>
      </c>
      <c r="F39" s="13">
        <f>IF((ROW()-5)&lt;=$B$2,E39,NA())</f>
        <v>0.68499441751741963</v>
      </c>
      <c r="G39" s="12"/>
      <c r="H39" s="12"/>
      <c r="I39" s="12"/>
      <c r="J39" s="12"/>
      <c r="L39" s="11">
        <f>1000*(A39-$L$1)/($L$2-$L$1)</f>
        <v>118.46689895470384</v>
      </c>
      <c r="M39" s="10">
        <f>E39</f>
        <v>0.68499441751741963</v>
      </c>
      <c r="O39" s="11">
        <f>IF((ROW()-5)&lt;=$B$2,A39,"")</f>
        <v>34</v>
      </c>
      <c r="P39" s="11">
        <f>IFERROR(1000*(O39-$P$1)/($P$2-$P$1),NA())</f>
        <v>472.22222222222223</v>
      </c>
      <c r="Q39" s="10">
        <f>F39</f>
        <v>0.68499441751741963</v>
      </c>
    </row>
    <row r="40" spans="1:17" x14ac:dyDescent="0.25">
      <c r="A40" s="11">
        <v>35</v>
      </c>
      <c r="B40" s="16" t="s">
        <v>257</v>
      </c>
      <c r="C40" s="15">
        <v>15000</v>
      </c>
      <c r="D40" s="15">
        <f>D39+C40</f>
        <v>1482543</v>
      </c>
      <c r="E40" s="14">
        <f>D40/$D$291</f>
        <v>0.69199585888081494</v>
      </c>
      <c r="F40" s="13">
        <f>IF((ROW()-5)&lt;=$B$2,E40,NA())</f>
        <v>0.69199585888081494</v>
      </c>
      <c r="G40" s="12"/>
      <c r="H40" s="12"/>
      <c r="I40" s="12"/>
      <c r="J40" s="12"/>
      <c r="L40" s="11">
        <f>1000*(A40-$L$1)/($L$2-$L$1)</f>
        <v>121.95121951219512</v>
      </c>
      <c r="M40" s="10">
        <f>E40</f>
        <v>0.69199585888081494</v>
      </c>
      <c r="O40" s="11">
        <f>IF((ROW()-5)&lt;=$B$2,A40,"")</f>
        <v>35</v>
      </c>
      <c r="P40" s="11">
        <f>IFERROR(1000*(O40-$P$1)/($P$2-$P$1),NA())</f>
        <v>486.11111111111109</v>
      </c>
      <c r="Q40" s="10">
        <f>F40</f>
        <v>0.69199585888081494</v>
      </c>
    </row>
    <row r="41" spans="1:17" x14ac:dyDescent="0.25">
      <c r="A41" s="17">
        <v>36</v>
      </c>
      <c r="B41" s="16" t="s">
        <v>256</v>
      </c>
      <c r="C41" s="15">
        <v>13900</v>
      </c>
      <c r="D41" s="15">
        <f>D40+C41</f>
        <v>1496443</v>
      </c>
      <c r="E41" s="14">
        <f>D41/$D$291</f>
        <v>0.69848386121089456</v>
      </c>
      <c r="F41" s="13">
        <f>IF((ROW()-5)&lt;=$B$2,E41,NA())</f>
        <v>0.69848386121089456</v>
      </c>
      <c r="G41" s="12"/>
      <c r="H41" s="12"/>
      <c r="I41" s="12"/>
      <c r="J41" s="12"/>
      <c r="L41" s="11">
        <f>1000*(A41-$L$1)/($L$2-$L$1)</f>
        <v>125.43554006968641</v>
      </c>
      <c r="M41" s="10">
        <f>E41</f>
        <v>0.69848386121089456</v>
      </c>
      <c r="O41" s="11">
        <f>IF((ROW()-5)&lt;=$B$2,A41,"")</f>
        <v>36</v>
      </c>
      <c r="P41" s="11">
        <f>IFERROR(1000*(O41-$P$1)/($P$2-$P$1),NA())</f>
        <v>500</v>
      </c>
      <c r="Q41" s="10">
        <f>F41</f>
        <v>0.69848386121089456</v>
      </c>
    </row>
    <row r="42" spans="1:17" x14ac:dyDescent="0.25">
      <c r="A42" s="11">
        <v>37</v>
      </c>
      <c r="B42" s="16" t="s">
        <v>255</v>
      </c>
      <c r="C42" s="15">
        <v>13200</v>
      </c>
      <c r="D42" s="15">
        <f>D41+C42</f>
        <v>1509643</v>
      </c>
      <c r="E42" s="14">
        <f>D42/$D$291</f>
        <v>0.70464512961068249</v>
      </c>
      <c r="F42" s="13">
        <f>IF((ROW()-5)&lt;=$B$2,E42,NA())</f>
        <v>0.70464512961068249</v>
      </c>
      <c r="G42" s="12"/>
      <c r="H42" s="12"/>
      <c r="I42" s="12"/>
      <c r="J42" s="12"/>
      <c r="L42" s="11">
        <f>1000*(A42-$L$1)/($L$2-$L$1)</f>
        <v>128.91986062717771</v>
      </c>
      <c r="M42" s="10">
        <f>E42</f>
        <v>0.70464512961068249</v>
      </c>
      <c r="O42" s="11">
        <f>IF((ROW()-5)&lt;=$B$2,A42,"")</f>
        <v>37</v>
      </c>
      <c r="P42" s="11">
        <f>IFERROR(1000*(O42-$P$1)/($P$2-$P$1),NA())</f>
        <v>513.88888888888891</v>
      </c>
      <c r="Q42" s="10">
        <f>F42</f>
        <v>0.70464512961068249</v>
      </c>
    </row>
    <row r="43" spans="1:17" x14ac:dyDescent="0.25">
      <c r="A43" s="17">
        <v>38</v>
      </c>
      <c r="B43" s="16" t="s">
        <v>254</v>
      </c>
      <c r="C43" s="15">
        <v>11800</v>
      </c>
      <c r="D43" s="15">
        <f>D42+C43</f>
        <v>1521443</v>
      </c>
      <c r="E43" s="14">
        <f>D43/$D$291</f>
        <v>0.7101529301498869</v>
      </c>
      <c r="F43" s="13">
        <f>IF((ROW()-5)&lt;=$B$2,E43,NA())</f>
        <v>0.7101529301498869</v>
      </c>
      <c r="G43" s="12"/>
      <c r="H43" s="12"/>
      <c r="I43" s="12"/>
      <c r="J43" s="12"/>
      <c r="L43" s="11">
        <f>1000*(A43-$L$1)/($L$2-$L$1)</f>
        <v>132.404181184669</v>
      </c>
      <c r="M43" s="10">
        <f>E43</f>
        <v>0.7101529301498869</v>
      </c>
      <c r="O43" s="11">
        <f>IF((ROW()-5)&lt;=$B$2,A43,"")</f>
        <v>38</v>
      </c>
      <c r="P43" s="11">
        <f>IFERROR(1000*(O43-$P$1)/($P$2-$P$1),NA())</f>
        <v>527.77777777777783</v>
      </c>
      <c r="Q43" s="10">
        <f>F43</f>
        <v>0.7101529301498869</v>
      </c>
    </row>
    <row r="44" spans="1:17" x14ac:dyDescent="0.25">
      <c r="A44" s="11">
        <v>39</v>
      </c>
      <c r="B44" s="16" t="s">
        <v>253</v>
      </c>
      <c r="C44" s="15">
        <v>11800</v>
      </c>
      <c r="D44" s="15">
        <f>D43+C44</f>
        <v>1533243</v>
      </c>
      <c r="E44" s="14">
        <f>D44/$D$291</f>
        <v>0.7156607306890912</v>
      </c>
      <c r="F44" s="13">
        <f>IF((ROW()-5)&lt;=$B$2,E44,NA())</f>
        <v>0.7156607306890912</v>
      </c>
      <c r="G44" s="12"/>
      <c r="H44" s="12"/>
      <c r="I44" s="12"/>
      <c r="J44" s="12"/>
      <c r="L44" s="11">
        <f>1000*(A44-$L$1)/($L$2-$L$1)</f>
        <v>135.88850174216029</v>
      </c>
      <c r="M44" s="10">
        <f>E44</f>
        <v>0.7156607306890912</v>
      </c>
      <c r="O44" s="11">
        <f>IF((ROW()-5)&lt;=$B$2,A44,"")</f>
        <v>39</v>
      </c>
      <c r="P44" s="11">
        <f>IFERROR(1000*(O44-$P$1)/($P$2-$P$1),NA())</f>
        <v>541.66666666666663</v>
      </c>
      <c r="Q44" s="10">
        <f>F44</f>
        <v>0.7156607306890912</v>
      </c>
    </row>
    <row r="45" spans="1:17" x14ac:dyDescent="0.25">
      <c r="A45" s="17">
        <v>40</v>
      </c>
      <c r="B45" s="16" t="s">
        <v>252</v>
      </c>
      <c r="C45" s="15">
        <v>11200</v>
      </c>
      <c r="D45" s="15">
        <f>D44+C45</f>
        <v>1544443</v>
      </c>
      <c r="E45" s="14">
        <f>D45/$D$291</f>
        <v>0.72088847357375974</v>
      </c>
      <c r="F45" s="13">
        <f>IF((ROW()-5)&lt;=$B$2,E45,NA())</f>
        <v>0.72088847357375974</v>
      </c>
      <c r="G45" s="12"/>
      <c r="H45" s="12"/>
      <c r="I45" s="12"/>
      <c r="J45" s="12"/>
      <c r="L45" s="11">
        <f>1000*(A45-$L$1)/($L$2-$L$1)</f>
        <v>139.37282229965157</v>
      </c>
      <c r="M45" s="10">
        <f>E45</f>
        <v>0.72088847357375974</v>
      </c>
      <c r="O45" s="11">
        <f>IF((ROW()-5)&lt;=$B$2,A45,"")</f>
        <v>40</v>
      </c>
      <c r="P45" s="11">
        <f>IFERROR(1000*(O45-$P$1)/($P$2-$P$1),NA())</f>
        <v>555.55555555555554</v>
      </c>
      <c r="Q45" s="10">
        <f>F45</f>
        <v>0.72088847357375974</v>
      </c>
    </row>
    <row r="46" spans="1:17" x14ac:dyDescent="0.25">
      <c r="A46" s="11">
        <v>41</v>
      </c>
      <c r="B46" s="16" t="s">
        <v>251</v>
      </c>
      <c r="C46" s="15">
        <v>10400</v>
      </c>
      <c r="D46" s="15">
        <f>D45+C46</f>
        <v>1554843</v>
      </c>
      <c r="E46" s="14">
        <f>D46/$D$291</f>
        <v>0.72574280625238052</v>
      </c>
      <c r="F46" s="13">
        <f>IF((ROW()-5)&lt;=$B$2,E46,NA())</f>
        <v>0.72574280625238052</v>
      </c>
      <c r="G46" s="12"/>
      <c r="H46" s="12"/>
      <c r="I46" s="12"/>
      <c r="J46" s="12"/>
      <c r="L46" s="11">
        <f>1000*(A46-$L$1)/($L$2-$L$1)</f>
        <v>142.85714285714286</v>
      </c>
      <c r="M46" s="10">
        <f>E46</f>
        <v>0.72574280625238052</v>
      </c>
      <c r="O46" s="11">
        <f>IF((ROW()-5)&lt;=$B$2,A46,"")</f>
        <v>41</v>
      </c>
      <c r="P46" s="11">
        <f>IFERROR(1000*(O46-$P$1)/($P$2-$P$1),NA())</f>
        <v>569.44444444444446</v>
      </c>
      <c r="Q46" s="10">
        <f>F46</f>
        <v>0.72574280625238052</v>
      </c>
    </row>
    <row r="47" spans="1:17" x14ac:dyDescent="0.25">
      <c r="A47" s="17">
        <v>42</v>
      </c>
      <c r="B47" s="16" t="s">
        <v>250</v>
      </c>
      <c r="C47" s="15">
        <v>10300</v>
      </c>
      <c r="D47" s="15">
        <f>D46+C47</f>
        <v>1565143</v>
      </c>
      <c r="E47" s="14">
        <f>D47/$D$291</f>
        <v>0.73055046265524526</v>
      </c>
      <c r="F47" s="13">
        <f>IF((ROW()-5)&lt;=$B$2,E47,NA())</f>
        <v>0.73055046265524526</v>
      </c>
      <c r="G47" s="12"/>
      <c r="H47" s="12"/>
      <c r="I47" s="12"/>
      <c r="J47" s="12"/>
      <c r="L47" s="11">
        <f>1000*(A47-$L$1)/($L$2-$L$1)</f>
        <v>146.34146341463415</v>
      </c>
      <c r="M47" s="10">
        <f>E47</f>
        <v>0.73055046265524526</v>
      </c>
      <c r="O47" s="11">
        <f>IF((ROW()-5)&lt;=$B$2,A47,"")</f>
        <v>42</v>
      </c>
      <c r="P47" s="11">
        <f>IFERROR(1000*(O47-$P$1)/($P$2-$P$1),NA())</f>
        <v>583.33333333333337</v>
      </c>
      <c r="Q47" s="10">
        <f>F47</f>
        <v>0.73055046265524526</v>
      </c>
    </row>
    <row r="48" spans="1:17" x14ac:dyDescent="0.25">
      <c r="A48" s="11">
        <v>43</v>
      </c>
      <c r="B48" s="16" t="s">
        <v>249</v>
      </c>
      <c r="C48" s="15">
        <v>10000</v>
      </c>
      <c r="D48" s="15">
        <f>D47+C48</f>
        <v>1575143</v>
      </c>
      <c r="E48" s="14">
        <f>D48/$D$291</f>
        <v>0.73521809023084217</v>
      </c>
      <c r="F48" s="13">
        <f>IF((ROW()-5)&lt;=$B$2,E48,NA())</f>
        <v>0.73521809023084217</v>
      </c>
      <c r="G48" s="12"/>
      <c r="H48" s="12"/>
      <c r="I48" s="12"/>
      <c r="J48" s="12"/>
      <c r="L48" s="11">
        <f>1000*(A48-$L$1)/($L$2-$L$1)</f>
        <v>149.82578397212544</v>
      </c>
      <c r="M48" s="10">
        <f>E48</f>
        <v>0.73521809023084217</v>
      </c>
      <c r="O48" s="11">
        <f>IF((ROW()-5)&lt;=$B$2,A48,"")</f>
        <v>43</v>
      </c>
      <c r="P48" s="11">
        <f>IFERROR(1000*(O48-$P$1)/($P$2-$P$1),NA())</f>
        <v>597.22222222222217</v>
      </c>
      <c r="Q48" s="10">
        <f>F48</f>
        <v>0.73521809023084217</v>
      </c>
    </row>
    <row r="49" spans="1:17" x14ac:dyDescent="0.25">
      <c r="A49" s="17">
        <v>44</v>
      </c>
      <c r="B49" s="16" t="s">
        <v>248</v>
      </c>
      <c r="C49" s="15">
        <v>9900</v>
      </c>
      <c r="D49" s="15">
        <f>D48+C49</f>
        <v>1585043</v>
      </c>
      <c r="E49" s="14">
        <f>D49/$D$291</f>
        <v>0.73983904153068314</v>
      </c>
      <c r="F49" s="13">
        <f>IF((ROW()-5)&lt;=$B$2,E49,NA())</f>
        <v>0.73983904153068314</v>
      </c>
      <c r="G49" s="12"/>
      <c r="H49" s="12"/>
      <c r="I49" s="12"/>
      <c r="J49" s="12"/>
      <c r="L49" s="11">
        <f>1000*(A49-$L$1)/($L$2-$L$1)</f>
        <v>153.31010452961672</v>
      </c>
      <c r="M49" s="10">
        <f>E49</f>
        <v>0.73983904153068314</v>
      </c>
      <c r="O49" s="11">
        <f>IF((ROW()-5)&lt;=$B$2,A49,"")</f>
        <v>44</v>
      </c>
      <c r="P49" s="11">
        <f>IFERROR(1000*(O49-$P$1)/($P$2-$P$1),NA())</f>
        <v>611.11111111111109</v>
      </c>
      <c r="Q49" s="10">
        <f>F49</f>
        <v>0.73983904153068314</v>
      </c>
    </row>
    <row r="50" spans="1:17" x14ac:dyDescent="0.25">
      <c r="A50" s="11">
        <v>45</v>
      </c>
      <c r="B50" s="16" t="s">
        <v>247</v>
      </c>
      <c r="C50" s="15">
        <v>9700</v>
      </c>
      <c r="D50" s="15">
        <f>D49+C50</f>
        <v>1594743</v>
      </c>
      <c r="E50" s="14">
        <f>D50/$D$291</f>
        <v>0.74436664027901212</v>
      </c>
      <c r="F50" s="13">
        <f>IF((ROW()-5)&lt;=$B$2,E50,NA())</f>
        <v>0.74436664027901212</v>
      </c>
      <c r="G50" s="12"/>
      <c r="H50" s="12"/>
      <c r="I50" s="12"/>
      <c r="J50" s="12"/>
      <c r="L50" s="11">
        <f>1000*(A50-$L$1)/($L$2-$L$1)</f>
        <v>156.79442508710801</v>
      </c>
      <c r="M50" s="10">
        <f>E50</f>
        <v>0.74436664027901212</v>
      </c>
      <c r="O50" s="11">
        <f>IF((ROW()-5)&lt;=$B$2,A50,"")</f>
        <v>45</v>
      </c>
      <c r="P50" s="11">
        <f>IFERROR(1000*(O50-$P$1)/($P$2-$P$1),NA())</f>
        <v>625</v>
      </c>
      <c r="Q50" s="10">
        <f>F50</f>
        <v>0.74436664027901212</v>
      </c>
    </row>
    <row r="51" spans="1:17" x14ac:dyDescent="0.25">
      <c r="A51" s="17">
        <v>46</v>
      </c>
      <c r="B51" s="16" t="s">
        <v>246</v>
      </c>
      <c r="C51" s="15">
        <v>9400</v>
      </c>
      <c r="D51" s="15">
        <f>D50+C51</f>
        <v>1604143</v>
      </c>
      <c r="E51" s="14">
        <f>D51/$D$291</f>
        <v>0.74875421020007316</v>
      </c>
      <c r="F51" s="13">
        <f>IF((ROW()-5)&lt;=$B$2,E51,NA())</f>
        <v>0.74875421020007316</v>
      </c>
      <c r="G51" s="12"/>
      <c r="H51" s="12"/>
      <c r="I51" s="12"/>
      <c r="J51" s="12"/>
      <c r="L51" s="11">
        <f>1000*(A51-$L$1)/($L$2-$L$1)</f>
        <v>160.2787456445993</v>
      </c>
      <c r="M51" s="10">
        <f>E51</f>
        <v>0.74875421020007316</v>
      </c>
      <c r="O51" s="11">
        <f>IF((ROW()-5)&lt;=$B$2,A51,"")</f>
        <v>46</v>
      </c>
      <c r="P51" s="11">
        <f>IFERROR(1000*(O51-$P$1)/($P$2-$P$1),NA())</f>
        <v>638.88888888888891</v>
      </c>
      <c r="Q51" s="10">
        <f>F51</f>
        <v>0.74875421020007316</v>
      </c>
    </row>
    <row r="52" spans="1:17" x14ac:dyDescent="0.25">
      <c r="A52" s="11">
        <v>47</v>
      </c>
      <c r="B52" s="16" t="s">
        <v>245</v>
      </c>
      <c r="C52" s="15">
        <v>8600</v>
      </c>
      <c r="D52" s="15">
        <f>D51+C52</f>
        <v>1612743</v>
      </c>
      <c r="E52" s="14">
        <f>D52/$D$291</f>
        <v>0.75276836991508655</v>
      </c>
      <c r="F52" s="13">
        <f>IF((ROW()-5)&lt;=$B$2,E52,NA())</f>
        <v>0.75276836991508655</v>
      </c>
      <c r="G52" s="12"/>
      <c r="H52" s="12"/>
      <c r="I52" s="12"/>
      <c r="J52" s="12"/>
      <c r="L52" s="11">
        <f>1000*(A52-$L$1)/($L$2-$L$1)</f>
        <v>163.76306620209058</v>
      </c>
      <c r="M52" s="10">
        <f>E52</f>
        <v>0.75276836991508655</v>
      </c>
      <c r="O52" s="11">
        <f>IF((ROW()-5)&lt;=$B$2,A52,"")</f>
        <v>47</v>
      </c>
      <c r="P52" s="11">
        <f>IFERROR(1000*(O52-$P$1)/($P$2-$P$1),NA())</f>
        <v>652.77777777777783</v>
      </c>
      <c r="Q52" s="10">
        <f>F52</f>
        <v>0.75276836991508655</v>
      </c>
    </row>
    <row r="53" spans="1:17" x14ac:dyDescent="0.25">
      <c r="A53" s="17">
        <v>48</v>
      </c>
      <c r="B53" s="16" t="s">
        <v>244</v>
      </c>
      <c r="C53" s="15">
        <v>8600</v>
      </c>
      <c r="D53" s="15">
        <f>D52+C53</f>
        <v>1621343</v>
      </c>
      <c r="E53" s="14">
        <f>D53/$D$291</f>
        <v>0.75678252963009984</v>
      </c>
      <c r="F53" s="13">
        <f>IF((ROW()-5)&lt;=$B$2,E53,NA())</f>
        <v>0.75678252963009984</v>
      </c>
      <c r="G53" s="12"/>
      <c r="H53" s="12"/>
      <c r="I53" s="12"/>
      <c r="J53" s="12"/>
      <c r="L53" s="11">
        <f>1000*(A53-$L$1)/($L$2-$L$1)</f>
        <v>167.24738675958187</v>
      </c>
      <c r="M53" s="10">
        <f>E53</f>
        <v>0.75678252963009984</v>
      </c>
      <c r="O53" s="11">
        <f>IF((ROW()-5)&lt;=$B$2,A53,"")</f>
        <v>48</v>
      </c>
      <c r="P53" s="11">
        <f>IFERROR(1000*(O53-$P$1)/($P$2-$P$1),NA())</f>
        <v>666.66666666666663</v>
      </c>
      <c r="Q53" s="10">
        <f>F53</f>
        <v>0.75678252963009984</v>
      </c>
    </row>
    <row r="54" spans="1:17" x14ac:dyDescent="0.25">
      <c r="A54" s="11">
        <v>49</v>
      </c>
      <c r="B54" s="16" t="s">
        <v>243</v>
      </c>
      <c r="C54" s="15">
        <v>8500</v>
      </c>
      <c r="D54" s="15">
        <f>D53+C54</f>
        <v>1629843</v>
      </c>
      <c r="E54" s="14">
        <f>D54/$D$291</f>
        <v>0.76075001306935719</v>
      </c>
      <c r="F54" s="13">
        <f>IF((ROW()-5)&lt;=$B$2,E54,NA())</f>
        <v>0.76075001306935719</v>
      </c>
      <c r="G54" s="12"/>
      <c r="H54" s="12"/>
      <c r="I54" s="12"/>
      <c r="J54" s="12"/>
      <c r="L54" s="11">
        <f>1000*(A54-$L$1)/($L$2-$L$1)</f>
        <v>170.73170731707316</v>
      </c>
      <c r="M54" s="10">
        <f>E54</f>
        <v>0.76075001306935719</v>
      </c>
      <c r="O54" s="11">
        <f>IF((ROW()-5)&lt;=$B$2,A54,"")</f>
        <v>49</v>
      </c>
      <c r="P54" s="11">
        <f>IFERROR(1000*(O54-$P$1)/($P$2-$P$1),NA())</f>
        <v>680.55555555555554</v>
      </c>
      <c r="Q54" s="10">
        <f>F54</f>
        <v>0.76075001306935719</v>
      </c>
    </row>
    <row r="55" spans="1:17" x14ac:dyDescent="0.25">
      <c r="A55" s="17">
        <v>50</v>
      </c>
      <c r="B55" s="16" t="s">
        <v>242</v>
      </c>
      <c r="C55" s="15">
        <v>8440</v>
      </c>
      <c r="D55" s="15">
        <f>D54+C55</f>
        <v>1638283</v>
      </c>
      <c r="E55" s="14">
        <f>D55/$D$291</f>
        <v>0.76468949074316095</v>
      </c>
      <c r="F55" s="13">
        <f>IF((ROW()-5)&lt;=$B$2,E55,NA())</f>
        <v>0.76468949074316095</v>
      </c>
      <c r="G55" s="12"/>
      <c r="H55" s="12"/>
      <c r="I55" s="12"/>
      <c r="J55" s="12"/>
      <c r="L55" s="11">
        <f>1000*(A55-$L$1)/($L$2-$L$1)</f>
        <v>174.21602787456445</v>
      </c>
      <c r="M55" s="10">
        <f>E55</f>
        <v>0.76468949074316095</v>
      </c>
      <c r="O55" s="11">
        <f>IF((ROW()-5)&lt;=$B$2,A55,"")</f>
        <v>50</v>
      </c>
      <c r="P55" s="11">
        <f>IFERROR(1000*(O55-$P$1)/($P$2-$P$1),NA())</f>
        <v>694.44444444444446</v>
      </c>
      <c r="Q55" s="10">
        <f>F55</f>
        <v>0.76468949074316095</v>
      </c>
    </row>
    <row r="56" spans="1:17" x14ac:dyDescent="0.25">
      <c r="A56" s="11">
        <v>51</v>
      </c>
      <c r="B56" s="16" t="s">
        <v>241</v>
      </c>
      <c r="C56" s="15">
        <v>8300</v>
      </c>
      <c r="D56" s="15">
        <f>D55+C56</f>
        <v>1646583</v>
      </c>
      <c r="E56" s="14">
        <f>D56/$D$291</f>
        <v>0.76856362163090641</v>
      </c>
      <c r="F56" s="13">
        <f>IF((ROW()-5)&lt;=$B$2,E56,NA())</f>
        <v>0.76856362163090641</v>
      </c>
      <c r="G56" s="12"/>
      <c r="H56" s="12"/>
      <c r="I56" s="12"/>
      <c r="J56" s="12"/>
      <c r="L56" s="11">
        <f>1000*(A56-$L$1)/($L$2-$L$1)</f>
        <v>177.70034843205576</v>
      </c>
      <c r="M56" s="10">
        <f>E56</f>
        <v>0.76856362163090641</v>
      </c>
      <c r="O56" s="11">
        <f>IF((ROW()-5)&lt;=$B$2,A56,"")</f>
        <v>51</v>
      </c>
      <c r="P56" s="11">
        <f>IFERROR(1000*(O56-$P$1)/($P$2-$P$1),NA())</f>
        <v>708.33333333333337</v>
      </c>
      <c r="Q56" s="10">
        <f>F56</f>
        <v>0.76856362163090641</v>
      </c>
    </row>
    <row r="57" spans="1:17" x14ac:dyDescent="0.25">
      <c r="A57" s="17">
        <v>52</v>
      </c>
      <c r="B57" s="16" t="s">
        <v>240</v>
      </c>
      <c r="C57" s="15">
        <v>8300</v>
      </c>
      <c r="D57" s="15">
        <f>D56+C57</f>
        <v>1654883</v>
      </c>
      <c r="E57" s="14">
        <f>D57/$D$291</f>
        <v>0.77243775251865188</v>
      </c>
      <c r="F57" s="13">
        <f>IF((ROW()-5)&lt;=$B$2,E57,NA())</f>
        <v>0.77243775251865188</v>
      </c>
      <c r="G57" s="12"/>
      <c r="H57" s="12"/>
      <c r="I57" s="12"/>
      <c r="J57" s="12"/>
      <c r="L57" s="11">
        <f>1000*(A57-$L$1)/($L$2-$L$1)</f>
        <v>181.18466898954705</v>
      </c>
      <c r="M57" s="10">
        <f>E57</f>
        <v>0.77243775251865188</v>
      </c>
      <c r="O57" s="11">
        <f>IF((ROW()-5)&lt;=$B$2,A57,"")</f>
        <v>52</v>
      </c>
      <c r="P57" s="11">
        <f>IFERROR(1000*(O57-$P$1)/($P$2-$P$1),NA())</f>
        <v>722.22222222222217</v>
      </c>
      <c r="Q57" s="10">
        <f>F57</f>
        <v>0.77243775251865188</v>
      </c>
    </row>
    <row r="58" spans="1:17" x14ac:dyDescent="0.25">
      <c r="A58" s="11">
        <v>53</v>
      </c>
      <c r="B58" s="16" t="s">
        <v>239</v>
      </c>
      <c r="C58" s="15">
        <v>8100</v>
      </c>
      <c r="D58" s="15">
        <f>D57+C58</f>
        <v>1662983</v>
      </c>
      <c r="E58" s="14">
        <f>D58/$D$291</f>
        <v>0.77621853085488535</v>
      </c>
      <c r="F58" s="13">
        <f>IF((ROW()-5)&lt;=$B$2,E58,NA())</f>
        <v>0.77621853085488535</v>
      </c>
      <c r="G58" s="12"/>
      <c r="H58" s="12"/>
      <c r="I58" s="12"/>
      <c r="J58" s="12"/>
      <c r="L58" s="11">
        <f>1000*(A58-$L$1)/($L$2-$L$1)</f>
        <v>184.66898954703834</v>
      </c>
      <c r="M58" s="10">
        <f>E58</f>
        <v>0.77621853085488535</v>
      </c>
      <c r="O58" s="11">
        <f>IF((ROW()-7)&lt;=$B$2,A58,"")</f>
        <v>53</v>
      </c>
      <c r="P58" s="11">
        <f>IFERROR(1000*(O58-$P$1)/($P$2-$P$1),NA())</f>
        <v>736.11111111111109</v>
      </c>
      <c r="Q58" s="10">
        <f>F58</f>
        <v>0.77621853085488535</v>
      </c>
    </row>
    <row r="59" spans="1:17" x14ac:dyDescent="0.25">
      <c r="A59" s="17">
        <v>54</v>
      </c>
      <c r="B59" s="16" t="s">
        <v>238</v>
      </c>
      <c r="C59" s="15">
        <v>7900</v>
      </c>
      <c r="D59" s="15">
        <f>D58+C59</f>
        <v>1670883</v>
      </c>
      <c r="E59" s="14">
        <f>D59/$D$291</f>
        <v>0.77990595663960682</v>
      </c>
      <c r="F59" s="13">
        <f>IF((ROW()-5)&lt;=$B$2,E59,NA())</f>
        <v>0.77990595663960682</v>
      </c>
      <c r="G59" s="12"/>
      <c r="H59" s="12"/>
      <c r="I59" s="12"/>
      <c r="J59" s="12"/>
      <c r="L59" s="11">
        <f>1000*(A59-$L$1)/($L$2-$L$1)</f>
        <v>188.15331010452962</v>
      </c>
      <c r="M59" s="10">
        <f>E59</f>
        <v>0.77990595663960682</v>
      </c>
      <c r="O59" s="11">
        <f>IF((ROW()-7)&lt;=$B$2,A59,"")</f>
        <v>54</v>
      </c>
      <c r="P59" s="11">
        <f>IFERROR(1000*(O59-$P$1)/($P$2-$P$1),NA())</f>
        <v>750</v>
      </c>
      <c r="Q59" s="10">
        <f>F59</f>
        <v>0.77990595663960682</v>
      </c>
    </row>
    <row r="60" spans="1:17" x14ac:dyDescent="0.25">
      <c r="A60" s="11">
        <v>55</v>
      </c>
      <c r="B60" s="16" t="s">
        <v>237</v>
      </c>
      <c r="C60" s="15">
        <v>7700</v>
      </c>
      <c r="D60" s="15">
        <f>D59+C60</f>
        <v>1678583</v>
      </c>
      <c r="E60" s="14">
        <f>D60/$D$291</f>
        <v>0.78350002987281653</v>
      </c>
      <c r="F60" s="13">
        <f>IF((ROW()-5)&lt;=$B$2,E60,NA())</f>
        <v>0.78350002987281653</v>
      </c>
      <c r="G60" s="12"/>
      <c r="H60" s="12"/>
      <c r="I60" s="12"/>
      <c r="J60" s="12"/>
      <c r="L60" s="11">
        <f>1000*(A60-$L$1)/($L$2-$L$1)</f>
        <v>191.63763066202091</v>
      </c>
      <c r="M60" s="10">
        <f>E60</f>
        <v>0.78350002987281653</v>
      </c>
      <c r="O60" s="11">
        <f>IF((ROW()-7)&lt;=$B$2,A60,"")</f>
        <v>55</v>
      </c>
      <c r="P60" s="11">
        <f>IFERROR(1000*(O60-$P$1)/($P$2-$P$1),NA())</f>
        <v>763.88888888888891</v>
      </c>
      <c r="Q60" s="10">
        <f>F60</f>
        <v>0.78350002987281653</v>
      </c>
    </row>
    <row r="61" spans="1:17" x14ac:dyDescent="0.25">
      <c r="A61" s="17">
        <v>56</v>
      </c>
      <c r="B61" s="16" t="s">
        <v>236</v>
      </c>
      <c r="C61" s="15">
        <v>7670</v>
      </c>
      <c r="D61" s="15">
        <f>D60+C61</f>
        <v>1686253</v>
      </c>
      <c r="E61" s="14">
        <f>D61/$D$291</f>
        <v>0.78708010022329933</v>
      </c>
      <c r="F61" s="13">
        <f>IF((ROW()-5)&lt;=$B$2,E61,NA())</f>
        <v>0.78708010022329933</v>
      </c>
      <c r="G61" s="12"/>
      <c r="H61" s="12"/>
      <c r="I61" s="12"/>
      <c r="J61" s="12"/>
      <c r="L61" s="11">
        <f>1000*(A61-$L$1)/($L$2-$L$1)</f>
        <v>195.1219512195122</v>
      </c>
      <c r="M61" s="10">
        <f>E61</f>
        <v>0.78708010022329933</v>
      </c>
      <c r="O61" s="11">
        <f>IF((ROW()-7)&lt;=$B$2,A61,"")</f>
        <v>56</v>
      </c>
      <c r="P61" s="11">
        <f>IFERROR(1000*(O61-$P$1)/($P$2-$P$1),NA())</f>
        <v>777.77777777777783</v>
      </c>
      <c r="Q61" s="10">
        <f>F61</f>
        <v>0.78708010022329933</v>
      </c>
    </row>
    <row r="62" spans="1:17" x14ac:dyDescent="0.25">
      <c r="A62" s="11">
        <v>57</v>
      </c>
      <c r="B62" s="16" t="s">
        <v>235</v>
      </c>
      <c r="C62" s="15">
        <v>7541</v>
      </c>
      <c r="D62" s="15">
        <f>D61+C62</f>
        <v>1693794</v>
      </c>
      <c r="E62" s="14">
        <f>D62/$D$291</f>
        <v>0.79059995817805695</v>
      </c>
      <c r="F62" s="13">
        <f>IF((ROW()-5)&lt;=$B$2,E62,NA())</f>
        <v>0.79059995817805695</v>
      </c>
      <c r="G62" s="12"/>
      <c r="H62" s="12"/>
      <c r="I62" s="12"/>
      <c r="J62" s="12"/>
      <c r="L62" s="11">
        <f>1000*(A62-$L$1)/($L$2-$L$1)</f>
        <v>198.60627177700349</v>
      </c>
      <c r="M62" s="10">
        <f>E62</f>
        <v>0.79059995817805695</v>
      </c>
      <c r="O62" s="11">
        <f>IF((ROW()-7)&lt;=$B$2,A62,"")</f>
        <v>57</v>
      </c>
      <c r="P62" s="11">
        <f>IFERROR(1000*(O62-$P$1)/($P$2-$P$1),NA())</f>
        <v>791.66666666666663</v>
      </c>
      <c r="Q62" s="10">
        <f>F62</f>
        <v>0.79059995817805695</v>
      </c>
    </row>
    <row r="63" spans="1:17" x14ac:dyDescent="0.25">
      <c r="A63" s="17">
        <v>58</v>
      </c>
      <c r="B63" s="16" t="s">
        <v>234</v>
      </c>
      <c r="C63" s="15">
        <v>7500</v>
      </c>
      <c r="D63" s="15">
        <f>D62+C63</f>
        <v>1701294</v>
      </c>
      <c r="E63" s="14">
        <f>D63/$D$291</f>
        <v>0.79410067885975455</v>
      </c>
      <c r="F63" s="13">
        <f>IF((ROW()-5)&lt;=$B$2,E63,NA())</f>
        <v>0.79410067885975455</v>
      </c>
      <c r="G63" s="12"/>
      <c r="H63" s="12"/>
      <c r="I63" s="12"/>
      <c r="J63" s="12"/>
      <c r="L63" s="11">
        <f>1000*(A63-$L$1)/($L$2-$L$1)</f>
        <v>202.09059233449477</v>
      </c>
      <c r="M63" s="10">
        <f>E63</f>
        <v>0.79410067885975455</v>
      </c>
      <c r="O63" s="11">
        <f>IF((ROW()-7)&lt;=$B$2,A63,"")</f>
        <v>58</v>
      </c>
      <c r="P63" s="11">
        <f>IFERROR(1000*(O63-$P$1)/($P$2-$P$1),NA())</f>
        <v>805.55555555555554</v>
      </c>
      <c r="Q63" s="10">
        <f>F63</f>
        <v>0.79410067885975455</v>
      </c>
    </row>
    <row r="64" spans="1:17" x14ac:dyDescent="0.25">
      <c r="A64" s="11">
        <v>59</v>
      </c>
      <c r="B64" s="16" t="s">
        <v>233</v>
      </c>
      <c r="C64" s="15">
        <v>7364</v>
      </c>
      <c r="D64" s="15">
        <f>D63+C64</f>
        <v>1708658</v>
      </c>
      <c r="E64" s="14">
        <f>D64/$D$291</f>
        <v>0.79753791980642419</v>
      </c>
      <c r="F64" s="13">
        <f>IF((ROW()-5)&lt;=$B$2,E64,NA())</f>
        <v>0.79753791980642419</v>
      </c>
      <c r="G64" s="12"/>
      <c r="H64" s="12"/>
      <c r="I64" s="12"/>
      <c r="J64" s="12"/>
      <c r="L64" s="11">
        <f>1000*(A64-$L$1)/($L$2-$L$1)</f>
        <v>205.57491289198606</v>
      </c>
      <c r="M64" s="10">
        <f>E64</f>
        <v>0.79753791980642419</v>
      </c>
      <c r="O64" s="11">
        <f>IF((ROW()-7)&lt;=$B$2,A64,"")</f>
        <v>59</v>
      </c>
      <c r="P64" s="11">
        <f>IFERROR(1000*(O64-$P$1)/($P$2-$P$1),NA())</f>
        <v>819.44444444444446</v>
      </c>
      <c r="Q64" s="10">
        <f>F64</f>
        <v>0.79753791980642419</v>
      </c>
    </row>
    <row r="65" spans="1:17" x14ac:dyDescent="0.25">
      <c r="A65" s="17">
        <v>60</v>
      </c>
      <c r="B65" s="16" t="s">
        <v>232</v>
      </c>
      <c r="C65" s="15">
        <v>7300</v>
      </c>
      <c r="D65" s="15">
        <f>D64+C65</f>
        <v>1715958</v>
      </c>
      <c r="E65" s="14">
        <f>D65/$D$291</f>
        <v>0.80094528793660991</v>
      </c>
      <c r="F65" s="13">
        <f>IF((ROW()-5)&lt;=$B$2,E65,NA())</f>
        <v>0.80094528793660991</v>
      </c>
      <c r="G65" s="12"/>
      <c r="H65" s="12"/>
      <c r="I65" s="12"/>
      <c r="J65" s="12"/>
      <c r="L65" s="11">
        <f>1000*(A65-$L$1)/($L$2-$L$1)</f>
        <v>209.05923344947735</v>
      </c>
      <c r="M65" s="10">
        <f>E65</f>
        <v>0.80094528793660991</v>
      </c>
      <c r="O65" s="11">
        <f>IF((ROW()-7)&lt;=$B$2,A65,"")</f>
        <v>60</v>
      </c>
      <c r="P65" s="11">
        <f>IFERROR(1000*(O65-$P$1)/($P$2-$P$1),NA())</f>
        <v>833.33333333333337</v>
      </c>
      <c r="Q65" s="10">
        <f>F65</f>
        <v>0.80094528793660991</v>
      </c>
    </row>
    <row r="66" spans="1:17" x14ac:dyDescent="0.25">
      <c r="A66" s="11">
        <v>61</v>
      </c>
      <c r="B66" s="16" t="s">
        <v>231</v>
      </c>
      <c r="C66" s="15">
        <v>7300</v>
      </c>
      <c r="D66" s="15">
        <f>D65+C66</f>
        <v>1723258</v>
      </c>
      <c r="E66" s="14">
        <f>D66/$D$291</f>
        <v>0.80435265606679562</v>
      </c>
      <c r="F66" s="13">
        <f>IF((ROW()-5)&lt;=$B$2,E66,NA())</f>
        <v>0.80435265606679562</v>
      </c>
      <c r="G66" s="12"/>
      <c r="H66" s="12"/>
      <c r="I66" s="12"/>
      <c r="J66" s="12"/>
      <c r="L66" s="11">
        <f>1000*(A66-$L$1)/($L$2-$L$1)</f>
        <v>212.54355400696863</v>
      </c>
      <c r="M66" s="10">
        <f>E66</f>
        <v>0.80435265606679562</v>
      </c>
      <c r="O66" s="11">
        <f>IF((ROW()-7)&lt;=$B$2,A66,"")</f>
        <v>61</v>
      </c>
      <c r="P66" s="11">
        <f>IFERROR(1000*(O66-$P$1)/($P$2-$P$1),NA())</f>
        <v>847.22222222222217</v>
      </c>
      <c r="Q66" s="10">
        <f>F66</f>
        <v>0.80435265606679562</v>
      </c>
    </row>
    <row r="67" spans="1:17" x14ac:dyDescent="0.25">
      <c r="A67" s="17">
        <v>62</v>
      </c>
      <c r="B67" s="16" t="s">
        <v>230</v>
      </c>
      <c r="C67" s="15">
        <v>7100</v>
      </c>
      <c r="D67" s="15">
        <f>D66+C67</f>
        <v>1730358</v>
      </c>
      <c r="E67" s="14">
        <f>D67/$D$291</f>
        <v>0.80766667164546946</v>
      </c>
      <c r="F67" s="13">
        <f>IF((ROW()-5)&lt;=$B$2,E67,NA())</f>
        <v>0.80766667164546946</v>
      </c>
      <c r="G67" s="12"/>
      <c r="H67" s="12"/>
      <c r="I67" s="12"/>
      <c r="J67" s="12"/>
      <c r="L67" s="11">
        <f>1000*(A67-$L$1)/($L$2-$L$1)</f>
        <v>216.02787456445992</v>
      </c>
      <c r="M67" s="10">
        <f>E67</f>
        <v>0.80766667164546946</v>
      </c>
      <c r="O67" s="11">
        <f>IF((ROW()-7)&lt;=$B$2,A67,"")</f>
        <v>62</v>
      </c>
      <c r="P67" s="11">
        <f>IFERROR(1000*(O67-$P$1)/($P$2-$P$1),NA())</f>
        <v>861.11111111111109</v>
      </c>
      <c r="Q67" s="10">
        <f>F67</f>
        <v>0.80766667164546946</v>
      </c>
    </row>
    <row r="68" spans="1:17" x14ac:dyDescent="0.25">
      <c r="A68" s="11">
        <v>63</v>
      </c>
      <c r="B68" s="16" t="s">
        <v>229</v>
      </c>
      <c r="C68" s="15">
        <v>7100</v>
      </c>
      <c r="D68" s="15">
        <f>D67+C68</f>
        <v>1737458</v>
      </c>
      <c r="E68" s="14">
        <f>D68/$D$291</f>
        <v>0.81098068722414318</v>
      </c>
      <c r="F68" s="13">
        <f>IF((ROW()-5)&lt;=$B$2,E68,NA())</f>
        <v>0.81098068722414318</v>
      </c>
      <c r="G68" s="12"/>
      <c r="H68" s="12"/>
      <c r="I68" s="12"/>
      <c r="J68" s="12"/>
      <c r="L68" s="11">
        <f>1000*(A68-$L$1)/($L$2-$L$1)</f>
        <v>219.51219512195121</v>
      </c>
      <c r="M68" s="10">
        <f>E68</f>
        <v>0.81098068722414318</v>
      </c>
      <c r="O68" s="11">
        <f>IF((ROW()-7)&lt;=$B$2,A68,"")</f>
        <v>63</v>
      </c>
      <c r="P68" s="11">
        <f>IFERROR(1000*(O68-$P$1)/($P$2-$P$1),NA())</f>
        <v>875</v>
      </c>
      <c r="Q68" s="10">
        <f>F68</f>
        <v>0.81098068722414318</v>
      </c>
    </row>
    <row r="69" spans="1:17" x14ac:dyDescent="0.25">
      <c r="A69" s="17">
        <v>64</v>
      </c>
      <c r="B69" s="16" t="s">
        <v>228</v>
      </c>
      <c r="C69" s="15">
        <v>7100</v>
      </c>
      <c r="D69" s="15">
        <f>D68+C69</f>
        <v>1744558</v>
      </c>
      <c r="E69" s="14">
        <f>D69/$D$291</f>
        <v>0.81429470280281702</v>
      </c>
      <c r="F69" s="13">
        <f>IF((ROW()-5)&lt;=$B$2,E69,NA())</f>
        <v>0.81429470280281702</v>
      </c>
      <c r="G69" s="12"/>
      <c r="H69" s="12"/>
      <c r="I69" s="12"/>
      <c r="J69" s="12"/>
      <c r="L69" s="11">
        <f>1000*(A69-$L$1)/($L$2-$L$1)</f>
        <v>222.9965156794425</v>
      </c>
      <c r="M69" s="10">
        <f>E69</f>
        <v>0.81429470280281702</v>
      </c>
      <c r="O69" s="11">
        <f>IF((ROW()-7)&lt;=$B$2,A69,"")</f>
        <v>64</v>
      </c>
      <c r="P69" s="11">
        <f>IFERROR(1000*(O69-$P$1)/($P$2-$P$1),NA())</f>
        <v>888.88888888888891</v>
      </c>
      <c r="Q69" s="10">
        <f>F69</f>
        <v>0.81429470280281702</v>
      </c>
    </row>
    <row r="70" spans="1:17" x14ac:dyDescent="0.25">
      <c r="A70" s="11">
        <v>65</v>
      </c>
      <c r="B70" s="16" t="s">
        <v>227</v>
      </c>
      <c r="C70" s="15">
        <v>6700</v>
      </c>
      <c r="D70" s="15">
        <f>D69+C70</f>
        <v>1751258</v>
      </c>
      <c r="E70" s="14">
        <f>D70/$D$291</f>
        <v>0.81742201327846697</v>
      </c>
      <c r="F70" s="13">
        <f>IF((ROW()-5)&lt;=$B$2,E70,NA())</f>
        <v>0.81742201327846697</v>
      </c>
      <c r="G70" s="12"/>
      <c r="H70" s="12"/>
      <c r="I70" s="12"/>
      <c r="J70" s="12"/>
      <c r="L70" s="11">
        <f>1000*(A70-$L$1)/($L$2-$L$1)</f>
        <v>226.48083623693381</v>
      </c>
      <c r="M70" s="10">
        <f>E70</f>
        <v>0.81742201327846697</v>
      </c>
      <c r="O70" s="11">
        <f>IF((ROW()-7)&lt;=$B$2,A70,"")</f>
        <v>65</v>
      </c>
      <c r="P70" s="11">
        <f>IFERROR(1000*(O70-$P$1)/($P$2-$P$1),NA())</f>
        <v>902.77777777777783</v>
      </c>
      <c r="Q70" s="10">
        <f>F70</f>
        <v>0.81742201327846697</v>
      </c>
    </row>
    <row r="71" spans="1:17" x14ac:dyDescent="0.25">
      <c r="A71" s="17">
        <v>66</v>
      </c>
      <c r="B71" s="16" t="s">
        <v>226</v>
      </c>
      <c r="C71" s="15">
        <v>6400</v>
      </c>
      <c r="D71" s="15">
        <f>D70+C71</f>
        <v>1757658</v>
      </c>
      <c r="E71" s="14">
        <f>D71/$D$291</f>
        <v>0.82040929492684889</v>
      </c>
      <c r="F71" s="13">
        <f>IF((ROW()-5)&lt;=$B$2,E71,NA())</f>
        <v>0.82040929492684889</v>
      </c>
      <c r="G71" s="12"/>
      <c r="H71" s="12"/>
      <c r="I71" s="12"/>
      <c r="J71" s="12"/>
      <c r="L71" s="11">
        <f>1000*(A71-$L$1)/($L$2-$L$1)</f>
        <v>229.9651567944251</v>
      </c>
      <c r="M71" s="10">
        <f>E71</f>
        <v>0.82040929492684889</v>
      </c>
      <c r="O71" s="11">
        <f>IF((ROW()-7)&lt;=$B$2,A71,"")</f>
        <v>66</v>
      </c>
      <c r="P71" s="11">
        <f>IFERROR(1000*(O71-$P$1)/($P$2-$P$1),NA())</f>
        <v>916.66666666666663</v>
      </c>
      <c r="Q71" s="10">
        <f>F71</f>
        <v>0.82040929492684889</v>
      </c>
    </row>
    <row r="72" spans="1:17" x14ac:dyDescent="0.25">
      <c r="A72" s="11">
        <v>67</v>
      </c>
      <c r="B72" s="16" t="s">
        <v>225</v>
      </c>
      <c r="C72" s="15">
        <v>6300</v>
      </c>
      <c r="D72" s="15">
        <f>D71+C72</f>
        <v>1763958</v>
      </c>
      <c r="E72" s="14">
        <f>D72/$D$291</f>
        <v>0.82334990029947497</v>
      </c>
      <c r="F72" s="13">
        <f>IF((ROW()-5)&lt;=$B$2,E72,NA())</f>
        <v>0.82334990029947497</v>
      </c>
      <c r="G72" s="12"/>
      <c r="H72" s="12"/>
      <c r="I72" s="12"/>
      <c r="J72" s="12"/>
      <c r="L72" s="11">
        <f>1000*(A72-$L$1)/($L$2-$L$1)</f>
        <v>233.44947735191639</v>
      </c>
      <c r="M72" s="10">
        <f>E72</f>
        <v>0.82334990029947497</v>
      </c>
      <c r="O72" s="11">
        <f>IF((ROW()-7)&lt;=$B$2,A72,"")</f>
        <v>67</v>
      </c>
      <c r="P72" s="11">
        <f>IFERROR(1000*(O72-$P$1)/($P$2-$P$1),NA())</f>
        <v>930.55555555555554</v>
      </c>
      <c r="Q72" s="10">
        <f>F72</f>
        <v>0.82334990029947497</v>
      </c>
    </row>
    <row r="73" spans="1:17" x14ac:dyDescent="0.25">
      <c r="A73" s="17">
        <v>68</v>
      </c>
      <c r="B73" s="16" t="s">
        <v>224</v>
      </c>
      <c r="C73" s="15">
        <v>6121</v>
      </c>
      <c r="D73" s="15">
        <f>D72+C73</f>
        <v>1770079</v>
      </c>
      <c r="E73" s="14">
        <f>D73/$D$291</f>
        <v>0.82620695513849784</v>
      </c>
      <c r="F73" s="13">
        <f>IF((ROW()-5)&lt;=$B$2,E73,NA())</f>
        <v>0.82620695513849784</v>
      </c>
      <c r="G73" s="12"/>
      <c r="H73" s="12"/>
      <c r="I73" s="12"/>
      <c r="J73" s="12"/>
      <c r="L73" s="11">
        <f>1000*(A73-$L$1)/($L$2-$L$1)</f>
        <v>236.93379790940767</v>
      </c>
      <c r="M73" s="10">
        <f>E73</f>
        <v>0.82620695513849784</v>
      </c>
      <c r="O73" s="11">
        <f>IF((ROW()-7)&lt;=$B$2,A73,"")</f>
        <v>68</v>
      </c>
      <c r="P73" s="11">
        <f>IFERROR(1000*(O73-$P$1)/($P$2-$P$1),NA())</f>
        <v>944.44444444444446</v>
      </c>
      <c r="Q73" s="10">
        <f>F73</f>
        <v>0.82620695513849784</v>
      </c>
    </row>
    <row r="74" spans="1:17" x14ac:dyDescent="0.25">
      <c r="A74" s="11">
        <v>69</v>
      </c>
      <c r="B74" s="16" t="s">
        <v>223</v>
      </c>
      <c r="C74" s="15">
        <v>6100</v>
      </c>
      <c r="D74" s="15">
        <f>D73+C74</f>
        <v>1776179</v>
      </c>
      <c r="E74" s="14">
        <f>D74/$D$291</f>
        <v>0.82905420795961193</v>
      </c>
      <c r="F74" s="13">
        <f>IF((ROW()-5)&lt;=$B$2,E74,NA())</f>
        <v>0.82905420795961193</v>
      </c>
      <c r="G74" s="12"/>
      <c r="H74" s="12"/>
      <c r="I74" s="12"/>
      <c r="J74" s="12"/>
      <c r="L74" s="11">
        <f>1000*(A74-$L$1)/($L$2-$L$1)</f>
        <v>240.41811846689896</v>
      </c>
      <c r="M74" s="10">
        <f>E74</f>
        <v>0.82905420795961193</v>
      </c>
      <c r="O74" s="11">
        <f>IF((ROW()-7)&lt;=$B$2,A74,"")</f>
        <v>69</v>
      </c>
      <c r="P74" s="11">
        <f>IFERROR(1000*(O74-$P$1)/($P$2-$P$1),NA())</f>
        <v>958.33333333333337</v>
      </c>
      <c r="Q74" s="10">
        <f>F74</f>
        <v>0.82905420795961193</v>
      </c>
    </row>
    <row r="75" spans="1:17" x14ac:dyDescent="0.25">
      <c r="A75" s="17">
        <v>70</v>
      </c>
      <c r="B75" s="16" t="s">
        <v>222</v>
      </c>
      <c r="C75" s="15">
        <v>6070</v>
      </c>
      <c r="D75" s="15">
        <f>D74+C75</f>
        <v>1782249</v>
      </c>
      <c r="E75" s="14">
        <f>D75/$D$291</f>
        <v>0.83188745789799923</v>
      </c>
      <c r="F75" s="13">
        <f>IF((ROW()-5)&lt;=$B$2,E75,NA())</f>
        <v>0.83188745789799923</v>
      </c>
      <c r="G75" s="12"/>
      <c r="H75" s="12"/>
      <c r="I75" s="12"/>
      <c r="J75" s="12"/>
      <c r="L75" s="11">
        <f>1000*(A75-$L$1)/($L$2-$L$1)</f>
        <v>243.90243902439025</v>
      </c>
      <c r="M75" s="10">
        <f>E75</f>
        <v>0.83188745789799923</v>
      </c>
      <c r="O75" s="11">
        <f>IF((ROW()-7)&lt;=$B$2,A75,"")</f>
        <v>70</v>
      </c>
      <c r="P75" s="11">
        <f>IFERROR(1000*(O75-$P$1)/($P$2-$P$1),NA())</f>
        <v>972.22222222222217</v>
      </c>
      <c r="Q75" s="10">
        <f>F75</f>
        <v>0.83188745789799923</v>
      </c>
    </row>
    <row r="76" spans="1:17" x14ac:dyDescent="0.25">
      <c r="A76" s="11">
        <v>71</v>
      </c>
      <c r="B76" s="16" t="s">
        <v>221</v>
      </c>
      <c r="C76" s="15">
        <v>6045</v>
      </c>
      <c r="D76" s="15">
        <f>D75+C76</f>
        <v>1788294</v>
      </c>
      <c r="E76" s="14">
        <f>D76/$D$291</f>
        <v>0.83470903876744762</v>
      </c>
      <c r="F76" s="13" t="e">
        <f>IF((ROW()-5)&lt;=$B$2,E76,NA())</f>
        <v>#N/A</v>
      </c>
      <c r="G76" s="12"/>
      <c r="H76" s="12"/>
      <c r="I76" s="12"/>
      <c r="J76" s="12"/>
      <c r="L76" s="11">
        <f>1000*(A76-$L$1)/($L$2-$L$1)</f>
        <v>247.38675958188153</v>
      </c>
      <c r="M76" s="10">
        <f>E76</f>
        <v>0.83470903876744762</v>
      </c>
      <c r="O76" s="11">
        <f>IF((ROW()-7)&lt;=$B$2,A76,"")</f>
        <v>71</v>
      </c>
      <c r="P76" s="11">
        <f>IFERROR(1000*(O76-$P$1)/($P$2-$P$1),NA())</f>
        <v>986.11111111111109</v>
      </c>
      <c r="Q76" s="10" t="e">
        <f>F76</f>
        <v>#N/A</v>
      </c>
    </row>
    <row r="77" spans="1:17" x14ac:dyDescent="0.25">
      <c r="A77" s="17">
        <v>72</v>
      </c>
      <c r="B77" s="16" t="s">
        <v>220</v>
      </c>
      <c r="C77" s="15">
        <v>6000</v>
      </c>
      <c r="D77" s="15">
        <f>D76+C77</f>
        <v>1794294</v>
      </c>
      <c r="E77" s="14">
        <f>D77/$D$291</f>
        <v>0.83750961531280577</v>
      </c>
      <c r="F77" s="13" t="e">
        <f>IF((ROW()-5)&lt;=$B$2,E77,NA())</f>
        <v>#N/A</v>
      </c>
      <c r="G77" s="12"/>
      <c r="H77" s="12"/>
      <c r="I77" s="12"/>
      <c r="J77" s="12"/>
      <c r="L77" s="11">
        <f>1000*(A77-$L$1)/($L$2-$L$1)</f>
        <v>250.87108013937282</v>
      </c>
      <c r="M77" s="10">
        <f>E77</f>
        <v>0.83750961531280577</v>
      </c>
      <c r="O77" s="11">
        <f>IF((ROW()-7)&lt;=$B$2,A77,"")</f>
        <v>72</v>
      </c>
      <c r="P77" s="11">
        <f>IFERROR(1000*(O77-$P$1)/($P$2-$P$1),NA())</f>
        <v>1000</v>
      </c>
      <c r="Q77" s="10" t="e">
        <f>F77</f>
        <v>#N/A</v>
      </c>
    </row>
    <row r="78" spans="1:17" x14ac:dyDescent="0.25">
      <c r="A78" s="11">
        <v>73</v>
      </c>
      <c r="B78" s="16" t="s">
        <v>219</v>
      </c>
      <c r="C78" s="15">
        <v>5894</v>
      </c>
      <c r="D78" s="15">
        <f>D77+C78</f>
        <v>1800188</v>
      </c>
      <c r="E78" s="14">
        <f>D78/$D$291</f>
        <v>0.84026071500586252</v>
      </c>
      <c r="F78" s="13" t="e">
        <f>IF((ROW()-5)&lt;=$B$2,E78,NA())</f>
        <v>#N/A</v>
      </c>
      <c r="G78" s="12"/>
      <c r="H78" s="12"/>
      <c r="I78" s="12"/>
      <c r="J78" s="12"/>
      <c r="L78" s="11">
        <f>1000*(A78-$L$1)/($L$2-$L$1)</f>
        <v>254.35540069686411</v>
      </c>
      <c r="M78" s="10">
        <f>E78</f>
        <v>0.84026071500586252</v>
      </c>
      <c r="O78" s="11" t="str">
        <f>IF((ROW()-7)&lt;=$B$2,A78,"")</f>
        <v/>
      </c>
      <c r="P78" s="11" t="e">
        <f>IFERROR(1000*(O78-$P$1)/($P$2-$P$1),NA())</f>
        <v>#N/A</v>
      </c>
      <c r="Q78" s="10" t="e">
        <f>F78</f>
        <v>#N/A</v>
      </c>
    </row>
    <row r="79" spans="1:17" x14ac:dyDescent="0.25">
      <c r="A79" s="17">
        <v>74</v>
      </c>
      <c r="B79" s="16" t="s">
        <v>218</v>
      </c>
      <c r="C79" s="15">
        <v>5878</v>
      </c>
      <c r="D79" s="15">
        <f>D78+C79</f>
        <v>1806066</v>
      </c>
      <c r="E79" s="14">
        <f>D79/$D$291</f>
        <v>0.84300434649479838</v>
      </c>
      <c r="F79" s="13" t="e">
        <f>IF((ROW()-5)&lt;=$B$2,E79,NA())</f>
        <v>#N/A</v>
      </c>
      <c r="G79" s="12"/>
      <c r="H79" s="12"/>
      <c r="I79" s="12"/>
      <c r="J79" s="12"/>
      <c r="L79" s="11">
        <f>1000*(A79-$L$1)/($L$2-$L$1)</f>
        <v>257.83972125435542</v>
      </c>
      <c r="M79" s="10">
        <f>E79</f>
        <v>0.84300434649479838</v>
      </c>
      <c r="O79" s="11" t="str">
        <f>IF((ROW()-7)&lt;=$B$2,A79,"")</f>
        <v/>
      </c>
      <c r="P79" s="11" t="e">
        <f>IFERROR(1000*(O79-$P$1)/($P$2-$P$1),NA())</f>
        <v>#N/A</v>
      </c>
      <c r="Q79" s="10" t="e">
        <f>F79</f>
        <v>#N/A</v>
      </c>
    </row>
    <row r="80" spans="1:17" x14ac:dyDescent="0.25">
      <c r="A80" s="11">
        <v>75</v>
      </c>
      <c r="B80" s="16" t="s">
        <v>217</v>
      </c>
      <c r="C80" s="15">
        <v>5874</v>
      </c>
      <c r="D80" s="15">
        <f>D79+C80</f>
        <v>1811940</v>
      </c>
      <c r="E80" s="14">
        <f>D80/$D$291</f>
        <v>0.84574611093270402</v>
      </c>
      <c r="F80" s="13" t="e">
        <f>IF((ROW()-5)&lt;=$B$2,E80,NA())</f>
        <v>#N/A</v>
      </c>
      <c r="G80" s="12"/>
      <c r="H80" s="12"/>
      <c r="I80" s="12"/>
      <c r="J80" s="12"/>
      <c r="L80" s="11">
        <f>1000*(A80-$L$1)/($L$2-$L$1)</f>
        <v>261.32404181184671</v>
      </c>
      <c r="M80" s="10">
        <f>E80</f>
        <v>0.84574611093270402</v>
      </c>
      <c r="O80" s="11" t="str">
        <f>IF((ROW()-7)&lt;=$B$2,A80,"")</f>
        <v/>
      </c>
      <c r="P80" s="11" t="e">
        <f>IFERROR(1000*(O80-$P$1)/($P$2-$P$1),NA())</f>
        <v>#N/A</v>
      </c>
      <c r="Q80" s="10" t="e">
        <f>F80</f>
        <v>#N/A</v>
      </c>
    </row>
    <row r="81" spans="1:17" x14ac:dyDescent="0.25">
      <c r="A81" s="17">
        <v>76</v>
      </c>
      <c r="B81" s="16" t="s">
        <v>216</v>
      </c>
      <c r="C81" s="15">
        <v>5700</v>
      </c>
      <c r="D81" s="15">
        <f>D80+C81</f>
        <v>1817640</v>
      </c>
      <c r="E81" s="14">
        <f>D81/$D$291</f>
        <v>0.84840665865079423</v>
      </c>
      <c r="F81" s="13" t="e">
        <f>IF((ROW()-5)&lt;=$B$2,E81,NA())</f>
        <v>#N/A</v>
      </c>
      <c r="G81" s="12"/>
      <c r="H81" s="12"/>
      <c r="I81" s="12"/>
      <c r="J81" s="12"/>
      <c r="L81" s="11">
        <f>1000*(A81-$L$1)/($L$2-$L$1)</f>
        <v>264.808362369338</v>
      </c>
      <c r="M81" s="10">
        <f>E81</f>
        <v>0.84840665865079423</v>
      </c>
      <c r="O81" s="11" t="str">
        <f>IF((ROW()-7)&lt;=$B$2,A81,"")</f>
        <v/>
      </c>
      <c r="P81" s="11" t="e">
        <f>IFERROR(1000*(O81-$P$1)/($P$2-$P$1),NA())</f>
        <v>#N/A</v>
      </c>
      <c r="Q81" s="10" t="e">
        <f>F81</f>
        <v>#N/A</v>
      </c>
    </row>
    <row r="82" spans="1:17" x14ac:dyDescent="0.25">
      <c r="A82" s="11">
        <v>77</v>
      </c>
      <c r="B82" s="16" t="s">
        <v>215</v>
      </c>
      <c r="C82" s="15">
        <v>5200</v>
      </c>
      <c r="D82" s="15">
        <f>D81+C82</f>
        <v>1822840</v>
      </c>
      <c r="E82" s="14">
        <f>D82/$D$291</f>
        <v>0.85083382499010463</v>
      </c>
      <c r="F82" s="13" t="e">
        <f>IF((ROW()-5)&lt;=$B$2,E82,NA())</f>
        <v>#N/A</v>
      </c>
      <c r="G82" s="12"/>
      <c r="H82" s="12"/>
      <c r="I82" s="12"/>
      <c r="J82" s="12"/>
      <c r="L82" s="11">
        <f>1000*(A82-$L$1)/($L$2-$L$1)</f>
        <v>268.29268292682929</v>
      </c>
      <c r="M82" s="10">
        <f>E82</f>
        <v>0.85083382499010463</v>
      </c>
      <c r="O82" s="11" t="str">
        <f>IF((ROW()-7)&lt;=$B$2,A82,"")</f>
        <v/>
      </c>
      <c r="P82" s="11" t="e">
        <f>IFERROR(1000*(O82-$P$1)/($P$2-$P$1),NA())</f>
        <v>#N/A</v>
      </c>
      <c r="Q82" s="10" t="e">
        <f>F82</f>
        <v>#N/A</v>
      </c>
    </row>
    <row r="83" spans="1:17" x14ac:dyDescent="0.25">
      <c r="A83" s="17">
        <v>78</v>
      </c>
      <c r="B83" s="16" t="s">
        <v>214</v>
      </c>
      <c r="C83" s="15">
        <v>5100</v>
      </c>
      <c r="D83" s="15">
        <f>D82+C83</f>
        <v>1827940</v>
      </c>
      <c r="E83" s="14">
        <f>D83/$D$291</f>
        <v>0.85321431505365908</v>
      </c>
      <c r="F83" s="13" t="e">
        <f>IF((ROW()-5)&lt;=$B$2,E83,NA())</f>
        <v>#N/A</v>
      </c>
      <c r="G83" s="12"/>
      <c r="H83" s="12"/>
      <c r="I83" s="12"/>
      <c r="J83" s="12"/>
      <c r="L83" s="11">
        <f>1000*(A83-$L$1)/($L$2-$L$1)</f>
        <v>271.77700348432057</v>
      </c>
      <c r="M83" s="10">
        <f>E83</f>
        <v>0.85321431505365908</v>
      </c>
      <c r="O83" s="11" t="str">
        <f>IF((ROW()-7)&lt;=$B$2,A83,"")</f>
        <v/>
      </c>
      <c r="P83" s="11" t="e">
        <f>IFERROR(1000*(O83-$P$1)/($P$2-$P$1),NA())</f>
        <v>#N/A</v>
      </c>
      <c r="Q83" s="10" t="e">
        <f>F83</f>
        <v>#N/A</v>
      </c>
    </row>
    <row r="84" spans="1:17" x14ac:dyDescent="0.25">
      <c r="A84" s="11">
        <v>79</v>
      </c>
      <c r="B84" s="16" t="s">
        <v>213</v>
      </c>
      <c r="C84" s="15">
        <v>5000</v>
      </c>
      <c r="D84" s="15">
        <f>D83+C84</f>
        <v>1832940</v>
      </c>
      <c r="E84" s="14">
        <f>D84/$D$291</f>
        <v>0.85554812884145748</v>
      </c>
      <c r="F84" s="13" t="e">
        <f>IF((ROW()-5)&lt;=$B$2,E84,NA())</f>
        <v>#N/A</v>
      </c>
      <c r="G84" s="12"/>
      <c r="H84" s="12"/>
      <c r="I84" s="12"/>
      <c r="J84" s="12"/>
      <c r="L84" s="11">
        <f>1000*(A84-$L$1)/($L$2-$L$1)</f>
        <v>275.26132404181186</v>
      </c>
      <c r="M84" s="10">
        <f>E84</f>
        <v>0.85554812884145748</v>
      </c>
      <c r="O84" s="11" t="str">
        <f>IF((ROW()-7)&lt;=$B$2,A84,"")</f>
        <v/>
      </c>
      <c r="P84" s="11" t="e">
        <f>IFERROR(1000*(O84-$P$1)/($P$2-$P$1),NA())</f>
        <v>#N/A</v>
      </c>
      <c r="Q84" s="10" t="e">
        <f>F84</f>
        <v>#N/A</v>
      </c>
    </row>
    <row r="85" spans="1:17" x14ac:dyDescent="0.25">
      <c r="A85" s="17">
        <v>80</v>
      </c>
      <c r="B85" s="16" t="s">
        <v>212</v>
      </c>
      <c r="C85" s="15">
        <v>5000</v>
      </c>
      <c r="D85" s="15">
        <f>D84+C85</f>
        <v>1837940</v>
      </c>
      <c r="E85" s="14">
        <f>D85/$D$291</f>
        <v>0.85788194262925599</v>
      </c>
      <c r="F85" s="13" t="e">
        <f>IF((ROW()-5)&lt;=$B$2,E85,NA())</f>
        <v>#N/A</v>
      </c>
      <c r="G85" s="12"/>
      <c r="H85" s="12"/>
      <c r="I85" s="12"/>
      <c r="J85" s="12"/>
      <c r="L85" s="11">
        <f>1000*(A85-$L$1)/($L$2-$L$1)</f>
        <v>278.74564459930315</v>
      </c>
      <c r="M85" s="10">
        <f>E85</f>
        <v>0.85788194262925599</v>
      </c>
      <c r="O85" s="11" t="str">
        <f>IF((ROW()-7)&lt;=$B$2,A85,"")</f>
        <v/>
      </c>
      <c r="P85" s="11" t="e">
        <f>IFERROR(1000*(O85-$P$1)/($P$2-$P$1),NA())</f>
        <v>#N/A</v>
      </c>
      <c r="Q85" s="10" t="e">
        <f>F85</f>
        <v>#N/A</v>
      </c>
    </row>
    <row r="86" spans="1:17" x14ac:dyDescent="0.25">
      <c r="A86" s="11">
        <v>81</v>
      </c>
      <c r="B86" s="16" t="s">
        <v>211</v>
      </c>
      <c r="C86" s="15">
        <v>4916</v>
      </c>
      <c r="D86" s="15">
        <f>D85+C86</f>
        <v>1842856</v>
      </c>
      <c r="E86" s="14">
        <f>D86/$D$291</f>
        <v>0.86017654834541935</v>
      </c>
      <c r="F86" s="13" t="e">
        <f>IF((ROW()-5)&lt;=$B$2,E86,NA())</f>
        <v>#N/A</v>
      </c>
      <c r="G86" s="12"/>
      <c r="H86" s="12"/>
      <c r="I86" s="12"/>
      <c r="J86" s="12"/>
      <c r="L86" s="11">
        <f>1000*(A86-$L$1)/($L$2-$L$1)</f>
        <v>282.22996515679444</v>
      </c>
      <c r="M86" s="10">
        <f>E86</f>
        <v>0.86017654834541935</v>
      </c>
      <c r="O86" s="11" t="str">
        <f>IF((ROW()-7)&lt;=$B$2,A86,"")</f>
        <v/>
      </c>
      <c r="P86" s="11" t="e">
        <f>IFERROR(1000*(O86-$P$1)/($P$2-$P$1),NA())</f>
        <v>#N/A</v>
      </c>
      <c r="Q86" s="10" t="e">
        <f>F86</f>
        <v>#N/A</v>
      </c>
    </row>
    <row r="87" spans="1:17" x14ac:dyDescent="0.25">
      <c r="A87" s="17">
        <v>82</v>
      </c>
      <c r="B87" s="16" t="s">
        <v>210</v>
      </c>
      <c r="C87" s="15">
        <v>4910</v>
      </c>
      <c r="D87" s="15">
        <f>D86+C87</f>
        <v>1847766</v>
      </c>
      <c r="E87" s="14">
        <f>D87/$D$291</f>
        <v>0.86246835348503748</v>
      </c>
      <c r="F87" s="13" t="e">
        <f>IF((ROW()-5)&lt;=$B$2,E87,NA())</f>
        <v>#N/A</v>
      </c>
      <c r="G87" s="12"/>
      <c r="H87" s="12"/>
      <c r="I87" s="12"/>
      <c r="J87" s="12"/>
      <c r="L87" s="11">
        <f>1000*(A87-$L$1)/($L$2-$L$1)</f>
        <v>285.71428571428572</v>
      </c>
      <c r="M87" s="10">
        <f>E87</f>
        <v>0.86246835348503748</v>
      </c>
      <c r="O87" s="11" t="str">
        <f>IF((ROW()-7)&lt;=$B$2,A87,"")</f>
        <v/>
      </c>
      <c r="P87" s="11" t="e">
        <f>IFERROR(1000*(O87-$P$1)/($P$2-$P$1),NA())</f>
        <v>#N/A</v>
      </c>
      <c r="Q87" s="10" t="e">
        <f>F87</f>
        <v>#N/A</v>
      </c>
    </row>
    <row r="88" spans="1:17" x14ac:dyDescent="0.25">
      <c r="A88" s="11">
        <v>83</v>
      </c>
      <c r="B88" s="16" t="s">
        <v>209</v>
      </c>
      <c r="C88" s="15">
        <v>4900</v>
      </c>
      <c r="D88" s="15">
        <f>D87+C88</f>
        <v>1852666</v>
      </c>
      <c r="E88" s="14">
        <f>D88/$D$291</f>
        <v>0.86475549099707993</v>
      </c>
      <c r="F88" s="13" t="e">
        <f>IF((ROW()-5)&lt;=$B$2,E88,NA())</f>
        <v>#N/A</v>
      </c>
      <c r="G88" s="12"/>
      <c r="H88" s="12"/>
      <c r="I88" s="12"/>
      <c r="J88" s="12"/>
      <c r="L88" s="11">
        <f>1000*(A88-$L$1)/($L$2-$L$1)</f>
        <v>289.19860627177701</v>
      </c>
      <c r="M88" s="10">
        <f>E88</f>
        <v>0.86475549099707993</v>
      </c>
      <c r="O88" s="11" t="str">
        <f>IF((ROW()-7)&lt;=$B$2,A88,"")</f>
        <v/>
      </c>
      <c r="P88" s="11" t="e">
        <f>IFERROR(1000*(O88-$P$1)/($P$2-$P$1),NA())</f>
        <v>#N/A</v>
      </c>
      <c r="Q88" s="10" t="e">
        <f>F88</f>
        <v>#N/A</v>
      </c>
    </row>
    <row r="89" spans="1:17" x14ac:dyDescent="0.25">
      <c r="A89" s="17">
        <v>84</v>
      </c>
      <c r="B89" s="16" t="s">
        <v>208</v>
      </c>
      <c r="C89" s="15">
        <v>4900</v>
      </c>
      <c r="D89" s="15">
        <f>D88+C89</f>
        <v>1857566</v>
      </c>
      <c r="E89" s="14">
        <f>D89/$D$291</f>
        <v>0.86704262850912239</v>
      </c>
      <c r="F89" s="13" t="e">
        <f>IF((ROW()-5)&lt;=$B$2,E89,NA())</f>
        <v>#N/A</v>
      </c>
      <c r="G89" s="12"/>
      <c r="H89" s="12"/>
      <c r="I89" s="12"/>
      <c r="J89" s="12"/>
      <c r="L89" s="11">
        <f>1000*(A89-$L$1)/($L$2-$L$1)</f>
        <v>292.6829268292683</v>
      </c>
      <c r="M89" s="10">
        <f>E89</f>
        <v>0.86704262850912239</v>
      </c>
      <c r="O89" s="11" t="str">
        <f>IF((ROW()-7)&lt;=$B$2,A89,"")</f>
        <v/>
      </c>
      <c r="P89" s="11" t="e">
        <f>IFERROR(1000*(O89-$P$1)/($P$2-$P$1),NA())</f>
        <v>#N/A</v>
      </c>
      <c r="Q89" s="10" t="e">
        <f>F89</f>
        <v>#N/A</v>
      </c>
    </row>
    <row r="90" spans="1:17" x14ac:dyDescent="0.25">
      <c r="A90" s="11">
        <v>85</v>
      </c>
      <c r="B90" s="16" t="s">
        <v>207</v>
      </c>
      <c r="C90" s="15">
        <v>4900</v>
      </c>
      <c r="D90" s="15">
        <f>D89+C90</f>
        <v>1862466</v>
      </c>
      <c r="E90" s="14">
        <f>D90/$D$291</f>
        <v>0.86932976602116485</v>
      </c>
      <c r="F90" s="13" t="e">
        <f>IF((ROW()-5)&lt;=$B$2,E90,NA())</f>
        <v>#N/A</v>
      </c>
      <c r="G90" s="12"/>
      <c r="H90" s="12"/>
      <c r="I90" s="12"/>
      <c r="J90" s="12"/>
      <c r="L90" s="11">
        <f>1000*(A90-$L$1)/($L$2-$L$1)</f>
        <v>296.16724738675958</v>
      </c>
      <c r="M90" s="10">
        <f>E90</f>
        <v>0.86932976602116485</v>
      </c>
      <c r="O90" s="11" t="str">
        <f>IF((ROW()-7)&lt;=$B$2,A90,"")</f>
        <v/>
      </c>
      <c r="P90" s="11" t="e">
        <f>IFERROR(1000*(O90-$P$1)/($P$2-$P$1),NA())</f>
        <v>#N/A</v>
      </c>
      <c r="Q90" s="10" t="e">
        <f>F90</f>
        <v>#N/A</v>
      </c>
    </row>
    <row r="91" spans="1:17" x14ac:dyDescent="0.25">
      <c r="A91" s="17">
        <v>86</v>
      </c>
      <c r="B91" s="16" t="s">
        <v>206</v>
      </c>
      <c r="C91" s="15">
        <v>4850</v>
      </c>
      <c r="D91" s="15">
        <f>D90+C91</f>
        <v>1867316</v>
      </c>
      <c r="E91" s="14">
        <f>D91/$D$291</f>
        <v>0.87159356539532939</v>
      </c>
      <c r="F91" s="13" t="e">
        <f>IF((ROW()-5)&lt;=$B$2,E91,NA())</f>
        <v>#N/A</v>
      </c>
      <c r="G91" s="12"/>
      <c r="H91" s="12"/>
      <c r="I91" s="12"/>
      <c r="J91" s="12"/>
      <c r="L91" s="11">
        <f>1000*(A91-$L$1)/($L$2-$L$1)</f>
        <v>299.65156794425087</v>
      </c>
      <c r="M91" s="10">
        <f>E91</f>
        <v>0.87159356539532939</v>
      </c>
      <c r="O91" s="11" t="str">
        <f>IF((ROW()-7)&lt;=$B$2,A91,"")</f>
        <v/>
      </c>
      <c r="P91" s="11" t="e">
        <f>IFERROR(1000*(O91-$P$1)/($P$2-$P$1),NA())</f>
        <v>#N/A</v>
      </c>
      <c r="Q91" s="10" t="e">
        <f>F91</f>
        <v>#N/A</v>
      </c>
    </row>
    <row r="92" spans="1:17" x14ac:dyDescent="0.25">
      <c r="A92" s="11">
        <v>87</v>
      </c>
      <c r="B92" s="16" t="s">
        <v>205</v>
      </c>
      <c r="C92" s="15">
        <v>4773</v>
      </c>
      <c r="D92" s="15">
        <f>D91+C92</f>
        <v>1872089</v>
      </c>
      <c r="E92" s="14">
        <f>D92/$D$291</f>
        <v>0.87382142403716179</v>
      </c>
      <c r="F92" s="13" t="e">
        <f>IF((ROW()-5)&lt;=$B$2,E92,NA())</f>
        <v>#N/A</v>
      </c>
      <c r="G92" s="12"/>
      <c r="H92" s="12"/>
      <c r="I92" s="12"/>
      <c r="J92" s="12"/>
      <c r="L92" s="11">
        <f>1000*(A92-$L$1)/($L$2-$L$1)</f>
        <v>303.13588850174216</v>
      </c>
      <c r="M92" s="10">
        <f>E92</f>
        <v>0.87382142403716179</v>
      </c>
      <c r="O92" s="11" t="str">
        <f>IF((ROW()-7)&lt;=$B$2,A92,"")</f>
        <v/>
      </c>
      <c r="P92" s="11" t="e">
        <f>IFERROR(1000*(O92-$P$1)/($P$2-$P$1),NA())</f>
        <v>#N/A</v>
      </c>
      <c r="Q92" s="10" t="e">
        <f>F92</f>
        <v>#N/A</v>
      </c>
    </row>
    <row r="93" spans="1:17" x14ac:dyDescent="0.25">
      <c r="A93" s="17">
        <v>88</v>
      </c>
      <c r="B93" s="16" t="s">
        <v>204</v>
      </c>
      <c r="C93" s="15">
        <v>4683</v>
      </c>
      <c r="D93" s="15">
        <f>D92+C93</f>
        <v>1876772</v>
      </c>
      <c r="E93" s="14">
        <f>D93/$D$291</f>
        <v>0.8760072740308138</v>
      </c>
      <c r="F93" s="13" t="e">
        <f>IF((ROW()-5)&lt;=$B$2,E93,NA())</f>
        <v>#N/A</v>
      </c>
      <c r="G93" s="12"/>
      <c r="H93" s="12"/>
      <c r="I93" s="12"/>
      <c r="J93" s="12"/>
      <c r="L93" s="11">
        <f>1000*(A93-$L$1)/($L$2-$L$1)</f>
        <v>306.62020905923345</v>
      </c>
      <c r="M93" s="10">
        <f>E93</f>
        <v>0.8760072740308138</v>
      </c>
      <c r="O93" s="11" t="str">
        <f>IF((ROW()-7)&lt;=$B$2,A93,"")</f>
        <v/>
      </c>
      <c r="P93" s="11" t="e">
        <f>IFERROR(1000*(O93-$P$1)/($P$2-$P$1),NA())</f>
        <v>#N/A</v>
      </c>
      <c r="Q93" s="10" t="e">
        <f>F93</f>
        <v>#N/A</v>
      </c>
    </row>
    <row r="94" spans="1:17" x14ac:dyDescent="0.25">
      <c r="A94" s="11">
        <v>89</v>
      </c>
      <c r="B94" s="16" t="s">
        <v>203</v>
      </c>
      <c r="C94" s="15">
        <v>4677</v>
      </c>
      <c r="D94" s="15">
        <f>D93+C94</f>
        <v>1881449</v>
      </c>
      <c r="E94" s="14">
        <f>D94/$D$291</f>
        <v>0.87819032344792047</v>
      </c>
      <c r="F94" s="13" t="e">
        <f>IF((ROW()-5)&lt;=$B$2,E94,NA())</f>
        <v>#N/A</v>
      </c>
      <c r="G94" s="12"/>
      <c r="H94" s="12"/>
      <c r="I94" s="12"/>
      <c r="J94" s="12"/>
      <c r="L94" s="11">
        <f>1000*(A94-$L$1)/($L$2-$L$1)</f>
        <v>310.10452961672473</v>
      </c>
      <c r="M94" s="10">
        <f>E94</f>
        <v>0.87819032344792047</v>
      </c>
      <c r="O94" s="11" t="str">
        <f>IF((ROW()-7)&lt;=$B$2,A94,"")</f>
        <v/>
      </c>
      <c r="P94" s="11" t="e">
        <f>IFERROR(1000*(O94-$P$1)/($P$2-$P$1),NA())</f>
        <v>#N/A</v>
      </c>
      <c r="Q94" s="10" t="e">
        <f>F94</f>
        <v>#N/A</v>
      </c>
    </row>
    <row r="95" spans="1:17" x14ac:dyDescent="0.25">
      <c r="A95" s="17">
        <v>90</v>
      </c>
      <c r="B95" s="16" t="s">
        <v>202</v>
      </c>
      <c r="C95" s="15">
        <v>4600</v>
      </c>
      <c r="D95" s="15">
        <f>D94+C95</f>
        <v>1886049</v>
      </c>
      <c r="E95" s="14">
        <f>D95/$D$291</f>
        <v>0.880337432132695</v>
      </c>
      <c r="F95" s="13" t="e">
        <f>IF((ROW()-5)&lt;=$B$2,E95,NA())</f>
        <v>#N/A</v>
      </c>
      <c r="G95" s="12"/>
      <c r="H95" s="12"/>
      <c r="I95" s="12"/>
      <c r="J95" s="12"/>
      <c r="L95" s="11">
        <f>1000*(A95-$L$1)/($L$2-$L$1)</f>
        <v>313.58885017421602</v>
      </c>
      <c r="M95" s="10">
        <f>E95</f>
        <v>0.880337432132695</v>
      </c>
      <c r="O95" s="11" t="str">
        <f>IF((ROW()-7)&lt;=$B$2,A95,"")</f>
        <v/>
      </c>
      <c r="P95" s="11" t="e">
        <f>IFERROR(1000*(O95-$P$1)/($P$2-$P$1),NA())</f>
        <v>#N/A</v>
      </c>
      <c r="Q95" s="10" t="e">
        <f>F95</f>
        <v>#N/A</v>
      </c>
    </row>
    <row r="96" spans="1:17" x14ac:dyDescent="0.25">
      <c r="A96" s="11">
        <v>91</v>
      </c>
      <c r="B96" s="16" t="s">
        <v>201</v>
      </c>
      <c r="C96" s="15">
        <v>4600</v>
      </c>
      <c r="D96" s="15">
        <f>D95+C96</f>
        <v>1890649</v>
      </c>
      <c r="E96" s="14">
        <f>D96/$D$291</f>
        <v>0.88248454081746963</v>
      </c>
      <c r="F96" s="13" t="e">
        <f>IF((ROW()-5)&lt;=$B$2,E96,NA())</f>
        <v>#N/A</v>
      </c>
      <c r="G96" s="12"/>
      <c r="H96" s="12"/>
      <c r="I96" s="12"/>
      <c r="J96" s="12"/>
      <c r="L96" s="11">
        <f>1000*(A96-$L$1)/($L$2-$L$1)</f>
        <v>317.07317073170731</v>
      </c>
      <c r="M96" s="10">
        <f>E96</f>
        <v>0.88248454081746963</v>
      </c>
      <c r="O96" s="11" t="str">
        <f>IF((ROW()-7)&lt;=$B$2,A96,"")</f>
        <v/>
      </c>
      <c r="P96" s="11" t="e">
        <f>IFERROR(1000*(O96-$P$1)/($P$2-$P$1),NA())</f>
        <v>#N/A</v>
      </c>
      <c r="Q96" s="10" t="e">
        <f>F96</f>
        <v>#N/A</v>
      </c>
    </row>
    <row r="97" spans="1:17" x14ac:dyDescent="0.25">
      <c r="A97" s="17">
        <v>92</v>
      </c>
      <c r="B97" s="16" t="s">
        <v>200</v>
      </c>
      <c r="C97" s="15">
        <v>4485</v>
      </c>
      <c r="D97" s="15">
        <f>D96+C97</f>
        <v>1895134</v>
      </c>
      <c r="E97" s="14">
        <f>D97/$D$291</f>
        <v>0.88457797178512487</v>
      </c>
      <c r="F97" s="13" t="e">
        <f>IF((ROW()-5)&lt;=$B$2,E97,NA())</f>
        <v>#N/A</v>
      </c>
      <c r="G97" s="12"/>
      <c r="H97" s="12"/>
      <c r="I97" s="12"/>
      <c r="J97" s="12"/>
      <c r="L97" s="11">
        <f>1000*(A97-$L$1)/($L$2-$L$1)</f>
        <v>320.55749128919859</v>
      </c>
      <c r="M97" s="10">
        <f>E97</f>
        <v>0.88457797178512487</v>
      </c>
      <c r="O97" s="11" t="str">
        <f>IF((ROW()-7)&lt;=$B$2,A97,"")</f>
        <v/>
      </c>
      <c r="P97" s="11" t="e">
        <f>IFERROR(1000*(O97-$P$1)/($P$2-$P$1),NA())</f>
        <v>#N/A</v>
      </c>
      <c r="Q97" s="10" t="e">
        <f>F97</f>
        <v>#N/A</v>
      </c>
    </row>
    <row r="98" spans="1:17" x14ac:dyDescent="0.25">
      <c r="A98" s="11">
        <v>93</v>
      </c>
      <c r="B98" s="16" t="s">
        <v>199</v>
      </c>
      <c r="C98" s="15">
        <v>4400</v>
      </c>
      <c r="D98" s="15">
        <f>D97+C98</f>
        <v>1899534</v>
      </c>
      <c r="E98" s="14">
        <f>D98/$D$291</f>
        <v>0.88663172791838751</v>
      </c>
      <c r="F98" s="13" t="e">
        <f>IF((ROW()-5)&lt;=$B$2,E98,NA())</f>
        <v>#N/A</v>
      </c>
      <c r="G98" s="12"/>
      <c r="H98" s="12"/>
      <c r="I98" s="12"/>
      <c r="J98" s="12"/>
      <c r="L98" s="11">
        <f>1000*(A98-$L$1)/($L$2-$L$1)</f>
        <v>324.04181184668988</v>
      </c>
      <c r="M98" s="10">
        <f>E98</f>
        <v>0.88663172791838751</v>
      </c>
      <c r="O98" s="11" t="str">
        <f>IF((ROW()-7)&lt;=$B$2,A98,"")</f>
        <v/>
      </c>
      <c r="P98" s="11" t="e">
        <f>IFERROR(1000*(O98-$P$1)/($P$2-$P$1),NA())</f>
        <v>#N/A</v>
      </c>
      <c r="Q98" s="10" t="e">
        <f>F98</f>
        <v>#N/A</v>
      </c>
    </row>
    <row r="99" spans="1:17" x14ac:dyDescent="0.25">
      <c r="A99" s="17">
        <v>94</v>
      </c>
      <c r="B99" s="16" t="s">
        <v>198</v>
      </c>
      <c r="C99" s="15">
        <v>4300</v>
      </c>
      <c r="D99" s="15">
        <f>D98+C99</f>
        <v>1903834</v>
      </c>
      <c r="E99" s="14">
        <f>D99/$D$291</f>
        <v>0.8886388077758941</v>
      </c>
      <c r="F99" s="13" t="e">
        <f>IF((ROW()-5)&lt;=$B$2,E99,NA())</f>
        <v>#N/A</v>
      </c>
      <c r="G99" s="12"/>
      <c r="H99" s="12"/>
      <c r="I99" s="12"/>
      <c r="J99" s="12"/>
      <c r="L99" s="11">
        <f>1000*(A99-$L$1)/($L$2-$L$1)</f>
        <v>327.52613240418117</v>
      </c>
      <c r="M99" s="10">
        <f>E99</f>
        <v>0.8886388077758941</v>
      </c>
      <c r="O99" s="11" t="str">
        <f>IF((ROW()-7)&lt;=$B$2,A99,"")</f>
        <v/>
      </c>
      <c r="P99" s="11" t="e">
        <f>IFERROR(1000*(O99-$P$1)/($P$2-$P$1),NA())</f>
        <v>#N/A</v>
      </c>
      <c r="Q99" s="10" t="e">
        <f>F99</f>
        <v>#N/A</v>
      </c>
    </row>
    <row r="100" spans="1:17" x14ac:dyDescent="0.25">
      <c r="A100" s="11">
        <v>95</v>
      </c>
      <c r="B100" s="16" t="s">
        <v>197</v>
      </c>
      <c r="C100" s="15">
        <v>4200</v>
      </c>
      <c r="D100" s="15">
        <f>D99+C100</f>
        <v>1908034</v>
      </c>
      <c r="E100" s="14">
        <f>D100/$D$291</f>
        <v>0.89059921135764486</v>
      </c>
      <c r="F100" s="13" t="e">
        <f>IF((ROW()-5)&lt;=$B$2,E100,NA())</f>
        <v>#N/A</v>
      </c>
      <c r="G100" s="12"/>
      <c r="H100" s="12"/>
      <c r="I100" s="12"/>
      <c r="J100" s="12"/>
      <c r="L100" s="11">
        <f>1000*(A100-$L$1)/($L$2-$L$1)</f>
        <v>331.01045296167246</v>
      </c>
      <c r="M100" s="10">
        <f>E100</f>
        <v>0.89059921135764486</v>
      </c>
      <c r="O100" s="11" t="str">
        <f>IF((ROW()-7)&lt;=$B$2,A100,"")</f>
        <v/>
      </c>
      <c r="P100" s="11" t="e">
        <f>IFERROR(1000*(O100-$P$1)/($P$2-$P$1),NA())</f>
        <v>#N/A</v>
      </c>
      <c r="Q100" s="10" t="e">
        <f>F100</f>
        <v>#N/A</v>
      </c>
    </row>
    <row r="101" spans="1:17" x14ac:dyDescent="0.25">
      <c r="A101" s="17">
        <v>96</v>
      </c>
      <c r="B101" s="16" t="s">
        <v>196</v>
      </c>
      <c r="C101" s="15">
        <v>4200</v>
      </c>
      <c r="D101" s="15">
        <f>D100+C101</f>
        <v>1912234</v>
      </c>
      <c r="E101" s="14">
        <f>D101/$D$291</f>
        <v>0.89255961493939551</v>
      </c>
      <c r="F101" s="13" t="e">
        <f>IF((ROW()-5)&lt;=$B$2,E101,NA())</f>
        <v>#N/A</v>
      </c>
      <c r="G101" s="12"/>
      <c r="H101" s="12"/>
      <c r="I101" s="12"/>
      <c r="J101" s="12"/>
      <c r="L101" s="11">
        <f>1000*(A101-$L$1)/($L$2-$L$1)</f>
        <v>334.49477351916374</v>
      </c>
      <c r="M101" s="10">
        <f>E101</f>
        <v>0.89255961493939551</v>
      </c>
      <c r="O101" s="11" t="str">
        <f>IF((ROW()-7)&lt;=$B$2,A101,"")</f>
        <v/>
      </c>
      <c r="P101" s="11" t="e">
        <f>IFERROR(1000*(O101-$P$1)/($P$2-$P$1),NA())</f>
        <v>#N/A</v>
      </c>
      <c r="Q101" s="10" t="e">
        <f>F101</f>
        <v>#N/A</v>
      </c>
    </row>
    <row r="102" spans="1:17" x14ac:dyDescent="0.25">
      <c r="A102" s="11">
        <v>97</v>
      </c>
      <c r="B102" s="16" t="s">
        <v>195</v>
      </c>
      <c r="C102" s="15">
        <v>4200</v>
      </c>
      <c r="D102" s="15">
        <f>D101+C102</f>
        <v>1916434</v>
      </c>
      <c r="E102" s="14">
        <f>D102/$D$291</f>
        <v>0.89452001852114627</v>
      </c>
      <c r="F102" s="13" t="e">
        <f>IF((ROW()-5)&lt;=$B$2,E102,NA())</f>
        <v>#N/A</v>
      </c>
      <c r="G102" s="12"/>
      <c r="H102" s="12"/>
      <c r="I102" s="12"/>
      <c r="J102" s="12"/>
      <c r="L102" s="11">
        <f>1000*(A102-$L$1)/($L$2-$L$1)</f>
        <v>337.97909407665503</v>
      </c>
      <c r="M102" s="10">
        <f>E102</f>
        <v>0.89452001852114627</v>
      </c>
      <c r="O102" s="11" t="str">
        <f>IF((ROW()-7)&lt;=$B$2,A102,"")</f>
        <v/>
      </c>
      <c r="P102" s="11" t="e">
        <f>IFERROR(1000*(O102-$P$1)/($P$2-$P$1),NA())</f>
        <v>#N/A</v>
      </c>
      <c r="Q102" s="10" t="e">
        <f>F102</f>
        <v>#N/A</v>
      </c>
    </row>
    <row r="103" spans="1:17" x14ac:dyDescent="0.25">
      <c r="A103" s="17">
        <v>98</v>
      </c>
      <c r="B103" s="16" t="s">
        <v>194</v>
      </c>
      <c r="C103" s="15">
        <v>4100</v>
      </c>
      <c r="D103" s="15">
        <f>D102+C103</f>
        <v>1920534</v>
      </c>
      <c r="E103" s="14">
        <f>D103/$D$291</f>
        <v>0.89643374582714097</v>
      </c>
      <c r="F103" s="13" t="e">
        <f>IF((ROW()-5)&lt;=$B$2,E103,NA())</f>
        <v>#N/A</v>
      </c>
      <c r="G103" s="12"/>
      <c r="H103" s="12"/>
      <c r="I103" s="12"/>
      <c r="J103" s="12"/>
      <c r="L103" s="11">
        <f>1000*(A103-$L$1)/($L$2-$L$1)</f>
        <v>341.46341463414632</v>
      </c>
      <c r="M103" s="10">
        <f>E103</f>
        <v>0.89643374582714097</v>
      </c>
      <c r="O103" s="11" t="str">
        <f>IF((ROW()-7)&lt;=$B$2,A103,"")</f>
        <v/>
      </c>
      <c r="P103" s="11" t="e">
        <f>IFERROR(1000*(O103-$P$1)/($P$2-$P$1),NA())</f>
        <v>#N/A</v>
      </c>
      <c r="Q103" s="10" t="e">
        <f>F103</f>
        <v>#N/A</v>
      </c>
    </row>
    <row r="104" spans="1:17" x14ac:dyDescent="0.25">
      <c r="A104" s="11">
        <v>99</v>
      </c>
      <c r="B104" s="16" t="s">
        <v>193</v>
      </c>
      <c r="C104" s="15">
        <v>4000</v>
      </c>
      <c r="D104" s="15">
        <f>D103+C104</f>
        <v>1924534</v>
      </c>
      <c r="E104" s="14">
        <f>D104/$D$291</f>
        <v>0.89830079685737974</v>
      </c>
      <c r="F104" s="13" t="e">
        <f>IF((ROW()-5)&lt;=$B$2,E104,NA())</f>
        <v>#N/A</v>
      </c>
      <c r="G104" s="12"/>
      <c r="H104" s="12"/>
      <c r="I104" s="12"/>
      <c r="J104" s="12"/>
      <c r="L104" s="11">
        <f>1000*(A104-$L$1)/($L$2-$L$1)</f>
        <v>344.94773519163761</v>
      </c>
      <c r="M104" s="10">
        <f>E104</f>
        <v>0.89830079685737974</v>
      </c>
      <c r="O104" s="11" t="str">
        <f>IF((ROW()-7)&lt;=$B$2,A104,"")</f>
        <v/>
      </c>
      <c r="P104" s="11" t="e">
        <f>IFERROR(1000*(O104-$P$1)/($P$2-$P$1),NA())</f>
        <v>#N/A</v>
      </c>
      <c r="Q104" s="10" t="e">
        <f>F104</f>
        <v>#N/A</v>
      </c>
    </row>
    <row r="105" spans="1:17" x14ac:dyDescent="0.25">
      <c r="A105" s="17">
        <v>100</v>
      </c>
      <c r="B105" s="16" t="s">
        <v>192</v>
      </c>
      <c r="C105" s="15">
        <v>3990</v>
      </c>
      <c r="D105" s="15">
        <f>D104+C105</f>
        <v>1928524</v>
      </c>
      <c r="E105" s="14">
        <f>D105/$D$291</f>
        <v>0.90016318026004283</v>
      </c>
      <c r="F105" s="13" t="e">
        <f>IF((ROW()-5)&lt;=$B$2,E105,NA())</f>
        <v>#N/A</v>
      </c>
      <c r="G105" s="12"/>
      <c r="H105" s="12"/>
      <c r="I105" s="12"/>
      <c r="J105" s="12"/>
      <c r="L105" s="11">
        <f>1000*(A105-$L$1)/($L$2-$L$1)</f>
        <v>348.43205574912889</v>
      </c>
      <c r="M105" s="10">
        <f>E105</f>
        <v>0.90016318026004283</v>
      </c>
      <c r="O105" s="11" t="str">
        <f>IF((ROW()-7)&lt;=$B$2,A105,"")</f>
        <v/>
      </c>
      <c r="P105" s="11" t="e">
        <f>IFERROR(1000*(O105-$P$1)/($P$2-$P$1),NA())</f>
        <v>#N/A</v>
      </c>
      <c r="Q105" s="10" t="e">
        <f>F105</f>
        <v>#N/A</v>
      </c>
    </row>
    <row r="106" spans="1:17" x14ac:dyDescent="0.25">
      <c r="A106" s="11">
        <v>101</v>
      </c>
      <c r="B106" s="16" t="s">
        <v>191</v>
      </c>
      <c r="C106" s="15">
        <v>3871</v>
      </c>
      <c r="D106" s="15">
        <f>D105+C106</f>
        <v>1932395</v>
      </c>
      <c r="E106" s="14">
        <f>D106/$D$291</f>
        <v>0.90197001889455641</v>
      </c>
      <c r="F106" s="13" t="e">
        <f>IF((ROW()-5)&lt;=$B$2,E106,NA())</f>
        <v>#N/A</v>
      </c>
      <c r="G106" s="12"/>
      <c r="H106" s="12"/>
      <c r="I106" s="12"/>
      <c r="J106" s="12"/>
      <c r="L106" s="11">
        <f>1000*(A106-$L$1)/($L$2-$L$1)</f>
        <v>351.91637630662024</v>
      </c>
      <c r="M106" s="10">
        <f>E106</f>
        <v>0.90197001889455641</v>
      </c>
      <c r="O106" s="11" t="str">
        <f>IF((ROW()-7)&lt;=$B$2,A106,"")</f>
        <v/>
      </c>
      <c r="P106" s="11" t="e">
        <f>IFERROR(1000*(O106-$P$1)/($P$2-$P$1),NA())</f>
        <v>#N/A</v>
      </c>
      <c r="Q106" s="10" t="e">
        <f>F106</f>
        <v>#N/A</v>
      </c>
    </row>
    <row r="107" spans="1:17" x14ac:dyDescent="0.25">
      <c r="A107" s="17">
        <v>102</v>
      </c>
      <c r="B107" s="16" t="s">
        <v>190</v>
      </c>
      <c r="C107" s="15">
        <v>3800</v>
      </c>
      <c r="D107" s="15">
        <f>D106+C107</f>
        <v>1936195</v>
      </c>
      <c r="E107" s="14">
        <f>D107/$D$291</f>
        <v>0.9037437173732833</v>
      </c>
      <c r="F107" s="13" t="e">
        <f>IF((ROW()-5)&lt;=$B$2,E107,NA())</f>
        <v>#N/A</v>
      </c>
      <c r="G107" s="12"/>
      <c r="H107" s="12"/>
      <c r="I107" s="12"/>
      <c r="J107" s="12"/>
      <c r="L107" s="11">
        <f>1000*(A107-$L$1)/($L$2-$L$1)</f>
        <v>355.40069686411152</v>
      </c>
      <c r="M107" s="10">
        <f>E107</f>
        <v>0.9037437173732833</v>
      </c>
      <c r="O107" s="11" t="str">
        <f>IF((ROW()-7)&lt;=$B$2,A107,"")</f>
        <v/>
      </c>
      <c r="P107" s="11" t="e">
        <f>IFERROR(1000*(O107-$P$1)/($P$2-$P$1),NA())</f>
        <v>#N/A</v>
      </c>
      <c r="Q107" s="10" t="e">
        <f>F107</f>
        <v>#N/A</v>
      </c>
    </row>
    <row r="108" spans="1:17" x14ac:dyDescent="0.25">
      <c r="A108" s="11">
        <v>103</v>
      </c>
      <c r="B108" s="16" t="s">
        <v>189</v>
      </c>
      <c r="C108" s="15">
        <v>3800</v>
      </c>
      <c r="D108" s="15">
        <f>D107+C108</f>
        <v>1939995</v>
      </c>
      <c r="E108" s="14">
        <f>D108/$D$291</f>
        <v>0.90551741585201007</v>
      </c>
      <c r="F108" s="13" t="e">
        <f>IF((ROW()-5)&lt;=$B$2,E108,NA())</f>
        <v>#N/A</v>
      </c>
      <c r="G108" s="12"/>
      <c r="H108" s="12"/>
      <c r="I108" s="12"/>
      <c r="J108" s="12"/>
      <c r="L108" s="11">
        <f>1000*(A108-$L$1)/($L$2-$L$1)</f>
        <v>358.88501742160281</v>
      </c>
      <c r="M108" s="10">
        <f>E108</f>
        <v>0.90551741585201007</v>
      </c>
      <c r="O108" s="11" t="str">
        <f>IF((ROW()-7)&lt;=$B$2,A108,"")</f>
        <v/>
      </c>
      <c r="P108" s="11" t="e">
        <f>IFERROR(1000*(O108-$P$1)/($P$2-$P$1),NA())</f>
        <v>#N/A</v>
      </c>
      <c r="Q108" s="10" t="e">
        <f>F108</f>
        <v>#N/A</v>
      </c>
    </row>
    <row r="109" spans="1:17" x14ac:dyDescent="0.25">
      <c r="A109" s="17">
        <v>104</v>
      </c>
      <c r="B109" s="16" t="s">
        <v>188</v>
      </c>
      <c r="C109" s="15">
        <v>3700</v>
      </c>
      <c r="D109" s="15">
        <f>D108+C109</f>
        <v>1943695</v>
      </c>
      <c r="E109" s="14">
        <f>D109/$D$291</f>
        <v>0.9072444380549809</v>
      </c>
      <c r="F109" s="13" t="e">
        <f>IF((ROW()-5)&lt;=$B$2,E109,NA())</f>
        <v>#N/A</v>
      </c>
      <c r="G109" s="12"/>
      <c r="H109" s="12"/>
      <c r="I109" s="12"/>
      <c r="J109" s="12"/>
      <c r="L109" s="11">
        <f>1000*(A109-$L$1)/($L$2-$L$1)</f>
        <v>362.3693379790941</v>
      </c>
      <c r="M109" s="10">
        <f>E109</f>
        <v>0.9072444380549809</v>
      </c>
      <c r="O109" s="11" t="str">
        <f>IF((ROW()-7)&lt;=$B$2,A109,"")</f>
        <v/>
      </c>
      <c r="P109" s="11" t="e">
        <f>IFERROR(1000*(O109-$P$1)/($P$2-$P$1),NA())</f>
        <v>#N/A</v>
      </c>
      <c r="Q109" s="10" t="e">
        <f>F109</f>
        <v>#N/A</v>
      </c>
    </row>
    <row r="110" spans="1:17" x14ac:dyDescent="0.25">
      <c r="A110" s="11">
        <v>105</v>
      </c>
      <c r="B110" s="16" t="s">
        <v>187</v>
      </c>
      <c r="C110" s="15">
        <v>3619</v>
      </c>
      <c r="D110" s="15">
        <f>D109+C110</f>
        <v>1947314</v>
      </c>
      <c r="E110" s="14">
        <f>D110/$D$291</f>
        <v>0.90893365247458946</v>
      </c>
      <c r="F110" s="13" t="e">
        <f>IF((ROW()-5)&lt;=$B$2,E110,NA())</f>
        <v>#N/A</v>
      </c>
      <c r="G110" s="12"/>
      <c r="H110" s="12"/>
      <c r="I110" s="12"/>
      <c r="J110" s="12"/>
      <c r="L110" s="11">
        <f>1000*(A110-$L$1)/($L$2-$L$1)</f>
        <v>365.85365853658539</v>
      </c>
      <c r="M110" s="10">
        <f>E110</f>
        <v>0.90893365247458946</v>
      </c>
      <c r="O110" s="11" t="str">
        <f>IF((ROW()-7)&lt;=$B$2,A110,"")</f>
        <v/>
      </c>
      <c r="P110" s="11" t="e">
        <f>IFERROR(1000*(O110-$P$1)/($P$2-$P$1),NA())</f>
        <v>#N/A</v>
      </c>
      <c r="Q110" s="10" t="e">
        <f>F110</f>
        <v>#N/A</v>
      </c>
    </row>
    <row r="111" spans="1:17" x14ac:dyDescent="0.25">
      <c r="A111" s="17">
        <v>106</v>
      </c>
      <c r="B111" s="16" t="s">
        <v>186</v>
      </c>
      <c r="C111" s="15">
        <v>3600</v>
      </c>
      <c r="D111" s="15">
        <f>D110+C111</f>
        <v>1950914</v>
      </c>
      <c r="E111" s="14">
        <f>D111/$D$291</f>
        <v>0.91061399840180435</v>
      </c>
      <c r="F111" s="13" t="e">
        <f>IF((ROW()-5)&lt;=$B$2,E111,NA())</f>
        <v>#N/A</v>
      </c>
      <c r="G111" s="12"/>
      <c r="H111" s="12"/>
      <c r="I111" s="12"/>
      <c r="J111" s="12"/>
      <c r="L111" s="11">
        <f>1000*(A111-$L$1)/($L$2-$L$1)</f>
        <v>369.33797909407667</v>
      </c>
      <c r="M111" s="10">
        <f>E111</f>
        <v>0.91061399840180435</v>
      </c>
      <c r="O111" s="11" t="str">
        <f>IF((ROW()-7)&lt;=$B$2,A111,"")</f>
        <v/>
      </c>
      <c r="P111" s="11" t="e">
        <f>IFERROR(1000*(O111-$P$1)/($P$2-$P$1),NA())</f>
        <v>#N/A</v>
      </c>
      <c r="Q111" s="10" t="e">
        <f>F111</f>
        <v>#N/A</v>
      </c>
    </row>
    <row r="112" spans="1:17" x14ac:dyDescent="0.25">
      <c r="A112" s="11">
        <v>107</v>
      </c>
      <c r="B112" s="16" t="s">
        <v>185</v>
      </c>
      <c r="C112" s="15">
        <v>3600</v>
      </c>
      <c r="D112" s="15">
        <f>D111+C112</f>
        <v>1954514</v>
      </c>
      <c r="E112" s="14">
        <f>D112/$D$291</f>
        <v>0.91229434432901924</v>
      </c>
      <c r="F112" s="13" t="e">
        <f>IF((ROW()-5)&lt;=$B$2,E112,NA())</f>
        <v>#N/A</v>
      </c>
      <c r="G112" s="12"/>
      <c r="H112" s="12"/>
      <c r="I112" s="12"/>
      <c r="J112" s="12"/>
      <c r="L112" s="11">
        <f>1000*(A112-$L$1)/($L$2-$L$1)</f>
        <v>372.82229965156796</v>
      </c>
      <c r="M112" s="10">
        <f>E112</f>
        <v>0.91229434432901924</v>
      </c>
      <c r="O112" s="11" t="str">
        <f>IF((ROW()-7)&lt;=$B$2,A112,"")</f>
        <v/>
      </c>
      <c r="P112" s="11" t="e">
        <f>IFERROR(1000*(O112-$P$1)/($P$2-$P$1),NA())</f>
        <v>#N/A</v>
      </c>
      <c r="Q112" s="10" t="e">
        <f>F112</f>
        <v>#N/A</v>
      </c>
    </row>
    <row r="113" spans="1:17" x14ac:dyDescent="0.25">
      <c r="A113" s="17">
        <v>108</v>
      </c>
      <c r="B113" s="16" t="s">
        <v>184</v>
      </c>
      <c r="C113" s="15">
        <v>3500</v>
      </c>
      <c r="D113" s="15">
        <f>D112+C113</f>
        <v>1958014</v>
      </c>
      <c r="E113" s="14">
        <f>D113/$D$291</f>
        <v>0.91392801398047807</v>
      </c>
      <c r="F113" s="13" t="e">
        <f>IF((ROW()-5)&lt;=$B$2,E113,NA())</f>
        <v>#N/A</v>
      </c>
      <c r="G113" s="12"/>
      <c r="H113" s="12"/>
      <c r="I113" s="12"/>
      <c r="J113" s="12"/>
      <c r="L113" s="11">
        <f>1000*(A113-$L$1)/($L$2-$L$1)</f>
        <v>376.30662020905925</v>
      </c>
      <c r="M113" s="10">
        <f>E113</f>
        <v>0.91392801398047807</v>
      </c>
      <c r="O113" s="11" t="str">
        <f>IF((ROW()-7)&lt;=$B$2,A113,"")</f>
        <v/>
      </c>
      <c r="P113" s="11" t="e">
        <f>IFERROR(1000*(O113-$P$1)/($P$2-$P$1),NA())</f>
        <v>#N/A</v>
      </c>
      <c r="Q113" s="10" t="e">
        <f>F113</f>
        <v>#N/A</v>
      </c>
    </row>
    <row r="114" spans="1:17" x14ac:dyDescent="0.25">
      <c r="A114" s="11">
        <v>109</v>
      </c>
      <c r="B114" s="16" t="s">
        <v>183</v>
      </c>
      <c r="C114" s="15">
        <v>3500</v>
      </c>
      <c r="D114" s="15">
        <f>D113+C114</f>
        <v>1961514</v>
      </c>
      <c r="E114" s="14">
        <f>D114/$D$291</f>
        <v>0.91556168363193702</v>
      </c>
      <c r="F114" s="13" t="e">
        <f>IF((ROW()-5)&lt;=$B$2,E114,NA())</f>
        <v>#N/A</v>
      </c>
      <c r="G114" s="12"/>
      <c r="H114" s="12"/>
      <c r="I114" s="12"/>
      <c r="J114" s="12"/>
      <c r="L114" s="11">
        <f>1000*(A114-$L$1)/($L$2-$L$1)</f>
        <v>379.79094076655053</v>
      </c>
      <c r="M114" s="10">
        <f>E114</f>
        <v>0.91556168363193702</v>
      </c>
      <c r="O114" s="11" t="str">
        <f>IF((ROW()-7)&lt;=$B$2,A114,"")</f>
        <v/>
      </c>
      <c r="P114" s="11" t="e">
        <f>IFERROR(1000*(O114-$P$1)/($P$2-$P$1),NA())</f>
        <v>#N/A</v>
      </c>
      <c r="Q114" s="10" t="e">
        <f>F114</f>
        <v>#N/A</v>
      </c>
    </row>
    <row r="115" spans="1:17" x14ac:dyDescent="0.25">
      <c r="A115" s="17">
        <v>110</v>
      </c>
      <c r="B115" s="16" t="s">
        <v>182</v>
      </c>
      <c r="C115" s="15">
        <v>3400</v>
      </c>
      <c r="D115" s="15">
        <f>D114+C115</f>
        <v>1964914</v>
      </c>
      <c r="E115" s="14">
        <f>D115/$D$291</f>
        <v>0.91714867700764002</v>
      </c>
      <c r="F115" s="13" t="e">
        <f>IF((ROW()-5)&lt;=$B$2,E115,NA())</f>
        <v>#N/A</v>
      </c>
      <c r="G115" s="12"/>
      <c r="H115" s="12"/>
      <c r="I115" s="12"/>
      <c r="J115" s="12"/>
      <c r="L115" s="11">
        <f>1000*(A115-$L$1)/($L$2-$L$1)</f>
        <v>383.27526132404182</v>
      </c>
      <c r="M115" s="10">
        <f>E115</f>
        <v>0.91714867700764002</v>
      </c>
      <c r="O115" s="11" t="str">
        <f>IF((ROW()-7)&lt;=$B$2,A115,"")</f>
        <v/>
      </c>
      <c r="P115" s="11" t="e">
        <f>IFERROR(1000*(O115-$P$1)/($P$2-$P$1),NA())</f>
        <v>#N/A</v>
      </c>
      <c r="Q115" s="10" t="e">
        <f>F115</f>
        <v>#N/A</v>
      </c>
    </row>
    <row r="116" spans="1:17" x14ac:dyDescent="0.25">
      <c r="A116" s="11">
        <v>111</v>
      </c>
      <c r="B116" s="16" t="s">
        <v>181</v>
      </c>
      <c r="C116" s="15">
        <v>3400</v>
      </c>
      <c r="D116" s="15">
        <f>D115+C116</f>
        <v>1968314</v>
      </c>
      <c r="E116" s="14">
        <f>D116/$D$291</f>
        <v>0.91873567038334292</v>
      </c>
      <c r="F116" s="13" t="e">
        <f>IF((ROW()-5)&lt;=$B$2,E116,NA())</f>
        <v>#N/A</v>
      </c>
      <c r="G116" s="12"/>
      <c r="H116" s="12"/>
      <c r="I116" s="12"/>
      <c r="J116" s="12"/>
      <c r="L116" s="11">
        <f>1000*(A116-$L$1)/($L$2-$L$1)</f>
        <v>386.75958188153311</v>
      </c>
      <c r="M116" s="10">
        <f>E116</f>
        <v>0.91873567038334292</v>
      </c>
      <c r="O116" s="11" t="str">
        <f>IF((ROW()-7)&lt;=$B$2,A116,"")</f>
        <v/>
      </c>
      <c r="P116" s="11" t="e">
        <f>IFERROR(1000*(O116-$P$1)/($P$2-$P$1),NA())</f>
        <v>#N/A</v>
      </c>
      <c r="Q116" s="10" t="e">
        <f>F116</f>
        <v>#N/A</v>
      </c>
    </row>
    <row r="117" spans="1:17" x14ac:dyDescent="0.25">
      <c r="A117" s="17">
        <v>112</v>
      </c>
      <c r="B117" s="16" t="s">
        <v>180</v>
      </c>
      <c r="C117" s="15">
        <v>3300</v>
      </c>
      <c r="D117" s="15">
        <f>D116+C117</f>
        <v>1971614</v>
      </c>
      <c r="E117" s="14">
        <f>D117/$D$291</f>
        <v>0.92027598748328987</v>
      </c>
      <c r="F117" s="13" t="e">
        <f>IF((ROW()-5)&lt;=$B$2,E117,NA())</f>
        <v>#N/A</v>
      </c>
      <c r="G117" s="12"/>
      <c r="H117" s="12"/>
      <c r="I117" s="12"/>
      <c r="J117" s="12"/>
      <c r="L117" s="11">
        <f>1000*(A117-$L$1)/($L$2-$L$1)</f>
        <v>390.2439024390244</v>
      </c>
      <c r="M117" s="10">
        <f>E117</f>
        <v>0.92027598748328987</v>
      </c>
      <c r="O117" s="11" t="str">
        <f>IF((ROW()-7)&lt;=$B$2,A117,"")</f>
        <v/>
      </c>
      <c r="P117" s="11" t="e">
        <f>IFERROR(1000*(O117-$P$1)/($P$2-$P$1),NA())</f>
        <v>#N/A</v>
      </c>
      <c r="Q117" s="10" t="e">
        <f>F117</f>
        <v>#N/A</v>
      </c>
    </row>
    <row r="118" spans="1:17" x14ac:dyDescent="0.25">
      <c r="A118" s="11">
        <v>113</v>
      </c>
      <c r="B118" s="16" t="s">
        <v>179</v>
      </c>
      <c r="C118" s="15">
        <v>3300</v>
      </c>
      <c r="D118" s="15">
        <f>D117+C118</f>
        <v>1974914</v>
      </c>
      <c r="E118" s="14">
        <f>D118/$D$291</f>
        <v>0.92181630458323682</v>
      </c>
      <c r="F118" s="13" t="e">
        <f>IF((ROW()-5)&lt;=$B$2,E118,NA())</f>
        <v>#N/A</v>
      </c>
      <c r="G118" s="12"/>
      <c r="H118" s="12"/>
      <c r="I118" s="12"/>
      <c r="J118" s="12"/>
      <c r="L118" s="11">
        <f>1000*(A118-$L$1)/($L$2-$L$1)</f>
        <v>393.72822299651568</v>
      </c>
      <c r="M118" s="10">
        <f>E118</f>
        <v>0.92181630458323682</v>
      </c>
      <c r="O118" s="11" t="str">
        <f>IF((ROW()-7)&lt;=$B$2,A118,"")</f>
        <v/>
      </c>
      <c r="P118" s="11" t="e">
        <f>IFERROR(1000*(O118-$P$1)/($P$2-$P$1),NA())</f>
        <v>#N/A</v>
      </c>
      <c r="Q118" s="10" t="e">
        <f>F118</f>
        <v>#N/A</v>
      </c>
    </row>
    <row r="119" spans="1:17" x14ac:dyDescent="0.25">
      <c r="A119" s="17">
        <v>114</v>
      </c>
      <c r="B119" s="16" t="s">
        <v>178</v>
      </c>
      <c r="C119" s="15">
        <v>3300</v>
      </c>
      <c r="D119" s="15">
        <f>D118+C119</f>
        <v>1978214</v>
      </c>
      <c r="E119" s="14">
        <f>D119/$D$291</f>
        <v>0.92335662168318389</v>
      </c>
      <c r="F119" s="13" t="e">
        <f>IF((ROW()-5)&lt;=$B$2,E119,NA())</f>
        <v>#N/A</v>
      </c>
      <c r="G119" s="12"/>
      <c r="H119" s="12"/>
      <c r="I119" s="12"/>
      <c r="J119" s="12"/>
      <c r="L119" s="11">
        <f>1000*(A119-$L$1)/($L$2-$L$1)</f>
        <v>397.21254355400697</v>
      </c>
      <c r="M119" s="10">
        <f>E119</f>
        <v>0.92335662168318389</v>
      </c>
      <c r="O119" s="11" t="str">
        <f>IF((ROW()-7)&lt;=$B$2,A119,"")</f>
        <v/>
      </c>
      <c r="P119" s="11" t="e">
        <f>IFERROR(1000*(O119-$P$1)/($P$2-$P$1),NA())</f>
        <v>#N/A</v>
      </c>
      <c r="Q119" s="10" t="e">
        <f>F119</f>
        <v>#N/A</v>
      </c>
    </row>
    <row r="120" spans="1:17" x14ac:dyDescent="0.25">
      <c r="A120" s="11">
        <v>115</v>
      </c>
      <c r="B120" s="16" t="s">
        <v>177</v>
      </c>
      <c r="C120" s="15">
        <v>3297</v>
      </c>
      <c r="D120" s="15">
        <f>D119+C120</f>
        <v>1981511</v>
      </c>
      <c r="E120" s="14">
        <f>D120/$D$291</f>
        <v>0.92489553849485817</v>
      </c>
      <c r="F120" s="13" t="e">
        <f>IF((ROW()-5)&lt;=$B$2,E120,NA())</f>
        <v>#N/A</v>
      </c>
      <c r="G120" s="12"/>
      <c r="H120" s="12"/>
      <c r="I120" s="12"/>
      <c r="J120" s="12"/>
      <c r="L120" s="11">
        <f>1000*(A120-$L$1)/($L$2-$L$1)</f>
        <v>400.69686411149826</v>
      </c>
      <c r="M120" s="10">
        <f>E120</f>
        <v>0.92489553849485817</v>
      </c>
      <c r="O120" s="11" t="str">
        <f>IF((ROW()-7)&lt;=$B$2,A120,"")</f>
        <v/>
      </c>
      <c r="P120" s="11" t="e">
        <f>IFERROR(1000*(O120-$P$1)/($P$2-$P$1),NA())</f>
        <v>#N/A</v>
      </c>
      <c r="Q120" s="10" t="e">
        <f>F120</f>
        <v>#N/A</v>
      </c>
    </row>
    <row r="121" spans="1:17" x14ac:dyDescent="0.25">
      <c r="A121" s="17">
        <v>116</v>
      </c>
      <c r="B121" s="16" t="s">
        <v>176</v>
      </c>
      <c r="C121" s="15">
        <v>3060</v>
      </c>
      <c r="D121" s="15">
        <f>D120+C121</f>
        <v>1984571</v>
      </c>
      <c r="E121" s="14">
        <f>D121/$D$291</f>
        <v>0.92632383253299078</v>
      </c>
      <c r="F121" s="13" t="e">
        <f>IF((ROW()-5)&lt;=$B$2,E121,NA())</f>
        <v>#N/A</v>
      </c>
      <c r="G121" s="12"/>
      <c r="H121" s="12"/>
      <c r="I121" s="12"/>
      <c r="J121" s="12"/>
      <c r="L121" s="11">
        <f>1000*(A121-$L$1)/($L$2-$L$1)</f>
        <v>404.18118466898954</v>
      </c>
      <c r="M121" s="10">
        <f>E121</f>
        <v>0.92632383253299078</v>
      </c>
      <c r="O121" s="11" t="str">
        <f>IF((ROW()-7)&lt;=$B$2,A121,"")</f>
        <v/>
      </c>
      <c r="P121" s="11" t="e">
        <f>IFERROR(1000*(O121-$P$1)/($P$2-$P$1),NA())</f>
        <v>#N/A</v>
      </c>
      <c r="Q121" s="10" t="e">
        <f>F121</f>
        <v>#N/A</v>
      </c>
    </row>
    <row r="122" spans="1:17" x14ac:dyDescent="0.25">
      <c r="A122" s="11">
        <v>117</v>
      </c>
      <c r="B122" s="16" t="s">
        <v>175</v>
      </c>
      <c r="C122" s="15">
        <v>3000</v>
      </c>
      <c r="D122" s="15">
        <f>D121+C122</f>
        <v>1987571</v>
      </c>
      <c r="E122" s="14">
        <f>D122/$D$291</f>
        <v>0.92772412080566991</v>
      </c>
      <c r="F122" s="13" t="e">
        <f>IF((ROW()-5)&lt;=$B$2,E122,NA())</f>
        <v>#N/A</v>
      </c>
      <c r="G122" s="12"/>
      <c r="H122" s="12"/>
      <c r="I122" s="12"/>
      <c r="J122" s="12"/>
      <c r="L122" s="11">
        <f>1000*(A122-$L$1)/($L$2-$L$1)</f>
        <v>407.66550522648083</v>
      </c>
      <c r="M122" s="10">
        <f>E122</f>
        <v>0.92772412080566991</v>
      </c>
      <c r="O122" s="11" t="str">
        <f>IF((ROW()-7)&lt;=$B$2,A122,"")</f>
        <v/>
      </c>
      <c r="P122" s="11" t="e">
        <f>IFERROR(1000*(O122-$P$1)/($P$2-$P$1),NA())</f>
        <v>#N/A</v>
      </c>
      <c r="Q122" s="10" t="e">
        <f>F122</f>
        <v>#N/A</v>
      </c>
    </row>
    <row r="123" spans="1:17" x14ac:dyDescent="0.25">
      <c r="A123" s="17">
        <v>118</v>
      </c>
      <c r="B123" s="16" t="s">
        <v>174</v>
      </c>
      <c r="C123" s="15">
        <v>2947</v>
      </c>
      <c r="D123" s="15">
        <f>D122+C123</f>
        <v>1990518</v>
      </c>
      <c r="E123" s="14">
        <f>D123/$D$291</f>
        <v>0.92909967065219823</v>
      </c>
      <c r="F123" s="13" t="e">
        <f>IF((ROW()-5)&lt;=$B$2,E123,NA())</f>
        <v>#N/A</v>
      </c>
      <c r="G123" s="12"/>
      <c r="H123" s="12"/>
      <c r="I123" s="12"/>
      <c r="J123" s="12"/>
      <c r="L123" s="11">
        <f>1000*(A123-$L$1)/($L$2-$L$1)</f>
        <v>411.14982578397212</v>
      </c>
      <c r="M123" s="10">
        <f>E123</f>
        <v>0.92909967065219823</v>
      </c>
      <c r="O123" s="11" t="str">
        <f>IF((ROW()-7)&lt;=$B$2,A123,"")</f>
        <v/>
      </c>
      <c r="P123" s="11" t="e">
        <f>IFERROR(1000*(O123-$P$1)/($P$2-$P$1),NA())</f>
        <v>#N/A</v>
      </c>
      <c r="Q123" s="10" t="e">
        <f>F123</f>
        <v>#N/A</v>
      </c>
    </row>
    <row r="124" spans="1:17" x14ac:dyDescent="0.25">
      <c r="A124" s="11">
        <v>119</v>
      </c>
      <c r="B124" s="16" t="s">
        <v>173</v>
      </c>
      <c r="C124" s="15">
        <v>2918</v>
      </c>
      <c r="D124" s="15">
        <f>D123+C124</f>
        <v>1993436</v>
      </c>
      <c r="E124" s="14">
        <f>D124/$D$291</f>
        <v>0.93046168437875743</v>
      </c>
      <c r="F124" s="13" t="e">
        <f>IF((ROW()-5)&lt;=$B$2,E124,NA())</f>
        <v>#N/A</v>
      </c>
      <c r="G124" s="12"/>
      <c r="H124" s="12"/>
      <c r="I124" s="12"/>
      <c r="J124" s="12"/>
      <c r="L124" s="11">
        <f>1000*(A124-$L$1)/($L$2-$L$1)</f>
        <v>414.63414634146341</v>
      </c>
      <c r="M124" s="10">
        <f>E124</f>
        <v>0.93046168437875743</v>
      </c>
      <c r="O124" s="11" t="str">
        <f>IF((ROW()-7)&lt;=$B$2,A124,"")</f>
        <v/>
      </c>
      <c r="P124" s="11" t="e">
        <f>IFERROR(1000*(O124-$P$1)/($P$2-$P$1),NA())</f>
        <v>#N/A</v>
      </c>
      <c r="Q124" s="10" t="e">
        <f>F124</f>
        <v>#N/A</v>
      </c>
    </row>
    <row r="125" spans="1:17" x14ac:dyDescent="0.25">
      <c r="A125" s="17">
        <v>120</v>
      </c>
      <c r="B125" s="16" t="s">
        <v>172</v>
      </c>
      <c r="C125" s="15">
        <v>2900</v>
      </c>
      <c r="D125" s="15">
        <f>D124+C125</f>
        <v>1996336</v>
      </c>
      <c r="E125" s="14">
        <f>D125/$D$291</f>
        <v>0.9318152963756805</v>
      </c>
      <c r="F125" s="13" t="e">
        <f>IF((ROW()-5)&lt;=$B$2,E125,NA())</f>
        <v>#N/A</v>
      </c>
      <c r="G125" s="12"/>
      <c r="H125" s="12"/>
      <c r="I125" s="12"/>
      <c r="J125" s="12"/>
      <c r="L125" s="11">
        <f>1000*(A125-$L$1)/($L$2-$L$1)</f>
        <v>418.11846689895469</v>
      </c>
      <c r="M125" s="10">
        <f>E125</f>
        <v>0.9318152963756805</v>
      </c>
      <c r="O125" s="11" t="str">
        <f>IF((ROW()-7)&lt;=$B$2,A125,"")</f>
        <v/>
      </c>
      <c r="P125" s="11" t="e">
        <f>IFERROR(1000*(O125-$P$1)/($P$2-$P$1),NA())</f>
        <v>#N/A</v>
      </c>
      <c r="Q125" s="10" t="e">
        <f>F125</f>
        <v>#N/A</v>
      </c>
    </row>
    <row r="126" spans="1:17" x14ac:dyDescent="0.25">
      <c r="A126" s="11">
        <v>121</v>
      </c>
      <c r="B126" s="16" t="s">
        <v>171</v>
      </c>
      <c r="C126" s="15">
        <v>2900</v>
      </c>
      <c r="D126" s="15">
        <f>D125+C126</f>
        <v>1999236</v>
      </c>
      <c r="E126" s="14">
        <f>D126/$D$291</f>
        <v>0.93316890837260369</v>
      </c>
      <c r="F126" s="13" t="e">
        <f>IF((ROW()-5)&lt;=$B$2,E126,NA())</f>
        <v>#N/A</v>
      </c>
      <c r="G126" s="12"/>
      <c r="H126" s="12"/>
      <c r="I126" s="12"/>
      <c r="J126" s="12"/>
      <c r="L126" s="11">
        <f>1000*(A126-$L$1)/($L$2-$L$1)</f>
        <v>421.60278745644598</v>
      </c>
      <c r="M126" s="10">
        <f>E126</f>
        <v>0.93316890837260369</v>
      </c>
      <c r="O126" s="11" t="str">
        <f>IF((ROW()-7)&lt;=$B$2,A126,"")</f>
        <v/>
      </c>
      <c r="P126" s="11" t="e">
        <f>IFERROR(1000*(O126-$P$1)/($P$2-$P$1),NA())</f>
        <v>#N/A</v>
      </c>
      <c r="Q126" s="10" t="e">
        <f>F126</f>
        <v>#N/A</v>
      </c>
    </row>
    <row r="127" spans="1:17" x14ac:dyDescent="0.25">
      <c r="A127" s="17">
        <v>122</v>
      </c>
      <c r="B127" s="16" t="s">
        <v>170</v>
      </c>
      <c r="C127" s="15">
        <v>2781</v>
      </c>
      <c r="D127" s="15">
        <f>D126+C127</f>
        <v>2002017</v>
      </c>
      <c r="E127" s="14">
        <f>D127/$D$291</f>
        <v>0.93446697560137715</v>
      </c>
      <c r="F127" s="13" t="e">
        <f>IF((ROW()-5)&lt;=$B$2,E127,NA())</f>
        <v>#N/A</v>
      </c>
      <c r="G127" s="12"/>
      <c r="H127" s="12"/>
      <c r="I127" s="12"/>
      <c r="J127" s="12"/>
      <c r="L127" s="11">
        <f>1000*(A127-$L$1)/($L$2-$L$1)</f>
        <v>425.08710801393727</v>
      </c>
      <c r="M127" s="10">
        <f>E127</f>
        <v>0.93446697560137715</v>
      </c>
      <c r="O127" s="11" t="str">
        <f>IF((ROW()-7)&lt;=$B$2,A127,"")</f>
        <v/>
      </c>
      <c r="P127" s="11" t="e">
        <f>IFERROR(1000*(O127-$P$1)/($P$2-$P$1),NA())</f>
        <v>#N/A</v>
      </c>
      <c r="Q127" s="10" t="e">
        <f>F127</f>
        <v>#N/A</v>
      </c>
    </row>
    <row r="128" spans="1:17" x14ac:dyDescent="0.25">
      <c r="A128" s="11">
        <v>123</v>
      </c>
      <c r="B128" s="16" t="s">
        <v>169</v>
      </c>
      <c r="C128" s="15">
        <v>2700</v>
      </c>
      <c r="D128" s="15">
        <f>D127+C128</f>
        <v>2004717</v>
      </c>
      <c r="E128" s="14">
        <f>D128/$D$291</f>
        <v>0.93572723504678834</v>
      </c>
      <c r="F128" s="13" t="e">
        <f>IF((ROW()-5)&lt;=$B$2,E128,NA())</f>
        <v>#N/A</v>
      </c>
      <c r="G128" s="12"/>
      <c r="H128" s="12"/>
      <c r="I128" s="12"/>
      <c r="J128" s="12"/>
      <c r="L128" s="11">
        <f>1000*(A128-$L$1)/($L$2-$L$1)</f>
        <v>428.57142857142856</v>
      </c>
      <c r="M128" s="10">
        <f>E128</f>
        <v>0.93572723504678834</v>
      </c>
      <c r="O128" s="11" t="str">
        <f>IF((ROW()-7)&lt;=$B$2,A128,"")</f>
        <v/>
      </c>
      <c r="P128" s="11" t="e">
        <f>IFERROR(1000*(O128-$P$1)/($P$2-$P$1),NA())</f>
        <v>#N/A</v>
      </c>
      <c r="Q128" s="10" t="e">
        <f>F128</f>
        <v>#N/A</v>
      </c>
    </row>
    <row r="129" spans="1:17" x14ac:dyDescent="0.25">
      <c r="A129" s="17">
        <v>124</v>
      </c>
      <c r="B129" s="16" t="s">
        <v>168</v>
      </c>
      <c r="C129" s="15">
        <v>2700</v>
      </c>
      <c r="D129" s="15">
        <f>D128+C129</f>
        <v>2007417</v>
      </c>
      <c r="E129" s="14">
        <f>D129/$D$291</f>
        <v>0.93698749449219942</v>
      </c>
      <c r="F129" s="13" t="e">
        <f>IF((ROW()-5)&lt;=$B$2,E129,NA())</f>
        <v>#N/A</v>
      </c>
      <c r="G129" s="12"/>
      <c r="H129" s="12"/>
      <c r="I129" s="12"/>
      <c r="J129" s="12"/>
      <c r="L129" s="11">
        <f>1000*(A129-$L$1)/($L$2-$L$1)</f>
        <v>432.05574912891984</v>
      </c>
      <c r="M129" s="10">
        <f>E129</f>
        <v>0.93698749449219942</v>
      </c>
      <c r="O129" s="11" t="str">
        <f>IF((ROW()-7)&lt;=$B$2,A129,"")</f>
        <v/>
      </c>
      <c r="P129" s="11" t="e">
        <f>IFERROR(1000*(O129-$P$1)/($P$2-$P$1),NA())</f>
        <v>#N/A</v>
      </c>
      <c r="Q129" s="10" t="e">
        <f>F129</f>
        <v>#N/A</v>
      </c>
    </row>
    <row r="130" spans="1:17" x14ac:dyDescent="0.25">
      <c r="A130" s="11">
        <v>125</v>
      </c>
      <c r="B130" s="16" t="s">
        <v>167</v>
      </c>
      <c r="C130" s="15">
        <v>2600</v>
      </c>
      <c r="D130" s="15">
        <f>D129+C130</f>
        <v>2010017</v>
      </c>
      <c r="E130" s="14">
        <f>D130/$D$291</f>
        <v>0.93820107766185468</v>
      </c>
      <c r="F130" s="13" t="e">
        <f>IF((ROW()-5)&lt;=$B$2,E130,NA())</f>
        <v>#N/A</v>
      </c>
      <c r="G130" s="12"/>
      <c r="H130" s="12"/>
      <c r="I130" s="12"/>
      <c r="J130" s="12"/>
      <c r="L130" s="11">
        <f>1000*(A130-$L$1)/($L$2-$L$1)</f>
        <v>435.54006968641113</v>
      </c>
      <c r="M130" s="10">
        <f>E130</f>
        <v>0.93820107766185468</v>
      </c>
      <c r="O130" s="11" t="str">
        <f>IF((ROW()-7)&lt;=$B$2,A130,"")</f>
        <v/>
      </c>
      <c r="P130" s="11" t="e">
        <f>IFERROR(1000*(O130-$P$1)/($P$2-$P$1),NA())</f>
        <v>#N/A</v>
      </c>
      <c r="Q130" s="10" t="e">
        <f>F130</f>
        <v>#N/A</v>
      </c>
    </row>
    <row r="131" spans="1:17" x14ac:dyDescent="0.25">
      <c r="A131" s="17">
        <v>126</v>
      </c>
      <c r="B131" s="16" t="s">
        <v>166</v>
      </c>
      <c r="C131" s="15">
        <v>2552</v>
      </c>
      <c r="D131" s="15">
        <f>D130+C131</f>
        <v>2012569</v>
      </c>
      <c r="E131" s="14">
        <f>D131/$D$291</f>
        <v>0.93939225621914701</v>
      </c>
      <c r="F131" s="13" t="e">
        <f>IF((ROW()-5)&lt;=$B$2,E131,NA())</f>
        <v>#N/A</v>
      </c>
      <c r="G131" s="12"/>
      <c r="H131" s="12"/>
      <c r="I131" s="12"/>
      <c r="J131" s="12"/>
      <c r="L131" s="11">
        <f>1000*(A131-$L$1)/($L$2-$L$1)</f>
        <v>439.02439024390242</v>
      </c>
      <c r="M131" s="10">
        <f>E131</f>
        <v>0.93939225621914701</v>
      </c>
      <c r="O131" s="11" t="str">
        <f>IF((ROW()-7)&lt;=$B$2,A131,"")</f>
        <v/>
      </c>
      <c r="P131" s="11" t="e">
        <f>IFERROR(1000*(O131-$P$1)/($P$2-$P$1),NA())</f>
        <v>#N/A</v>
      </c>
      <c r="Q131" s="10" t="e">
        <f>F131</f>
        <v>#N/A</v>
      </c>
    </row>
    <row r="132" spans="1:17" x14ac:dyDescent="0.25">
      <c r="A132" s="11">
        <v>127</v>
      </c>
      <c r="B132" s="16" t="s">
        <v>165</v>
      </c>
      <c r="C132" s="15">
        <v>2515</v>
      </c>
      <c r="D132" s="15">
        <f>D131+C132</f>
        <v>2015084</v>
      </c>
      <c r="E132" s="14">
        <f>D132/$D$291</f>
        <v>0.94056616455440956</v>
      </c>
      <c r="F132" s="13" t="e">
        <f>IF((ROW()-5)&lt;=$B$2,E132,NA())</f>
        <v>#N/A</v>
      </c>
      <c r="G132" s="12"/>
      <c r="H132" s="12"/>
      <c r="I132" s="12"/>
      <c r="J132" s="12"/>
      <c r="L132" s="11">
        <f>1000*(A132-$L$1)/($L$2-$L$1)</f>
        <v>442.5087108013937</v>
      </c>
      <c r="M132" s="10">
        <f>E132</f>
        <v>0.94056616455440956</v>
      </c>
      <c r="O132" s="11" t="str">
        <f>IF((ROW()-7)&lt;=$B$2,A132,"")</f>
        <v/>
      </c>
      <c r="P132" s="11" t="e">
        <f>IFERROR(1000*(O132-$P$1)/($P$2-$P$1),NA())</f>
        <v>#N/A</v>
      </c>
      <c r="Q132" s="10" t="e">
        <f>F132</f>
        <v>#N/A</v>
      </c>
    </row>
    <row r="133" spans="1:17" x14ac:dyDescent="0.25">
      <c r="A133" s="17">
        <v>128</v>
      </c>
      <c r="B133" s="16" t="s">
        <v>164</v>
      </c>
      <c r="C133" s="15">
        <v>2500</v>
      </c>
      <c r="D133" s="15">
        <f>D132+C133</f>
        <v>2017584</v>
      </c>
      <c r="E133" s="14">
        <f>D133/$D$291</f>
        <v>0.94173307144830887</v>
      </c>
      <c r="F133" s="13" t="e">
        <f>IF((ROW()-5)&lt;=$B$2,E133,NA())</f>
        <v>#N/A</v>
      </c>
      <c r="G133" s="12"/>
      <c r="H133" s="12"/>
      <c r="I133" s="12"/>
      <c r="J133" s="12"/>
      <c r="L133" s="11">
        <f>1000*(A133-$L$1)/($L$2-$L$1)</f>
        <v>445.99303135888499</v>
      </c>
      <c r="M133" s="10">
        <f>E133</f>
        <v>0.94173307144830887</v>
      </c>
      <c r="O133" s="11" t="str">
        <f>IF((ROW()-7)&lt;=$B$2,A133,"")</f>
        <v/>
      </c>
      <c r="P133" s="11" t="e">
        <f>IFERROR(1000*(O133-$P$1)/($P$2-$P$1),NA())</f>
        <v>#N/A</v>
      </c>
      <c r="Q133" s="10" t="e">
        <f>F133</f>
        <v>#N/A</v>
      </c>
    </row>
    <row r="134" spans="1:17" x14ac:dyDescent="0.25">
      <c r="A134" s="11">
        <v>129</v>
      </c>
      <c r="B134" s="16" t="s">
        <v>163</v>
      </c>
      <c r="C134" s="15">
        <v>2500</v>
      </c>
      <c r="D134" s="15">
        <f>D133+C134</f>
        <v>2020084</v>
      </c>
      <c r="E134" s="14">
        <f>D134/$D$291</f>
        <v>0.94289997834220807</v>
      </c>
      <c r="F134" s="13" t="e">
        <f>IF((ROW()-5)&lt;=$B$2,E134,NA())</f>
        <v>#N/A</v>
      </c>
      <c r="G134" s="12"/>
      <c r="H134" s="12"/>
      <c r="I134" s="12"/>
      <c r="J134" s="12"/>
      <c r="L134" s="11">
        <f>1000*(A134-$L$1)/($L$2-$L$1)</f>
        <v>449.47735191637628</v>
      </c>
      <c r="M134" s="10">
        <f>E134</f>
        <v>0.94289997834220807</v>
      </c>
      <c r="O134" s="11" t="str">
        <f>IF((ROW()-7)&lt;=$B$2,A134,"")</f>
        <v/>
      </c>
      <c r="P134" s="11" t="e">
        <f>IFERROR(1000*(O134-$P$1)/($P$2-$P$1),NA())</f>
        <v>#N/A</v>
      </c>
      <c r="Q134" s="10" t="e">
        <f>F134</f>
        <v>#N/A</v>
      </c>
    </row>
    <row r="135" spans="1:17" x14ac:dyDescent="0.25">
      <c r="A135" s="17">
        <v>130</v>
      </c>
      <c r="B135" s="16" t="s">
        <v>162</v>
      </c>
      <c r="C135" s="15">
        <v>2400</v>
      </c>
      <c r="D135" s="15">
        <f>D134+C135</f>
        <v>2022484</v>
      </c>
      <c r="E135" s="14">
        <f>D135/$D$291</f>
        <v>0.94402020896035133</v>
      </c>
      <c r="F135" s="13" t="e">
        <f>IF((ROW()-5)&lt;=$B$2,E135,NA())</f>
        <v>#N/A</v>
      </c>
      <c r="G135" s="12"/>
      <c r="H135" s="12"/>
      <c r="I135" s="12"/>
      <c r="J135" s="12"/>
      <c r="L135" s="11">
        <f>1000*(A135-$L$1)/($L$2-$L$1)</f>
        <v>452.96167247386762</v>
      </c>
      <c r="M135" s="10">
        <f>E135</f>
        <v>0.94402020896035133</v>
      </c>
      <c r="O135" s="11" t="str">
        <f>IF((ROW()-7)&lt;=$B$2,A135,"")</f>
        <v/>
      </c>
      <c r="P135" s="11" t="e">
        <f>IFERROR(1000*(O135-$P$1)/($P$2-$P$1),NA())</f>
        <v>#N/A</v>
      </c>
      <c r="Q135" s="10" t="e">
        <f>F135</f>
        <v>#N/A</v>
      </c>
    </row>
    <row r="136" spans="1:17" x14ac:dyDescent="0.25">
      <c r="A136" s="11">
        <v>131</v>
      </c>
      <c r="B136" s="16" t="s">
        <v>161</v>
      </c>
      <c r="C136" s="15">
        <v>2400</v>
      </c>
      <c r="D136" s="15">
        <f>D135+C136</f>
        <v>2024884</v>
      </c>
      <c r="E136" s="14">
        <f>D136/$D$291</f>
        <v>0.94514043957849458</v>
      </c>
      <c r="F136" s="13" t="e">
        <f>IF((ROW()-5)&lt;=$B$2,E136,NA())</f>
        <v>#N/A</v>
      </c>
      <c r="G136" s="12"/>
      <c r="H136" s="12"/>
      <c r="I136" s="12"/>
      <c r="J136" s="12"/>
      <c r="L136" s="11">
        <f>1000*(A136-$L$1)/($L$2-$L$1)</f>
        <v>456.44599303135891</v>
      </c>
      <c r="M136" s="10">
        <f>E136</f>
        <v>0.94514043957849458</v>
      </c>
      <c r="O136" s="11" t="str">
        <f>IF((ROW()-7)&lt;=$B$2,A136,"")</f>
        <v/>
      </c>
      <c r="P136" s="11" t="e">
        <f>IFERROR(1000*(O136-$P$1)/($P$2-$P$1),NA())</f>
        <v>#N/A</v>
      </c>
      <c r="Q136" s="10" t="e">
        <f>F136</f>
        <v>#N/A</v>
      </c>
    </row>
    <row r="137" spans="1:17" x14ac:dyDescent="0.25">
      <c r="A137" s="17">
        <v>132</v>
      </c>
      <c r="B137" s="16" t="s">
        <v>160</v>
      </c>
      <c r="C137" s="15">
        <v>2396</v>
      </c>
      <c r="D137" s="15">
        <f>D136+C137</f>
        <v>2027280</v>
      </c>
      <c r="E137" s="14">
        <f>D137/$D$291</f>
        <v>0.94625880314560762</v>
      </c>
      <c r="F137" s="13" t="e">
        <f>IF((ROW()-5)&lt;=$B$2,E137,NA())</f>
        <v>#N/A</v>
      </c>
      <c r="G137" s="12"/>
      <c r="H137" s="12"/>
      <c r="I137" s="12"/>
      <c r="J137" s="12"/>
      <c r="L137" s="11">
        <f>1000*(A137-$L$1)/($L$2-$L$1)</f>
        <v>459.9303135888502</v>
      </c>
      <c r="M137" s="10">
        <f>E137</f>
        <v>0.94625880314560762</v>
      </c>
      <c r="O137" s="11" t="str">
        <f>IF((ROW()-7)&lt;=$B$2,A137,"")</f>
        <v/>
      </c>
      <c r="P137" s="11" t="e">
        <f>IFERROR(1000*(O137-$P$1)/($P$2-$P$1),NA())</f>
        <v>#N/A</v>
      </c>
      <c r="Q137" s="10" t="e">
        <f>F137</f>
        <v>#N/A</v>
      </c>
    </row>
    <row r="138" spans="1:17" x14ac:dyDescent="0.25">
      <c r="A138" s="11">
        <v>133</v>
      </c>
      <c r="B138" s="16" t="s">
        <v>159</v>
      </c>
      <c r="C138" s="15">
        <v>2300</v>
      </c>
      <c r="D138" s="15">
        <f>D137+C138</f>
        <v>2029580</v>
      </c>
      <c r="E138" s="14">
        <f>D138/$D$291</f>
        <v>0.94733235748799483</v>
      </c>
      <c r="F138" s="13" t="e">
        <f>IF((ROW()-5)&lt;=$B$2,E138,NA())</f>
        <v>#N/A</v>
      </c>
      <c r="G138" s="12"/>
      <c r="H138" s="12"/>
      <c r="I138" s="12"/>
      <c r="J138" s="12"/>
      <c r="L138" s="11">
        <f>1000*(A138-$L$1)/($L$2-$L$1)</f>
        <v>463.41463414634148</v>
      </c>
      <c r="M138" s="10">
        <f>E138</f>
        <v>0.94733235748799483</v>
      </c>
      <c r="O138" s="11" t="str">
        <f>IF((ROW()-7)&lt;=$B$2,A138,"")</f>
        <v/>
      </c>
      <c r="P138" s="11" t="e">
        <f>IFERROR(1000*(O138-$P$1)/($P$2-$P$1),NA())</f>
        <v>#N/A</v>
      </c>
      <c r="Q138" s="10" t="e">
        <f>F138</f>
        <v>#N/A</v>
      </c>
    </row>
    <row r="139" spans="1:17" x14ac:dyDescent="0.25">
      <c r="A139" s="17">
        <v>134</v>
      </c>
      <c r="B139" s="16" t="s">
        <v>158</v>
      </c>
      <c r="C139" s="15">
        <v>2214</v>
      </c>
      <c r="D139" s="15">
        <f>D138+C139</f>
        <v>2031794</v>
      </c>
      <c r="E139" s="14">
        <f>D139/$D$291</f>
        <v>0.94836577023323199</v>
      </c>
      <c r="F139" s="13" t="e">
        <f>IF((ROW()-5)&lt;=$B$2,E139,NA())</f>
        <v>#N/A</v>
      </c>
      <c r="G139" s="12"/>
      <c r="H139" s="12"/>
      <c r="I139" s="12"/>
      <c r="J139" s="12"/>
      <c r="L139" s="11">
        <f>1000*(A139-$L$1)/($L$2-$L$1)</f>
        <v>466.89895470383277</v>
      </c>
      <c r="M139" s="10">
        <f>E139</f>
        <v>0.94836577023323199</v>
      </c>
      <c r="O139" s="11" t="str">
        <f>IF((ROW()-7)&lt;=$B$2,A139,"")</f>
        <v/>
      </c>
      <c r="P139" s="11" t="e">
        <f>IFERROR(1000*(O139-$P$1)/($P$2-$P$1),NA())</f>
        <v>#N/A</v>
      </c>
      <c r="Q139" s="10" t="e">
        <f>F139</f>
        <v>#N/A</v>
      </c>
    </row>
    <row r="140" spans="1:17" x14ac:dyDescent="0.25">
      <c r="A140" s="11">
        <v>135</v>
      </c>
      <c r="B140" s="16" t="s">
        <v>157</v>
      </c>
      <c r="C140" s="15">
        <v>2200</v>
      </c>
      <c r="D140" s="15">
        <f>D139+C140</f>
        <v>2033994</v>
      </c>
      <c r="E140" s="14">
        <f>D140/$D$291</f>
        <v>0.94939264829986336</v>
      </c>
      <c r="F140" s="13" t="e">
        <f>IF((ROW()-5)&lt;=$B$2,E140,NA())</f>
        <v>#N/A</v>
      </c>
      <c r="G140" s="12"/>
      <c r="H140" s="12"/>
      <c r="I140" s="12"/>
      <c r="J140" s="12"/>
      <c r="L140" s="11">
        <f>1000*(A140-$L$1)/($L$2-$L$1)</f>
        <v>470.38327526132406</v>
      </c>
      <c r="M140" s="10">
        <f>E140</f>
        <v>0.94939264829986336</v>
      </c>
      <c r="O140" s="11" t="str">
        <f>IF((ROW()-7)&lt;=$B$2,A140,"")</f>
        <v/>
      </c>
      <c r="P140" s="11" t="e">
        <f>IFERROR(1000*(O140-$P$1)/($P$2-$P$1),NA())</f>
        <v>#N/A</v>
      </c>
      <c r="Q140" s="10" t="e">
        <f>F140</f>
        <v>#N/A</v>
      </c>
    </row>
    <row r="141" spans="1:17" x14ac:dyDescent="0.25">
      <c r="A141" s="17">
        <v>136</v>
      </c>
      <c r="B141" s="16" t="s">
        <v>156</v>
      </c>
      <c r="C141" s="15">
        <v>2200</v>
      </c>
      <c r="D141" s="15">
        <f>D140+C141</f>
        <v>2036194</v>
      </c>
      <c r="E141" s="14">
        <f>D141/$D$291</f>
        <v>0.95041952636649463</v>
      </c>
      <c r="F141" s="13" t="e">
        <f>IF((ROW()-5)&lt;=$B$2,E141,NA())</f>
        <v>#N/A</v>
      </c>
      <c r="G141" s="12"/>
      <c r="H141" s="12"/>
      <c r="I141" s="12"/>
      <c r="J141" s="12"/>
      <c r="L141" s="11">
        <f>1000*(A141-$L$1)/($L$2-$L$1)</f>
        <v>473.86759581881535</v>
      </c>
      <c r="M141" s="10">
        <f>E141</f>
        <v>0.95041952636649463</v>
      </c>
      <c r="O141" s="11" t="str">
        <f>IF((ROW()-7)&lt;=$B$2,A141,"")</f>
        <v/>
      </c>
      <c r="P141" s="11" t="e">
        <f>IFERROR(1000*(O141-$P$1)/($P$2-$P$1),NA())</f>
        <v>#N/A</v>
      </c>
      <c r="Q141" s="10" t="e">
        <f>F141</f>
        <v>#N/A</v>
      </c>
    </row>
    <row r="142" spans="1:17" x14ac:dyDescent="0.25">
      <c r="A142" s="11">
        <v>137</v>
      </c>
      <c r="B142" s="16" t="s">
        <v>155</v>
      </c>
      <c r="C142" s="15">
        <v>2200</v>
      </c>
      <c r="D142" s="15">
        <f>D141+C142</f>
        <v>2038394</v>
      </c>
      <c r="E142" s="14">
        <f>D142/$D$291</f>
        <v>0.951446404433126</v>
      </c>
      <c r="F142" s="13" t="e">
        <f>IF((ROW()-5)&lt;=$B$2,E142,NA())</f>
        <v>#N/A</v>
      </c>
      <c r="G142" s="12"/>
      <c r="H142" s="12"/>
      <c r="I142" s="12"/>
      <c r="J142" s="12"/>
      <c r="L142" s="11">
        <f>1000*(A142-$L$1)/($L$2-$L$1)</f>
        <v>477.35191637630663</v>
      </c>
      <c r="M142" s="10">
        <f>E142</f>
        <v>0.951446404433126</v>
      </c>
      <c r="O142" s="11" t="str">
        <f>IF((ROW()-7)&lt;=$B$2,A142,"")</f>
        <v/>
      </c>
      <c r="P142" s="11" t="e">
        <f>IFERROR(1000*(O142-$P$1)/($P$2-$P$1),NA())</f>
        <v>#N/A</v>
      </c>
      <c r="Q142" s="10" t="e">
        <f>F142</f>
        <v>#N/A</v>
      </c>
    </row>
    <row r="143" spans="1:17" x14ac:dyDescent="0.25">
      <c r="A143" s="17">
        <v>138</v>
      </c>
      <c r="B143" s="16" t="s">
        <v>154</v>
      </c>
      <c r="C143" s="15">
        <v>2200</v>
      </c>
      <c r="D143" s="15">
        <f>D142+C143</f>
        <v>2040594</v>
      </c>
      <c r="E143" s="14">
        <f>D143/$D$291</f>
        <v>0.95247328249975727</v>
      </c>
      <c r="F143" s="13" t="e">
        <f>IF((ROW()-5)&lt;=$B$2,E143,NA())</f>
        <v>#N/A</v>
      </c>
      <c r="G143" s="12"/>
      <c r="H143" s="12"/>
      <c r="I143" s="12"/>
      <c r="J143" s="12"/>
      <c r="L143" s="11">
        <f>1000*(A143-$L$1)/($L$2-$L$1)</f>
        <v>480.83623693379792</v>
      </c>
      <c r="M143" s="10">
        <f>E143</f>
        <v>0.95247328249975727</v>
      </c>
      <c r="O143" s="11" t="str">
        <f>IF((ROW()-7)&lt;=$B$2,A143,"")</f>
        <v/>
      </c>
      <c r="P143" s="11" t="e">
        <f>IFERROR(1000*(O143-$P$1)/($P$2-$P$1),NA())</f>
        <v>#N/A</v>
      </c>
      <c r="Q143" s="10" t="e">
        <f>F143</f>
        <v>#N/A</v>
      </c>
    </row>
    <row r="144" spans="1:17" x14ac:dyDescent="0.25">
      <c r="A144" s="11">
        <v>139</v>
      </c>
      <c r="B144" s="16" t="s">
        <v>153</v>
      </c>
      <c r="C144" s="15">
        <v>2172</v>
      </c>
      <c r="D144" s="15">
        <f>D143+C144</f>
        <v>2042766</v>
      </c>
      <c r="E144" s="14">
        <f>D144/$D$291</f>
        <v>0.95348709120917696</v>
      </c>
      <c r="F144" s="13" t="e">
        <f>IF((ROW()-5)&lt;=$B$2,E144,NA())</f>
        <v>#N/A</v>
      </c>
      <c r="G144" s="12"/>
      <c r="H144" s="12"/>
      <c r="I144" s="12"/>
      <c r="J144" s="12"/>
      <c r="L144" s="11">
        <f>1000*(A144-$L$1)/($L$2-$L$1)</f>
        <v>484.32055749128921</v>
      </c>
      <c r="M144" s="10">
        <f>E144</f>
        <v>0.95348709120917696</v>
      </c>
      <c r="O144" s="11" t="str">
        <f>IF((ROW()-7)&lt;=$B$2,A144,"")</f>
        <v/>
      </c>
      <c r="P144" s="11" t="e">
        <f>IFERROR(1000*(O144-$P$1)/($P$2-$P$1),NA())</f>
        <v>#N/A</v>
      </c>
      <c r="Q144" s="10" t="e">
        <f>F144</f>
        <v>#N/A</v>
      </c>
    </row>
    <row r="145" spans="1:17" x14ac:dyDescent="0.25">
      <c r="A145" s="17">
        <v>140</v>
      </c>
      <c r="B145" s="16" t="s">
        <v>152</v>
      </c>
      <c r="C145" s="15">
        <v>2100</v>
      </c>
      <c r="D145" s="15">
        <f>D144+C145</f>
        <v>2044866</v>
      </c>
      <c r="E145" s="14">
        <f>D145/$D$291</f>
        <v>0.95446729300005229</v>
      </c>
      <c r="F145" s="13" t="e">
        <f>IF((ROW()-5)&lt;=$B$2,E145,NA())</f>
        <v>#N/A</v>
      </c>
      <c r="G145" s="12"/>
      <c r="H145" s="12"/>
      <c r="I145" s="12"/>
      <c r="J145" s="12"/>
      <c r="L145" s="11">
        <f>1000*(A145-$L$1)/($L$2-$L$1)</f>
        <v>487.80487804878049</v>
      </c>
      <c r="M145" s="10">
        <f>E145</f>
        <v>0.95446729300005229</v>
      </c>
      <c r="O145" s="11" t="str">
        <f>IF((ROW()-7)&lt;=$B$2,A145,"")</f>
        <v/>
      </c>
      <c r="P145" s="11" t="e">
        <f>IFERROR(1000*(O145-$P$1)/($P$2-$P$1),NA())</f>
        <v>#N/A</v>
      </c>
      <c r="Q145" s="10" t="e">
        <f>F145</f>
        <v>#N/A</v>
      </c>
    </row>
    <row r="146" spans="1:17" x14ac:dyDescent="0.25">
      <c r="A146" s="11">
        <v>141</v>
      </c>
      <c r="B146" s="16" t="s">
        <v>151</v>
      </c>
      <c r="C146" s="15">
        <v>2100</v>
      </c>
      <c r="D146" s="15">
        <f>D145+C146</f>
        <v>2046966</v>
      </c>
      <c r="E146" s="14">
        <f>D146/$D$291</f>
        <v>0.95544749479092761</v>
      </c>
      <c r="F146" s="13" t="e">
        <f>IF((ROW()-5)&lt;=$B$2,E146,NA())</f>
        <v>#N/A</v>
      </c>
      <c r="G146" s="12"/>
      <c r="H146" s="12"/>
      <c r="I146" s="12"/>
      <c r="J146" s="12"/>
      <c r="L146" s="11">
        <f>1000*(A146-$L$1)/($L$2-$L$1)</f>
        <v>491.28919860627178</v>
      </c>
      <c r="M146" s="10">
        <f>E146</f>
        <v>0.95544749479092761</v>
      </c>
      <c r="O146" s="11" t="str">
        <f>IF((ROW()-7)&lt;=$B$2,A146,"")</f>
        <v/>
      </c>
      <c r="P146" s="11" t="e">
        <f>IFERROR(1000*(O146-$P$1)/($P$2-$P$1),NA())</f>
        <v>#N/A</v>
      </c>
      <c r="Q146" s="10" t="e">
        <f>F146</f>
        <v>#N/A</v>
      </c>
    </row>
    <row r="147" spans="1:17" x14ac:dyDescent="0.25">
      <c r="A147" s="17">
        <v>142</v>
      </c>
      <c r="B147" s="16" t="s">
        <v>150</v>
      </c>
      <c r="C147" s="15">
        <v>2000</v>
      </c>
      <c r="D147" s="15">
        <f>D146+C147</f>
        <v>2048966</v>
      </c>
      <c r="E147" s="14">
        <f>D147/$D$291</f>
        <v>0.95638102030604699</v>
      </c>
      <c r="F147" s="13" t="e">
        <f>IF((ROW()-5)&lt;=$B$2,E147,NA())</f>
        <v>#N/A</v>
      </c>
      <c r="G147" s="12"/>
      <c r="H147" s="12"/>
      <c r="I147" s="12"/>
      <c r="J147" s="12"/>
      <c r="L147" s="11">
        <f>1000*(A147-$L$1)/($L$2-$L$1)</f>
        <v>494.77351916376307</v>
      </c>
      <c r="M147" s="10">
        <f>E147</f>
        <v>0.95638102030604699</v>
      </c>
      <c r="O147" s="11" t="str">
        <f>IF((ROW()-7)&lt;=$B$2,A147,"")</f>
        <v/>
      </c>
      <c r="P147" s="11" t="e">
        <f>IFERROR(1000*(O147-$P$1)/($P$2-$P$1),NA())</f>
        <v>#N/A</v>
      </c>
      <c r="Q147" s="10" t="e">
        <f>F147</f>
        <v>#N/A</v>
      </c>
    </row>
    <row r="148" spans="1:17" x14ac:dyDescent="0.25">
      <c r="A148" s="11">
        <v>143</v>
      </c>
      <c r="B148" s="16" t="s">
        <v>149</v>
      </c>
      <c r="C148" s="15">
        <v>2000</v>
      </c>
      <c r="D148" s="15">
        <f>D147+C148</f>
        <v>2050966</v>
      </c>
      <c r="E148" s="14">
        <f>D148/$D$291</f>
        <v>0.95731454582116637</v>
      </c>
      <c r="F148" s="13" t="e">
        <f>IF((ROW()-5)&lt;=$B$2,E148,NA())</f>
        <v>#N/A</v>
      </c>
      <c r="G148" s="12"/>
      <c r="H148" s="12"/>
      <c r="I148" s="12"/>
      <c r="J148" s="12"/>
      <c r="L148" s="11">
        <f>1000*(A148-$L$1)/($L$2-$L$1)</f>
        <v>498.25783972125436</v>
      </c>
      <c r="M148" s="10">
        <f>E148</f>
        <v>0.95731454582116637</v>
      </c>
      <c r="O148" s="11" t="str">
        <f>IF((ROW()-7)&lt;=$B$2,A148,"")</f>
        <v/>
      </c>
      <c r="P148" s="11" t="e">
        <f>IFERROR(1000*(O148-$P$1)/($P$2-$P$1),NA())</f>
        <v>#N/A</v>
      </c>
      <c r="Q148" s="10" t="e">
        <f>F148</f>
        <v>#N/A</v>
      </c>
    </row>
    <row r="149" spans="1:17" x14ac:dyDescent="0.25">
      <c r="A149" s="17">
        <v>144</v>
      </c>
      <c r="B149" s="16" t="s">
        <v>148</v>
      </c>
      <c r="C149" s="15">
        <v>1900</v>
      </c>
      <c r="D149" s="15">
        <f>D148+C149</f>
        <v>2052866</v>
      </c>
      <c r="E149" s="14">
        <f>D149/$D$291</f>
        <v>0.95820139506052981</v>
      </c>
      <c r="F149" s="13" t="e">
        <f>IF((ROW()-5)&lt;=$B$2,E149,NA())</f>
        <v>#N/A</v>
      </c>
      <c r="G149" s="12"/>
      <c r="H149" s="12"/>
      <c r="I149" s="12"/>
      <c r="J149" s="12"/>
      <c r="L149" s="11">
        <f>1000*(A149-$L$1)/($L$2-$L$1)</f>
        <v>501.74216027874564</v>
      </c>
      <c r="M149" s="10">
        <f>E149</f>
        <v>0.95820139506052981</v>
      </c>
      <c r="O149" s="11" t="str">
        <f>IF((ROW()-7)&lt;=$B$2,A149,"")</f>
        <v/>
      </c>
      <c r="P149" s="11" t="e">
        <f>IFERROR(1000*(O149-$P$1)/($P$2-$P$1),NA())</f>
        <v>#N/A</v>
      </c>
      <c r="Q149" s="10" t="e">
        <f>F149</f>
        <v>#N/A</v>
      </c>
    </row>
    <row r="150" spans="1:17" x14ac:dyDescent="0.25">
      <c r="A150" s="11">
        <v>145</v>
      </c>
      <c r="B150" s="16" t="s">
        <v>147</v>
      </c>
      <c r="C150" s="15">
        <v>1900</v>
      </c>
      <c r="D150" s="15">
        <f>D149+C150</f>
        <v>2054766</v>
      </c>
      <c r="E150" s="14">
        <f>D150/$D$291</f>
        <v>0.95908824429989326</v>
      </c>
      <c r="F150" s="13" t="e">
        <f>IF((ROW()-5)&lt;=$B$2,E150,NA())</f>
        <v>#N/A</v>
      </c>
      <c r="G150" s="12"/>
      <c r="H150" s="12"/>
      <c r="I150" s="12"/>
      <c r="J150" s="12"/>
      <c r="L150" s="11">
        <f>1000*(A150-$L$1)/($L$2-$L$1)</f>
        <v>505.22648083623693</v>
      </c>
      <c r="M150" s="10">
        <f>E150</f>
        <v>0.95908824429989326</v>
      </c>
      <c r="O150" s="11" t="str">
        <f>IF((ROW()-7)&lt;=$B$2,A150,"")</f>
        <v/>
      </c>
      <c r="P150" s="11" t="e">
        <f>IFERROR(1000*(O150-$P$1)/($P$2-$P$1),NA())</f>
        <v>#N/A</v>
      </c>
      <c r="Q150" s="10" t="e">
        <f>F150</f>
        <v>#N/A</v>
      </c>
    </row>
    <row r="151" spans="1:17" x14ac:dyDescent="0.25">
      <c r="A151" s="17">
        <v>146</v>
      </c>
      <c r="B151" s="16" t="s">
        <v>146</v>
      </c>
      <c r="C151" s="15">
        <v>1900</v>
      </c>
      <c r="D151" s="15">
        <f>D150+C151</f>
        <v>2056666</v>
      </c>
      <c r="E151" s="14">
        <f>D151/$D$291</f>
        <v>0.95997509353925659</v>
      </c>
      <c r="F151" s="13" t="e">
        <f>IF((ROW()-5)&lt;=$B$2,E151,NA())</f>
        <v>#N/A</v>
      </c>
      <c r="G151" s="12"/>
      <c r="H151" s="12"/>
      <c r="I151" s="12"/>
      <c r="J151" s="12"/>
      <c r="L151" s="11">
        <f>1000*(A151-$L$1)/($L$2-$L$1)</f>
        <v>508.71080139372822</v>
      </c>
      <c r="M151" s="10">
        <f>E151</f>
        <v>0.95997509353925659</v>
      </c>
      <c r="O151" s="11" t="str">
        <f>IF((ROW()-7)&lt;=$B$2,A151,"")</f>
        <v/>
      </c>
      <c r="P151" s="11" t="e">
        <f>IFERROR(1000*(O151-$P$1)/($P$2-$P$1),NA())</f>
        <v>#N/A</v>
      </c>
      <c r="Q151" s="10" t="e">
        <f>F151</f>
        <v>#N/A</v>
      </c>
    </row>
    <row r="152" spans="1:17" x14ac:dyDescent="0.25">
      <c r="A152" s="11">
        <v>147</v>
      </c>
      <c r="B152" s="16" t="s">
        <v>145</v>
      </c>
      <c r="C152" s="15">
        <v>1900</v>
      </c>
      <c r="D152" s="15">
        <f>D151+C152</f>
        <v>2058566</v>
      </c>
      <c r="E152" s="14">
        <f>D152/$D$291</f>
        <v>0.96086194277862003</v>
      </c>
      <c r="F152" s="13" t="e">
        <f>IF((ROW()-5)&lt;=$B$2,E152,NA())</f>
        <v>#N/A</v>
      </c>
      <c r="G152" s="12"/>
      <c r="H152" s="12"/>
      <c r="I152" s="12"/>
      <c r="J152" s="12"/>
      <c r="L152" s="11">
        <f>1000*(A152-$L$1)/($L$2-$L$1)</f>
        <v>512.19512195121956</v>
      </c>
      <c r="M152" s="10">
        <f>E152</f>
        <v>0.96086194277862003</v>
      </c>
      <c r="O152" s="11" t="str">
        <f>IF((ROW()-7)&lt;=$B$2,A152,"")</f>
        <v/>
      </c>
      <c r="P152" s="11" t="e">
        <f>IFERROR(1000*(O152-$P$1)/($P$2-$P$1),NA())</f>
        <v>#N/A</v>
      </c>
      <c r="Q152" s="10" t="e">
        <f>F152</f>
        <v>#N/A</v>
      </c>
    </row>
    <row r="153" spans="1:17" x14ac:dyDescent="0.25">
      <c r="A153" s="17">
        <v>148</v>
      </c>
      <c r="B153" s="16" t="s">
        <v>144</v>
      </c>
      <c r="C153" s="15">
        <v>1900</v>
      </c>
      <c r="D153" s="15">
        <f>D152+C153</f>
        <v>2060466</v>
      </c>
      <c r="E153" s="14">
        <f>D153/$D$291</f>
        <v>0.96174879201798347</v>
      </c>
      <c r="F153" s="13" t="e">
        <f>IF((ROW()-5)&lt;=$B$2,E153,NA())</f>
        <v>#N/A</v>
      </c>
      <c r="G153" s="12"/>
      <c r="H153" s="12"/>
      <c r="I153" s="12"/>
      <c r="J153" s="12"/>
      <c r="L153" s="11">
        <f>1000*(A153-$L$1)/($L$2-$L$1)</f>
        <v>515.67944250871085</v>
      </c>
      <c r="M153" s="10">
        <f>E153</f>
        <v>0.96174879201798347</v>
      </c>
      <c r="O153" s="11" t="str">
        <f>IF((ROW()-7)&lt;=$B$2,A153,"")</f>
        <v/>
      </c>
      <c r="P153" s="11" t="e">
        <f>IFERROR(1000*(O153-$P$1)/($P$2-$P$1),NA())</f>
        <v>#N/A</v>
      </c>
      <c r="Q153" s="10" t="e">
        <f>F153</f>
        <v>#N/A</v>
      </c>
    </row>
    <row r="154" spans="1:17" x14ac:dyDescent="0.25">
      <c r="A154" s="11">
        <v>149</v>
      </c>
      <c r="B154" s="16" t="s">
        <v>143</v>
      </c>
      <c r="C154" s="15">
        <v>1800</v>
      </c>
      <c r="D154" s="15">
        <f>D153+C154</f>
        <v>2062266</v>
      </c>
      <c r="E154" s="14">
        <f>D154/$D$291</f>
        <v>0.96258896498159086</v>
      </c>
      <c r="F154" s="13" t="e">
        <f>IF((ROW()-5)&lt;=$B$2,E154,NA())</f>
        <v>#N/A</v>
      </c>
      <c r="G154" s="12"/>
      <c r="H154" s="12"/>
      <c r="I154" s="12"/>
      <c r="J154" s="12"/>
      <c r="L154" s="11">
        <f>1000*(A154-$L$1)/($L$2-$L$1)</f>
        <v>519.16376306620214</v>
      </c>
      <c r="M154" s="10">
        <f>E154</f>
        <v>0.96258896498159086</v>
      </c>
      <c r="O154" s="11" t="str">
        <f>IF((ROW()-7)&lt;=$B$2,A154,"")</f>
        <v/>
      </c>
      <c r="P154" s="11" t="e">
        <f>IFERROR(1000*(O154-$P$1)/($P$2-$P$1),NA())</f>
        <v>#N/A</v>
      </c>
      <c r="Q154" s="10" t="e">
        <f>F154</f>
        <v>#N/A</v>
      </c>
    </row>
    <row r="155" spans="1:17" x14ac:dyDescent="0.25">
      <c r="A155" s="17">
        <v>150</v>
      </c>
      <c r="B155" s="16" t="s">
        <v>142</v>
      </c>
      <c r="C155" s="15">
        <v>1800</v>
      </c>
      <c r="D155" s="15">
        <f>D154+C155</f>
        <v>2064066</v>
      </c>
      <c r="E155" s="14">
        <f>D155/$D$291</f>
        <v>0.96342913794519836</v>
      </c>
      <c r="F155" s="13" t="e">
        <f>IF((ROW()-5)&lt;=$B$2,E155,NA())</f>
        <v>#N/A</v>
      </c>
      <c r="G155" s="12"/>
      <c r="H155" s="12"/>
      <c r="I155" s="12"/>
      <c r="J155" s="12"/>
      <c r="L155" s="11">
        <f>1000*(A155-$L$1)/($L$2-$L$1)</f>
        <v>522.64808362369342</v>
      </c>
      <c r="M155" s="10">
        <f>E155</f>
        <v>0.96342913794519836</v>
      </c>
      <c r="O155" s="11" t="str">
        <f>IF((ROW()-7)&lt;=$B$2,A155,"")</f>
        <v/>
      </c>
      <c r="P155" s="11" t="e">
        <f>IFERROR(1000*(O155-$P$1)/($P$2-$P$1),NA())</f>
        <v>#N/A</v>
      </c>
      <c r="Q155" s="10" t="e">
        <f>F155</f>
        <v>#N/A</v>
      </c>
    </row>
    <row r="156" spans="1:17" x14ac:dyDescent="0.25">
      <c r="A156" s="11">
        <v>151</v>
      </c>
      <c r="B156" s="16" t="s">
        <v>141</v>
      </c>
      <c r="C156" s="15">
        <v>1800</v>
      </c>
      <c r="D156" s="15">
        <f>D155+C156</f>
        <v>2065866</v>
      </c>
      <c r="E156" s="14">
        <f>D156/$D$291</f>
        <v>0.96426931090880574</v>
      </c>
      <c r="F156" s="13" t="e">
        <f>IF((ROW()-5)&lt;=$B$2,E156,NA())</f>
        <v>#N/A</v>
      </c>
      <c r="G156" s="12"/>
      <c r="H156" s="12"/>
      <c r="I156" s="12"/>
      <c r="J156" s="12"/>
      <c r="L156" s="11">
        <f>1000*(A156-$L$1)/($L$2-$L$1)</f>
        <v>526.13240418118471</v>
      </c>
      <c r="M156" s="10">
        <f>E156</f>
        <v>0.96426931090880574</v>
      </c>
      <c r="O156" s="11" t="str">
        <f>IF((ROW()-7)&lt;=$B$2,A156,"")</f>
        <v/>
      </c>
      <c r="P156" s="11" t="e">
        <f>IFERROR(1000*(O156-$P$1)/($P$2-$P$1),NA())</f>
        <v>#N/A</v>
      </c>
      <c r="Q156" s="10" t="e">
        <f>F156</f>
        <v>#N/A</v>
      </c>
    </row>
    <row r="157" spans="1:17" x14ac:dyDescent="0.25">
      <c r="A157" s="17">
        <v>152</v>
      </c>
      <c r="B157" s="16" t="s">
        <v>140</v>
      </c>
      <c r="C157" s="15">
        <v>1800</v>
      </c>
      <c r="D157" s="15">
        <f>D156+C157</f>
        <v>2067666</v>
      </c>
      <c r="E157" s="14">
        <f>D157/$D$291</f>
        <v>0.96510948387241324</v>
      </c>
      <c r="F157" s="13" t="e">
        <f>IF((ROW()-5)&lt;=$B$2,E157,NA())</f>
        <v>#N/A</v>
      </c>
      <c r="G157" s="12"/>
      <c r="H157" s="12"/>
      <c r="I157" s="12"/>
      <c r="J157" s="12"/>
      <c r="L157" s="11">
        <f>1000*(A157-$L$1)/($L$2-$L$1)</f>
        <v>529.616724738676</v>
      </c>
      <c r="M157" s="10">
        <f>E157</f>
        <v>0.96510948387241324</v>
      </c>
      <c r="O157" s="11" t="str">
        <f>IF((ROW()-7)&lt;=$B$2,A157,"")</f>
        <v/>
      </c>
      <c r="P157" s="11" t="e">
        <f>IFERROR(1000*(O157-$P$1)/($P$2-$P$1),NA())</f>
        <v>#N/A</v>
      </c>
      <c r="Q157" s="10" t="e">
        <f>F157</f>
        <v>#N/A</v>
      </c>
    </row>
    <row r="158" spans="1:17" x14ac:dyDescent="0.25">
      <c r="A158" s="11">
        <v>153</v>
      </c>
      <c r="B158" s="16" t="s">
        <v>139</v>
      </c>
      <c r="C158" s="15">
        <v>1800</v>
      </c>
      <c r="D158" s="15">
        <f>D157+C158</f>
        <v>2069466</v>
      </c>
      <c r="E158" s="14">
        <f>D158/$D$291</f>
        <v>0.96594965683602063</v>
      </c>
      <c r="F158" s="13" t="e">
        <f>IF((ROW()-5)&lt;=$B$2,E158,NA())</f>
        <v>#N/A</v>
      </c>
      <c r="G158" s="12"/>
      <c r="H158" s="12"/>
      <c r="I158" s="12"/>
      <c r="J158" s="12"/>
      <c r="L158" s="11">
        <f>1000*(A158-$L$1)/($L$2-$L$1)</f>
        <v>533.10104529616729</v>
      </c>
      <c r="M158" s="10">
        <f>E158</f>
        <v>0.96594965683602063</v>
      </c>
      <c r="O158" s="11" t="str">
        <f>IF((ROW()-7)&lt;=$B$2,A158,"")</f>
        <v/>
      </c>
      <c r="P158" s="11" t="e">
        <f>IFERROR(1000*(O158-$P$1)/($P$2-$P$1),NA())</f>
        <v>#N/A</v>
      </c>
      <c r="Q158" s="10" t="e">
        <f>F158</f>
        <v>#N/A</v>
      </c>
    </row>
    <row r="159" spans="1:17" x14ac:dyDescent="0.25">
      <c r="A159" s="17">
        <v>154</v>
      </c>
      <c r="B159" s="16" t="s">
        <v>138</v>
      </c>
      <c r="C159" s="15">
        <v>1800</v>
      </c>
      <c r="D159" s="15">
        <f>D158+C159</f>
        <v>2071266</v>
      </c>
      <c r="E159" s="14">
        <f>D159/$D$291</f>
        <v>0.96678982979962813</v>
      </c>
      <c r="F159" s="13" t="e">
        <f>IF((ROW()-5)&lt;=$B$2,E159,NA())</f>
        <v>#N/A</v>
      </c>
      <c r="G159" s="12"/>
      <c r="H159" s="12"/>
      <c r="I159" s="12"/>
      <c r="J159" s="12"/>
      <c r="L159" s="11">
        <f>1000*(A159-$L$1)/($L$2-$L$1)</f>
        <v>536.58536585365857</v>
      </c>
      <c r="M159" s="10">
        <f>E159</f>
        <v>0.96678982979962813</v>
      </c>
      <c r="O159" s="11" t="str">
        <f>IF((ROW()-7)&lt;=$B$2,A159,"")</f>
        <v/>
      </c>
      <c r="P159" s="11" t="e">
        <f>IFERROR(1000*(O159-$P$1)/($P$2-$P$1),NA())</f>
        <v>#N/A</v>
      </c>
      <c r="Q159" s="10" t="e">
        <f>F159</f>
        <v>#N/A</v>
      </c>
    </row>
    <row r="160" spans="1:17" x14ac:dyDescent="0.25">
      <c r="A160" s="11">
        <v>155</v>
      </c>
      <c r="B160" s="16" t="s">
        <v>137</v>
      </c>
      <c r="C160" s="15">
        <v>1800</v>
      </c>
      <c r="D160" s="15">
        <f>D159+C160</f>
        <v>2073066</v>
      </c>
      <c r="E160" s="14">
        <f>D160/$D$291</f>
        <v>0.96763000276323552</v>
      </c>
      <c r="F160" s="13" t="e">
        <f>IF((ROW()-5)&lt;=$B$2,E160,NA())</f>
        <v>#N/A</v>
      </c>
      <c r="G160" s="12"/>
      <c r="H160" s="12"/>
      <c r="I160" s="12"/>
      <c r="J160" s="12"/>
      <c r="L160" s="11">
        <f>1000*(A160-$L$1)/($L$2-$L$1)</f>
        <v>540.06968641114986</v>
      </c>
      <c r="M160" s="10">
        <f>E160</f>
        <v>0.96763000276323552</v>
      </c>
      <c r="O160" s="11" t="str">
        <f>IF((ROW()-7)&lt;=$B$2,A160,"")</f>
        <v/>
      </c>
      <c r="P160" s="11" t="e">
        <f>IFERROR(1000*(O160-$P$1)/($P$2-$P$1),NA())</f>
        <v>#N/A</v>
      </c>
      <c r="Q160" s="10" t="e">
        <f>F160</f>
        <v>#N/A</v>
      </c>
    </row>
    <row r="161" spans="1:17" x14ac:dyDescent="0.25">
      <c r="A161" s="17">
        <v>156</v>
      </c>
      <c r="B161" s="16" t="s">
        <v>136</v>
      </c>
      <c r="C161" s="15">
        <v>1642</v>
      </c>
      <c r="D161" s="15">
        <f>D160+C161</f>
        <v>2074708</v>
      </c>
      <c r="E161" s="14">
        <f>D161/$D$291</f>
        <v>0.96839642721114849</v>
      </c>
      <c r="F161" s="13" t="e">
        <f>IF((ROW()-5)&lt;=$B$2,E161,NA())</f>
        <v>#N/A</v>
      </c>
      <c r="G161" s="12"/>
      <c r="H161" s="12"/>
      <c r="I161" s="12"/>
      <c r="J161" s="12"/>
      <c r="L161" s="11">
        <f>1000*(A161-$L$1)/($L$2-$L$1)</f>
        <v>543.55400696864115</v>
      </c>
      <c r="M161" s="10">
        <f>E161</f>
        <v>0.96839642721114849</v>
      </c>
      <c r="O161" s="11" t="str">
        <f>IF((ROW()-7)&lt;=$B$2,A161,"")</f>
        <v/>
      </c>
      <c r="P161" s="11" t="e">
        <f>IFERROR(1000*(O161-$P$1)/($P$2-$P$1),NA())</f>
        <v>#N/A</v>
      </c>
      <c r="Q161" s="10" t="e">
        <f>F161</f>
        <v>#N/A</v>
      </c>
    </row>
    <row r="162" spans="1:17" x14ac:dyDescent="0.25">
      <c r="A162" s="11">
        <v>157</v>
      </c>
      <c r="B162" s="16" t="s">
        <v>135</v>
      </c>
      <c r="C162" s="15">
        <v>1619</v>
      </c>
      <c r="D162" s="15">
        <f>D161+C162</f>
        <v>2076327</v>
      </c>
      <c r="E162" s="14">
        <f>D162/$D$291</f>
        <v>0.96915211611563767</v>
      </c>
      <c r="F162" s="13" t="e">
        <f>IF((ROW()-5)&lt;=$B$2,E162,NA())</f>
        <v>#N/A</v>
      </c>
      <c r="G162" s="12"/>
      <c r="H162" s="12"/>
      <c r="I162" s="12"/>
      <c r="J162" s="12"/>
      <c r="L162" s="11">
        <f>1000*(A162-$L$1)/($L$2-$L$1)</f>
        <v>547.03832752613243</v>
      </c>
      <c r="M162" s="10">
        <f>E162</f>
        <v>0.96915211611563767</v>
      </c>
      <c r="O162" s="11" t="str">
        <f>IF((ROW()-7)&lt;=$B$2,A162,"")</f>
        <v/>
      </c>
      <c r="P162" s="11" t="e">
        <f>IFERROR(1000*(O162-$P$1)/($P$2-$P$1),NA())</f>
        <v>#N/A</v>
      </c>
      <c r="Q162" s="10" t="e">
        <f>F162</f>
        <v>#N/A</v>
      </c>
    </row>
    <row r="163" spans="1:17" x14ac:dyDescent="0.25">
      <c r="A163" s="17">
        <v>158</v>
      </c>
      <c r="B163" s="16" t="s">
        <v>134</v>
      </c>
      <c r="C163" s="15">
        <v>1600</v>
      </c>
      <c r="D163" s="15">
        <f>D162+C163</f>
        <v>2077927</v>
      </c>
      <c r="E163" s="14">
        <f>D163/$D$291</f>
        <v>0.96989893652773318</v>
      </c>
      <c r="F163" s="13" t="e">
        <f>IF((ROW()-5)&lt;=$B$2,E163,NA())</f>
        <v>#N/A</v>
      </c>
      <c r="G163" s="12"/>
      <c r="H163" s="12"/>
      <c r="I163" s="12"/>
      <c r="J163" s="12"/>
      <c r="L163" s="11">
        <f>1000*(A163-$L$1)/($L$2-$L$1)</f>
        <v>550.52264808362372</v>
      </c>
      <c r="M163" s="10">
        <f>E163</f>
        <v>0.96989893652773318</v>
      </c>
      <c r="O163" s="11" t="str">
        <f>IF((ROW()-7)&lt;=$B$2,A163,"")</f>
        <v/>
      </c>
      <c r="P163" s="11" t="e">
        <f>IFERROR(1000*(O163-$P$1)/($P$2-$P$1),NA())</f>
        <v>#N/A</v>
      </c>
      <c r="Q163" s="10" t="e">
        <f>F163</f>
        <v>#N/A</v>
      </c>
    </row>
    <row r="164" spans="1:17" x14ac:dyDescent="0.25">
      <c r="A164" s="11">
        <v>159</v>
      </c>
      <c r="B164" s="16" t="s">
        <v>133</v>
      </c>
      <c r="C164" s="15">
        <v>1500</v>
      </c>
      <c r="D164" s="15">
        <f>D163+C164</f>
        <v>2079427</v>
      </c>
      <c r="E164" s="14">
        <f>D164/$D$291</f>
        <v>0.97059908066407274</v>
      </c>
      <c r="F164" s="13" t="e">
        <f>IF((ROW()-5)&lt;=$B$2,E164,NA())</f>
        <v>#N/A</v>
      </c>
      <c r="G164" s="12"/>
      <c r="H164" s="12"/>
      <c r="I164" s="12"/>
      <c r="J164" s="12"/>
      <c r="L164" s="11">
        <f>1000*(A164-$L$1)/($L$2-$L$1)</f>
        <v>554.00696864111501</v>
      </c>
      <c r="M164" s="10">
        <f>E164</f>
        <v>0.97059908066407274</v>
      </c>
      <c r="O164" s="11" t="str">
        <f>IF((ROW()-7)&lt;=$B$2,A164,"")</f>
        <v/>
      </c>
      <c r="P164" s="11" t="e">
        <f>IFERROR(1000*(O164-$P$1)/($P$2-$P$1),NA())</f>
        <v>#N/A</v>
      </c>
      <c r="Q164" s="10" t="e">
        <f>F164</f>
        <v>#N/A</v>
      </c>
    </row>
    <row r="165" spans="1:17" x14ac:dyDescent="0.25">
      <c r="A165" s="17">
        <v>160</v>
      </c>
      <c r="B165" s="16" t="s">
        <v>132</v>
      </c>
      <c r="C165" s="15">
        <v>1482</v>
      </c>
      <c r="D165" s="15">
        <f>D164+C165</f>
        <v>2080909</v>
      </c>
      <c r="E165" s="14">
        <f>D165/$D$291</f>
        <v>0.97129082307077619</v>
      </c>
      <c r="F165" s="13" t="e">
        <f>IF((ROW()-5)&lt;=$B$2,E165,NA())</f>
        <v>#N/A</v>
      </c>
      <c r="G165" s="12"/>
      <c r="H165" s="12"/>
      <c r="I165" s="12"/>
      <c r="J165" s="12"/>
      <c r="L165" s="11">
        <f>1000*(A165-$L$1)/($L$2-$L$1)</f>
        <v>557.4912891986063</v>
      </c>
      <c r="M165" s="10">
        <f>E165</f>
        <v>0.97129082307077619</v>
      </c>
      <c r="O165" s="11" t="str">
        <f>IF((ROW()-7)&lt;=$B$2,A165,"")</f>
        <v/>
      </c>
      <c r="P165" s="11" t="e">
        <f>IFERROR(1000*(O165-$P$1)/($P$2-$P$1),NA())</f>
        <v>#N/A</v>
      </c>
      <c r="Q165" s="10" t="e">
        <f>F165</f>
        <v>#N/A</v>
      </c>
    </row>
    <row r="166" spans="1:17" x14ac:dyDescent="0.25">
      <c r="A166" s="11">
        <v>161</v>
      </c>
      <c r="B166" s="16" t="s">
        <v>131</v>
      </c>
      <c r="C166" s="15">
        <v>1400</v>
      </c>
      <c r="D166" s="15">
        <f>D165+C166</f>
        <v>2082309</v>
      </c>
      <c r="E166" s="14">
        <f>D166/$D$291</f>
        <v>0.9719442909313597</v>
      </c>
      <c r="F166" s="13" t="e">
        <f>IF((ROW()-5)&lt;=$B$2,E166,NA())</f>
        <v>#N/A</v>
      </c>
      <c r="G166" s="12"/>
      <c r="H166" s="12"/>
      <c r="I166" s="12"/>
      <c r="J166" s="12"/>
      <c r="L166" s="11">
        <f>1000*(A166-$L$1)/($L$2-$L$1)</f>
        <v>560.97560975609758</v>
      </c>
      <c r="M166" s="10">
        <f>E166</f>
        <v>0.9719442909313597</v>
      </c>
      <c r="O166" s="11" t="str">
        <f>IF((ROW()-7)&lt;=$B$2,A166,"")</f>
        <v/>
      </c>
      <c r="P166" s="11" t="e">
        <f>IFERROR(1000*(O166-$P$1)/($P$2-$P$1),NA())</f>
        <v>#N/A</v>
      </c>
      <c r="Q166" s="10" t="e">
        <f>F166</f>
        <v>#N/A</v>
      </c>
    </row>
    <row r="167" spans="1:17" x14ac:dyDescent="0.25">
      <c r="A167" s="17">
        <v>162</v>
      </c>
      <c r="B167" s="16" t="s">
        <v>130</v>
      </c>
      <c r="C167" s="15">
        <v>1400</v>
      </c>
      <c r="D167" s="15">
        <f>D166+C167</f>
        <v>2083709</v>
      </c>
      <c r="E167" s="14">
        <f>D167/$D$291</f>
        <v>0.97259775879194332</v>
      </c>
      <c r="F167" s="13" t="e">
        <f>IF((ROW()-5)&lt;=$B$2,E167,NA())</f>
        <v>#N/A</v>
      </c>
      <c r="G167" s="12"/>
      <c r="H167" s="12"/>
      <c r="I167" s="12"/>
      <c r="J167" s="12"/>
      <c r="L167" s="11">
        <f>1000*(A167-$L$1)/($L$2-$L$1)</f>
        <v>564.45993031358887</v>
      </c>
      <c r="M167" s="10">
        <f>E167</f>
        <v>0.97259775879194332</v>
      </c>
      <c r="O167" s="11" t="str">
        <f>IF((ROW()-7)&lt;=$B$2,A167,"")</f>
        <v/>
      </c>
      <c r="P167" s="11" t="e">
        <f>IFERROR(1000*(O167-$P$1)/($P$2-$P$1),NA())</f>
        <v>#N/A</v>
      </c>
      <c r="Q167" s="10" t="e">
        <f>F167</f>
        <v>#N/A</v>
      </c>
    </row>
    <row r="168" spans="1:17" x14ac:dyDescent="0.25">
      <c r="A168" s="11">
        <v>163</v>
      </c>
      <c r="B168" s="16" t="s">
        <v>129</v>
      </c>
      <c r="C168" s="15">
        <v>1385</v>
      </c>
      <c r="D168" s="15">
        <f>D167+C168</f>
        <v>2085094</v>
      </c>
      <c r="E168" s="14">
        <f>D168/$D$291</f>
        <v>0.97324422521116349</v>
      </c>
      <c r="F168" s="13" t="e">
        <f>IF((ROW()-5)&lt;=$B$2,E168,NA())</f>
        <v>#N/A</v>
      </c>
      <c r="G168" s="12"/>
      <c r="H168" s="12"/>
      <c r="I168" s="12"/>
      <c r="J168" s="12"/>
      <c r="L168" s="11">
        <f>1000*(A168-$L$1)/($L$2-$L$1)</f>
        <v>567.94425087108016</v>
      </c>
      <c r="M168" s="10">
        <f>E168</f>
        <v>0.97324422521116349</v>
      </c>
      <c r="O168" s="11" t="str">
        <f>IF((ROW()-7)&lt;=$B$2,A168,"")</f>
        <v/>
      </c>
      <c r="P168" s="11" t="e">
        <f>IFERROR(1000*(O168-$P$1)/($P$2-$P$1),NA())</f>
        <v>#N/A</v>
      </c>
      <c r="Q168" s="10" t="e">
        <f>F168</f>
        <v>#N/A</v>
      </c>
    </row>
    <row r="169" spans="1:17" x14ac:dyDescent="0.25">
      <c r="A169" s="17">
        <v>164</v>
      </c>
      <c r="B169" s="16" t="s">
        <v>128</v>
      </c>
      <c r="C169" s="15">
        <v>1360</v>
      </c>
      <c r="D169" s="15">
        <f>D168+C169</f>
        <v>2086454</v>
      </c>
      <c r="E169" s="14">
        <f>D169/$D$291</f>
        <v>0.97387902256144465</v>
      </c>
      <c r="F169" s="13" t="e">
        <f>IF((ROW()-5)&lt;=$B$2,E169,NA())</f>
        <v>#N/A</v>
      </c>
      <c r="G169" s="12"/>
      <c r="H169" s="12"/>
      <c r="I169" s="12"/>
      <c r="J169" s="12"/>
      <c r="L169" s="11">
        <f>1000*(A169-$L$1)/($L$2-$L$1)</f>
        <v>571.42857142857144</v>
      </c>
      <c r="M169" s="10">
        <f>E169</f>
        <v>0.97387902256144465</v>
      </c>
      <c r="O169" s="11" t="str">
        <f>IF((ROW()-7)&lt;=$B$2,A169,"")</f>
        <v/>
      </c>
      <c r="P169" s="11" t="e">
        <f>IFERROR(1000*(O169-$P$1)/($P$2-$P$1),NA())</f>
        <v>#N/A</v>
      </c>
      <c r="Q169" s="10" t="e">
        <f>F169</f>
        <v>#N/A</v>
      </c>
    </row>
    <row r="170" spans="1:17" x14ac:dyDescent="0.25">
      <c r="A170" s="11">
        <v>165</v>
      </c>
      <c r="B170" s="16" t="s">
        <v>127</v>
      </c>
      <c r="C170" s="15">
        <v>1300</v>
      </c>
      <c r="D170" s="15">
        <f>D169+C170</f>
        <v>2087754</v>
      </c>
      <c r="E170" s="14">
        <f>D170/$D$291</f>
        <v>0.97448581414627222</v>
      </c>
      <c r="F170" s="13" t="e">
        <f>IF((ROW()-5)&lt;=$B$2,E170,NA())</f>
        <v>#N/A</v>
      </c>
      <c r="G170" s="12"/>
      <c r="H170" s="12"/>
      <c r="I170" s="12"/>
      <c r="J170" s="12"/>
      <c r="L170" s="11">
        <f>1000*(A170-$L$1)/($L$2-$L$1)</f>
        <v>574.91289198606273</v>
      </c>
      <c r="M170" s="10">
        <f>E170</f>
        <v>0.97448581414627222</v>
      </c>
      <c r="O170" s="11" t="str">
        <f>IF((ROW()-7)&lt;=$B$2,A170,"")</f>
        <v/>
      </c>
      <c r="P170" s="11" t="e">
        <f>IFERROR(1000*(O170-$P$1)/($P$2-$P$1),NA())</f>
        <v>#N/A</v>
      </c>
      <c r="Q170" s="10" t="e">
        <f>F170</f>
        <v>#N/A</v>
      </c>
    </row>
    <row r="171" spans="1:17" x14ac:dyDescent="0.25">
      <c r="A171" s="17">
        <v>166</v>
      </c>
      <c r="B171" s="16" t="s">
        <v>126</v>
      </c>
      <c r="C171" s="15">
        <v>1300</v>
      </c>
      <c r="D171" s="15">
        <f>D170+C171</f>
        <v>2089054</v>
      </c>
      <c r="E171" s="14">
        <f>D171/$D$291</f>
        <v>0.97509260573109979</v>
      </c>
      <c r="F171" s="13" t="e">
        <f>IF((ROW()-5)&lt;=$B$2,E171,NA())</f>
        <v>#N/A</v>
      </c>
      <c r="G171" s="12"/>
      <c r="H171" s="12"/>
      <c r="I171" s="12"/>
      <c r="J171" s="12"/>
      <c r="L171" s="11">
        <f>1000*(A171-$L$1)/($L$2-$L$1)</f>
        <v>578.39721254355402</v>
      </c>
      <c r="M171" s="10">
        <f>E171</f>
        <v>0.97509260573109979</v>
      </c>
      <c r="O171" s="11" t="str">
        <f>IF((ROW()-7)&lt;=$B$2,A171,"")</f>
        <v/>
      </c>
      <c r="P171" s="11" t="e">
        <f>IFERROR(1000*(O171-$P$1)/($P$2-$P$1),NA())</f>
        <v>#N/A</v>
      </c>
      <c r="Q171" s="10" t="e">
        <f>F171</f>
        <v>#N/A</v>
      </c>
    </row>
    <row r="172" spans="1:17" x14ac:dyDescent="0.25">
      <c r="A172" s="11">
        <v>167</v>
      </c>
      <c r="B172" s="16" t="s">
        <v>125</v>
      </c>
      <c r="C172" s="15">
        <v>1300</v>
      </c>
      <c r="D172" s="15">
        <f>D171+C172</f>
        <v>2090354</v>
      </c>
      <c r="E172" s="14">
        <f>D172/$D$291</f>
        <v>0.97569939731592747</v>
      </c>
      <c r="F172" s="13" t="e">
        <f>IF((ROW()-5)&lt;=$B$2,E172,NA())</f>
        <v>#N/A</v>
      </c>
      <c r="G172" s="12"/>
      <c r="H172" s="12"/>
      <c r="I172" s="12"/>
      <c r="J172" s="12"/>
      <c r="L172" s="11">
        <f>1000*(A172-$L$1)/($L$2-$L$1)</f>
        <v>581.88153310104531</v>
      </c>
      <c r="M172" s="10">
        <f>E172</f>
        <v>0.97569939731592747</v>
      </c>
      <c r="O172" s="11" t="str">
        <f>IF((ROW()-7)&lt;=$B$2,A172,"")</f>
        <v/>
      </c>
      <c r="P172" s="11" t="e">
        <f>IFERROR(1000*(O172-$P$1)/($P$2-$P$1),NA())</f>
        <v>#N/A</v>
      </c>
      <c r="Q172" s="10" t="e">
        <f>F172</f>
        <v>#N/A</v>
      </c>
    </row>
    <row r="173" spans="1:17" x14ac:dyDescent="0.25">
      <c r="A173" s="17">
        <v>168</v>
      </c>
      <c r="B173" s="16" t="s">
        <v>124</v>
      </c>
      <c r="C173" s="15">
        <v>1300</v>
      </c>
      <c r="D173" s="15">
        <f>D172+C173</f>
        <v>2091654</v>
      </c>
      <c r="E173" s="14">
        <f>D173/$D$291</f>
        <v>0.97630618890075505</v>
      </c>
      <c r="F173" s="13" t="e">
        <f>IF((ROW()-5)&lt;=$B$2,E173,NA())</f>
        <v>#N/A</v>
      </c>
      <c r="G173" s="12"/>
      <c r="H173" s="12"/>
      <c r="I173" s="12"/>
      <c r="J173" s="12"/>
      <c r="L173" s="11">
        <f>1000*(A173-$L$1)/($L$2-$L$1)</f>
        <v>585.36585365853659</v>
      </c>
      <c r="M173" s="10">
        <f>E173</f>
        <v>0.97630618890075505</v>
      </c>
      <c r="O173" s="11" t="str">
        <f>IF((ROW()-7)&lt;=$B$2,A173,"")</f>
        <v/>
      </c>
      <c r="P173" s="11" t="e">
        <f>IFERROR(1000*(O173-$P$1)/($P$2-$P$1),NA())</f>
        <v>#N/A</v>
      </c>
      <c r="Q173" s="10" t="e">
        <f>F173</f>
        <v>#N/A</v>
      </c>
    </row>
    <row r="174" spans="1:17" x14ac:dyDescent="0.25">
      <c r="A174" s="11">
        <v>169</v>
      </c>
      <c r="B174" s="16" t="s">
        <v>123</v>
      </c>
      <c r="C174" s="15">
        <v>1239</v>
      </c>
      <c r="D174" s="15">
        <f>D173+C174</f>
        <v>2092893</v>
      </c>
      <c r="E174" s="14">
        <f>D174/$D$291</f>
        <v>0.97688450795737147</v>
      </c>
      <c r="F174" s="13" t="e">
        <f>IF((ROW()-5)&lt;=$B$2,E174,NA())</f>
        <v>#N/A</v>
      </c>
      <c r="G174" s="12"/>
      <c r="H174" s="12"/>
      <c r="I174" s="12"/>
      <c r="J174" s="12"/>
      <c r="L174" s="11">
        <f>1000*(A174-$L$1)/($L$2-$L$1)</f>
        <v>588.85017421602788</v>
      </c>
      <c r="M174" s="10">
        <f>E174</f>
        <v>0.97688450795737147</v>
      </c>
      <c r="O174" s="11" t="str">
        <f>IF((ROW()-7)&lt;=$B$2,A174,"")</f>
        <v/>
      </c>
      <c r="P174" s="11" t="e">
        <f>IFERROR(1000*(O174-$P$1)/($P$2-$P$1),NA())</f>
        <v>#N/A</v>
      </c>
      <c r="Q174" s="10" t="e">
        <f>F174</f>
        <v>#N/A</v>
      </c>
    </row>
    <row r="175" spans="1:17" x14ac:dyDescent="0.25">
      <c r="A175" s="17">
        <v>170</v>
      </c>
      <c r="B175" s="16" t="s">
        <v>122</v>
      </c>
      <c r="C175" s="15">
        <v>1200</v>
      </c>
      <c r="D175" s="15">
        <f>D174+C175</f>
        <v>2094093</v>
      </c>
      <c r="E175" s="14">
        <f>D175/$D$291</f>
        <v>0.9774446232664431</v>
      </c>
      <c r="F175" s="13" t="e">
        <f>IF((ROW()-5)&lt;=$B$2,E175,NA())</f>
        <v>#N/A</v>
      </c>
      <c r="G175" s="12"/>
      <c r="H175" s="12"/>
      <c r="I175" s="12"/>
      <c r="J175" s="12"/>
      <c r="L175" s="11">
        <f>1000*(A175-$L$1)/($L$2-$L$1)</f>
        <v>592.33449477351917</v>
      </c>
      <c r="M175" s="10">
        <f>E175</f>
        <v>0.9774446232664431</v>
      </c>
      <c r="O175" s="11" t="str">
        <f>IF((ROW()-7)&lt;=$B$2,A175,"")</f>
        <v/>
      </c>
      <c r="P175" s="11" t="e">
        <f>IFERROR(1000*(O175-$P$1)/($P$2-$P$1),NA())</f>
        <v>#N/A</v>
      </c>
      <c r="Q175" s="10" t="e">
        <f>F175</f>
        <v>#N/A</v>
      </c>
    </row>
    <row r="176" spans="1:17" x14ac:dyDescent="0.25">
      <c r="A176" s="11">
        <v>171</v>
      </c>
      <c r="B176" s="16" t="s">
        <v>121</v>
      </c>
      <c r="C176" s="15">
        <v>1200</v>
      </c>
      <c r="D176" s="15">
        <f>D175+C176</f>
        <v>2095293</v>
      </c>
      <c r="E176" s="14">
        <f>D176/$D$291</f>
        <v>0.97800473857551473</v>
      </c>
      <c r="F176" s="13" t="e">
        <f>IF((ROW()-5)&lt;=$B$2,E176,NA())</f>
        <v>#N/A</v>
      </c>
      <c r="G176" s="12"/>
      <c r="H176" s="12"/>
      <c r="I176" s="12"/>
      <c r="J176" s="12"/>
      <c r="L176" s="11">
        <f>1000*(A176-$L$1)/($L$2-$L$1)</f>
        <v>595.81881533101046</v>
      </c>
      <c r="M176" s="10">
        <f>E176</f>
        <v>0.97800473857551473</v>
      </c>
      <c r="O176" s="11" t="str">
        <f>IF((ROW()-7)&lt;=$B$2,A176,"")</f>
        <v/>
      </c>
      <c r="P176" s="11" t="e">
        <f>IFERROR(1000*(O176-$P$1)/($P$2-$P$1),NA())</f>
        <v>#N/A</v>
      </c>
      <c r="Q176" s="10" t="e">
        <f>F176</f>
        <v>#N/A</v>
      </c>
    </row>
    <row r="177" spans="1:17" x14ac:dyDescent="0.25">
      <c r="A177" s="17">
        <v>172</v>
      </c>
      <c r="B177" s="16" t="s">
        <v>120</v>
      </c>
      <c r="C177" s="15">
        <v>1115</v>
      </c>
      <c r="D177" s="15">
        <f>D176+C177</f>
        <v>2096408</v>
      </c>
      <c r="E177" s="14">
        <f>D177/$D$291</f>
        <v>0.97852517905019376</v>
      </c>
      <c r="F177" s="13" t="e">
        <f>IF((ROW()-5)&lt;=$B$2,E177,NA())</f>
        <v>#N/A</v>
      </c>
      <c r="G177" s="12"/>
      <c r="H177" s="12"/>
      <c r="I177" s="12"/>
      <c r="J177" s="12"/>
      <c r="L177" s="11">
        <f>1000*(A177-$L$1)/($L$2-$L$1)</f>
        <v>599.30313588850174</v>
      </c>
      <c r="M177" s="10">
        <f>E177</f>
        <v>0.97852517905019376</v>
      </c>
      <c r="O177" s="11" t="str">
        <f>IF((ROW()-7)&lt;=$B$2,A177,"")</f>
        <v/>
      </c>
      <c r="P177" s="11" t="e">
        <f>IFERROR(1000*(O177-$P$1)/($P$2-$P$1),NA())</f>
        <v>#N/A</v>
      </c>
      <c r="Q177" s="10" t="e">
        <f>F177</f>
        <v>#N/A</v>
      </c>
    </row>
    <row r="178" spans="1:17" x14ac:dyDescent="0.25">
      <c r="A178" s="11">
        <v>173</v>
      </c>
      <c r="B178" s="16" t="s">
        <v>119</v>
      </c>
      <c r="C178" s="15">
        <v>1100</v>
      </c>
      <c r="D178" s="15">
        <f>D177+C178</f>
        <v>2097508</v>
      </c>
      <c r="E178" s="14">
        <f>D178/$D$291</f>
        <v>0.97903861808350945</v>
      </c>
      <c r="F178" s="13" t="e">
        <f>IF((ROW()-5)&lt;=$B$2,E178,NA())</f>
        <v>#N/A</v>
      </c>
      <c r="G178" s="12"/>
      <c r="H178" s="12"/>
      <c r="I178" s="12"/>
      <c r="J178" s="12"/>
      <c r="L178" s="11">
        <f>1000*(A178-$L$1)/($L$2-$L$1)</f>
        <v>602.78745644599303</v>
      </c>
      <c r="M178" s="10">
        <f>E178</f>
        <v>0.97903861808350945</v>
      </c>
      <c r="O178" s="11" t="str">
        <f>IF((ROW()-7)&lt;=$B$2,A178,"")</f>
        <v/>
      </c>
      <c r="P178" s="11" t="e">
        <f>IFERROR(1000*(O178-$P$1)/($P$2-$P$1),NA())</f>
        <v>#N/A</v>
      </c>
      <c r="Q178" s="10" t="e">
        <f>F178</f>
        <v>#N/A</v>
      </c>
    </row>
    <row r="179" spans="1:17" x14ac:dyDescent="0.25">
      <c r="A179" s="17">
        <v>174</v>
      </c>
      <c r="B179" s="16" t="s">
        <v>118</v>
      </c>
      <c r="C179" s="15">
        <v>1100</v>
      </c>
      <c r="D179" s="15">
        <f>D178+C179</f>
        <v>2098608</v>
      </c>
      <c r="E179" s="14">
        <f>D179/$D$291</f>
        <v>0.97955205711682514</v>
      </c>
      <c r="F179" s="13" t="e">
        <f>IF((ROW()-5)&lt;=$B$2,E179,NA())</f>
        <v>#N/A</v>
      </c>
      <c r="G179" s="12"/>
      <c r="H179" s="12"/>
      <c r="I179" s="12"/>
      <c r="J179" s="12"/>
      <c r="L179" s="11">
        <f>1000*(A179-$L$1)/($L$2-$L$1)</f>
        <v>606.27177700348432</v>
      </c>
      <c r="M179" s="10">
        <f>E179</f>
        <v>0.97955205711682514</v>
      </c>
      <c r="O179" s="11" t="str">
        <f>IF((ROW()-7)&lt;=$B$2,A179,"")</f>
        <v/>
      </c>
      <c r="P179" s="11" t="e">
        <f>IFERROR(1000*(O179-$P$1)/($P$2-$P$1),NA())</f>
        <v>#N/A</v>
      </c>
      <c r="Q179" s="10" t="e">
        <f>F179</f>
        <v>#N/A</v>
      </c>
    </row>
    <row r="180" spans="1:17" x14ac:dyDescent="0.25">
      <c r="A180" s="11">
        <v>175</v>
      </c>
      <c r="B180" s="16" t="s">
        <v>117</v>
      </c>
      <c r="C180" s="15">
        <v>1019</v>
      </c>
      <c r="D180" s="15">
        <f>D179+C180</f>
        <v>2099627</v>
      </c>
      <c r="E180" s="14">
        <f>D180/$D$291</f>
        <v>0.98002768836677845</v>
      </c>
      <c r="F180" s="13" t="e">
        <f>IF((ROW()-5)&lt;=$B$2,E180,NA())</f>
        <v>#N/A</v>
      </c>
      <c r="G180" s="12"/>
      <c r="H180" s="12"/>
      <c r="I180" s="12"/>
      <c r="J180" s="12"/>
      <c r="L180" s="11">
        <f>1000*(A180-$L$1)/($L$2-$L$1)</f>
        <v>609.7560975609756</v>
      </c>
      <c r="M180" s="10">
        <f>E180</f>
        <v>0.98002768836677845</v>
      </c>
      <c r="O180" s="11" t="str">
        <f>IF((ROW()-7)&lt;=$B$2,A180,"")</f>
        <v/>
      </c>
      <c r="P180" s="11" t="e">
        <f>IFERROR(1000*(O180-$P$1)/($P$2-$P$1),NA())</f>
        <v>#N/A</v>
      </c>
      <c r="Q180" s="10" t="e">
        <f>F180</f>
        <v>#N/A</v>
      </c>
    </row>
    <row r="181" spans="1:17" x14ac:dyDescent="0.25">
      <c r="A181" s="17">
        <v>176</v>
      </c>
      <c r="B181" s="16" t="s">
        <v>116</v>
      </c>
      <c r="C181" s="15">
        <v>1000</v>
      </c>
      <c r="D181" s="15">
        <f>D180+C181</f>
        <v>2100627</v>
      </c>
      <c r="E181" s="14">
        <f>D181/$D$291</f>
        <v>0.98049445112433808</v>
      </c>
      <c r="F181" s="13" t="e">
        <f>IF((ROW()-5)&lt;=$B$2,E181,NA())</f>
        <v>#N/A</v>
      </c>
      <c r="G181" s="12"/>
      <c r="H181" s="12"/>
      <c r="I181" s="12"/>
      <c r="J181" s="12"/>
      <c r="L181" s="11">
        <f>1000*(A181-$L$1)/($L$2-$L$1)</f>
        <v>613.24041811846689</v>
      </c>
      <c r="M181" s="10">
        <f>E181</f>
        <v>0.98049445112433808</v>
      </c>
      <c r="O181" s="11" t="str">
        <f>IF((ROW()-7)&lt;=$B$2,A181,"")</f>
        <v/>
      </c>
      <c r="P181" s="11" t="e">
        <f>IFERROR(1000*(O181-$P$1)/($P$2-$P$1),NA())</f>
        <v>#N/A</v>
      </c>
      <c r="Q181" s="10" t="e">
        <f>F181</f>
        <v>#N/A</v>
      </c>
    </row>
    <row r="182" spans="1:17" x14ac:dyDescent="0.25">
      <c r="A182" s="11">
        <v>177</v>
      </c>
      <c r="B182" s="16" t="s">
        <v>115</v>
      </c>
      <c r="C182" s="15">
        <v>1000</v>
      </c>
      <c r="D182" s="15">
        <f>D181+C182</f>
        <v>2101627</v>
      </c>
      <c r="E182" s="14">
        <f>D182/$D$291</f>
        <v>0.98096121388189783</v>
      </c>
      <c r="F182" s="13" t="e">
        <f>IF((ROW()-5)&lt;=$B$2,E182,NA())</f>
        <v>#N/A</v>
      </c>
      <c r="G182" s="12"/>
      <c r="H182" s="12"/>
      <c r="I182" s="12"/>
      <c r="J182" s="12"/>
      <c r="L182" s="11">
        <f>1000*(A182-$L$1)/($L$2-$L$1)</f>
        <v>616.72473867595818</v>
      </c>
      <c r="M182" s="10">
        <f>E182</f>
        <v>0.98096121388189783</v>
      </c>
      <c r="O182" s="11" t="str">
        <f>IF((ROW()-7)&lt;=$B$2,A182,"")</f>
        <v/>
      </c>
      <c r="P182" s="11" t="e">
        <f>IFERROR(1000*(O182-$P$1)/($P$2-$P$1),NA())</f>
        <v>#N/A</v>
      </c>
      <c r="Q182" s="10" t="e">
        <f>F182</f>
        <v>#N/A</v>
      </c>
    </row>
    <row r="183" spans="1:17" x14ac:dyDescent="0.25">
      <c r="A183" s="17">
        <v>178</v>
      </c>
      <c r="B183" s="16" t="s">
        <v>114</v>
      </c>
      <c r="C183" s="15">
        <v>999</v>
      </c>
      <c r="D183" s="15">
        <f>D182+C183</f>
        <v>2102626</v>
      </c>
      <c r="E183" s="14">
        <f>D183/$D$291</f>
        <v>0.98142750987669991</v>
      </c>
      <c r="F183" s="13" t="e">
        <f>IF((ROW()-5)&lt;=$B$2,E183,NA())</f>
        <v>#N/A</v>
      </c>
      <c r="G183" s="12"/>
      <c r="H183" s="12"/>
      <c r="I183" s="12"/>
      <c r="J183" s="12"/>
      <c r="L183" s="11">
        <f>1000*(A183-$L$1)/($L$2-$L$1)</f>
        <v>620.20905923344947</v>
      </c>
      <c r="M183" s="10">
        <f>E183</f>
        <v>0.98142750987669991</v>
      </c>
      <c r="O183" s="11" t="str">
        <f>IF((ROW()-7)&lt;=$B$2,A183,"")</f>
        <v/>
      </c>
      <c r="P183" s="11" t="e">
        <f>IFERROR(1000*(O183-$P$1)/($P$2-$P$1),NA())</f>
        <v>#N/A</v>
      </c>
      <c r="Q183" s="10" t="e">
        <f>F183</f>
        <v>#N/A</v>
      </c>
    </row>
    <row r="184" spans="1:17" x14ac:dyDescent="0.25">
      <c r="A184" s="11">
        <v>179</v>
      </c>
      <c r="B184" s="16" t="s">
        <v>113</v>
      </c>
      <c r="C184" s="15">
        <v>995</v>
      </c>
      <c r="D184" s="15">
        <f>D183+C184</f>
        <v>2103621</v>
      </c>
      <c r="E184" s="14">
        <f>D184/$D$291</f>
        <v>0.98189193882047188</v>
      </c>
      <c r="F184" s="13" t="e">
        <f>IF((ROW()-5)&lt;=$B$2,E184,NA())</f>
        <v>#N/A</v>
      </c>
      <c r="G184" s="12"/>
      <c r="H184" s="12"/>
      <c r="I184" s="12"/>
      <c r="J184" s="12"/>
      <c r="L184" s="11">
        <f>1000*(A184-$L$1)/($L$2-$L$1)</f>
        <v>623.69337979094075</v>
      </c>
      <c r="M184" s="10">
        <f>E184</f>
        <v>0.98189193882047188</v>
      </c>
      <c r="O184" s="11" t="str">
        <f>IF((ROW()-7)&lt;=$B$2,A184,"")</f>
        <v/>
      </c>
      <c r="P184" s="11" t="e">
        <f>IFERROR(1000*(O184-$P$1)/($P$2-$P$1),NA())</f>
        <v>#N/A</v>
      </c>
      <c r="Q184" s="10" t="e">
        <f>F184</f>
        <v>#N/A</v>
      </c>
    </row>
    <row r="185" spans="1:17" x14ac:dyDescent="0.25">
      <c r="A185" s="17">
        <v>180</v>
      </c>
      <c r="B185" s="16" t="s">
        <v>112</v>
      </c>
      <c r="C185" s="15">
        <v>977</v>
      </c>
      <c r="D185" s="15">
        <f>D184+C185</f>
        <v>2104598</v>
      </c>
      <c r="E185" s="14">
        <f>D185/$D$291</f>
        <v>0.98234796603460761</v>
      </c>
      <c r="F185" s="13" t="e">
        <f>IF((ROW()-5)&lt;=$B$2,E185,NA())</f>
        <v>#N/A</v>
      </c>
      <c r="G185" s="12"/>
      <c r="H185" s="12"/>
      <c r="I185" s="12"/>
      <c r="J185" s="12"/>
      <c r="L185" s="11">
        <f>1000*(A185-$L$1)/($L$2-$L$1)</f>
        <v>627.17770034843204</v>
      </c>
      <c r="M185" s="10">
        <f>E185</f>
        <v>0.98234796603460761</v>
      </c>
      <c r="O185" s="11" t="str">
        <f>IF((ROW()-7)&lt;=$B$2,A185,"")</f>
        <v/>
      </c>
      <c r="P185" s="11" t="e">
        <f>IFERROR(1000*(O185-$P$1)/($P$2-$P$1),NA())</f>
        <v>#N/A</v>
      </c>
      <c r="Q185" s="10" t="e">
        <f>F185</f>
        <v>#N/A</v>
      </c>
    </row>
    <row r="186" spans="1:17" x14ac:dyDescent="0.25">
      <c r="A186" s="11">
        <v>181</v>
      </c>
      <c r="B186" s="16" t="s">
        <v>111</v>
      </c>
      <c r="C186" s="15">
        <v>975</v>
      </c>
      <c r="D186" s="15">
        <f>D185+C186</f>
        <v>2105573</v>
      </c>
      <c r="E186" s="14">
        <f>D186/$D$291</f>
        <v>0.98280305972322834</v>
      </c>
      <c r="F186" s="13" t="e">
        <f>IF((ROW()-5)&lt;=$B$2,E186,NA())</f>
        <v>#N/A</v>
      </c>
      <c r="G186" s="12"/>
      <c r="H186" s="12"/>
      <c r="I186" s="12"/>
      <c r="J186" s="12"/>
      <c r="L186" s="11">
        <f>1000*(A186-$L$1)/($L$2-$L$1)</f>
        <v>630.66202090592333</v>
      </c>
      <c r="M186" s="10">
        <f>E186</f>
        <v>0.98280305972322834</v>
      </c>
      <c r="O186" s="11" t="str">
        <f>IF((ROW()-7)&lt;=$B$2,A186,"")</f>
        <v/>
      </c>
      <c r="P186" s="11" t="e">
        <f>IFERROR(1000*(O186-$P$1)/($P$2-$P$1),NA())</f>
        <v>#N/A</v>
      </c>
      <c r="Q186" s="10" t="e">
        <f>F186</f>
        <v>#N/A</v>
      </c>
    </row>
    <row r="187" spans="1:17" x14ac:dyDescent="0.25">
      <c r="A187" s="17">
        <v>182</v>
      </c>
      <c r="B187" s="16" t="s">
        <v>110</v>
      </c>
      <c r="C187" s="15">
        <v>969</v>
      </c>
      <c r="D187" s="15">
        <f>D186+C187</f>
        <v>2106542</v>
      </c>
      <c r="E187" s="14">
        <f>D187/$D$291</f>
        <v>0.98325535283530374</v>
      </c>
      <c r="F187" s="13" t="e">
        <f>IF((ROW()-5)&lt;=$B$2,E187,NA())</f>
        <v>#N/A</v>
      </c>
      <c r="G187" s="12"/>
      <c r="H187" s="12"/>
      <c r="I187" s="12"/>
      <c r="J187" s="12"/>
      <c r="L187" s="11">
        <f>1000*(A187-$L$1)/($L$2-$L$1)</f>
        <v>634.14634146341461</v>
      </c>
      <c r="M187" s="10">
        <f>E187</f>
        <v>0.98325535283530374</v>
      </c>
      <c r="O187" s="11" t="str">
        <f>IF((ROW()-7)&lt;=$B$2,A187,"")</f>
        <v/>
      </c>
      <c r="P187" s="11" t="e">
        <f>IFERROR(1000*(O187-$P$1)/($P$2-$P$1),NA())</f>
        <v>#N/A</v>
      </c>
      <c r="Q187" s="10" t="e">
        <f>F187</f>
        <v>#N/A</v>
      </c>
    </row>
    <row r="188" spans="1:17" x14ac:dyDescent="0.25">
      <c r="A188" s="11">
        <v>183</v>
      </c>
      <c r="B188" s="16" t="s">
        <v>109</v>
      </c>
      <c r="C188" s="15">
        <v>965</v>
      </c>
      <c r="D188" s="15">
        <f>D187+C188</f>
        <v>2107507</v>
      </c>
      <c r="E188" s="14">
        <f>D188/$D$291</f>
        <v>0.9837057788963488</v>
      </c>
      <c r="F188" s="13" t="e">
        <f>IF((ROW()-5)&lt;=$B$2,E188,NA())</f>
        <v>#N/A</v>
      </c>
      <c r="G188" s="12"/>
      <c r="H188" s="12"/>
      <c r="I188" s="12"/>
      <c r="J188" s="12"/>
      <c r="L188" s="11">
        <f>1000*(A188-$L$1)/($L$2-$L$1)</f>
        <v>637.6306620209059</v>
      </c>
      <c r="M188" s="10">
        <f>E188</f>
        <v>0.9837057788963488</v>
      </c>
      <c r="O188" s="11" t="str">
        <f>IF((ROW()-7)&lt;=$B$2,A188,"")</f>
        <v/>
      </c>
      <c r="P188" s="11" t="e">
        <f>IFERROR(1000*(O188-$P$1)/($P$2-$P$1),NA())</f>
        <v>#N/A</v>
      </c>
      <c r="Q188" s="10" t="e">
        <f>F188</f>
        <v>#N/A</v>
      </c>
    </row>
    <row r="189" spans="1:17" x14ac:dyDescent="0.25">
      <c r="A189" s="17">
        <v>184</v>
      </c>
      <c r="B189" s="16" t="s">
        <v>108</v>
      </c>
      <c r="C189" s="15">
        <v>895</v>
      </c>
      <c r="D189" s="15">
        <f>D188+C189</f>
        <v>2108402</v>
      </c>
      <c r="E189" s="14">
        <f>D189/$D$291</f>
        <v>0.98412353156436472</v>
      </c>
      <c r="F189" s="13" t="e">
        <f>IF((ROW()-5)&lt;=$B$2,E189,NA())</f>
        <v>#N/A</v>
      </c>
      <c r="G189" s="12"/>
      <c r="H189" s="12"/>
      <c r="I189" s="12"/>
      <c r="J189" s="12"/>
      <c r="L189" s="11">
        <f>1000*(A189-$L$1)/($L$2-$L$1)</f>
        <v>641.11498257839719</v>
      </c>
      <c r="M189" s="10">
        <f>E189</f>
        <v>0.98412353156436472</v>
      </c>
      <c r="O189" s="11" t="str">
        <f>IF((ROW()-7)&lt;=$B$2,A189,"")</f>
        <v/>
      </c>
      <c r="P189" s="11" t="e">
        <f>IFERROR(1000*(O189-$P$1)/($P$2-$P$1),NA())</f>
        <v>#N/A</v>
      </c>
      <c r="Q189" s="10" t="e">
        <f>F189</f>
        <v>#N/A</v>
      </c>
    </row>
    <row r="190" spans="1:17" x14ac:dyDescent="0.25">
      <c r="A190" s="11">
        <v>185</v>
      </c>
      <c r="B190" s="16" t="s">
        <v>107</v>
      </c>
      <c r="C190" s="15">
        <v>894</v>
      </c>
      <c r="D190" s="15">
        <f>D189+C190</f>
        <v>2109296</v>
      </c>
      <c r="E190" s="14">
        <f>D190/$D$291</f>
        <v>0.98454081746962308</v>
      </c>
      <c r="F190" s="13" t="e">
        <f>IF((ROW()-5)&lt;=$B$2,E190,NA())</f>
        <v>#N/A</v>
      </c>
      <c r="G190" s="12"/>
      <c r="H190" s="12"/>
      <c r="I190" s="12"/>
      <c r="J190" s="12"/>
      <c r="L190" s="11">
        <f>1000*(A190-$L$1)/($L$2-$L$1)</f>
        <v>644.59930313588848</v>
      </c>
      <c r="M190" s="10">
        <f>E190</f>
        <v>0.98454081746962308</v>
      </c>
      <c r="O190" s="11" t="str">
        <f>IF((ROW()-7)&lt;=$B$2,A190,"")</f>
        <v/>
      </c>
      <c r="P190" s="11" t="e">
        <f>IFERROR(1000*(O190-$P$1)/($P$2-$P$1),NA())</f>
        <v>#N/A</v>
      </c>
      <c r="Q190" s="10" t="e">
        <f>F190</f>
        <v>#N/A</v>
      </c>
    </row>
    <row r="191" spans="1:17" x14ac:dyDescent="0.25">
      <c r="A191" s="17">
        <v>186</v>
      </c>
      <c r="B191" s="16" t="s">
        <v>106</v>
      </c>
      <c r="C191" s="15">
        <v>853</v>
      </c>
      <c r="D191" s="15">
        <f>D190+C191</f>
        <v>2110149</v>
      </c>
      <c r="E191" s="14">
        <f>D191/$D$291</f>
        <v>0.98493896610182152</v>
      </c>
      <c r="F191" s="13" t="e">
        <f>IF((ROW()-5)&lt;=$B$2,E191,NA())</f>
        <v>#N/A</v>
      </c>
      <c r="G191" s="12"/>
      <c r="H191" s="12"/>
      <c r="I191" s="12"/>
      <c r="J191" s="12"/>
      <c r="L191" s="11">
        <f>1000*(A191-$L$1)/($L$2-$L$1)</f>
        <v>648.08362369337976</v>
      </c>
      <c r="M191" s="10">
        <f>E191</f>
        <v>0.98493896610182152</v>
      </c>
      <c r="O191" s="11" t="str">
        <f>IF((ROW()-7)&lt;=$B$2,A191,"")</f>
        <v/>
      </c>
      <c r="P191" s="11" t="e">
        <f>IFERROR(1000*(O191-$P$1)/($P$2-$P$1),NA())</f>
        <v>#N/A</v>
      </c>
      <c r="Q191" s="10" t="e">
        <f>F191</f>
        <v>#N/A</v>
      </c>
    </row>
    <row r="192" spans="1:17" x14ac:dyDescent="0.25">
      <c r="A192" s="11">
        <v>187</v>
      </c>
      <c r="B192" s="16" t="s">
        <v>105</v>
      </c>
      <c r="C192" s="15">
        <v>835</v>
      </c>
      <c r="D192" s="15">
        <f>D191+C192</f>
        <v>2110984</v>
      </c>
      <c r="E192" s="14">
        <f>D192/$D$291</f>
        <v>0.98532871300438385</v>
      </c>
      <c r="F192" s="13" t="e">
        <f>IF((ROW()-5)&lt;=$B$2,E192,NA())</f>
        <v>#N/A</v>
      </c>
      <c r="G192" s="12"/>
      <c r="H192" s="12"/>
      <c r="I192" s="12"/>
      <c r="J192" s="12"/>
      <c r="L192" s="11">
        <f>1000*(A192-$L$1)/($L$2-$L$1)</f>
        <v>651.56794425087105</v>
      </c>
      <c r="M192" s="10">
        <f>E192</f>
        <v>0.98532871300438385</v>
      </c>
      <c r="O192" s="11" t="str">
        <f>IF((ROW()-7)&lt;=$B$2,A192,"")</f>
        <v/>
      </c>
      <c r="P192" s="11" t="e">
        <f>IFERROR(1000*(O192-$P$1)/($P$2-$P$1),NA())</f>
        <v>#N/A</v>
      </c>
      <c r="Q192" s="10" t="e">
        <f>F192</f>
        <v>#N/A</v>
      </c>
    </row>
    <row r="193" spans="1:17" x14ac:dyDescent="0.25">
      <c r="A193" s="17">
        <v>188</v>
      </c>
      <c r="B193" s="16" t="s">
        <v>104</v>
      </c>
      <c r="C193" s="15">
        <v>826</v>
      </c>
      <c r="D193" s="15">
        <f>D192+C193</f>
        <v>2111810</v>
      </c>
      <c r="E193" s="14">
        <f>D193/$D$291</f>
        <v>0.98571425904212817</v>
      </c>
      <c r="F193" s="13" t="e">
        <f>IF((ROW()-5)&lt;=$B$2,E193,NA())</f>
        <v>#N/A</v>
      </c>
      <c r="G193" s="12"/>
      <c r="H193" s="12"/>
      <c r="I193" s="12"/>
      <c r="J193" s="12"/>
      <c r="L193" s="11">
        <f>1000*(A193-$L$1)/($L$2-$L$1)</f>
        <v>655.05226480836234</v>
      </c>
      <c r="M193" s="10">
        <f>E193</f>
        <v>0.98571425904212817</v>
      </c>
      <c r="O193" s="11" t="str">
        <f>IF((ROW()-7)&lt;=$B$2,A193,"")</f>
        <v/>
      </c>
      <c r="P193" s="11" t="e">
        <f>IFERROR(1000*(O193-$P$1)/($P$2-$P$1),NA())</f>
        <v>#N/A</v>
      </c>
      <c r="Q193" s="10" t="e">
        <f>F193</f>
        <v>#N/A</v>
      </c>
    </row>
    <row r="194" spans="1:17" x14ac:dyDescent="0.25">
      <c r="A194" s="11">
        <v>189</v>
      </c>
      <c r="B194" s="16" t="s">
        <v>103</v>
      </c>
      <c r="C194" s="15">
        <v>825</v>
      </c>
      <c r="D194" s="15">
        <f>D193+C194</f>
        <v>2112635</v>
      </c>
      <c r="E194" s="14">
        <f>D194/$D$291</f>
        <v>0.98609933831711494</v>
      </c>
      <c r="F194" s="13" t="e">
        <f>IF((ROW()-5)&lt;=$B$2,E194,NA())</f>
        <v>#N/A</v>
      </c>
      <c r="G194" s="12"/>
      <c r="H194" s="12"/>
      <c r="I194" s="12"/>
      <c r="J194" s="12"/>
      <c r="L194" s="11">
        <f>1000*(A194-$L$1)/($L$2-$L$1)</f>
        <v>658.53658536585363</v>
      </c>
      <c r="M194" s="10">
        <f>E194</f>
        <v>0.98609933831711494</v>
      </c>
      <c r="O194" s="11" t="str">
        <f>IF((ROW()-7)&lt;=$B$2,A194,"")</f>
        <v/>
      </c>
      <c r="P194" s="11" t="e">
        <f>IFERROR(1000*(O194-$P$1)/($P$2-$P$1),NA())</f>
        <v>#N/A</v>
      </c>
      <c r="Q194" s="10" t="e">
        <f>F194</f>
        <v>#N/A</v>
      </c>
    </row>
    <row r="195" spans="1:17" x14ac:dyDescent="0.25">
      <c r="A195" s="17">
        <v>190</v>
      </c>
      <c r="B195" s="16" t="s">
        <v>102</v>
      </c>
      <c r="C195" s="15">
        <v>800</v>
      </c>
      <c r="D195" s="15">
        <f>D194+C195</f>
        <v>2113435</v>
      </c>
      <c r="E195" s="14">
        <f>D195/$D$291</f>
        <v>0.98647274852316269</v>
      </c>
      <c r="F195" s="13" t="e">
        <f>IF((ROW()-5)&lt;=$B$2,E195,NA())</f>
        <v>#N/A</v>
      </c>
      <c r="G195" s="12"/>
      <c r="H195" s="12"/>
      <c r="I195" s="12"/>
      <c r="J195" s="12"/>
      <c r="L195" s="11">
        <f>1000*(A195-$L$1)/($L$2-$L$1)</f>
        <v>662.02090592334491</v>
      </c>
      <c r="M195" s="10">
        <f>E195</f>
        <v>0.98647274852316269</v>
      </c>
      <c r="O195" s="11" t="str">
        <f>IF((ROW()-7)&lt;=$B$2,A195,"")</f>
        <v/>
      </c>
      <c r="P195" s="11" t="e">
        <f>IFERROR(1000*(O195-$P$1)/($P$2-$P$1),NA())</f>
        <v>#N/A</v>
      </c>
      <c r="Q195" s="10" t="e">
        <f>F195</f>
        <v>#N/A</v>
      </c>
    </row>
    <row r="196" spans="1:17" x14ac:dyDescent="0.25">
      <c r="A196" s="11">
        <v>191</v>
      </c>
      <c r="B196" s="16" t="s">
        <v>101</v>
      </c>
      <c r="C196" s="15">
        <v>800</v>
      </c>
      <c r="D196" s="15">
        <f>D195+C196</f>
        <v>2114235</v>
      </c>
      <c r="E196" s="14">
        <f>D196/$D$291</f>
        <v>0.98684615872921033</v>
      </c>
      <c r="F196" s="13" t="e">
        <f>IF((ROW()-5)&lt;=$B$2,E196,NA())</f>
        <v>#N/A</v>
      </c>
      <c r="G196" s="12"/>
      <c r="H196" s="12"/>
      <c r="I196" s="12"/>
      <c r="J196" s="12"/>
      <c r="L196" s="11">
        <f>1000*(A196-$L$1)/($L$2-$L$1)</f>
        <v>665.5052264808362</v>
      </c>
      <c r="M196" s="10">
        <f>E196</f>
        <v>0.98684615872921033</v>
      </c>
      <c r="O196" s="11" t="str">
        <f>IF((ROW()-7)&lt;=$B$2,A196,"")</f>
        <v/>
      </c>
      <c r="P196" s="11" t="e">
        <f>IFERROR(1000*(O196-$P$1)/($P$2-$P$1),NA())</f>
        <v>#N/A</v>
      </c>
      <c r="Q196" s="10" t="e">
        <f>F196</f>
        <v>#N/A</v>
      </c>
    </row>
    <row r="197" spans="1:17" x14ac:dyDescent="0.25">
      <c r="A197" s="17">
        <v>192</v>
      </c>
      <c r="B197" s="16" t="s">
        <v>100</v>
      </c>
      <c r="C197" s="15">
        <v>774</v>
      </c>
      <c r="D197" s="15">
        <f>D196+C197</f>
        <v>2115009</v>
      </c>
      <c r="E197" s="14">
        <f>D197/$D$291</f>
        <v>0.98720743310356163</v>
      </c>
      <c r="F197" s="13" t="e">
        <f>IF((ROW()-5)&lt;=$B$2,E197,NA())</f>
        <v>#N/A</v>
      </c>
      <c r="G197" s="12"/>
      <c r="H197" s="12"/>
      <c r="I197" s="12"/>
      <c r="J197" s="12"/>
      <c r="L197" s="11">
        <f>1000*(A197-$L$1)/($L$2-$L$1)</f>
        <v>668.98954703832749</v>
      </c>
      <c r="M197" s="10">
        <f>E197</f>
        <v>0.98720743310356163</v>
      </c>
      <c r="O197" s="11" t="str">
        <f>IF((ROW()-7)&lt;=$B$2,A197,"")</f>
        <v/>
      </c>
      <c r="P197" s="11" t="e">
        <f>IFERROR(1000*(O197-$P$1)/($P$2-$P$1),NA())</f>
        <v>#N/A</v>
      </c>
      <c r="Q197" s="10" t="e">
        <f>F197</f>
        <v>#N/A</v>
      </c>
    </row>
    <row r="198" spans="1:17" x14ac:dyDescent="0.25">
      <c r="A198" s="11">
        <v>193</v>
      </c>
      <c r="B198" s="16" t="s">
        <v>99</v>
      </c>
      <c r="C198" s="15">
        <v>770</v>
      </c>
      <c r="D198" s="15">
        <f>D197+C198</f>
        <v>2115779</v>
      </c>
      <c r="E198" s="14">
        <f>D198/$D$291</f>
        <v>0.98756684042688259</v>
      </c>
      <c r="F198" s="13" t="e">
        <f>IF((ROW()-5)&lt;=$B$2,E198,NA())</f>
        <v>#N/A</v>
      </c>
      <c r="G198" s="12"/>
      <c r="H198" s="12"/>
      <c r="I198" s="12"/>
      <c r="J198" s="12"/>
      <c r="L198" s="11">
        <f>1000*(A198-$L$1)/($L$2-$L$1)</f>
        <v>672.47386759581877</v>
      </c>
      <c r="M198" s="10">
        <f>E198</f>
        <v>0.98756684042688259</v>
      </c>
      <c r="O198" s="11" t="str">
        <f>IF((ROW()-7)&lt;=$B$2,A198,"")</f>
        <v/>
      </c>
      <c r="P198" s="11" t="e">
        <f>IFERROR(1000*(O198-$P$1)/($P$2-$P$1),NA())</f>
        <v>#N/A</v>
      </c>
      <c r="Q198" s="10" t="e">
        <f>F198</f>
        <v>#N/A</v>
      </c>
    </row>
    <row r="199" spans="1:17" x14ac:dyDescent="0.25">
      <c r="A199" s="17">
        <v>194</v>
      </c>
      <c r="B199" s="16" t="s">
        <v>98</v>
      </c>
      <c r="C199" s="15">
        <v>750</v>
      </c>
      <c r="D199" s="15">
        <f>D198+C199</f>
        <v>2116529</v>
      </c>
      <c r="E199" s="14">
        <f>D199/$D$291</f>
        <v>0.98791691249505231</v>
      </c>
      <c r="F199" s="13" t="e">
        <f>IF((ROW()-5)&lt;=$B$2,E199,NA())</f>
        <v>#N/A</v>
      </c>
      <c r="G199" s="12"/>
      <c r="H199" s="12"/>
      <c r="I199" s="12"/>
      <c r="J199" s="12"/>
      <c r="L199" s="11">
        <f>1000*(A199-$L$1)/($L$2-$L$1)</f>
        <v>675.95818815331006</v>
      </c>
      <c r="M199" s="10">
        <f>E199</f>
        <v>0.98791691249505231</v>
      </c>
      <c r="O199" s="11" t="str">
        <f>IF((ROW()-7)&lt;=$B$2,A199,"")</f>
        <v/>
      </c>
      <c r="P199" s="11" t="e">
        <f>IFERROR(1000*(O199-$P$1)/($P$2-$P$1),NA())</f>
        <v>#N/A</v>
      </c>
      <c r="Q199" s="10" t="e">
        <f>F199</f>
        <v>#N/A</v>
      </c>
    </row>
    <row r="200" spans="1:17" x14ac:dyDescent="0.25">
      <c r="A200" s="11">
        <v>195</v>
      </c>
      <c r="B200" s="16" t="s">
        <v>97</v>
      </c>
      <c r="C200" s="15">
        <v>740</v>
      </c>
      <c r="D200" s="15">
        <f>D199+C200</f>
        <v>2117269</v>
      </c>
      <c r="E200" s="14">
        <f>D200/$D$291</f>
        <v>0.98826231693564648</v>
      </c>
      <c r="F200" s="13" t="e">
        <f>IF((ROW()-5)&lt;=$B$2,E200,NA())</f>
        <v>#N/A</v>
      </c>
      <c r="G200" s="12"/>
      <c r="H200" s="12"/>
      <c r="I200" s="12"/>
      <c r="J200" s="12"/>
      <c r="L200" s="11">
        <f>1000*(A200-$L$1)/($L$2-$L$1)</f>
        <v>679.44250871080135</v>
      </c>
      <c r="M200" s="10">
        <f>E200</f>
        <v>0.98826231693564648</v>
      </c>
      <c r="O200" s="11" t="str">
        <f>IF((ROW()-7)&lt;=$B$2,A200,"")</f>
        <v/>
      </c>
      <c r="P200" s="11" t="e">
        <f>IFERROR(1000*(O200-$P$1)/($P$2-$P$1),NA())</f>
        <v>#N/A</v>
      </c>
      <c r="Q200" s="10" t="e">
        <f>F200</f>
        <v>#N/A</v>
      </c>
    </row>
    <row r="201" spans="1:17" x14ac:dyDescent="0.25">
      <c r="A201" s="17">
        <v>196</v>
      </c>
      <c r="B201" s="16" t="s">
        <v>96</v>
      </c>
      <c r="C201" s="15">
        <v>737</v>
      </c>
      <c r="D201" s="15">
        <f>D200+C201</f>
        <v>2118006</v>
      </c>
      <c r="E201" s="14">
        <f>D201/$D$291</f>
        <v>0.98860632108796798</v>
      </c>
      <c r="F201" s="13" t="e">
        <f>IF((ROW()-5)&lt;=$B$2,E201,NA())</f>
        <v>#N/A</v>
      </c>
      <c r="G201" s="12"/>
      <c r="H201" s="12"/>
      <c r="I201" s="12"/>
      <c r="J201" s="12"/>
      <c r="L201" s="11">
        <f>1000*(A201-$L$1)/($L$2-$L$1)</f>
        <v>682.92682926829264</v>
      </c>
      <c r="M201" s="10">
        <f>E201</f>
        <v>0.98860632108796798</v>
      </c>
      <c r="O201" s="11" t="str">
        <f>IF((ROW()-7)&lt;=$B$2,A201,"")</f>
        <v/>
      </c>
      <c r="P201" s="11" t="e">
        <f>IFERROR(1000*(O201-$P$1)/($P$2-$P$1),NA())</f>
        <v>#N/A</v>
      </c>
      <c r="Q201" s="10" t="e">
        <f>F201</f>
        <v>#N/A</v>
      </c>
    </row>
    <row r="202" spans="1:17" x14ac:dyDescent="0.25">
      <c r="A202" s="11">
        <v>197</v>
      </c>
      <c r="B202" s="16" t="s">
        <v>95</v>
      </c>
      <c r="C202" s="15">
        <v>733</v>
      </c>
      <c r="D202" s="15">
        <f>D201+C202</f>
        <v>2118739</v>
      </c>
      <c r="E202" s="14">
        <f>D202/$D$291</f>
        <v>0.98894845818925925</v>
      </c>
      <c r="F202" s="13" t="e">
        <f>IF((ROW()-5)&lt;=$B$2,E202,NA())</f>
        <v>#N/A</v>
      </c>
      <c r="G202" s="12"/>
      <c r="H202" s="12"/>
      <c r="I202" s="12"/>
      <c r="J202" s="12"/>
      <c r="L202" s="11">
        <f>1000*(A202-$L$1)/($L$2-$L$1)</f>
        <v>686.41114982578392</v>
      </c>
      <c r="M202" s="10">
        <f>E202</f>
        <v>0.98894845818925925</v>
      </c>
      <c r="O202" s="11" t="str">
        <f>IF((ROW()-7)&lt;=$B$2,A202,"")</f>
        <v/>
      </c>
      <c r="P202" s="11" t="e">
        <f>IFERROR(1000*(O202-$P$1)/($P$2-$P$1),NA())</f>
        <v>#N/A</v>
      </c>
      <c r="Q202" s="10" t="e">
        <f>F202</f>
        <v>#N/A</v>
      </c>
    </row>
    <row r="203" spans="1:17" x14ac:dyDescent="0.25">
      <c r="A203" s="17">
        <v>198</v>
      </c>
      <c r="B203" s="16" t="s">
        <v>94</v>
      </c>
      <c r="C203" s="15">
        <v>712</v>
      </c>
      <c r="D203" s="15">
        <f>D202+C203</f>
        <v>2119451</v>
      </c>
      <c r="E203" s="14">
        <f>D203/$D$291</f>
        <v>0.98928079327264173</v>
      </c>
      <c r="F203" s="13" t="e">
        <f>IF((ROW()-5)&lt;=$B$2,E203,NA())</f>
        <v>#N/A</v>
      </c>
      <c r="G203" s="12"/>
      <c r="H203" s="12"/>
      <c r="I203" s="12"/>
      <c r="J203" s="12"/>
      <c r="L203" s="11">
        <f>1000*(A203-$L$1)/($L$2-$L$1)</f>
        <v>689.89547038327521</v>
      </c>
      <c r="M203" s="10">
        <f>E203</f>
        <v>0.98928079327264173</v>
      </c>
      <c r="O203" s="11" t="str">
        <f>IF((ROW()-7)&lt;=$B$2,A203,"")</f>
        <v/>
      </c>
      <c r="P203" s="11" t="e">
        <f>IFERROR(1000*(O203-$P$1)/($P$2-$P$1),NA())</f>
        <v>#N/A</v>
      </c>
      <c r="Q203" s="10" t="e">
        <f>F203</f>
        <v>#N/A</v>
      </c>
    </row>
    <row r="204" spans="1:17" x14ac:dyDescent="0.25">
      <c r="A204" s="11">
        <v>199</v>
      </c>
      <c r="B204" s="16" t="s">
        <v>93</v>
      </c>
      <c r="C204" s="15">
        <v>711</v>
      </c>
      <c r="D204" s="15">
        <f>D203+C204</f>
        <v>2120162</v>
      </c>
      <c r="E204" s="14">
        <f>D204/$D$291</f>
        <v>0.98961266159326666</v>
      </c>
      <c r="F204" s="13" t="e">
        <f>IF((ROW()-5)&lt;=$B$2,E204,NA())</f>
        <v>#N/A</v>
      </c>
      <c r="G204" s="12"/>
      <c r="H204" s="12"/>
      <c r="I204" s="12"/>
      <c r="J204" s="12"/>
      <c r="L204" s="11">
        <f>1000*(A204-$L$1)/($L$2-$L$1)</f>
        <v>693.3797909407665</v>
      </c>
      <c r="M204" s="10">
        <f>E204</f>
        <v>0.98961266159326666</v>
      </c>
      <c r="O204" s="11" t="str">
        <f>IF((ROW()-7)&lt;=$B$2,A204,"")</f>
        <v/>
      </c>
      <c r="P204" s="11" t="e">
        <f>IFERROR(1000*(O204-$P$1)/($P$2-$P$1),NA())</f>
        <v>#N/A</v>
      </c>
      <c r="Q204" s="10" t="e">
        <f>F204</f>
        <v>#N/A</v>
      </c>
    </row>
    <row r="205" spans="1:17" x14ac:dyDescent="0.25">
      <c r="A205" s="17">
        <v>200</v>
      </c>
      <c r="B205" s="16" t="s">
        <v>92</v>
      </c>
      <c r="C205" s="15">
        <v>679</v>
      </c>
      <c r="D205" s="15">
        <f>D204+C205</f>
        <v>2120841</v>
      </c>
      <c r="E205" s="14">
        <f>D205/$D$291</f>
        <v>0.98992959350564969</v>
      </c>
      <c r="F205" s="13" t="e">
        <f>IF((ROW()-5)&lt;=$B$2,E205,NA())</f>
        <v>#N/A</v>
      </c>
      <c r="G205" s="12"/>
      <c r="H205" s="12"/>
      <c r="I205" s="12"/>
      <c r="J205" s="12"/>
      <c r="L205" s="11">
        <f>1000*(A205-$L$1)/($L$2-$L$1)</f>
        <v>696.86411149825778</v>
      </c>
      <c r="M205" s="10">
        <f>E205</f>
        <v>0.98992959350564969</v>
      </c>
      <c r="O205" s="11" t="str">
        <f>IF((ROW()-7)&lt;=$B$2,A205,"")</f>
        <v/>
      </c>
      <c r="P205" s="11" t="e">
        <f>IFERROR(1000*(O205-$P$1)/($P$2-$P$1),NA())</f>
        <v>#N/A</v>
      </c>
      <c r="Q205" s="10" t="e">
        <f>F205</f>
        <v>#N/A</v>
      </c>
    </row>
    <row r="206" spans="1:17" x14ac:dyDescent="0.25">
      <c r="A206" s="11">
        <v>201</v>
      </c>
      <c r="B206" s="16" t="s">
        <v>91</v>
      </c>
      <c r="C206" s="15">
        <v>660</v>
      </c>
      <c r="D206" s="15">
        <f>D205+C206</f>
        <v>2121501</v>
      </c>
      <c r="E206" s="14">
        <f>D206/$D$291</f>
        <v>0.99023765692563914</v>
      </c>
      <c r="F206" s="13" t="e">
        <f>IF((ROW()-5)&lt;=$B$2,E206,NA())</f>
        <v>#N/A</v>
      </c>
      <c r="G206" s="12"/>
      <c r="H206" s="12"/>
      <c r="I206" s="12"/>
      <c r="J206" s="12"/>
      <c r="L206" s="11">
        <f>1000*(A206-$L$1)/($L$2-$L$1)</f>
        <v>700.34843205574919</v>
      </c>
      <c r="M206" s="10">
        <f>E206</f>
        <v>0.99023765692563914</v>
      </c>
      <c r="O206" s="11" t="str">
        <f>IF((ROW()-7)&lt;=$B$2,A206,"")</f>
        <v/>
      </c>
      <c r="P206" s="11" t="e">
        <f>IFERROR(1000*(O206-$P$1)/($P$2-$P$1),NA())</f>
        <v>#N/A</v>
      </c>
      <c r="Q206" s="10" t="e">
        <f>F206</f>
        <v>#N/A</v>
      </c>
    </row>
    <row r="207" spans="1:17" x14ac:dyDescent="0.25">
      <c r="A207" s="17">
        <v>202</v>
      </c>
      <c r="B207" s="16" t="s">
        <v>90</v>
      </c>
      <c r="C207" s="15">
        <v>658</v>
      </c>
      <c r="D207" s="15">
        <f>D206+C207</f>
        <v>2122159</v>
      </c>
      <c r="E207" s="14">
        <f>D207/$D$291</f>
        <v>0.99054478682011338</v>
      </c>
      <c r="F207" s="13" t="e">
        <f>IF((ROW()-5)&lt;=$B$2,E207,NA())</f>
        <v>#N/A</v>
      </c>
      <c r="G207" s="12"/>
      <c r="H207" s="12"/>
      <c r="I207" s="12"/>
      <c r="J207" s="12"/>
      <c r="L207" s="11">
        <f>1000*(A207-$L$1)/($L$2-$L$1)</f>
        <v>703.83275261324047</v>
      </c>
      <c r="M207" s="10">
        <f>E207</f>
        <v>0.99054478682011338</v>
      </c>
      <c r="O207" s="11" t="str">
        <f>IF((ROW()-7)&lt;=$B$2,A207,"")</f>
        <v/>
      </c>
      <c r="P207" s="11" t="e">
        <f>IFERROR(1000*(O207-$P$1)/($P$2-$P$1),NA())</f>
        <v>#N/A</v>
      </c>
      <c r="Q207" s="10" t="e">
        <f>F207</f>
        <v>#N/A</v>
      </c>
    </row>
    <row r="208" spans="1:17" x14ac:dyDescent="0.25">
      <c r="A208" s="11">
        <v>203</v>
      </c>
      <c r="B208" s="16" t="s">
        <v>89</v>
      </c>
      <c r="C208" s="15">
        <v>647</v>
      </c>
      <c r="D208" s="15">
        <f>D207+C208</f>
        <v>2122806</v>
      </c>
      <c r="E208" s="14">
        <f>D208/$D$291</f>
        <v>0.99084678232425449</v>
      </c>
      <c r="F208" s="13" t="e">
        <f>IF((ROW()-5)&lt;=$B$2,E208,NA())</f>
        <v>#N/A</v>
      </c>
      <c r="G208" s="12"/>
      <c r="H208" s="12"/>
      <c r="I208" s="12"/>
      <c r="J208" s="12"/>
      <c r="L208" s="11">
        <f>1000*(A208-$L$1)/($L$2-$L$1)</f>
        <v>707.31707317073176</v>
      </c>
      <c r="M208" s="10">
        <f>E208</f>
        <v>0.99084678232425449</v>
      </c>
      <c r="O208" s="11" t="str">
        <f>IF((ROW()-7)&lt;=$B$2,A208,"")</f>
        <v/>
      </c>
      <c r="P208" s="11" t="e">
        <f>IFERROR(1000*(O208-$P$1)/($P$2-$P$1),NA())</f>
        <v>#N/A</v>
      </c>
      <c r="Q208" s="10" t="e">
        <f>F208</f>
        <v>#N/A</v>
      </c>
    </row>
    <row r="209" spans="1:17" x14ac:dyDescent="0.25">
      <c r="A209" s="17">
        <v>204</v>
      </c>
      <c r="B209" s="16" t="s">
        <v>88</v>
      </c>
      <c r="C209" s="15">
        <v>602</v>
      </c>
      <c r="D209" s="15">
        <f>D208+C209</f>
        <v>2123408</v>
      </c>
      <c r="E209" s="14">
        <f>D209/$D$291</f>
        <v>0.99112777350430536</v>
      </c>
      <c r="F209" s="13" t="e">
        <f>IF((ROW()-5)&lt;=$B$2,E209,NA())</f>
        <v>#N/A</v>
      </c>
      <c r="G209" s="12"/>
      <c r="H209" s="12"/>
      <c r="I209" s="12"/>
      <c r="J209" s="12"/>
      <c r="L209" s="11">
        <f>1000*(A209-$L$1)/($L$2-$L$1)</f>
        <v>710.80139372822305</v>
      </c>
      <c r="M209" s="10">
        <f>E209</f>
        <v>0.99112777350430536</v>
      </c>
      <c r="O209" s="11" t="str">
        <f>IF((ROW()-7)&lt;=$B$2,A209,"")</f>
        <v/>
      </c>
      <c r="P209" s="11" t="e">
        <f>IFERROR(1000*(O209-$P$1)/($P$2-$P$1),NA())</f>
        <v>#N/A</v>
      </c>
      <c r="Q209" s="10" t="e">
        <f>F209</f>
        <v>#N/A</v>
      </c>
    </row>
    <row r="210" spans="1:17" x14ac:dyDescent="0.25">
      <c r="A210" s="11">
        <v>205</v>
      </c>
      <c r="B210" s="16" t="s">
        <v>87</v>
      </c>
      <c r="C210" s="15">
        <v>597</v>
      </c>
      <c r="D210" s="15">
        <f>D209+C210</f>
        <v>2124005</v>
      </c>
      <c r="E210" s="14">
        <f>D210/$D$291</f>
        <v>0.99140643087056857</v>
      </c>
      <c r="F210" s="13" t="e">
        <f>IF((ROW()-5)&lt;=$B$2,E210,NA())</f>
        <v>#N/A</v>
      </c>
      <c r="G210" s="12"/>
      <c r="H210" s="12"/>
      <c r="I210" s="12"/>
      <c r="J210" s="12"/>
      <c r="L210" s="11">
        <f>1000*(A210-$L$1)/($L$2-$L$1)</f>
        <v>714.28571428571433</v>
      </c>
      <c r="M210" s="10">
        <f>E210</f>
        <v>0.99140643087056857</v>
      </c>
      <c r="O210" s="11" t="str">
        <f>IF((ROW()-7)&lt;=$B$2,A210,"")</f>
        <v/>
      </c>
      <c r="P210" s="11" t="e">
        <f>IFERROR(1000*(O210-$P$1)/($P$2-$P$1),NA())</f>
        <v>#N/A</v>
      </c>
      <c r="Q210" s="10" t="e">
        <f>F210</f>
        <v>#N/A</v>
      </c>
    </row>
    <row r="211" spans="1:17" x14ac:dyDescent="0.25">
      <c r="A211" s="17">
        <v>206</v>
      </c>
      <c r="B211" s="16" t="s">
        <v>86</v>
      </c>
      <c r="C211" s="15">
        <v>595</v>
      </c>
      <c r="D211" s="15">
        <f>D210+C211</f>
        <v>2124600</v>
      </c>
      <c r="E211" s="14">
        <f>D211/$D$291</f>
        <v>0.99168415471131655</v>
      </c>
      <c r="F211" s="13" t="e">
        <f>IF((ROW()-5)&lt;=$B$2,E211,NA())</f>
        <v>#N/A</v>
      </c>
      <c r="G211" s="12"/>
      <c r="H211" s="12"/>
      <c r="I211" s="12"/>
      <c r="J211" s="12"/>
      <c r="L211" s="11">
        <f>1000*(A211-$L$1)/($L$2-$L$1)</f>
        <v>717.77003484320562</v>
      </c>
      <c r="M211" s="10">
        <f>E211</f>
        <v>0.99168415471131655</v>
      </c>
      <c r="O211" s="11" t="str">
        <f>IF((ROW()-7)&lt;=$B$2,A211,"")</f>
        <v/>
      </c>
      <c r="P211" s="11" t="e">
        <f>IFERROR(1000*(O211-$P$1)/($P$2-$P$1),NA())</f>
        <v>#N/A</v>
      </c>
      <c r="Q211" s="10" t="e">
        <f>F211</f>
        <v>#N/A</v>
      </c>
    </row>
    <row r="212" spans="1:17" x14ac:dyDescent="0.25">
      <c r="A212" s="11">
        <v>207</v>
      </c>
      <c r="B212" s="16" t="s">
        <v>85</v>
      </c>
      <c r="C212" s="15">
        <v>595</v>
      </c>
      <c r="D212" s="15">
        <f>D211+C212</f>
        <v>2125195</v>
      </c>
      <c r="E212" s="14">
        <f>D212/$D$291</f>
        <v>0.99196187855206464</v>
      </c>
      <c r="F212" s="13" t="e">
        <f>IF((ROW()-5)&lt;=$B$2,E212,NA())</f>
        <v>#N/A</v>
      </c>
      <c r="G212" s="12"/>
      <c r="H212" s="12"/>
      <c r="I212" s="12"/>
      <c r="J212" s="12"/>
      <c r="L212" s="11">
        <f>1000*(A212-$L$1)/($L$2-$L$1)</f>
        <v>721.25435540069691</v>
      </c>
      <c r="M212" s="10">
        <f>E212</f>
        <v>0.99196187855206464</v>
      </c>
      <c r="O212" s="11" t="str">
        <f>IF((ROW()-7)&lt;=$B$2,A212,"")</f>
        <v/>
      </c>
      <c r="P212" s="11" t="e">
        <f>IFERROR(1000*(O212-$P$1)/($P$2-$P$1),NA())</f>
        <v>#N/A</v>
      </c>
      <c r="Q212" s="10" t="e">
        <f>F212</f>
        <v>#N/A</v>
      </c>
    </row>
    <row r="213" spans="1:17" x14ac:dyDescent="0.25">
      <c r="A213" s="17">
        <v>208</v>
      </c>
      <c r="B213" s="16" t="s">
        <v>84</v>
      </c>
      <c r="C213" s="15">
        <v>581</v>
      </c>
      <c r="D213" s="15">
        <f>D212+C213</f>
        <v>2125776</v>
      </c>
      <c r="E213" s="14">
        <f>D213/$D$291</f>
        <v>0.99223306771420672</v>
      </c>
      <c r="F213" s="13" t="e">
        <f>IF((ROW()-5)&lt;=$B$2,E213,NA())</f>
        <v>#N/A</v>
      </c>
      <c r="G213" s="12"/>
      <c r="H213" s="12"/>
      <c r="I213" s="12"/>
      <c r="J213" s="12"/>
      <c r="L213" s="11">
        <f>1000*(A213-$L$1)/($L$2-$L$1)</f>
        <v>724.7386759581882</v>
      </c>
      <c r="M213" s="10">
        <f>E213</f>
        <v>0.99223306771420672</v>
      </c>
      <c r="O213" s="11" t="str">
        <f>IF((ROW()-7)&lt;=$B$2,A213,"")</f>
        <v/>
      </c>
      <c r="P213" s="11" t="e">
        <f>IFERROR(1000*(O213-$P$1)/($P$2-$P$1),NA())</f>
        <v>#N/A</v>
      </c>
      <c r="Q213" s="10" t="e">
        <f>F213</f>
        <v>#N/A</v>
      </c>
    </row>
    <row r="214" spans="1:17" x14ac:dyDescent="0.25">
      <c r="A214" s="11">
        <v>209</v>
      </c>
      <c r="B214" s="16" t="s">
        <v>83</v>
      </c>
      <c r="C214" s="15">
        <v>578</v>
      </c>
      <c r="D214" s="15">
        <f>D213+C214</f>
        <v>2126354</v>
      </c>
      <c r="E214" s="14">
        <f>D214/$D$291</f>
        <v>0.99250285658807624</v>
      </c>
      <c r="F214" s="13" t="e">
        <f>IF((ROW()-5)&lt;=$B$2,E214,NA())</f>
        <v>#N/A</v>
      </c>
      <c r="G214" s="12"/>
      <c r="H214" s="12"/>
      <c r="I214" s="12"/>
      <c r="J214" s="12"/>
      <c r="L214" s="11">
        <f>1000*(A214-$L$1)/($L$2-$L$1)</f>
        <v>728.22299651567948</v>
      </c>
      <c r="M214" s="10">
        <f>E214</f>
        <v>0.99250285658807624</v>
      </c>
      <c r="O214" s="11" t="str">
        <f>IF((ROW()-7)&lt;=$B$2,A214,"")</f>
        <v/>
      </c>
      <c r="P214" s="11" t="e">
        <f>IFERROR(1000*(O214-$P$1)/($P$2-$P$1),NA())</f>
        <v>#N/A</v>
      </c>
      <c r="Q214" s="10" t="e">
        <f>F214</f>
        <v>#N/A</v>
      </c>
    </row>
    <row r="215" spans="1:17" x14ac:dyDescent="0.25">
      <c r="A215" s="17">
        <v>210</v>
      </c>
      <c r="B215" s="16" t="s">
        <v>82</v>
      </c>
      <c r="C215" s="15">
        <v>567</v>
      </c>
      <c r="D215" s="15">
        <f>D214+C215</f>
        <v>2126921</v>
      </c>
      <c r="E215" s="14">
        <f>D215/$D$291</f>
        <v>0.99276751107161265</v>
      </c>
      <c r="F215" s="13" t="e">
        <f>IF((ROW()-5)&lt;=$B$2,E215,NA())</f>
        <v>#N/A</v>
      </c>
      <c r="G215" s="12"/>
      <c r="H215" s="12"/>
      <c r="I215" s="12"/>
      <c r="J215" s="12"/>
      <c r="L215" s="11">
        <f>1000*(A215-$L$1)/($L$2-$L$1)</f>
        <v>731.70731707317077</v>
      </c>
      <c r="M215" s="10">
        <f>E215</f>
        <v>0.99276751107161265</v>
      </c>
      <c r="O215" s="11" t="str">
        <f>IF((ROW()-7)&lt;=$B$2,A215,"")</f>
        <v/>
      </c>
      <c r="P215" s="11" t="e">
        <f>IFERROR(1000*(O215-$P$1)/($P$2-$P$1),NA())</f>
        <v>#N/A</v>
      </c>
      <c r="Q215" s="10" t="e">
        <f>F215</f>
        <v>#N/A</v>
      </c>
    </row>
    <row r="216" spans="1:17" x14ac:dyDescent="0.25">
      <c r="A216" s="11">
        <v>211</v>
      </c>
      <c r="B216" s="16" t="s">
        <v>81</v>
      </c>
      <c r="C216" s="15">
        <v>544</v>
      </c>
      <c r="D216" s="15">
        <f>D215+C216</f>
        <v>2127465</v>
      </c>
      <c r="E216" s="14">
        <f>D216/$D$291</f>
        <v>0.99302143001172505</v>
      </c>
      <c r="F216" s="13" t="e">
        <f>IF((ROW()-5)&lt;=$B$2,E216,NA())</f>
        <v>#N/A</v>
      </c>
      <c r="G216" s="12"/>
      <c r="H216" s="12"/>
      <c r="I216" s="12"/>
      <c r="J216" s="12"/>
      <c r="L216" s="11">
        <f>1000*(A216-$L$1)/($L$2-$L$1)</f>
        <v>735.19163763066206</v>
      </c>
      <c r="M216" s="10">
        <f>E216</f>
        <v>0.99302143001172505</v>
      </c>
      <c r="O216" s="11" t="str">
        <f>IF((ROW()-7)&lt;=$B$2,A216,"")</f>
        <v/>
      </c>
      <c r="P216" s="11" t="e">
        <f>IFERROR(1000*(O216-$P$1)/($P$2-$P$1),NA())</f>
        <v>#N/A</v>
      </c>
      <c r="Q216" s="10" t="e">
        <f>F216</f>
        <v>#N/A</v>
      </c>
    </row>
    <row r="217" spans="1:17" x14ac:dyDescent="0.25">
      <c r="A217" s="17">
        <v>212</v>
      </c>
      <c r="B217" s="16" t="s">
        <v>80</v>
      </c>
      <c r="C217" s="15">
        <v>500</v>
      </c>
      <c r="D217" s="15">
        <f>D216+C217</f>
        <v>2127965</v>
      </c>
      <c r="E217" s="14">
        <f>D217/$D$291</f>
        <v>0.99325481139050498</v>
      </c>
      <c r="F217" s="13" t="e">
        <f>IF((ROW()-5)&lt;=$B$2,E217,NA())</f>
        <v>#N/A</v>
      </c>
      <c r="G217" s="12"/>
      <c r="H217" s="12"/>
      <c r="I217" s="12"/>
      <c r="J217" s="12"/>
      <c r="L217" s="11">
        <f>1000*(A217-$L$1)/($L$2-$L$1)</f>
        <v>738.67595818815334</v>
      </c>
      <c r="M217" s="10">
        <f>E217</f>
        <v>0.99325481139050498</v>
      </c>
      <c r="O217" s="11" t="str">
        <f>IF((ROW()-7)&lt;=$B$2,A217,"")</f>
        <v/>
      </c>
      <c r="P217" s="11" t="e">
        <f>IFERROR(1000*(O217-$P$1)/($P$2-$P$1),NA())</f>
        <v>#N/A</v>
      </c>
      <c r="Q217" s="10" t="e">
        <f>F217</f>
        <v>#N/A</v>
      </c>
    </row>
    <row r="218" spans="1:17" x14ac:dyDescent="0.25">
      <c r="A218" s="11">
        <v>213</v>
      </c>
      <c r="B218" s="16" t="s">
        <v>79</v>
      </c>
      <c r="C218" s="15">
        <v>488</v>
      </c>
      <c r="D218" s="15">
        <f>D217+C218</f>
        <v>2128453</v>
      </c>
      <c r="E218" s="14">
        <f>D218/$D$291</f>
        <v>0.99348259161619401</v>
      </c>
      <c r="F218" s="13" t="e">
        <f>IF((ROW()-5)&lt;=$B$2,E218,NA())</f>
        <v>#N/A</v>
      </c>
      <c r="G218" s="12"/>
      <c r="H218" s="12"/>
      <c r="I218" s="12"/>
      <c r="J218" s="12"/>
      <c r="L218" s="11">
        <f>1000*(A218-$L$1)/($L$2-$L$1)</f>
        <v>742.16027874564463</v>
      </c>
      <c r="M218" s="10">
        <f>E218</f>
        <v>0.99348259161619401</v>
      </c>
      <c r="O218" s="11" t="str">
        <f>IF((ROW()-7)&lt;=$B$2,A218,"")</f>
        <v/>
      </c>
      <c r="P218" s="11" t="e">
        <f>IFERROR(1000*(O218-$P$1)/($P$2-$P$1),NA())</f>
        <v>#N/A</v>
      </c>
      <c r="Q218" s="10" t="e">
        <f>F218</f>
        <v>#N/A</v>
      </c>
    </row>
    <row r="219" spans="1:17" x14ac:dyDescent="0.25">
      <c r="A219" s="17">
        <v>214</v>
      </c>
      <c r="B219" s="16" t="s">
        <v>78</v>
      </c>
      <c r="C219" s="15">
        <v>477</v>
      </c>
      <c r="D219" s="15">
        <f>D218+C219</f>
        <v>2128930</v>
      </c>
      <c r="E219" s="14">
        <f>D219/$D$291</f>
        <v>0.99370523745155004</v>
      </c>
      <c r="F219" s="13" t="e">
        <f>IF((ROW()-5)&lt;=$B$2,E219,NA())</f>
        <v>#N/A</v>
      </c>
      <c r="G219" s="12"/>
      <c r="H219" s="12"/>
      <c r="I219" s="12"/>
      <c r="J219" s="12"/>
      <c r="L219" s="11">
        <f>1000*(A219-$L$1)/($L$2-$L$1)</f>
        <v>745.64459930313592</v>
      </c>
      <c r="M219" s="10">
        <f>E219</f>
        <v>0.99370523745155004</v>
      </c>
      <c r="O219" s="11" t="str">
        <f>IF((ROW()-7)&lt;=$B$2,A219,"")</f>
        <v/>
      </c>
      <c r="P219" s="11" t="e">
        <f>IFERROR(1000*(O219-$P$1)/($P$2-$P$1),NA())</f>
        <v>#N/A</v>
      </c>
      <c r="Q219" s="10" t="e">
        <f>F219</f>
        <v>#N/A</v>
      </c>
    </row>
    <row r="220" spans="1:17" x14ac:dyDescent="0.25">
      <c r="A220" s="11">
        <v>215</v>
      </c>
      <c r="B220" s="16" t="s">
        <v>77</v>
      </c>
      <c r="C220" s="15">
        <v>469</v>
      </c>
      <c r="D220" s="15">
        <f>D219+C220</f>
        <v>2129399</v>
      </c>
      <c r="E220" s="14">
        <f>D220/$D$291</f>
        <v>0.99392414918484551</v>
      </c>
      <c r="F220" s="13" t="e">
        <f>IF((ROW()-5)&lt;=$B$2,E220,NA())</f>
        <v>#N/A</v>
      </c>
      <c r="G220" s="12"/>
      <c r="H220" s="12"/>
      <c r="I220" s="12"/>
      <c r="J220" s="12"/>
      <c r="L220" s="11">
        <f>1000*(A220-$L$1)/($L$2-$L$1)</f>
        <v>749.12891986062721</v>
      </c>
      <c r="M220" s="10">
        <f>E220</f>
        <v>0.99392414918484551</v>
      </c>
      <c r="O220" s="11" t="str">
        <f>IF((ROW()-7)&lt;=$B$2,A220,"")</f>
        <v/>
      </c>
      <c r="P220" s="11" t="e">
        <f>IFERROR(1000*(O220-$P$1)/($P$2-$P$1),NA())</f>
        <v>#N/A</v>
      </c>
      <c r="Q220" s="10" t="e">
        <f>F220</f>
        <v>#N/A</v>
      </c>
    </row>
    <row r="221" spans="1:17" x14ac:dyDescent="0.25">
      <c r="A221" s="17">
        <v>216</v>
      </c>
      <c r="B221" s="16" t="s">
        <v>76</v>
      </c>
      <c r="C221" s="15">
        <v>464</v>
      </c>
      <c r="D221" s="15">
        <f>D220+C221</f>
        <v>2129863</v>
      </c>
      <c r="E221" s="14">
        <f>D221/$D$291</f>
        <v>0.99414072710435319</v>
      </c>
      <c r="F221" s="13" t="e">
        <f>IF((ROW()-5)&lt;=$B$2,E221,NA())</f>
        <v>#N/A</v>
      </c>
      <c r="G221" s="12"/>
      <c r="H221" s="12"/>
      <c r="I221" s="12"/>
      <c r="J221" s="12"/>
      <c r="L221" s="11">
        <f>1000*(A221-$L$1)/($L$2-$L$1)</f>
        <v>752.61324041811849</v>
      </c>
      <c r="M221" s="10">
        <f>E221</f>
        <v>0.99414072710435319</v>
      </c>
      <c r="O221" s="11" t="str">
        <f>IF((ROW()-7)&lt;=$B$2,A221,"")</f>
        <v/>
      </c>
      <c r="P221" s="11" t="e">
        <f>IFERROR(1000*(O221-$P$1)/($P$2-$P$1),NA())</f>
        <v>#N/A</v>
      </c>
      <c r="Q221" s="10" t="e">
        <f>F221</f>
        <v>#N/A</v>
      </c>
    </row>
    <row r="222" spans="1:17" x14ac:dyDescent="0.25">
      <c r="A222" s="11">
        <v>217</v>
      </c>
      <c r="B222" s="16" t="s">
        <v>75</v>
      </c>
      <c r="C222" s="15">
        <v>418</v>
      </c>
      <c r="D222" s="15">
        <f>D221+C222</f>
        <v>2130281</v>
      </c>
      <c r="E222" s="14">
        <f>D222/$D$291</f>
        <v>0.99433583393701319</v>
      </c>
      <c r="F222" s="13" t="e">
        <f>IF((ROW()-5)&lt;=$B$2,E222,NA())</f>
        <v>#N/A</v>
      </c>
      <c r="G222" s="12"/>
      <c r="H222" s="12"/>
      <c r="I222" s="12"/>
      <c r="J222" s="12"/>
      <c r="L222" s="11">
        <f>1000*(A222-$L$1)/($L$2-$L$1)</f>
        <v>756.09756097560978</v>
      </c>
      <c r="M222" s="10">
        <f>E222</f>
        <v>0.99433583393701319</v>
      </c>
      <c r="O222" s="11" t="str">
        <f>IF((ROW()-7)&lt;=$B$2,A222,"")</f>
        <v/>
      </c>
      <c r="P222" s="11" t="e">
        <f>IFERROR(1000*(O222-$P$1)/($P$2-$P$1),NA())</f>
        <v>#N/A</v>
      </c>
      <c r="Q222" s="10" t="e">
        <f>F222</f>
        <v>#N/A</v>
      </c>
    </row>
    <row r="223" spans="1:17" x14ac:dyDescent="0.25">
      <c r="A223" s="17">
        <v>218</v>
      </c>
      <c r="B223" s="16" t="s">
        <v>74</v>
      </c>
      <c r="C223" s="15">
        <v>416</v>
      </c>
      <c r="D223" s="15">
        <f>D222+C223</f>
        <v>2130697</v>
      </c>
      <c r="E223" s="14">
        <f>D223/$D$291</f>
        <v>0.99453000724415797</v>
      </c>
      <c r="F223" s="13" t="e">
        <f>IF((ROW()-5)&lt;=$B$2,E223,NA())</f>
        <v>#N/A</v>
      </c>
      <c r="G223" s="12"/>
      <c r="H223" s="12"/>
      <c r="I223" s="12"/>
      <c r="J223" s="12"/>
      <c r="L223" s="11">
        <f>1000*(A223-$L$1)/($L$2-$L$1)</f>
        <v>759.58188153310107</v>
      </c>
      <c r="M223" s="10">
        <f>E223</f>
        <v>0.99453000724415797</v>
      </c>
      <c r="O223" s="11" t="str">
        <f>IF((ROW()-7)&lt;=$B$2,A223,"")</f>
        <v/>
      </c>
      <c r="P223" s="11" t="e">
        <f>IFERROR(1000*(O223-$P$1)/($P$2-$P$1),NA())</f>
        <v>#N/A</v>
      </c>
      <c r="Q223" s="10" t="e">
        <f>F223</f>
        <v>#N/A</v>
      </c>
    </row>
    <row r="224" spans="1:17" x14ac:dyDescent="0.25">
      <c r="A224" s="11">
        <v>219</v>
      </c>
      <c r="B224" s="16" t="s">
        <v>73</v>
      </c>
      <c r="C224" s="15">
        <v>412</v>
      </c>
      <c r="D224" s="15">
        <f>D223+C224</f>
        <v>2131109</v>
      </c>
      <c r="E224" s="14">
        <f>D224/$D$291</f>
        <v>0.99472231350027263</v>
      </c>
      <c r="F224" s="13" t="e">
        <f>IF((ROW()-5)&lt;=$B$2,E224,NA())</f>
        <v>#N/A</v>
      </c>
      <c r="G224" s="12"/>
      <c r="H224" s="12"/>
      <c r="I224" s="12"/>
      <c r="J224" s="12"/>
      <c r="L224" s="11">
        <f>1000*(A224-$L$1)/($L$2-$L$1)</f>
        <v>763.06620209059236</v>
      </c>
      <c r="M224" s="10">
        <f>E224</f>
        <v>0.99472231350027263</v>
      </c>
      <c r="O224" s="11" t="str">
        <f>IF((ROW()-7)&lt;=$B$2,A224,"")</f>
        <v/>
      </c>
      <c r="P224" s="11" t="e">
        <f>IFERROR(1000*(O224-$P$1)/($P$2-$P$1),NA())</f>
        <v>#N/A</v>
      </c>
      <c r="Q224" s="10" t="e">
        <f>F224</f>
        <v>#N/A</v>
      </c>
    </row>
    <row r="225" spans="1:17" x14ac:dyDescent="0.25">
      <c r="A225" s="17">
        <v>220</v>
      </c>
      <c r="B225" s="16" t="s">
        <v>72</v>
      </c>
      <c r="C225" s="15">
        <v>403</v>
      </c>
      <c r="D225" s="15">
        <f>D224+C225</f>
        <v>2131512</v>
      </c>
      <c r="E225" s="14">
        <f>D225/$D$291</f>
        <v>0.99491041889156917</v>
      </c>
      <c r="F225" s="13" t="e">
        <f>IF((ROW()-5)&lt;=$B$2,E225,NA())</f>
        <v>#N/A</v>
      </c>
      <c r="G225" s="12"/>
      <c r="H225" s="12"/>
      <c r="I225" s="12"/>
      <c r="J225" s="12"/>
      <c r="L225" s="11">
        <f>1000*(A225-$L$1)/($L$2-$L$1)</f>
        <v>766.55052264808364</v>
      </c>
      <c r="M225" s="10">
        <f>E225</f>
        <v>0.99491041889156917</v>
      </c>
      <c r="O225" s="11" t="str">
        <f>IF((ROW()-7)&lt;=$B$2,A225,"")</f>
        <v/>
      </c>
      <c r="P225" s="11" t="e">
        <f>IFERROR(1000*(O225-$P$1)/($P$2-$P$1),NA())</f>
        <v>#N/A</v>
      </c>
      <c r="Q225" s="10" t="e">
        <f>F225</f>
        <v>#N/A</v>
      </c>
    </row>
    <row r="226" spans="1:17" x14ac:dyDescent="0.25">
      <c r="A226" s="11">
        <v>221</v>
      </c>
      <c r="B226" s="16" t="s">
        <v>71</v>
      </c>
      <c r="C226" s="15">
        <v>391</v>
      </c>
      <c r="D226" s="15">
        <f>D225+C226</f>
        <v>2131903</v>
      </c>
      <c r="E226" s="14">
        <f>D226/$D$291</f>
        <v>0.99509292312977493</v>
      </c>
      <c r="F226" s="13" t="e">
        <f>IF((ROW()-5)&lt;=$B$2,E226,NA())</f>
        <v>#N/A</v>
      </c>
      <c r="G226" s="12"/>
      <c r="H226" s="12"/>
      <c r="I226" s="12"/>
      <c r="J226" s="12"/>
      <c r="L226" s="11">
        <f>1000*(A226-$L$1)/($L$2-$L$1)</f>
        <v>770.03484320557493</v>
      </c>
      <c r="M226" s="10">
        <f>E226</f>
        <v>0.99509292312977493</v>
      </c>
      <c r="O226" s="11" t="str">
        <f>IF((ROW()-7)&lt;=$B$2,A226,"")</f>
        <v/>
      </c>
      <c r="P226" s="11" t="e">
        <f>IFERROR(1000*(O226-$P$1)/($P$2-$P$1),NA())</f>
        <v>#N/A</v>
      </c>
      <c r="Q226" s="10" t="e">
        <f>F226</f>
        <v>#N/A</v>
      </c>
    </row>
    <row r="227" spans="1:17" x14ac:dyDescent="0.25">
      <c r="A227" s="17">
        <v>222</v>
      </c>
      <c r="B227" s="16" t="s">
        <v>70</v>
      </c>
      <c r="C227" s="15">
        <v>389</v>
      </c>
      <c r="D227" s="15">
        <f>D226+C227</f>
        <v>2132292</v>
      </c>
      <c r="E227" s="14">
        <f>D227/$D$291</f>
        <v>0.99527449384246569</v>
      </c>
      <c r="F227" s="13" t="e">
        <f>IF((ROW()-5)&lt;=$B$2,E227,NA())</f>
        <v>#N/A</v>
      </c>
      <c r="G227" s="12"/>
      <c r="H227" s="12"/>
      <c r="I227" s="12"/>
      <c r="J227" s="12"/>
      <c r="L227" s="11">
        <f>1000*(A227-$L$1)/($L$2-$L$1)</f>
        <v>773.51916376306622</v>
      </c>
      <c r="M227" s="10">
        <f>E227</f>
        <v>0.99527449384246569</v>
      </c>
      <c r="O227" s="11" t="str">
        <f>IF((ROW()-7)&lt;=$B$2,A227,"")</f>
        <v/>
      </c>
      <c r="P227" s="11" t="e">
        <f>IFERROR(1000*(O227-$P$1)/($P$2-$P$1),NA())</f>
        <v>#N/A</v>
      </c>
      <c r="Q227" s="10" t="e">
        <f>F227</f>
        <v>#N/A</v>
      </c>
    </row>
    <row r="228" spans="1:17" x14ac:dyDescent="0.25">
      <c r="A228" s="11">
        <v>223</v>
      </c>
      <c r="B228" s="16" t="s">
        <v>69</v>
      </c>
      <c r="C228" s="15">
        <v>384</v>
      </c>
      <c r="D228" s="15">
        <f>D227+C228</f>
        <v>2132676</v>
      </c>
      <c r="E228" s="14">
        <f>D228/$D$291</f>
        <v>0.99545373074136867</v>
      </c>
      <c r="F228" s="13" t="e">
        <f>IF((ROW()-5)&lt;=$B$2,E228,NA())</f>
        <v>#N/A</v>
      </c>
      <c r="G228" s="12"/>
      <c r="H228" s="12"/>
      <c r="I228" s="12"/>
      <c r="J228" s="12"/>
      <c r="L228" s="11">
        <f>1000*(A228-$L$1)/($L$2-$L$1)</f>
        <v>777.0034843205575</v>
      </c>
      <c r="M228" s="10">
        <f>E228</f>
        <v>0.99545373074136867</v>
      </c>
      <c r="O228" s="11" t="str">
        <f>IF((ROW()-7)&lt;=$B$2,A228,"")</f>
        <v/>
      </c>
      <c r="P228" s="11" t="e">
        <f>IFERROR(1000*(O228-$P$1)/($P$2-$P$1),NA())</f>
        <v>#N/A</v>
      </c>
      <c r="Q228" s="10" t="e">
        <f>F228</f>
        <v>#N/A</v>
      </c>
    </row>
    <row r="229" spans="1:17" x14ac:dyDescent="0.25">
      <c r="A229" s="17">
        <v>224</v>
      </c>
      <c r="B229" s="16" t="s">
        <v>68</v>
      </c>
      <c r="C229" s="15">
        <v>370</v>
      </c>
      <c r="D229" s="15">
        <f>D228+C229</f>
        <v>2133046</v>
      </c>
      <c r="E229" s="14">
        <f>D229/$D$291</f>
        <v>0.99562643296166575</v>
      </c>
      <c r="F229" s="13" t="e">
        <f>IF((ROW()-5)&lt;=$B$2,E229,NA())</f>
        <v>#N/A</v>
      </c>
      <c r="G229" s="12"/>
      <c r="H229" s="12"/>
      <c r="I229" s="12"/>
      <c r="J229" s="12"/>
      <c r="L229" s="11">
        <f>1000*(A229-$L$1)/($L$2-$L$1)</f>
        <v>780.48780487804879</v>
      </c>
      <c r="M229" s="10">
        <f>E229</f>
        <v>0.99562643296166575</v>
      </c>
      <c r="O229" s="11" t="str">
        <f>IF((ROW()-7)&lt;=$B$2,A229,"")</f>
        <v/>
      </c>
      <c r="P229" s="11" t="e">
        <f>IFERROR(1000*(O229-$P$1)/($P$2-$P$1),NA())</f>
        <v>#N/A</v>
      </c>
      <c r="Q229" s="10" t="e">
        <f>F229</f>
        <v>#N/A</v>
      </c>
    </row>
    <row r="230" spans="1:17" x14ac:dyDescent="0.25">
      <c r="A230" s="11">
        <v>225</v>
      </c>
      <c r="B230" s="16" t="s">
        <v>67</v>
      </c>
      <c r="C230" s="15">
        <v>354</v>
      </c>
      <c r="D230" s="15">
        <f>D229+C230</f>
        <v>2133400</v>
      </c>
      <c r="E230" s="14">
        <f>D230/$D$291</f>
        <v>0.99579166697784183</v>
      </c>
      <c r="F230" s="13" t="e">
        <f>IF((ROW()-5)&lt;=$B$2,E230,NA())</f>
        <v>#N/A</v>
      </c>
      <c r="G230" s="12"/>
      <c r="H230" s="12"/>
      <c r="I230" s="12"/>
      <c r="J230" s="12"/>
      <c r="L230" s="11">
        <f>1000*(A230-$L$1)/($L$2-$L$1)</f>
        <v>783.97212543554008</v>
      </c>
      <c r="M230" s="10">
        <f>E230</f>
        <v>0.99579166697784183</v>
      </c>
      <c r="O230" s="11" t="str">
        <f>IF((ROW()-7)&lt;=$B$2,A230,"")</f>
        <v/>
      </c>
      <c r="P230" s="11" t="e">
        <f>IFERROR(1000*(O230-$P$1)/($P$2-$P$1),NA())</f>
        <v>#N/A</v>
      </c>
      <c r="Q230" s="10" t="e">
        <f>F230</f>
        <v>#N/A</v>
      </c>
    </row>
    <row r="231" spans="1:17" x14ac:dyDescent="0.25">
      <c r="A231" s="17">
        <v>226</v>
      </c>
      <c r="B231" s="16" t="s">
        <v>66</v>
      </c>
      <c r="C231" s="15">
        <v>352</v>
      </c>
      <c r="D231" s="15">
        <f>D230+C231</f>
        <v>2133752</v>
      </c>
      <c r="E231" s="14">
        <f>D231/$D$291</f>
        <v>0.9959559674685029</v>
      </c>
      <c r="F231" s="13" t="e">
        <f>IF((ROW()-5)&lt;=$B$2,E231,NA())</f>
        <v>#N/A</v>
      </c>
      <c r="G231" s="12"/>
      <c r="H231" s="12"/>
      <c r="I231" s="12"/>
      <c r="J231" s="12"/>
      <c r="L231" s="11">
        <f>1000*(A231-$L$1)/($L$2-$L$1)</f>
        <v>787.45644599303137</v>
      </c>
      <c r="M231" s="10">
        <f>E231</f>
        <v>0.9959559674685029</v>
      </c>
      <c r="O231" s="11" t="str">
        <f>IF((ROW()-7)&lt;=$B$2,A231,"")</f>
        <v/>
      </c>
      <c r="P231" s="11" t="e">
        <f>IFERROR(1000*(O231-$P$1)/($P$2-$P$1),NA())</f>
        <v>#N/A</v>
      </c>
      <c r="Q231" s="10" t="e">
        <f>F231</f>
        <v>#N/A</v>
      </c>
    </row>
    <row r="232" spans="1:17" x14ac:dyDescent="0.25">
      <c r="A232" s="11">
        <v>227</v>
      </c>
      <c r="B232" s="16" t="s">
        <v>65</v>
      </c>
      <c r="C232" s="15">
        <v>349</v>
      </c>
      <c r="D232" s="15">
        <f>D231+C232</f>
        <v>2134101</v>
      </c>
      <c r="E232" s="14">
        <f>D232/$D$291</f>
        <v>0.99611886767089119</v>
      </c>
      <c r="F232" s="13" t="e">
        <f>IF((ROW()-5)&lt;=$B$2,E232,NA())</f>
        <v>#N/A</v>
      </c>
      <c r="G232" s="12"/>
      <c r="H232" s="12"/>
      <c r="I232" s="12"/>
      <c r="J232" s="12"/>
      <c r="L232" s="11">
        <f>1000*(A232-$L$1)/($L$2-$L$1)</f>
        <v>790.94076655052265</v>
      </c>
      <c r="M232" s="10">
        <f>E232</f>
        <v>0.99611886767089119</v>
      </c>
      <c r="O232" s="11" t="str">
        <f>IF((ROW()-7)&lt;=$B$2,A232,"")</f>
        <v/>
      </c>
      <c r="P232" s="11" t="e">
        <f>IFERROR(1000*(O232-$P$1)/($P$2-$P$1),NA())</f>
        <v>#N/A</v>
      </c>
      <c r="Q232" s="10" t="e">
        <f>F232</f>
        <v>#N/A</v>
      </c>
    </row>
    <row r="233" spans="1:17" x14ac:dyDescent="0.25">
      <c r="A233" s="17">
        <v>228</v>
      </c>
      <c r="B233" s="16" t="s">
        <v>64</v>
      </c>
      <c r="C233" s="15">
        <v>345</v>
      </c>
      <c r="D233" s="15">
        <f>D232+C233</f>
        <v>2134446</v>
      </c>
      <c r="E233" s="14">
        <f>D233/$D$291</f>
        <v>0.99627990082224926</v>
      </c>
      <c r="F233" s="13" t="e">
        <f>IF((ROW()-5)&lt;=$B$2,E233,NA())</f>
        <v>#N/A</v>
      </c>
      <c r="G233" s="12"/>
      <c r="H233" s="12"/>
      <c r="I233" s="12"/>
      <c r="J233" s="12"/>
      <c r="L233" s="11">
        <f>1000*(A233-$L$1)/($L$2-$L$1)</f>
        <v>794.42508710801394</v>
      </c>
      <c r="M233" s="10">
        <f>E233</f>
        <v>0.99627990082224926</v>
      </c>
      <c r="O233" s="11" t="str">
        <f>IF((ROW()-7)&lt;=$B$2,A233,"")</f>
        <v/>
      </c>
      <c r="P233" s="11" t="e">
        <f>IFERROR(1000*(O233-$P$1)/($P$2-$P$1),NA())</f>
        <v>#N/A</v>
      </c>
      <c r="Q233" s="10" t="e">
        <f>F233</f>
        <v>#N/A</v>
      </c>
    </row>
    <row r="234" spans="1:17" x14ac:dyDescent="0.25">
      <c r="A234" s="11">
        <v>229</v>
      </c>
      <c r="B234" s="16" t="s">
        <v>63</v>
      </c>
      <c r="C234" s="15">
        <v>345</v>
      </c>
      <c r="D234" s="15">
        <f>D233+C234</f>
        <v>2134791</v>
      </c>
      <c r="E234" s="14">
        <f>D234/$D$291</f>
        <v>0.99644093397360733</v>
      </c>
      <c r="F234" s="13" t="e">
        <f>IF((ROW()-5)&lt;=$B$2,E234,NA())</f>
        <v>#N/A</v>
      </c>
      <c r="G234" s="12"/>
      <c r="H234" s="12"/>
      <c r="I234" s="12"/>
      <c r="J234" s="12"/>
      <c r="L234" s="11">
        <f>1000*(A234-$L$1)/($L$2-$L$1)</f>
        <v>797.90940766550523</v>
      </c>
      <c r="M234" s="10">
        <f>E234</f>
        <v>0.99644093397360733</v>
      </c>
      <c r="O234" s="11" t="str">
        <f>IF((ROW()-7)&lt;=$B$2,A234,"")</f>
        <v/>
      </c>
      <c r="P234" s="11" t="e">
        <f>IFERROR(1000*(O234-$P$1)/($P$2-$P$1),NA())</f>
        <v>#N/A</v>
      </c>
      <c r="Q234" s="10" t="e">
        <f>F234</f>
        <v>#N/A</v>
      </c>
    </row>
    <row r="235" spans="1:17" x14ac:dyDescent="0.25">
      <c r="A235" s="17">
        <v>230</v>
      </c>
      <c r="B235" s="16" t="s">
        <v>62</v>
      </c>
      <c r="C235" s="15">
        <v>331</v>
      </c>
      <c r="D235" s="15">
        <f>D234+C235</f>
        <v>2135122</v>
      </c>
      <c r="E235" s="14">
        <f>D235/$D$291</f>
        <v>0.99659543244635962</v>
      </c>
      <c r="F235" s="13" t="e">
        <f>IF((ROW()-5)&lt;=$B$2,E235,NA())</f>
        <v>#N/A</v>
      </c>
      <c r="G235" s="12"/>
      <c r="H235" s="12"/>
      <c r="I235" s="12"/>
      <c r="J235" s="12"/>
      <c r="L235" s="11">
        <f>1000*(A235-$L$1)/($L$2-$L$1)</f>
        <v>801.39372822299651</v>
      </c>
      <c r="M235" s="10">
        <f>E235</f>
        <v>0.99659543244635962</v>
      </c>
      <c r="O235" s="11" t="str">
        <f>IF((ROW()-7)&lt;=$B$2,A235,"")</f>
        <v/>
      </c>
      <c r="P235" s="11" t="e">
        <f>IFERROR(1000*(O235-$P$1)/($P$2-$P$1),NA())</f>
        <v>#N/A</v>
      </c>
      <c r="Q235" s="10" t="e">
        <f>F235</f>
        <v>#N/A</v>
      </c>
    </row>
    <row r="236" spans="1:17" x14ac:dyDescent="0.25">
      <c r="A236" s="11">
        <v>231</v>
      </c>
      <c r="B236" s="16" t="s">
        <v>61</v>
      </c>
      <c r="C236" s="15">
        <v>331</v>
      </c>
      <c r="D236" s="15">
        <f>D235+C236</f>
        <v>2135453</v>
      </c>
      <c r="E236" s="14">
        <f>D236/$D$291</f>
        <v>0.9967499309191119</v>
      </c>
      <c r="F236" s="13" t="e">
        <f>IF((ROW()-5)&lt;=$B$2,E236,NA())</f>
        <v>#N/A</v>
      </c>
      <c r="G236" s="12"/>
      <c r="H236" s="12"/>
      <c r="I236" s="12"/>
      <c r="J236" s="12"/>
      <c r="L236" s="11">
        <f>1000*(A236-$L$1)/($L$2-$L$1)</f>
        <v>804.8780487804878</v>
      </c>
      <c r="M236" s="10">
        <f>E236</f>
        <v>0.9967499309191119</v>
      </c>
      <c r="O236" s="11" t="str">
        <f>IF((ROW()-7)&lt;=$B$2,A236,"")</f>
        <v/>
      </c>
      <c r="P236" s="11" t="e">
        <f>IFERROR(1000*(O236-$P$1)/($P$2-$P$1),NA())</f>
        <v>#N/A</v>
      </c>
      <c r="Q236" s="10" t="e">
        <f>F236</f>
        <v>#N/A</v>
      </c>
    </row>
    <row r="237" spans="1:17" x14ac:dyDescent="0.25">
      <c r="A237" s="17">
        <v>232</v>
      </c>
      <c r="B237" s="16" t="s">
        <v>60</v>
      </c>
      <c r="C237" s="15">
        <v>329</v>
      </c>
      <c r="D237" s="15">
        <f>D236+C237</f>
        <v>2135782</v>
      </c>
      <c r="E237" s="14">
        <f>D237/$D$291</f>
        <v>0.99690349586634897</v>
      </c>
      <c r="F237" s="13" t="e">
        <f>IF((ROW()-5)&lt;=$B$2,E237,NA())</f>
        <v>#N/A</v>
      </c>
      <c r="G237" s="12"/>
      <c r="H237" s="12"/>
      <c r="I237" s="12"/>
      <c r="J237" s="12"/>
      <c r="L237" s="11">
        <f>1000*(A237-$L$1)/($L$2-$L$1)</f>
        <v>808.36236933797909</v>
      </c>
      <c r="M237" s="10">
        <f>E237</f>
        <v>0.99690349586634897</v>
      </c>
      <c r="O237" s="11" t="str">
        <f>IF((ROW()-7)&lt;=$B$2,A237,"")</f>
        <v/>
      </c>
      <c r="P237" s="11" t="e">
        <f>IFERROR(1000*(O237-$P$1)/($P$2-$P$1),NA())</f>
        <v>#N/A</v>
      </c>
      <c r="Q237" s="10" t="e">
        <f>F237</f>
        <v>#N/A</v>
      </c>
    </row>
    <row r="238" spans="1:17" x14ac:dyDescent="0.25">
      <c r="A238" s="11">
        <v>233</v>
      </c>
      <c r="B238" s="16" t="s">
        <v>59</v>
      </c>
      <c r="C238" s="15">
        <v>328</v>
      </c>
      <c r="D238" s="15">
        <f>D237+C238</f>
        <v>2136110</v>
      </c>
      <c r="E238" s="14">
        <f>D238/$D$291</f>
        <v>0.99705659405082858</v>
      </c>
      <c r="F238" s="13" t="e">
        <f>IF((ROW()-5)&lt;=$B$2,E238,NA())</f>
        <v>#N/A</v>
      </c>
      <c r="G238" s="12"/>
      <c r="H238" s="12"/>
      <c r="I238" s="12"/>
      <c r="J238" s="12"/>
      <c r="L238" s="11">
        <f>1000*(A238-$L$1)/($L$2-$L$1)</f>
        <v>811.84668989547038</v>
      </c>
      <c r="M238" s="10">
        <f>E238</f>
        <v>0.99705659405082858</v>
      </c>
      <c r="O238" s="11" t="str">
        <f>IF((ROW()-7)&lt;=$B$2,A238,"")</f>
        <v/>
      </c>
      <c r="P238" s="11" t="e">
        <f>IFERROR(1000*(O238-$P$1)/($P$2-$P$1),NA())</f>
        <v>#N/A</v>
      </c>
      <c r="Q238" s="10" t="e">
        <f>F238</f>
        <v>#N/A</v>
      </c>
    </row>
    <row r="239" spans="1:17" x14ac:dyDescent="0.25">
      <c r="A239" s="17">
        <v>234</v>
      </c>
      <c r="B239" s="16" t="s">
        <v>58</v>
      </c>
      <c r="C239" s="15">
        <v>321</v>
      </c>
      <c r="D239" s="15">
        <f>D238+C239</f>
        <v>2136431</v>
      </c>
      <c r="E239" s="14">
        <f>D239/$D$291</f>
        <v>0.99720642489600531</v>
      </c>
      <c r="F239" s="13" t="e">
        <f>IF((ROW()-5)&lt;=$B$2,E239,NA())</f>
        <v>#N/A</v>
      </c>
      <c r="G239" s="12"/>
      <c r="H239" s="12"/>
      <c r="I239" s="12"/>
      <c r="J239" s="12"/>
      <c r="L239" s="11">
        <f>1000*(A239-$L$1)/($L$2-$L$1)</f>
        <v>815.33101045296166</v>
      </c>
      <c r="M239" s="10">
        <f>E239</f>
        <v>0.99720642489600531</v>
      </c>
      <c r="O239" s="11" t="str">
        <f>IF((ROW()-7)&lt;=$B$2,A239,"")</f>
        <v/>
      </c>
      <c r="P239" s="11" t="e">
        <f>IFERROR(1000*(O239-$P$1)/($P$2-$P$1),NA())</f>
        <v>#N/A</v>
      </c>
      <c r="Q239" s="10" t="e">
        <f>F239</f>
        <v>#N/A</v>
      </c>
    </row>
    <row r="240" spans="1:17" x14ac:dyDescent="0.25">
      <c r="A240" s="11">
        <v>235</v>
      </c>
      <c r="B240" s="16" t="s">
        <v>57</v>
      </c>
      <c r="C240" s="15">
        <v>307</v>
      </c>
      <c r="D240" s="15">
        <f>D239+C240</f>
        <v>2136738</v>
      </c>
      <c r="E240" s="14">
        <f>D240/$D$291</f>
        <v>0.99734972106257613</v>
      </c>
      <c r="F240" s="13" t="e">
        <f>IF((ROW()-5)&lt;=$B$2,E240,NA())</f>
        <v>#N/A</v>
      </c>
      <c r="G240" s="12"/>
      <c r="H240" s="12"/>
      <c r="I240" s="12"/>
      <c r="J240" s="12"/>
      <c r="L240" s="11">
        <f>1000*(A240-$L$1)/($L$2-$L$1)</f>
        <v>818.81533101045295</v>
      </c>
      <c r="M240" s="10">
        <f>E240</f>
        <v>0.99734972106257613</v>
      </c>
      <c r="O240" s="11" t="str">
        <f>IF((ROW()-7)&lt;=$B$2,A240,"")</f>
        <v/>
      </c>
      <c r="P240" s="11" t="e">
        <f>IFERROR(1000*(O240-$P$1)/($P$2-$P$1),NA())</f>
        <v>#N/A</v>
      </c>
      <c r="Q240" s="10" t="e">
        <f>F240</f>
        <v>#N/A</v>
      </c>
    </row>
    <row r="241" spans="1:17" x14ac:dyDescent="0.25">
      <c r="A241" s="17">
        <v>236</v>
      </c>
      <c r="B241" s="16" t="s">
        <v>56</v>
      </c>
      <c r="C241" s="15">
        <v>293</v>
      </c>
      <c r="D241" s="15">
        <f>D240+C241</f>
        <v>2137031</v>
      </c>
      <c r="E241" s="14">
        <f>D241/$D$291</f>
        <v>0.99748648255054106</v>
      </c>
      <c r="F241" s="13" t="e">
        <f>IF((ROW()-5)&lt;=$B$2,E241,NA())</f>
        <v>#N/A</v>
      </c>
      <c r="G241" s="12"/>
      <c r="H241" s="12"/>
      <c r="I241" s="12"/>
      <c r="J241" s="12"/>
      <c r="L241" s="11">
        <f>1000*(A241-$L$1)/($L$2-$L$1)</f>
        <v>822.29965156794424</v>
      </c>
      <c r="M241" s="10">
        <f>E241</f>
        <v>0.99748648255054106</v>
      </c>
      <c r="O241" s="11" t="str">
        <f>IF((ROW()-7)&lt;=$B$2,A241,"")</f>
        <v/>
      </c>
      <c r="P241" s="11" t="e">
        <f>IFERROR(1000*(O241-$P$1)/($P$2-$P$1),NA())</f>
        <v>#N/A</v>
      </c>
      <c r="Q241" s="10" t="e">
        <f>F241</f>
        <v>#N/A</v>
      </c>
    </row>
    <row r="242" spans="1:17" x14ac:dyDescent="0.25">
      <c r="A242" s="11">
        <v>237</v>
      </c>
      <c r="B242" s="16" t="s">
        <v>55</v>
      </c>
      <c r="C242" s="15">
        <v>291</v>
      </c>
      <c r="D242" s="15">
        <f>D241+C242</f>
        <v>2137322</v>
      </c>
      <c r="E242" s="14">
        <f>D242/$D$291</f>
        <v>0.997622310512991</v>
      </c>
      <c r="F242" s="13" t="e">
        <f>IF((ROW()-5)&lt;=$B$2,E242,NA())</f>
        <v>#N/A</v>
      </c>
      <c r="G242" s="12"/>
      <c r="H242" s="12"/>
      <c r="I242" s="12"/>
      <c r="J242" s="12"/>
      <c r="L242" s="11">
        <f>1000*(A242-$L$1)/($L$2-$L$1)</f>
        <v>825.78397212543553</v>
      </c>
      <c r="M242" s="10">
        <f>E242</f>
        <v>0.997622310512991</v>
      </c>
      <c r="O242" s="11" t="str">
        <f>IF((ROW()-7)&lt;=$B$2,A242,"")</f>
        <v/>
      </c>
      <c r="P242" s="11" t="e">
        <f>IFERROR(1000*(O242-$P$1)/($P$2-$P$1),NA())</f>
        <v>#N/A</v>
      </c>
      <c r="Q242" s="10" t="e">
        <f>F242</f>
        <v>#N/A</v>
      </c>
    </row>
    <row r="243" spans="1:17" x14ac:dyDescent="0.25">
      <c r="A243" s="17">
        <v>238</v>
      </c>
      <c r="B243" s="16" t="s">
        <v>54</v>
      </c>
      <c r="C243" s="15">
        <v>266</v>
      </c>
      <c r="D243" s="15">
        <f>D242+C243</f>
        <v>2137588</v>
      </c>
      <c r="E243" s="14">
        <f>D243/$D$291</f>
        <v>0.9977464694065018</v>
      </c>
      <c r="F243" s="13" t="e">
        <f>IF((ROW()-5)&lt;=$B$2,E243,NA())</f>
        <v>#N/A</v>
      </c>
      <c r="G243" s="12"/>
      <c r="H243" s="12"/>
      <c r="I243" s="12"/>
      <c r="J243" s="12"/>
      <c r="L243" s="11">
        <f>1000*(A243-$L$1)/($L$2-$L$1)</f>
        <v>829.26829268292681</v>
      </c>
      <c r="M243" s="10">
        <f>E243</f>
        <v>0.9977464694065018</v>
      </c>
      <c r="O243" s="11" t="str">
        <f>IF((ROW()-7)&lt;=$B$2,A243,"")</f>
        <v/>
      </c>
      <c r="P243" s="11" t="e">
        <f>IFERROR(1000*(O243-$P$1)/($P$2-$P$1),NA())</f>
        <v>#N/A</v>
      </c>
      <c r="Q243" s="10" t="e">
        <f>F243</f>
        <v>#N/A</v>
      </c>
    </row>
    <row r="244" spans="1:17" x14ac:dyDescent="0.25">
      <c r="A244" s="11">
        <v>239</v>
      </c>
      <c r="B244" s="16" t="s">
        <v>53</v>
      </c>
      <c r="C244" s="15">
        <v>249</v>
      </c>
      <c r="D244" s="15">
        <f>D243+C244</f>
        <v>2137837</v>
      </c>
      <c r="E244" s="14">
        <f>D244/$D$291</f>
        <v>0.99786269333313415</v>
      </c>
      <c r="F244" s="13" t="e">
        <f>IF((ROW()-5)&lt;=$B$2,E244,NA())</f>
        <v>#N/A</v>
      </c>
      <c r="G244" s="12"/>
      <c r="H244" s="12"/>
      <c r="I244" s="12"/>
      <c r="J244" s="12"/>
      <c r="L244" s="11">
        <f>1000*(A244-$L$1)/($L$2-$L$1)</f>
        <v>832.7526132404181</v>
      </c>
      <c r="M244" s="10">
        <f>E244</f>
        <v>0.99786269333313415</v>
      </c>
      <c r="O244" s="11" t="str">
        <f>IF((ROW()-7)&lt;=$B$2,A244,"")</f>
        <v/>
      </c>
      <c r="P244" s="11" t="e">
        <f>IFERROR(1000*(O244-$P$1)/($P$2-$P$1),NA())</f>
        <v>#N/A</v>
      </c>
      <c r="Q244" s="10" t="e">
        <f>F244</f>
        <v>#N/A</v>
      </c>
    </row>
    <row r="245" spans="1:17" x14ac:dyDescent="0.25">
      <c r="A245" s="17">
        <v>240</v>
      </c>
      <c r="B245" s="16" t="s">
        <v>52</v>
      </c>
      <c r="C245" s="15">
        <v>245</v>
      </c>
      <c r="D245" s="15">
        <f>D244+C245</f>
        <v>2138082</v>
      </c>
      <c r="E245" s="14">
        <f>D245/$D$291</f>
        <v>0.99797705020873628</v>
      </c>
      <c r="F245" s="13" t="e">
        <f>IF((ROW()-5)&lt;=$B$2,E245,NA())</f>
        <v>#N/A</v>
      </c>
      <c r="G245" s="12"/>
      <c r="H245" s="12"/>
      <c r="I245" s="12"/>
      <c r="J245" s="12"/>
      <c r="L245" s="11">
        <f>1000*(A245-$L$1)/($L$2-$L$1)</f>
        <v>836.23693379790939</v>
      </c>
      <c r="M245" s="10">
        <f>E245</f>
        <v>0.99797705020873628</v>
      </c>
      <c r="O245" s="11" t="str">
        <f>IF((ROW()-7)&lt;=$B$2,A245,"")</f>
        <v/>
      </c>
      <c r="P245" s="11" t="e">
        <f>IFERROR(1000*(O245-$P$1)/($P$2-$P$1),NA())</f>
        <v>#N/A</v>
      </c>
      <c r="Q245" s="10" t="e">
        <f>F245</f>
        <v>#N/A</v>
      </c>
    </row>
    <row r="246" spans="1:17" x14ac:dyDescent="0.25">
      <c r="A246" s="11">
        <v>241</v>
      </c>
      <c r="B246" s="16" t="s">
        <v>51</v>
      </c>
      <c r="C246" s="15">
        <v>240</v>
      </c>
      <c r="D246" s="15">
        <f>D245+C246</f>
        <v>2138322</v>
      </c>
      <c r="E246" s="14">
        <f>D246/$D$291</f>
        <v>0.99808907327055063</v>
      </c>
      <c r="F246" s="13" t="e">
        <f>IF((ROW()-5)&lt;=$B$2,E246,NA())</f>
        <v>#N/A</v>
      </c>
      <c r="G246" s="12"/>
      <c r="H246" s="12"/>
      <c r="I246" s="12"/>
      <c r="J246" s="12"/>
      <c r="L246" s="11">
        <f>1000*(A246-$L$1)/($L$2-$L$1)</f>
        <v>839.72125435540067</v>
      </c>
      <c r="M246" s="10">
        <f>E246</f>
        <v>0.99808907327055063</v>
      </c>
      <c r="O246" s="11" t="str">
        <f>IF((ROW()-7)&lt;=$B$2,A246,"")</f>
        <v/>
      </c>
      <c r="P246" s="11" t="e">
        <f>IFERROR(1000*(O246-$P$1)/($P$2-$P$1),NA())</f>
        <v>#N/A</v>
      </c>
      <c r="Q246" s="10" t="e">
        <f>F246</f>
        <v>#N/A</v>
      </c>
    </row>
    <row r="247" spans="1:17" x14ac:dyDescent="0.25">
      <c r="A247" s="17">
        <v>242</v>
      </c>
      <c r="B247" s="16" t="s">
        <v>50</v>
      </c>
      <c r="C247" s="15">
        <v>231</v>
      </c>
      <c r="D247" s="15">
        <f>D246+C247</f>
        <v>2138553</v>
      </c>
      <c r="E247" s="14">
        <f>D247/$D$291</f>
        <v>0.99819689546754697</v>
      </c>
      <c r="F247" s="13" t="e">
        <f>IF((ROW()-5)&lt;=$B$2,E247,NA())</f>
        <v>#N/A</v>
      </c>
      <c r="G247" s="12"/>
      <c r="H247" s="12"/>
      <c r="I247" s="12"/>
      <c r="J247" s="12"/>
      <c r="L247" s="11">
        <f>1000*(A247-$L$1)/($L$2-$L$1)</f>
        <v>843.20557491289196</v>
      </c>
      <c r="M247" s="10">
        <f>E247</f>
        <v>0.99819689546754697</v>
      </c>
      <c r="O247" s="11" t="str">
        <f>IF((ROW()-7)&lt;=$B$2,A247,"")</f>
        <v/>
      </c>
      <c r="P247" s="11" t="e">
        <f>IFERROR(1000*(O247-$P$1)/($P$2-$P$1),NA())</f>
        <v>#N/A</v>
      </c>
      <c r="Q247" s="10" t="e">
        <f>F247</f>
        <v>#N/A</v>
      </c>
    </row>
    <row r="248" spans="1:17" x14ac:dyDescent="0.25">
      <c r="A248" s="11">
        <v>243</v>
      </c>
      <c r="B248" s="16" t="s">
        <v>49</v>
      </c>
      <c r="C248" s="15">
        <v>217</v>
      </c>
      <c r="D248" s="15">
        <f>D247+C248</f>
        <v>2138770</v>
      </c>
      <c r="E248" s="14">
        <f>D248/$D$291</f>
        <v>0.99829818298593742</v>
      </c>
      <c r="F248" s="13" t="e">
        <f>IF((ROW()-5)&lt;=$B$2,E248,NA())</f>
        <v>#N/A</v>
      </c>
      <c r="G248" s="12"/>
      <c r="H248" s="12"/>
      <c r="I248" s="12"/>
      <c r="J248" s="12"/>
      <c r="L248" s="11">
        <f>1000*(A248-$L$1)/($L$2-$L$1)</f>
        <v>846.68989547038325</v>
      </c>
      <c r="M248" s="10">
        <f>E248</f>
        <v>0.99829818298593742</v>
      </c>
      <c r="O248" s="11" t="str">
        <f>IF((ROW()-7)&lt;=$B$2,A248,"")</f>
        <v/>
      </c>
      <c r="P248" s="11" t="e">
        <f>IFERROR(1000*(O248-$P$1)/($P$2-$P$1),NA())</f>
        <v>#N/A</v>
      </c>
      <c r="Q248" s="10" t="e">
        <f>F248</f>
        <v>#N/A</v>
      </c>
    </row>
    <row r="249" spans="1:17" x14ac:dyDescent="0.25">
      <c r="A249" s="17">
        <v>244</v>
      </c>
      <c r="B249" s="16" t="s">
        <v>48</v>
      </c>
      <c r="C249" s="15">
        <v>216</v>
      </c>
      <c r="D249" s="15">
        <f>D248+C249</f>
        <v>2138986</v>
      </c>
      <c r="E249" s="14">
        <f>D249/$D$291</f>
        <v>0.99839900374157031</v>
      </c>
      <c r="F249" s="13" t="e">
        <f>IF((ROW()-5)&lt;=$B$2,E249,NA())</f>
        <v>#N/A</v>
      </c>
      <c r="G249" s="12"/>
      <c r="H249" s="12"/>
      <c r="I249" s="12"/>
      <c r="J249" s="12"/>
      <c r="L249" s="11">
        <f>1000*(A249-$L$1)/($L$2-$L$1)</f>
        <v>850.17421602787454</v>
      </c>
      <c r="M249" s="10">
        <f>E249</f>
        <v>0.99839900374157031</v>
      </c>
      <c r="O249" s="11" t="str">
        <f>IF((ROW()-7)&lt;=$B$2,A249,"")</f>
        <v/>
      </c>
      <c r="P249" s="11" t="e">
        <f>IFERROR(1000*(O249-$P$1)/($P$2-$P$1),NA())</f>
        <v>#N/A</v>
      </c>
      <c r="Q249" s="10" t="e">
        <f>F249</f>
        <v>#N/A</v>
      </c>
    </row>
    <row r="250" spans="1:17" x14ac:dyDescent="0.25">
      <c r="A250" s="11">
        <v>245</v>
      </c>
      <c r="B250" s="16" t="s">
        <v>47</v>
      </c>
      <c r="C250" s="15">
        <v>216</v>
      </c>
      <c r="D250" s="15">
        <f>D249+C250</f>
        <v>2139202</v>
      </c>
      <c r="E250" s="14">
        <f>D250/$D$291</f>
        <v>0.9984998244972032</v>
      </c>
      <c r="F250" s="13" t="e">
        <f>IF((ROW()-5)&lt;=$B$2,E250,NA())</f>
        <v>#N/A</v>
      </c>
      <c r="G250" s="12"/>
      <c r="H250" s="12"/>
      <c r="I250" s="12"/>
      <c r="J250" s="12"/>
      <c r="L250" s="11">
        <f>1000*(A250-$L$1)/($L$2-$L$1)</f>
        <v>853.65853658536582</v>
      </c>
      <c r="M250" s="10">
        <f>E250</f>
        <v>0.9984998244972032</v>
      </c>
      <c r="O250" s="11" t="str">
        <f>IF((ROW()-7)&lt;=$B$2,A250,"")</f>
        <v/>
      </c>
      <c r="P250" s="11" t="e">
        <f>IFERROR(1000*(O250-$P$1)/($P$2-$P$1),NA())</f>
        <v>#N/A</v>
      </c>
      <c r="Q250" s="10" t="e">
        <f>F250</f>
        <v>#N/A</v>
      </c>
    </row>
    <row r="251" spans="1:17" x14ac:dyDescent="0.25">
      <c r="A251" s="17">
        <v>246</v>
      </c>
      <c r="B251" s="16" t="s">
        <v>46</v>
      </c>
      <c r="C251" s="15">
        <v>204</v>
      </c>
      <c r="D251" s="15">
        <f>D250+C251</f>
        <v>2139406</v>
      </c>
      <c r="E251" s="14">
        <f>D251/$D$291</f>
        <v>0.99859504409974531</v>
      </c>
      <c r="F251" s="13" t="e">
        <f>IF((ROW()-5)&lt;=$B$2,E251,NA())</f>
        <v>#N/A</v>
      </c>
      <c r="G251" s="12"/>
      <c r="H251" s="12"/>
      <c r="I251" s="12"/>
      <c r="J251" s="12"/>
      <c r="L251" s="11">
        <f>1000*(A251-$L$1)/($L$2-$L$1)</f>
        <v>857.14285714285711</v>
      </c>
      <c r="M251" s="10">
        <f>E251</f>
        <v>0.99859504409974531</v>
      </c>
      <c r="O251" s="11" t="str">
        <f>IF((ROW()-7)&lt;=$B$2,A251,"")</f>
        <v/>
      </c>
      <c r="P251" s="11" t="e">
        <f>IFERROR(1000*(O251-$P$1)/($P$2-$P$1),NA())</f>
        <v>#N/A</v>
      </c>
      <c r="Q251" s="10" t="e">
        <f>F251</f>
        <v>#N/A</v>
      </c>
    </row>
    <row r="252" spans="1:17" x14ac:dyDescent="0.25">
      <c r="A252" s="11">
        <v>247</v>
      </c>
      <c r="B252" s="16" t="s">
        <v>45</v>
      </c>
      <c r="C252" s="15">
        <v>196</v>
      </c>
      <c r="D252" s="15">
        <f>D251+C252</f>
        <v>2139602</v>
      </c>
      <c r="E252" s="14">
        <f>D252/$D$291</f>
        <v>0.99868652960022708</v>
      </c>
      <c r="F252" s="13" t="e">
        <f>IF((ROW()-5)&lt;=$B$2,E252,NA())</f>
        <v>#N/A</v>
      </c>
      <c r="G252" s="12"/>
      <c r="H252" s="12"/>
      <c r="I252" s="12"/>
      <c r="J252" s="12"/>
      <c r="L252" s="11">
        <f>1000*(A252-$L$1)/($L$2-$L$1)</f>
        <v>860.6271777003484</v>
      </c>
      <c r="M252" s="10">
        <f>E252</f>
        <v>0.99868652960022708</v>
      </c>
      <c r="O252" s="11" t="str">
        <f>IF((ROW()-7)&lt;=$B$2,A252,"")</f>
        <v/>
      </c>
      <c r="P252" s="11" t="e">
        <f>IFERROR(1000*(O252-$P$1)/($P$2-$P$1),NA())</f>
        <v>#N/A</v>
      </c>
      <c r="Q252" s="10" t="e">
        <f>F252</f>
        <v>#N/A</v>
      </c>
    </row>
    <row r="253" spans="1:17" x14ac:dyDescent="0.25">
      <c r="A253" s="17">
        <v>248</v>
      </c>
      <c r="B253" s="16" t="s">
        <v>44</v>
      </c>
      <c r="C253" s="15">
        <v>194</v>
      </c>
      <c r="D253" s="15">
        <f>D252+C253</f>
        <v>2139796</v>
      </c>
      <c r="E253" s="14">
        <f>D253/$D$291</f>
        <v>0.99877708157519363</v>
      </c>
      <c r="F253" s="13" t="e">
        <f>IF((ROW()-5)&lt;=$B$2,E253,NA())</f>
        <v>#N/A</v>
      </c>
      <c r="G253" s="12"/>
      <c r="H253" s="12"/>
      <c r="I253" s="12"/>
      <c r="J253" s="12"/>
      <c r="L253" s="11">
        <f>1000*(A253-$L$1)/($L$2-$L$1)</f>
        <v>864.11149825783968</v>
      </c>
      <c r="M253" s="10">
        <f>E253</f>
        <v>0.99877708157519363</v>
      </c>
      <c r="O253" s="11" t="str">
        <f>IF((ROW()-7)&lt;=$B$2,A253,"")</f>
        <v/>
      </c>
      <c r="P253" s="11" t="e">
        <f>IFERROR(1000*(O253-$P$1)/($P$2-$P$1),NA())</f>
        <v>#N/A</v>
      </c>
      <c r="Q253" s="10" t="e">
        <f>F253</f>
        <v>#N/A</v>
      </c>
    </row>
    <row r="254" spans="1:17" x14ac:dyDescent="0.25">
      <c r="A254" s="11">
        <v>249</v>
      </c>
      <c r="B254" s="16" t="s">
        <v>43</v>
      </c>
      <c r="C254" s="15">
        <v>181</v>
      </c>
      <c r="D254" s="15">
        <f>D253+C254</f>
        <v>2139977</v>
      </c>
      <c r="E254" s="14">
        <f>D254/$D$291</f>
        <v>0.99886156563431194</v>
      </c>
      <c r="F254" s="13" t="e">
        <f>IF((ROW()-5)&lt;=$B$2,E254,NA())</f>
        <v>#N/A</v>
      </c>
      <c r="G254" s="12"/>
      <c r="H254" s="12"/>
      <c r="I254" s="12"/>
      <c r="J254" s="12"/>
      <c r="L254" s="11">
        <f>1000*(A254-$L$1)/($L$2-$L$1)</f>
        <v>867.59581881533097</v>
      </c>
      <c r="M254" s="10">
        <f>E254</f>
        <v>0.99886156563431194</v>
      </c>
      <c r="O254" s="11" t="str">
        <f>IF((ROW()-7)&lt;=$B$2,A254,"")</f>
        <v/>
      </c>
      <c r="P254" s="11" t="e">
        <f>IFERROR(1000*(O254-$P$1)/($P$2-$P$1),NA())</f>
        <v>#N/A</v>
      </c>
      <c r="Q254" s="10" t="e">
        <f>F254</f>
        <v>#N/A</v>
      </c>
    </row>
    <row r="255" spans="1:17" x14ac:dyDescent="0.25">
      <c r="A255" s="17">
        <v>250</v>
      </c>
      <c r="B255" s="16" t="s">
        <v>42</v>
      </c>
      <c r="C255" s="15">
        <v>180</v>
      </c>
      <c r="D255" s="15">
        <f>D254+C255</f>
        <v>2140157</v>
      </c>
      <c r="E255" s="14">
        <f>D255/$D$291</f>
        <v>0.9989455829306727</v>
      </c>
      <c r="F255" s="13" t="e">
        <f>IF((ROW()-5)&lt;=$B$2,E255,NA())</f>
        <v>#N/A</v>
      </c>
      <c r="G255" s="12"/>
      <c r="H255" s="12"/>
      <c r="I255" s="12"/>
      <c r="J255" s="12"/>
      <c r="L255" s="11">
        <f>1000*(A255-$L$1)/($L$2-$L$1)</f>
        <v>871.08013937282226</v>
      </c>
      <c r="M255" s="10">
        <f>E255</f>
        <v>0.9989455829306727</v>
      </c>
      <c r="O255" s="11" t="str">
        <f>IF((ROW()-7)&lt;=$B$2,A255,"")</f>
        <v/>
      </c>
      <c r="P255" s="11" t="e">
        <f>IFERROR(1000*(O255-$P$1)/($P$2-$P$1),NA())</f>
        <v>#N/A</v>
      </c>
      <c r="Q255" s="10" t="e">
        <f>F255</f>
        <v>#N/A</v>
      </c>
    </row>
    <row r="256" spans="1:17" x14ac:dyDescent="0.25">
      <c r="A256" s="11">
        <v>251</v>
      </c>
      <c r="B256" s="16" t="s">
        <v>41</v>
      </c>
      <c r="C256" s="15">
        <v>180</v>
      </c>
      <c r="D256" s="15">
        <f>D255+C256</f>
        <v>2140337</v>
      </c>
      <c r="E256" s="14">
        <f>D256/$D$291</f>
        <v>0.99902960022703335</v>
      </c>
      <c r="F256" s="13" t="e">
        <f>IF((ROW()-5)&lt;=$B$2,E256,NA())</f>
        <v>#N/A</v>
      </c>
      <c r="G256" s="12"/>
      <c r="H256" s="12"/>
      <c r="I256" s="12"/>
      <c r="J256" s="12"/>
      <c r="L256" s="11">
        <f>1000*(A256-$L$1)/($L$2-$L$1)</f>
        <v>874.56445993031355</v>
      </c>
      <c r="M256" s="10">
        <f>E256</f>
        <v>0.99902960022703335</v>
      </c>
      <c r="O256" s="11" t="str">
        <f>IF((ROW()-7)&lt;=$B$2,A256,"")</f>
        <v/>
      </c>
      <c r="P256" s="11" t="e">
        <f>IFERROR(1000*(O256-$P$1)/($P$2-$P$1),NA())</f>
        <v>#N/A</v>
      </c>
      <c r="Q256" s="10" t="e">
        <f>F256</f>
        <v>#N/A</v>
      </c>
    </row>
    <row r="257" spans="1:17" x14ac:dyDescent="0.25">
      <c r="A257" s="17">
        <v>252</v>
      </c>
      <c r="B257" s="16" t="s">
        <v>40</v>
      </c>
      <c r="C257" s="15">
        <v>175</v>
      </c>
      <c r="D257" s="15">
        <f>D256+C257</f>
        <v>2140512</v>
      </c>
      <c r="E257" s="14">
        <f>D257/$D$291</f>
        <v>0.99911128370960633</v>
      </c>
      <c r="F257" s="13" t="e">
        <f>IF((ROW()-5)&lt;=$B$2,E257,NA())</f>
        <v>#N/A</v>
      </c>
      <c r="G257" s="12"/>
      <c r="H257" s="12"/>
      <c r="I257" s="12"/>
      <c r="J257" s="12"/>
      <c r="L257" s="11">
        <f>1000*(A257-$L$1)/($L$2-$L$1)</f>
        <v>878.04878048780483</v>
      </c>
      <c r="M257" s="10">
        <f>E257</f>
        <v>0.99911128370960633</v>
      </c>
      <c r="O257" s="11" t="str">
        <f>IF((ROW()-7)&lt;=$B$2,A257,"")</f>
        <v/>
      </c>
      <c r="P257" s="11" t="e">
        <f>IFERROR(1000*(O257-$P$1)/($P$2-$P$1),NA())</f>
        <v>#N/A</v>
      </c>
      <c r="Q257" s="10" t="e">
        <f>F257</f>
        <v>#N/A</v>
      </c>
    </row>
    <row r="258" spans="1:17" x14ac:dyDescent="0.25">
      <c r="A258" s="11">
        <v>253</v>
      </c>
      <c r="B258" s="16" t="s">
        <v>39</v>
      </c>
      <c r="C258" s="15">
        <v>171</v>
      </c>
      <c r="D258" s="15">
        <f>D257+C258</f>
        <v>2140683</v>
      </c>
      <c r="E258" s="14">
        <f>D258/$D$291</f>
        <v>0.99919110014114909</v>
      </c>
      <c r="F258" s="13" t="e">
        <f>IF((ROW()-5)&lt;=$B$2,E258,NA())</f>
        <v>#N/A</v>
      </c>
      <c r="G258" s="12"/>
      <c r="H258" s="12"/>
      <c r="I258" s="12"/>
      <c r="J258" s="12"/>
      <c r="L258" s="11">
        <f>1000*(A258-$L$1)/($L$2-$L$1)</f>
        <v>881.53310104529612</v>
      </c>
      <c r="M258" s="10">
        <f>E258</f>
        <v>0.99919110014114909</v>
      </c>
      <c r="O258" s="11" t="str">
        <f>IF((ROW()-7)&lt;=$B$2,A258,"")</f>
        <v/>
      </c>
      <c r="P258" s="11" t="e">
        <f>IFERROR(1000*(O258-$P$1)/($P$2-$P$1),NA())</f>
        <v>#N/A</v>
      </c>
      <c r="Q258" s="10" t="e">
        <f>F258</f>
        <v>#N/A</v>
      </c>
    </row>
    <row r="259" spans="1:17" x14ac:dyDescent="0.25">
      <c r="A259" s="17">
        <v>254</v>
      </c>
      <c r="B259" s="16" t="s">
        <v>38</v>
      </c>
      <c r="C259" s="15">
        <v>163</v>
      </c>
      <c r="D259" s="15">
        <f>D258+C259</f>
        <v>2140846</v>
      </c>
      <c r="E259" s="14">
        <f>D259/$D$291</f>
        <v>0.99926718247063129</v>
      </c>
      <c r="F259" s="13" t="e">
        <f>IF((ROW()-5)&lt;=$B$2,E259,NA())</f>
        <v>#N/A</v>
      </c>
      <c r="G259" s="12"/>
      <c r="H259" s="12"/>
      <c r="I259" s="12"/>
      <c r="J259" s="12"/>
      <c r="L259" s="11">
        <f>1000*(A259-$L$1)/($L$2-$L$1)</f>
        <v>885.01742160278741</v>
      </c>
      <c r="M259" s="10">
        <f>E259</f>
        <v>0.99926718247063129</v>
      </c>
      <c r="O259" s="11" t="str">
        <f>IF((ROW()-7)&lt;=$B$2,A259,"")</f>
        <v/>
      </c>
      <c r="P259" s="11" t="e">
        <f>IFERROR(1000*(O259-$P$1)/($P$2-$P$1),NA())</f>
        <v>#N/A</v>
      </c>
      <c r="Q259" s="10" t="e">
        <f>F259</f>
        <v>#N/A</v>
      </c>
    </row>
    <row r="260" spans="1:17" x14ac:dyDescent="0.25">
      <c r="A260" s="11">
        <v>255</v>
      </c>
      <c r="B260" s="16" t="s">
        <v>37</v>
      </c>
      <c r="C260" s="15">
        <v>118</v>
      </c>
      <c r="D260" s="15">
        <f>D259+C260</f>
        <v>2140964</v>
      </c>
      <c r="E260" s="14">
        <f>D260/$D$291</f>
        <v>0.99932226047602335</v>
      </c>
      <c r="F260" s="13" t="e">
        <f>IF((ROW()-5)&lt;=$B$2,E260,NA())</f>
        <v>#N/A</v>
      </c>
      <c r="G260" s="12"/>
      <c r="H260" s="12"/>
      <c r="I260" s="12"/>
      <c r="J260" s="12"/>
      <c r="L260" s="11">
        <f>1000*(A260-$L$1)/($L$2-$L$1)</f>
        <v>888.5017421602787</v>
      </c>
      <c r="M260" s="10">
        <f>E260</f>
        <v>0.99932226047602335</v>
      </c>
      <c r="O260" s="11" t="str">
        <f>IF((ROW()-7)&lt;=$B$2,A260,"")</f>
        <v/>
      </c>
      <c r="P260" s="11" t="e">
        <f>IFERROR(1000*(O260-$P$1)/($P$2-$P$1),NA())</f>
        <v>#N/A</v>
      </c>
      <c r="Q260" s="10" t="e">
        <f>F260</f>
        <v>#N/A</v>
      </c>
    </row>
    <row r="261" spans="1:17" x14ac:dyDescent="0.25">
      <c r="A261" s="17">
        <v>256</v>
      </c>
      <c r="B261" s="16" t="s">
        <v>36</v>
      </c>
      <c r="C261" s="15">
        <v>112</v>
      </c>
      <c r="D261" s="15">
        <f>D260+C261</f>
        <v>2141076</v>
      </c>
      <c r="E261" s="14">
        <f>D261/$D$291</f>
        <v>0.99937453790486996</v>
      </c>
      <c r="F261" s="13" t="e">
        <f>IF((ROW()-5)&lt;=$B$2,E261,NA())</f>
        <v>#N/A</v>
      </c>
      <c r="G261" s="12"/>
      <c r="H261" s="12"/>
      <c r="I261" s="12"/>
      <c r="J261" s="12"/>
      <c r="L261" s="11">
        <f>1000*(A261-$L$1)/($L$2-$L$1)</f>
        <v>891.98606271776998</v>
      </c>
      <c r="M261" s="10">
        <f>E261</f>
        <v>0.99937453790486996</v>
      </c>
      <c r="O261" s="11" t="str">
        <f>IF((ROW()-7)&lt;=$B$2,A261,"")</f>
        <v/>
      </c>
      <c r="P261" s="11" t="e">
        <f>IFERROR(1000*(O261-$P$1)/($P$2-$P$1),NA())</f>
        <v>#N/A</v>
      </c>
      <c r="Q261" s="10" t="e">
        <f>F261</f>
        <v>#N/A</v>
      </c>
    </row>
    <row r="262" spans="1:17" x14ac:dyDescent="0.25">
      <c r="A262" s="11">
        <v>257</v>
      </c>
      <c r="B262" s="16" t="s">
        <v>35</v>
      </c>
      <c r="C262" s="15">
        <v>111</v>
      </c>
      <c r="D262" s="15">
        <f>D261+C262</f>
        <v>2141187</v>
      </c>
      <c r="E262" s="14">
        <f>D262/$D$291</f>
        <v>0.99942634857095913</v>
      </c>
      <c r="F262" s="13" t="e">
        <f>IF((ROW()-5)&lt;=$B$2,E262,NA())</f>
        <v>#N/A</v>
      </c>
      <c r="G262" s="12"/>
      <c r="H262" s="12"/>
      <c r="I262" s="12"/>
      <c r="J262" s="12"/>
      <c r="L262" s="11">
        <f>1000*(A262-$L$1)/($L$2-$L$1)</f>
        <v>895.47038327526127</v>
      </c>
      <c r="M262" s="10">
        <f>E262</f>
        <v>0.99942634857095913</v>
      </c>
      <c r="O262" s="11" t="str">
        <f>IF((ROW()-7)&lt;=$B$2,A262,"")</f>
        <v/>
      </c>
      <c r="P262" s="11" t="e">
        <f>IFERROR(1000*(O262-$P$1)/($P$2-$P$1),NA())</f>
        <v>#N/A</v>
      </c>
      <c r="Q262" s="10" t="e">
        <f>F262</f>
        <v>#N/A</v>
      </c>
    </row>
    <row r="263" spans="1:17" x14ac:dyDescent="0.25">
      <c r="A263" s="17">
        <v>258</v>
      </c>
      <c r="B263" s="16" t="s">
        <v>34</v>
      </c>
      <c r="C263" s="15">
        <v>108</v>
      </c>
      <c r="D263" s="15">
        <f>D262+C263</f>
        <v>2141295</v>
      </c>
      <c r="E263" s="14">
        <f>D263/$D$291</f>
        <v>0.99947675894877563</v>
      </c>
      <c r="F263" s="13" t="e">
        <f>IF((ROW()-5)&lt;=$B$2,E263,NA())</f>
        <v>#N/A</v>
      </c>
      <c r="G263" s="12"/>
      <c r="H263" s="12"/>
      <c r="I263" s="12"/>
      <c r="J263" s="12"/>
      <c r="L263" s="11">
        <f>1000*(A263-$L$1)/($L$2-$L$1)</f>
        <v>898.95470383275256</v>
      </c>
      <c r="M263" s="10">
        <f>E263</f>
        <v>0.99947675894877563</v>
      </c>
      <c r="O263" s="11" t="str">
        <f>IF((ROW()-7)&lt;=$B$2,A263,"")</f>
        <v/>
      </c>
      <c r="P263" s="11" t="e">
        <f>IFERROR(1000*(O263-$P$1)/($P$2-$P$1),NA())</f>
        <v>#N/A</v>
      </c>
      <c r="Q263" s="10" t="e">
        <f>F263</f>
        <v>#N/A</v>
      </c>
    </row>
    <row r="264" spans="1:17" x14ac:dyDescent="0.25">
      <c r="A264" s="11">
        <v>259</v>
      </c>
      <c r="B264" s="16" t="s">
        <v>33</v>
      </c>
      <c r="C264" s="15">
        <v>103</v>
      </c>
      <c r="D264" s="15">
        <f>D263+C264</f>
        <v>2141398</v>
      </c>
      <c r="E264" s="14">
        <f>D264/$D$291</f>
        <v>0.99952483551280424</v>
      </c>
      <c r="F264" s="13" t="e">
        <f>IF((ROW()-5)&lt;=$B$2,E264,NA())</f>
        <v>#N/A</v>
      </c>
      <c r="G264" s="12"/>
      <c r="H264" s="12"/>
      <c r="I264" s="12"/>
      <c r="J264" s="12"/>
      <c r="L264" s="11">
        <f>1000*(A264-$L$1)/($L$2-$L$1)</f>
        <v>902.43902439024396</v>
      </c>
      <c r="M264" s="10">
        <f>E264</f>
        <v>0.99952483551280424</v>
      </c>
      <c r="O264" s="11" t="str">
        <f>IF((ROW()-7)&lt;=$B$2,A264,"")</f>
        <v/>
      </c>
      <c r="P264" s="11" t="e">
        <f>IFERROR(1000*(O264-$P$1)/($P$2-$P$1),NA())</f>
        <v>#N/A</v>
      </c>
      <c r="Q264" s="10" t="e">
        <f>F264</f>
        <v>#N/A</v>
      </c>
    </row>
    <row r="265" spans="1:17" x14ac:dyDescent="0.25">
      <c r="A265" s="17">
        <v>260</v>
      </c>
      <c r="B265" s="16" t="s">
        <v>32</v>
      </c>
      <c r="C265" s="15">
        <v>96</v>
      </c>
      <c r="D265" s="15">
        <f>D264+C265</f>
        <v>2141494</v>
      </c>
      <c r="E265" s="14">
        <f>D265/$D$291</f>
        <v>0.99956964473752996</v>
      </c>
      <c r="F265" s="13" t="e">
        <f>IF((ROW()-5)&lt;=$B$2,E265,NA())</f>
        <v>#N/A</v>
      </c>
      <c r="G265" s="12"/>
      <c r="H265" s="12"/>
      <c r="I265" s="12"/>
      <c r="J265" s="12"/>
      <c r="L265" s="11">
        <f>1000*(A265-$L$1)/($L$2-$L$1)</f>
        <v>905.92334494773525</v>
      </c>
      <c r="M265" s="10">
        <f>E265</f>
        <v>0.99956964473752996</v>
      </c>
      <c r="O265" s="11" t="str">
        <f>IF((ROW()-7)&lt;=$B$2,A265,"")</f>
        <v/>
      </c>
      <c r="P265" s="11" t="e">
        <f>IFERROR(1000*(O265-$P$1)/($P$2-$P$1),NA())</f>
        <v>#N/A</v>
      </c>
      <c r="Q265" s="10" t="e">
        <f>F265</f>
        <v>#N/A</v>
      </c>
    </row>
    <row r="266" spans="1:17" x14ac:dyDescent="0.25">
      <c r="A266" s="11">
        <v>261</v>
      </c>
      <c r="B266" s="16" t="s">
        <v>31</v>
      </c>
      <c r="C266" s="15">
        <v>88</v>
      </c>
      <c r="D266" s="15">
        <f>D265+C266</f>
        <v>2141582</v>
      </c>
      <c r="E266" s="14">
        <f>D266/$D$291</f>
        <v>0.99961071986019523</v>
      </c>
      <c r="F266" s="13" t="e">
        <f>IF((ROW()-5)&lt;=$B$2,E266,NA())</f>
        <v>#N/A</v>
      </c>
      <c r="G266" s="12"/>
      <c r="H266" s="12"/>
      <c r="I266" s="12"/>
      <c r="J266" s="12"/>
      <c r="L266" s="11">
        <f>1000*(A266-$L$1)/($L$2-$L$1)</f>
        <v>909.40766550522653</v>
      </c>
      <c r="M266" s="10">
        <f>E266</f>
        <v>0.99961071986019523</v>
      </c>
      <c r="O266" s="11" t="str">
        <f>IF((ROW()-7)&lt;=$B$2,A266,"")</f>
        <v/>
      </c>
      <c r="P266" s="11" t="e">
        <f>IFERROR(1000*(O266-$P$1)/($P$2-$P$1),NA())</f>
        <v>#N/A</v>
      </c>
      <c r="Q266" s="10" t="e">
        <f>F266</f>
        <v>#N/A</v>
      </c>
    </row>
    <row r="267" spans="1:17" x14ac:dyDescent="0.25">
      <c r="A267" s="17">
        <v>262</v>
      </c>
      <c r="B267" s="16" t="s">
        <v>30</v>
      </c>
      <c r="C267" s="15">
        <v>80</v>
      </c>
      <c r="D267" s="15">
        <f>D266+C267</f>
        <v>2141662</v>
      </c>
      <c r="E267" s="14">
        <f>D267/$D$291</f>
        <v>0.99964806088080005</v>
      </c>
      <c r="F267" s="13" t="e">
        <f>IF((ROW()-5)&lt;=$B$2,E267,NA())</f>
        <v>#N/A</v>
      </c>
      <c r="G267" s="12"/>
      <c r="H267" s="12"/>
      <c r="I267" s="12"/>
      <c r="J267" s="12"/>
      <c r="L267" s="11">
        <f>1000*(A267-$L$1)/($L$2-$L$1)</f>
        <v>912.89198606271782</v>
      </c>
      <c r="M267" s="10">
        <f>E267</f>
        <v>0.99964806088080005</v>
      </c>
      <c r="O267" s="11" t="str">
        <f>IF((ROW()-7)&lt;=$B$2,A267,"")</f>
        <v/>
      </c>
      <c r="P267" s="11" t="e">
        <f>IFERROR(1000*(O267-$P$1)/($P$2-$P$1),NA())</f>
        <v>#N/A</v>
      </c>
      <c r="Q267" s="10" t="e">
        <f>F267</f>
        <v>#N/A</v>
      </c>
    </row>
    <row r="268" spans="1:17" x14ac:dyDescent="0.25">
      <c r="A268" s="11">
        <v>263</v>
      </c>
      <c r="B268" s="16" t="s">
        <v>29</v>
      </c>
      <c r="C268" s="15">
        <v>77</v>
      </c>
      <c r="D268" s="15">
        <f>D267+C268</f>
        <v>2141739</v>
      </c>
      <c r="E268" s="14">
        <f>D268/$D$291</f>
        <v>0.99968400161313209</v>
      </c>
      <c r="F268" s="13" t="e">
        <f>IF((ROW()-5)&lt;=$B$2,E268,NA())</f>
        <v>#N/A</v>
      </c>
      <c r="G268" s="12"/>
      <c r="H268" s="12"/>
      <c r="I268" s="12"/>
      <c r="J268" s="12"/>
      <c r="L268" s="11">
        <f>1000*(A268-$L$1)/($L$2-$L$1)</f>
        <v>916.37630662020911</v>
      </c>
      <c r="M268" s="10">
        <f>E268</f>
        <v>0.99968400161313209</v>
      </c>
      <c r="O268" s="11" t="str">
        <f>IF((ROW()-7)&lt;=$B$2,A268,"")</f>
        <v/>
      </c>
      <c r="P268" s="11" t="e">
        <f>IFERROR(1000*(O268-$P$1)/($P$2-$P$1),NA())</f>
        <v>#N/A</v>
      </c>
      <c r="Q268" s="10" t="e">
        <f>F268</f>
        <v>#N/A</v>
      </c>
    </row>
    <row r="269" spans="1:17" x14ac:dyDescent="0.25">
      <c r="A269" s="17">
        <v>264</v>
      </c>
      <c r="B269" s="16" t="s">
        <v>28</v>
      </c>
      <c r="C269" s="15">
        <v>67</v>
      </c>
      <c r="D269" s="15">
        <f>D268+C269</f>
        <v>2141806</v>
      </c>
      <c r="E269" s="14">
        <f>D269/$D$291</f>
        <v>0.99971527471788857</v>
      </c>
      <c r="F269" s="13" t="e">
        <f>IF((ROW()-5)&lt;=$B$2,E269,NA())</f>
        <v>#N/A</v>
      </c>
      <c r="G269" s="12"/>
      <c r="H269" s="12"/>
      <c r="I269" s="12"/>
      <c r="J269" s="12"/>
      <c r="L269" s="11">
        <f>1000*(A269-$L$1)/($L$2-$L$1)</f>
        <v>919.86062717770039</v>
      </c>
      <c r="M269" s="10">
        <f>E269</f>
        <v>0.99971527471788857</v>
      </c>
      <c r="O269" s="11" t="str">
        <f>IF((ROW()-7)&lt;=$B$2,A269,"")</f>
        <v/>
      </c>
      <c r="P269" s="11" t="e">
        <f>IFERROR(1000*(O269-$P$1)/($P$2-$P$1),NA())</f>
        <v>#N/A</v>
      </c>
      <c r="Q269" s="10" t="e">
        <f>F269</f>
        <v>#N/A</v>
      </c>
    </row>
    <row r="270" spans="1:17" x14ac:dyDescent="0.25">
      <c r="A270" s="11">
        <v>265</v>
      </c>
      <c r="B270" s="16" t="s">
        <v>27</v>
      </c>
      <c r="C270" s="15">
        <v>66</v>
      </c>
      <c r="D270" s="15">
        <f>D269+C270</f>
        <v>2141872</v>
      </c>
      <c r="E270" s="14">
        <f>D270/$D$291</f>
        <v>0.99974608105988749</v>
      </c>
      <c r="F270" s="13" t="e">
        <f>IF((ROW()-5)&lt;=$B$2,E270,NA())</f>
        <v>#N/A</v>
      </c>
      <c r="G270" s="12"/>
      <c r="H270" s="12"/>
      <c r="I270" s="12"/>
      <c r="J270" s="12"/>
      <c r="L270" s="11">
        <f>1000*(A270-$L$1)/($L$2-$L$1)</f>
        <v>923.34494773519168</v>
      </c>
      <c r="M270" s="10">
        <f>E270</f>
        <v>0.99974608105988749</v>
      </c>
      <c r="O270" s="11" t="str">
        <f>IF((ROW()-7)&lt;=$B$2,A270,"")</f>
        <v/>
      </c>
      <c r="P270" s="11" t="e">
        <f>IFERROR(1000*(O270-$P$1)/($P$2-$P$1),NA())</f>
        <v>#N/A</v>
      </c>
      <c r="Q270" s="10" t="e">
        <f>F270</f>
        <v>#N/A</v>
      </c>
    </row>
    <row r="271" spans="1:17" x14ac:dyDescent="0.25">
      <c r="A271" s="17">
        <v>266</v>
      </c>
      <c r="B271" s="16" t="s">
        <v>26</v>
      </c>
      <c r="C271" s="15">
        <v>58</v>
      </c>
      <c r="D271" s="15">
        <f>D270+C271</f>
        <v>2141930</v>
      </c>
      <c r="E271" s="14">
        <f>D271/$D$291</f>
        <v>0.99977315329982597</v>
      </c>
      <c r="F271" s="13" t="e">
        <f>IF((ROW()-5)&lt;=$B$2,E271,NA())</f>
        <v>#N/A</v>
      </c>
      <c r="G271" s="12"/>
      <c r="H271" s="12"/>
      <c r="I271" s="12"/>
      <c r="J271" s="12"/>
      <c r="L271" s="11">
        <f>1000*(A271-$L$1)/($L$2-$L$1)</f>
        <v>926.82926829268297</v>
      </c>
      <c r="M271" s="10">
        <f>E271</f>
        <v>0.99977315329982597</v>
      </c>
      <c r="O271" s="11" t="str">
        <f>IF((ROW()-7)&lt;=$B$2,A271,"")</f>
        <v/>
      </c>
      <c r="P271" s="11" t="e">
        <f>IFERROR(1000*(O271-$P$1)/($P$2-$P$1),NA())</f>
        <v>#N/A</v>
      </c>
      <c r="Q271" s="10" t="e">
        <f>F271</f>
        <v>#N/A</v>
      </c>
    </row>
    <row r="272" spans="1:17" x14ac:dyDescent="0.25">
      <c r="A272" s="11">
        <v>267</v>
      </c>
      <c r="B272" s="16" t="s">
        <v>25</v>
      </c>
      <c r="C272" s="15">
        <v>55</v>
      </c>
      <c r="D272" s="15">
        <f>D271+C272</f>
        <v>2141985</v>
      </c>
      <c r="E272" s="14">
        <f>D272/$D$291</f>
        <v>0.99979882525149177</v>
      </c>
      <c r="F272" s="13" t="e">
        <f>IF((ROW()-5)&lt;=$B$2,E272,NA())</f>
        <v>#N/A</v>
      </c>
      <c r="G272" s="12"/>
      <c r="H272" s="12"/>
      <c r="I272" s="12"/>
      <c r="J272" s="12"/>
      <c r="L272" s="11">
        <f>1000*(A272-$L$1)/($L$2-$L$1)</f>
        <v>930.31358885017426</v>
      </c>
      <c r="M272" s="10">
        <f>E272</f>
        <v>0.99979882525149177</v>
      </c>
      <c r="O272" s="11" t="str">
        <f>IF((ROW()-7)&lt;=$B$2,A272,"")</f>
        <v/>
      </c>
      <c r="P272" s="11" t="e">
        <f>IFERROR(1000*(O272-$P$1)/($P$2-$P$1),NA())</f>
        <v>#N/A</v>
      </c>
      <c r="Q272" s="10" t="e">
        <f>F272</f>
        <v>#N/A</v>
      </c>
    </row>
    <row r="273" spans="1:17" x14ac:dyDescent="0.25">
      <c r="A273" s="17">
        <v>268</v>
      </c>
      <c r="B273" s="16" t="s">
        <v>24</v>
      </c>
      <c r="C273" s="15">
        <v>48</v>
      </c>
      <c r="D273" s="15">
        <f>D272+C273</f>
        <v>2142033</v>
      </c>
      <c r="E273" s="14">
        <f>D273/$D$291</f>
        <v>0.99982122986385469</v>
      </c>
      <c r="F273" s="13" t="e">
        <f>IF((ROW()-5)&lt;=$B$2,E273,NA())</f>
        <v>#N/A</v>
      </c>
      <c r="G273" s="12"/>
      <c r="H273" s="12"/>
      <c r="I273" s="12"/>
      <c r="J273" s="12"/>
      <c r="L273" s="11">
        <f>1000*(A273-$L$1)/($L$2-$L$1)</f>
        <v>933.79790940766554</v>
      </c>
      <c r="M273" s="10">
        <f>E273</f>
        <v>0.99982122986385469</v>
      </c>
      <c r="O273" s="11" t="str">
        <f>IF((ROW()-7)&lt;=$B$2,A273,"")</f>
        <v/>
      </c>
      <c r="P273" s="11" t="e">
        <f>IFERROR(1000*(O273-$P$1)/($P$2-$P$1),NA())</f>
        <v>#N/A</v>
      </c>
      <c r="Q273" s="10" t="e">
        <f>F273</f>
        <v>#N/A</v>
      </c>
    </row>
    <row r="274" spans="1:17" x14ac:dyDescent="0.25">
      <c r="A274" s="11">
        <v>269</v>
      </c>
      <c r="B274" s="16" t="s">
        <v>23</v>
      </c>
      <c r="C274" s="15">
        <v>43</v>
      </c>
      <c r="D274" s="15">
        <f>D273+C274</f>
        <v>2142076</v>
      </c>
      <c r="E274" s="14">
        <f>D274/$D$291</f>
        <v>0.99984130066242971</v>
      </c>
      <c r="F274" s="13" t="e">
        <f>IF((ROW()-5)&lt;=$B$2,E274,NA())</f>
        <v>#N/A</v>
      </c>
      <c r="G274" s="12"/>
      <c r="H274" s="12"/>
      <c r="I274" s="12"/>
      <c r="J274" s="12"/>
      <c r="L274" s="11">
        <f>1000*(A274-$L$1)/($L$2-$L$1)</f>
        <v>937.28222996515683</v>
      </c>
      <c r="M274" s="10">
        <f>E274</f>
        <v>0.99984130066242971</v>
      </c>
      <c r="O274" s="11" t="str">
        <f>IF((ROW()-7)&lt;=$B$2,A274,"")</f>
        <v/>
      </c>
      <c r="P274" s="11" t="e">
        <f>IFERROR(1000*(O274-$P$1)/($P$2-$P$1),NA())</f>
        <v>#N/A</v>
      </c>
      <c r="Q274" s="10" t="e">
        <f>F274</f>
        <v>#N/A</v>
      </c>
    </row>
    <row r="275" spans="1:17" x14ac:dyDescent="0.25">
      <c r="A275" s="17">
        <v>270</v>
      </c>
      <c r="B275" s="16" t="s">
        <v>22</v>
      </c>
      <c r="C275" s="15">
        <v>35</v>
      </c>
      <c r="D275" s="15">
        <f>D274+C275</f>
        <v>2142111</v>
      </c>
      <c r="E275" s="14">
        <f>D275/$D$291</f>
        <v>0.99985763735894428</v>
      </c>
      <c r="F275" s="13" t="e">
        <f>IF((ROW()-5)&lt;=$B$2,E275,NA())</f>
        <v>#N/A</v>
      </c>
      <c r="G275" s="12"/>
      <c r="H275" s="12"/>
      <c r="I275" s="12"/>
      <c r="J275" s="12"/>
      <c r="L275" s="11">
        <f>1000*(A275-$L$1)/($L$2-$L$1)</f>
        <v>940.76655052264812</v>
      </c>
      <c r="M275" s="10">
        <f>E275</f>
        <v>0.99985763735894428</v>
      </c>
      <c r="O275" s="11" t="str">
        <f>IF((ROW()-7)&lt;=$B$2,A275,"")</f>
        <v/>
      </c>
      <c r="P275" s="11" t="e">
        <f>IFERROR(1000*(O275-$P$1)/($P$2-$P$1),NA())</f>
        <v>#N/A</v>
      </c>
      <c r="Q275" s="10" t="e">
        <f>F275</f>
        <v>#N/A</v>
      </c>
    </row>
    <row r="276" spans="1:17" x14ac:dyDescent="0.25">
      <c r="A276" s="11">
        <v>271</v>
      </c>
      <c r="B276" s="16" t="s">
        <v>21</v>
      </c>
      <c r="C276" s="15">
        <v>32</v>
      </c>
      <c r="D276" s="15">
        <f>D275+C276</f>
        <v>2142143</v>
      </c>
      <c r="E276" s="14">
        <f>D276/$D$291</f>
        <v>0.99987257376718619</v>
      </c>
      <c r="F276" s="13" t="e">
        <f>IF((ROW()-5)&lt;=$B$2,E276,NA())</f>
        <v>#N/A</v>
      </c>
      <c r="G276" s="12"/>
      <c r="H276" s="12"/>
      <c r="I276" s="12"/>
      <c r="J276" s="12"/>
      <c r="L276" s="11">
        <f>1000*(A276-$L$1)/($L$2-$L$1)</f>
        <v>944.2508710801394</v>
      </c>
      <c r="M276" s="10">
        <f>E276</f>
        <v>0.99987257376718619</v>
      </c>
      <c r="O276" s="11" t="str">
        <f>IF((ROW()-7)&lt;=$B$2,A276,"")</f>
        <v/>
      </c>
      <c r="P276" s="11" t="e">
        <f>IFERROR(1000*(O276-$P$1)/($P$2-$P$1),NA())</f>
        <v>#N/A</v>
      </c>
      <c r="Q276" s="10" t="e">
        <f>F276</f>
        <v>#N/A</v>
      </c>
    </row>
    <row r="277" spans="1:17" x14ac:dyDescent="0.25">
      <c r="A277" s="17">
        <v>272</v>
      </c>
      <c r="B277" s="16" t="s">
        <v>20</v>
      </c>
      <c r="C277" s="15">
        <v>32</v>
      </c>
      <c r="D277" s="15">
        <f>D276+C277</f>
        <v>2142175</v>
      </c>
      <c r="E277" s="14">
        <f>D277/$D$291</f>
        <v>0.9998875101754281</v>
      </c>
      <c r="F277" s="13" t="e">
        <f>IF((ROW()-5)&lt;=$B$2,E277,NA())</f>
        <v>#N/A</v>
      </c>
      <c r="G277" s="12"/>
      <c r="H277" s="12"/>
      <c r="I277" s="12"/>
      <c r="J277" s="12"/>
      <c r="L277" s="11">
        <f>1000*(A277-$L$1)/($L$2-$L$1)</f>
        <v>947.73519163763069</v>
      </c>
      <c r="M277" s="10">
        <f>E277</f>
        <v>0.9998875101754281</v>
      </c>
      <c r="O277" s="11" t="str">
        <f>IF((ROW()-7)&lt;=$B$2,A277,"")</f>
        <v/>
      </c>
      <c r="P277" s="11" t="e">
        <f>IFERROR(1000*(O277-$P$1)/($P$2-$P$1),NA())</f>
        <v>#N/A</v>
      </c>
      <c r="Q277" s="10" t="e">
        <f>F277</f>
        <v>#N/A</v>
      </c>
    </row>
    <row r="278" spans="1:17" x14ac:dyDescent="0.25">
      <c r="A278" s="11">
        <v>273</v>
      </c>
      <c r="B278" s="16" t="s">
        <v>19</v>
      </c>
      <c r="C278" s="15">
        <v>30</v>
      </c>
      <c r="D278" s="15">
        <f>D277+C278</f>
        <v>2142205</v>
      </c>
      <c r="E278" s="14">
        <f>D278/$D$291</f>
        <v>0.99990151305815489</v>
      </c>
      <c r="F278" s="13" t="e">
        <f>IF((ROW()-5)&lt;=$B$2,E278,NA())</f>
        <v>#N/A</v>
      </c>
      <c r="G278" s="12"/>
      <c r="H278" s="12"/>
      <c r="I278" s="12"/>
      <c r="J278" s="12"/>
      <c r="L278" s="11">
        <f>1000*(A278-$L$1)/($L$2-$L$1)</f>
        <v>951.21951219512198</v>
      </c>
      <c r="M278" s="10">
        <f>E278</f>
        <v>0.99990151305815489</v>
      </c>
      <c r="O278" s="11" t="str">
        <f>IF((ROW()-7)&lt;=$B$2,A278,"")</f>
        <v/>
      </c>
      <c r="P278" s="11" t="e">
        <f>IFERROR(1000*(O278-$P$1)/($P$2-$P$1),NA())</f>
        <v>#N/A</v>
      </c>
      <c r="Q278" s="10" t="e">
        <f>F278</f>
        <v>#N/A</v>
      </c>
    </row>
    <row r="279" spans="1:17" x14ac:dyDescent="0.25">
      <c r="A279" s="17">
        <v>274</v>
      </c>
      <c r="B279" s="16" t="s">
        <v>18</v>
      </c>
      <c r="C279" s="15">
        <v>29</v>
      </c>
      <c r="D279" s="15">
        <f>D278+C279</f>
        <v>2142234</v>
      </c>
      <c r="E279" s="14">
        <f>D279/$D$291</f>
        <v>0.99991504917812413</v>
      </c>
      <c r="F279" s="13" t="e">
        <f>IF((ROW()-5)&lt;=$B$2,E279,NA())</f>
        <v>#N/A</v>
      </c>
      <c r="G279" s="12"/>
      <c r="H279" s="12"/>
      <c r="I279" s="12"/>
      <c r="J279" s="12"/>
      <c r="L279" s="11">
        <f>1000*(A279-$L$1)/($L$2-$L$1)</f>
        <v>954.70383275261327</v>
      </c>
      <c r="M279" s="10">
        <f>E279</f>
        <v>0.99991504917812413</v>
      </c>
      <c r="O279" s="11" t="str">
        <f>IF((ROW()-7)&lt;=$B$2,A279,"")</f>
        <v/>
      </c>
      <c r="P279" s="11" t="e">
        <f>IFERROR(1000*(O279-$P$1)/($P$2-$P$1),NA())</f>
        <v>#N/A</v>
      </c>
      <c r="Q279" s="10" t="e">
        <f>F279</f>
        <v>#N/A</v>
      </c>
    </row>
    <row r="280" spans="1:17" x14ac:dyDescent="0.25">
      <c r="A280" s="11">
        <v>275</v>
      </c>
      <c r="B280" s="16" t="s">
        <v>17</v>
      </c>
      <c r="C280" s="15">
        <v>27</v>
      </c>
      <c r="D280" s="15">
        <f>D279+C280</f>
        <v>2142261</v>
      </c>
      <c r="E280" s="14">
        <f>D280/$D$291</f>
        <v>0.99992765177257825</v>
      </c>
      <c r="F280" s="13" t="e">
        <f>IF((ROW()-5)&lt;=$B$2,E280,NA())</f>
        <v>#N/A</v>
      </c>
      <c r="G280" s="12"/>
      <c r="H280" s="12"/>
      <c r="I280" s="12"/>
      <c r="J280" s="12"/>
      <c r="L280" s="11">
        <f>1000*(A280-$L$1)/($L$2-$L$1)</f>
        <v>958.18815331010455</v>
      </c>
      <c r="M280" s="10">
        <f>E280</f>
        <v>0.99992765177257825</v>
      </c>
      <c r="O280" s="11" t="str">
        <f>IF((ROW()-7)&lt;=$B$2,A280,"")</f>
        <v/>
      </c>
      <c r="P280" s="11" t="e">
        <f>IFERROR(1000*(O280-$P$1)/($P$2-$P$1),NA())</f>
        <v>#N/A</v>
      </c>
      <c r="Q280" s="10" t="e">
        <f>F280</f>
        <v>#N/A</v>
      </c>
    </row>
    <row r="281" spans="1:17" x14ac:dyDescent="0.25">
      <c r="A281" s="17">
        <v>276</v>
      </c>
      <c r="B281" s="16" t="s">
        <v>16</v>
      </c>
      <c r="C281" s="15">
        <v>27</v>
      </c>
      <c r="D281" s="15">
        <f>D280+C281</f>
        <v>2142288</v>
      </c>
      <c r="E281" s="14">
        <f>D281/$D$291</f>
        <v>0.99994025436703238</v>
      </c>
      <c r="F281" s="13" t="e">
        <f>IF((ROW()-5)&lt;=$B$2,E281,NA())</f>
        <v>#N/A</v>
      </c>
      <c r="G281" s="12"/>
      <c r="H281" s="12"/>
      <c r="I281" s="12"/>
      <c r="J281" s="12"/>
      <c r="L281" s="11">
        <f>1000*(A281-$L$1)/($L$2-$L$1)</f>
        <v>961.67247386759584</v>
      </c>
      <c r="M281" s="10">
        <f>E281</f>
        <v>0.99994025436703238</v>
      </c>
      <c r="O281" s="11" t="str">
        <f>IF((ROW()-7)&lt;=$B$2,A281,"")</f>
        <v/>
      </c>
      <c r="P281" s="11" t="e">
        <f>IFERROR(1000*(O281-$P$1)/($P$2-$P$1),NA())</f>
        <v>#N/A</v>
      </c>
      <c r="Q281" s="10" t="e">
        <f>F281</f>
        <v>#N/A</v>
      </c>
    </row>
    <row r="282" spans="1:17" x14ac:dyDescent="0.25">
      <c r="A282" s="11">
        <v>277</v>
      </c>
      <c r="B282" s="16" t="s">
        <v>15</v>
      </c>
      <c r="C282" s="15">
        <v>26</v>
      </c>
      <c r="D282" s="15">
        <f>D281+C282</f>
        <v>2142314</v>
      </c>
      <c r="E282" s="14">
        <f>D282/$D$291</f>
        <v>0.99995239019872895</v>
      </c>
      <c r="F282" s="13" t="e">
        <f>IF((ROW()-5)&lt;=$B$2,E282,NA())</f>
        <v>#N/A</v>
      </c>
      <c r="G282" s="12"/>
      <c r="H282" s="12"/>
      <c r="I282" s="12"/>
      <c r="J282" s="12"/>
      <c r="L282" s="11">
        <f>1000*(A282-$L$1)/($L$2-$L$1)</f>
        <v>965.15679442508713</v>
      </c>
      <c r="M282" s="10">
        <f>E282</f>
        <v>0.99995239019872895</v>
      </c>
      <c r="O282" s="11" t="str">
        <f>IF((ROW()-7)&lt;=$B$2,A282,"")</f>
        <v/>
      </c>
      <c r="P282" s="11" t="e">
        <f>IFERROR(1000*(O282-$P$1)/($P$2-$P$1),NA())</f>
        <v>#N/A</v>
      </c>
      <c r="Q282" s="10" t="e">
        <f>F282</f>
        <v>#N/A</v>
      </c>
    </row>
    <row r="283" spans="1:17" x14ac:dyDescent="0.25">
      <c r="A283" s="17">
        <v>278</v>
      </c>
      <c r="B283" s="16" t="s">
        <v>14</v>
      </c>
      <c r="C283" s="15">
        <v>25</v>
      </c>
      <c r="D283" s="15">
        <f>D282+C283</f>
        <v>2142339</v>
      </c>
      <c r="E283" s="14">
        <f>D283/$D$291</f>
        <v>0.99996405926766785</v>
      </c>
      <c r="F283" s="13" t="e">
        <f>IF((ROW()-5)&lt;=$B$2,E283,NA())</f>
        <v>#N/A</v>
      </c>
      <c r="G283" s="12"/>
      <c r="H283" s="12"/>
      <c r="I283" s="12"/>
      <c r="J283" s="12"/>
      <c r="L283" s="11">
        <f>1000*(A283-$L$1)/($L$2-$L$1)</f>
        <v>968.64111498257842</v>
      </c>
      <c r="M283" s="10">
        <f>E283</f>
        <v>0.99996405926766785</v>
      </c>
      <c r="O283" s="11" t="str">
        <f>IF((ROW()-7)&lt;=$B$2,A283,"")</f>
        <v/>
      </c>
      <c r="P283" s="11" t="e">
        <f>IFERROR(1000*(O283-$P$1)/($P$2-$P$1),NA())</f>
        <v>#N/A</v>
      </c>
      <c r="Q283" s="10" t="e">
        <f>F283</f>
        <v>#N/A</v>
      </c>
    </row>
    <row r="284" spans="1:17" x14ac:dyDescent="0.25">
      <c r="A284" s="11">
        <v>279</v>
      </c>
      <c r="B284" s="16" t="s">
        <v>13</v>
      </c>
      <c r="C284" s="15">
        <v>17</v>
      </c>
      <c r="D284" s="15">
        <f>D283+C284</f>
        <v>2142356</v>
      </c>
      <c r="E284" s="14">
        <f>D284/$D$291</f>
        <v>0.99997199423454641</v>
      </c>
      <c r="F284" s="13" t="e">
        <f>IF((ROW()-5)&lt;=$B$2,E284,NA())</f>
        <v>#N/A</v>
      </c>
      <c r="G284" s="12"/>
      <c r="H284" s="12"/>
      <c r="I284" s="12"/>
      <c r="J284" s="12"/>
      <c r="L284" s="11">
        <f>1000*(A284-$L$1)/($L$2-$L$1)</f>
        <v>972.1254355400697</v>
      </c>
      <c r="M284" s="10">
        <f>E284</f>
        <v>0.99997199423454641</v>
      </c>
      <c r="O284" s="11" t="str">
        <f>IF((ROW()-7)&lt;=$B$2,A284,"")</f>
        <v/>
      </c>
      <c r="P284" s="11" t="e">
        <f>IFERROR(1000*(O284-$P$1)/($P$2-$P$1),NA())</f>
        <v>#N/A</v>
      </c>
      <c r="Q284" s="10" t="e">
        <f>F284</f>
        <v>#N/A</v>
      </c>
    </row>
    <row r="285" spans="1:17" x14ac:dyDescent="0.25">
      <c r="A285" s="17">
        <v>280</v>
      </c>
      <c r="B285" s="16" t="s">
        <v>12</v>
      </c>
      <c r="C285" s="15">
        <v>14</v>
      </c>
      <c r="D285" s="15">
        <f>D284+C285</f>
        <v>2142370</v>
      </c>
      <c r="E285" s="14">
        <f>D285/$D$291</f>
        <v>0.99997852891315231</v>
      </c>
      <c r="F285" s="13" t="e">
        <f>IF((ROW()-5)&lt;=$B$2,E285,NA())</f>
        <v>#N/A</v>
      </c>
      <c r="G285" s="12"/>
      <c r="H285" s="12"/>
      <c r="I285" s="12"/>
      <c r="J285" s="12"/>
      <c r="L285" s="11">
        <f>1000*(A285-$L$1)/($L$2-$L$1)</f>
        <v>975.60975609756099</v>
      </c>
      <c r="M285" s="10">
        <f>E285</f>
        <v>0.99997852891315231</v>
      </c>
      <c r="O285" s="11" t="str">
        <f>IF((ROW()-7)&lt;=$B$2,A285,"")</f>
        <v/>
      </c>
      <c r="P285" s="11" t="e">
        <f>IFERROR(1000*(O285-$P$1)/($P$2-$P$1),NA())</f>
        <v>#N/A</v>
      </c>
      <c r="Q285" s="10" t="e">
        <f>F285</f>
        <v>#N/A</v>
      </c>
    </row>
    <row r="286" spans="1:17" x14ac:dyDescent="0.25">
      <c r="A286" s="11">
        <v>281</v>
      </c>
      <c r="B286" s="16" t="s">
        <v>11</v>
      </c>
      <c r="C286" s="15">
        <v>14</v>
      </c>
      <c r="D286" s="15">
        <f>D285+C286</f>
        <v>2142384</v>
      </c>
      <c r="E286" s="14">
        <f>D286/$D$291</f>
        <v>0.99998506359175809</v>
      </c>
      <c r="F286" s="13" t="e">
        <f>IF((ROW()-5)&lt;=$B$2,E286,NA())</f>
        <v>#N/A</v>
      </c>
      <c r="G286" s="12"/>
      <c r="H286" s="12"/>
      <c r="I286" s="12"/>
      <c r="J286" s="12"/>
      <c r="L286" s="11">
        <f>1000*(A286-$L$1)/($L$2-$L$1)</f>
        <v>979.09407665505228</v>
      </c>
      <c r="M286" s="10">
        <f>E286</f>
        <v>0.99998506359175809</v>
      </c>
      <c r="O286" s="11" t="str">
        <f>IF((ROW()-7)&lt;=$B$2,A286,"")</f>
        <v/>
      </c>
      <c r="P286" s="11" t="e">
        <f>IFERROR(1000*(O286-$P$1)/($P$2-$P$1),NA())</f>
        <v>#N/A</v>
      </c>
      <c r="Q286" s="10" t="e">
        <f>F286</f>
        <v>#N/A</v>
      </c>
    </row>
    <row r="287" spans="1:17" x14ac:dyDescent="0.25">
      <c r="A287" s="17">
        <v>282</v>
      </c>
      <c r="B287" s="16" t="s">
        <v>10</v>
      </c>
      <c r="C287" s="15">
        <v>12</v>
      </c>
      <c r="D287" s="15">
        <f>D286+C287</f>
        <v>2142396</v>
      </c>
      <c r="E287" s="14">
        <f>D287/$D$291</f>
        <v>0.99999066474484877</v>
      </c>
      <c r="F287" s="13" t="e">
        <f>IF((ROW()-5)&lt;=$B$2,E287,NA())</f>
        <v>#N/A</v>
      </c>
      <c r="G287" s="12"/>
      <c r="H287" s="12"/>
      <c r="I287" s="12"/>
      <c r="J287" s="12"/>
      <c r="L287" s="11">
        <f>1000*(A287-$L$1)/($L$2-$L$1)</f>
        <v>982.57839721254356</v>
      </c>
      <c r="M287" s="10">
        <f>E287</f>
        <v>0.99999066474484877</v>
      </c>
      <c r="O287" s="11" t="str">
        <f>IF((ROW()-7)&lt;=$B$2,A287,"")</f>
        <v/>
      </c>
      <c r="P287" s="11" t="e">
        <f>IFERROR(1000*(O287-$P$1)/($P$2-$P$1),NA())</f>
        <v>#N/A</v>
      </c>
      <c r="Q287" s="10" t="e">
        <f>F287</f>
        <v>#N/A</v>
      </c>
    </row>
    <row r="288" spans="1:17" x14ac:dyDescent="0.25">
      <c r="A288" s="11">
        <v>283</v>
      </c>
      <c r="B288" s="16" t="s">
        <v>9</v>
      </c>
      <c r="C288" s="15">
        <v>10</v>
      </c>
      <c r="D288" s="15">
        <f>D287+C288</f>
        <v>2142406</v>
      </c>
      <c r="E288" s="14">
        <f>D288/$D$291</f>
        <v>0.99999533237242444</v>
      </c>
      <c r="F288" s="13" t="e">
        <f>IF((ROW()-5)&lt;=$B$2,E288,NA())</f>
        <v>#N/A</v>
      </c>
      <c r="G288" s="12"/>
      <c r="H288" s="12"/>
      <c r="I288" s="12"/>
      <c r="J288" s="12"/>
      <c r="L288" s="11">
        <f>1000*(A288-$L$1)/($L$2-$L$1)</f>
        <v>986.06271777003485</v>
      </c>
      <c r="M288" s="10">
        <f>E288</f>
        <v>0.99999533237242444</v>
      </c>
      <c r="O288" s="11" t="str">
        <f>IF((ROW()-7)&lt;=$B$2,A288,"")</f>
        <v/>
      </c>
      <c r="P288" s="11" t="e">
        <f>IFERROR(1000*(O288-$P$1)/($P$2-$P$1),NA())</f>
        <v>#N/A</v>
      </c>
      <c r="Q288" s="10" t="e">
        <f>F288</f>
        <v>#N/A</v>
      </c>
    </row>
    <row r="289" spans="1:17" x14ac:dyDescent="0.25">
      <c r="A289" s="17">
        <v>284</v>
      </c>
      <c r="B289" s="16" t="s">
        <v>8</v>
      </c>
      <c r="C289" s="15">
        <v>5</v>
      </c>
      <c r="D289" s="15">
        <f>D288+C289</f>
        <v>2142411</v>
      </c>
      <c r="E289" s="14">
        <f>D289/$D$291</f>
        <v>0.99999766618621222</v>
      </c>
      <c r="F289" s="13" t="e">
        <f>IF((ROW()-5)&lt;=$B$2,E289,NA())</f>
        <v>#N/A</v>
      </c>
      <c r="G289" s="12"/>
      <c r="H289" s="12"/>
      <c r="I289" s="12"/>
      <c r="J289" s="12"/>
      <c r="L289" s="11">
        <f>1000*(A289-$L$1)/($L$2-$L$1)</f>
        <v>989.54703832752614</v>
      </c>
      <c r="M289" s="10">
        <f>E289</f>
        <v>0.99999766618621222</v>
      </c>
      <c r="O289" s="11" t="str">
        <f>IF((ROW()-7)&lt;=$B$2,A289,"")</f>
        <v/>
      </c>
      <c r="P289" s="11" t="e">
        <f>IFERROR(1000*(O289-$P$1)/($P$2-$P$1),NA())</f>
        <v>#N/A</v>
      </c>
      <c r="Q289" s="10" t="e">
        <f>F289</f>
        <v>#N/A</v>
      </c>
    </row>
    <row r="290" spans="1:17" x14ac:dyDescent="0.25">
      <c r="A290" s="11">
        <v>285</v>
      </c>
      <c r="B290" s="16" t="s">
        <v>7</v>
      </c>
      <c r="C290" s="15">
        <v>4</v>
      </c>
      <c r="D290" s="15">
        <f>D289+C290</f>
        <v>2142415</v>
      </c>
      <c r="E290" s="14">
        <f>D290/$D$291</f>
        <v>0.99999953323724244</v>
      </c>
      <c r="F290" s="13" t="e">
        <f>IF((ROW()-5)&lt;=$B$2,E290,NA())</f>
        <v>#N/A</v>
      </c>
      <c r="G290" s="12"/>
      <c r="H290" s="12"/>
      <c r="I290" s="12"/>
      <c r="J290" s="12"/>
      <c r="L290" s="11">
        <f>1000*(A290-$L$1)/($L$2-$L$1)</f>
        <v>993.03135888501743</v>
      </c>
      <c r="M290" s="10">
        <f>E290</f>
        <v>0.99999953323724244</v>
      </c>
      <c r="O290" s="11" t="str">
        <f>IF((ROW()-7)&lt;=$B$2,A290,"")</f>
        <v/>
      </c>
      <c r="P290" s="11" t="e">
        <f>IFERROR(1000*(O290-$P$1)/($P$2-$P$1),NA())</f>
        <v>#N/A</v>
      </c>
      <c r="Q290" s="10" t="e">
        <f>F290</f>
        <v>#N/A</v>
      </c>
    </row>
    <row r="291" spans="1:17" x14ac:dyDescent="0.25">
      <c r="A291" s="17">
        <v>286</v>
      </c>
      <c r="B291" s="16" t="s">
        <v>6</v>
      </c>
      <c r="C291" s="15">
        <v>1</v>
      </c>
      <c r="D291" s="15">
        <f>D290+C291</f>
        <v>2142416</v>
      </c>
      <c r="E291" s="14">
        <f>D291/$D$291</f>
        <v>1</v>
      </c>
      <c r="F291" s="13" t="e">
        <f>IF((ROW()-5)&lt;=$B$2,E291,NA())</f>
        <v>#N/A</v>
      </c>
      <c r="G291" s="12"/>
      <c r="H291" s="12"/>
      <c r="I291" s="12"/>
      <c r="J291" s="12"/>
      <c r="L291" s="11">
        <f>1000*(A291-$L$1)/($L$2-$L$1)</f>
        <v>996.51567944250871</v>
      </c>
      <c r="M291" s="10">
        <f>E291</f>
        <v>1</v>
      </c>
      <c r="O291" s="11" t="str">
        <f>IF((ROW()-7)&lt;=$B$2,A291,"")</f>
        <v/>
      </c>
      <c r="P291" s="11" t="e">
        <f>IFERROR(1000*(O291-$P$1)/($P$2-$P$1),NA())</f>
        <v>#N/A</v>
      </c>
      <c r="Q291" s="10" t="e">
        <f>F291</f>
        <v>#N/A</v>
      </c>
    </row>
    <row r="292" spans="1:17" x14ac:dyDescent="0.25">
      <c r="L292" s="11">
        <f>L291</f>
        <v>996.51567944250871</v>
      </c>
      <c r="M292" s="10">
        <f>E292</f>
        <v>0</v>
      </c>
      <c r="O292" s="11" t="str">
        <f>IF((ROW()-7)&lt;=$B$2,A292,"")</f>
        <v/>
      </c>
      <c r="P292" s="11" t="e">
        <f>IFERROR(1000*(O292-$P$1)/($P$2-$P$1),NA())</f>
        <v>#N/A</v>
      </c>
      <c r="Q292" s="10">
        <f>I292</f>
        <v>0</v>
      </c>
    </row>
    <row r="293" spans="1:17" x14ac:dyDescent="0.25">
      <c r="L293" s="11">
        <v>1000</v>
      </c>
      <c r="M293" s="10">
        <f>E293</f>
        <v>0</v>
      </c>
      <c r="O293" s="11" t="str">
        <f>IF((ROW()-7)&lt;=$B$2,A293,"")</f>
        <v/>
      </c>
      <c r="P293" s="11">
        <v>1000</v>
      </c>
      <c r="Q293" s="10">
        <f>I293</f>
        <v>0</v>
      </c>
    </row>
  </sheetData>
  <mergeCells count="3">
    <mergeCell ref="A1:B1"/>
    <mergeCell ref="L3:M3"/>
    <mergeCell ref="O3:Q3"/>
  </mergeCells>
  <hyperlinks>
    <hyperlink ref="T1" r:id="rId1" xr:uid="{BE066C2E-D8A6-4973-88BB-1794A03066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3255-FE0F-4E2A-AF53-2AE25B0052B0}">
  <sheetPr codeName="Лист6"/>
  <dimension ref="J1:S21"/>
  <sheetViews>
    <sheetView showGridLines="0" zoomScaleNormal="100" workbookViewId="0">
      <selection activeCell="K1" sqref="K1:S1"/>
    </sheetView>
  </sheetViews>
  <sheetFormatPr defaultRowHeight="15" x14ac:dyDescent="0.25"/>
  <cols>
    <col min="1" max="9" width="9.140625" style="1"/>
    <col min="10" max="10" width="17.85546875" style="1" customWidth="1"/>
    <col min="11" max="11" width="13.85546875" style="1" customWidth="1"/>
    <col min="12" max="16384" width="9.140625" style="1"/>
  </cols>
  <sheetData>
    <row r="1" spans="10:19" ht="18.75" x14ac:dyDescent="0.3">
      <c r="J1" s="68"/>
      <c r="K1" s="58"/>
      <c r="L1" s="58"/>
      <c r="M1" s="58"/>
      <c r="N1" s="58"/>
      <c r="O1" s="58"/>
      <c r="P1" s="58"/>
      <c r="Q1" s="58"/>
      <c r="R1" s="58"/>
      <c r="S1" s="58"/>
    </row>
    <row r="18" spans="10:11" x14ac:dyDescent="0.25">
      <c r="J18" s="67" t="str">
        <f>Обработка!A11</f>
        <v>Как популярен Жюли?</v>
      </c>
      <c r="K18" s="66"/>
    </row>
    <row r="19" spans="10:11" x14ac:dyDescent="0.25">
      <c r="J19" s="64" t="str">
        <f>Обработка!A12</f>
        <v>Знакомых:</v>
      </c>
      <c r="K19" s="65" t="str">
        <f>Обработка!B12</f>
        <v>2 (14%)</v>
      </c>
    </row>
    <row r="20" spans="10:11" x14ac:dyDescent="0.25">
      <c r="J20" s="64" t="str">
        <f>Обработка!A13</f>
        <v>Друзей:</v>
      </c>
      <c r="K20" s="65" t="str">
        <f>Обработка!B13</f>
        <v>6 (43%)</v>
      </c>
    </row>
    <row r="21" spans="10:11" x14ac:dyDescent="0.25">
      <c r="J21" s="64" t="str">
        <f>Обработка!A14</f>
        <v>Покрытие:</v>
      </c>
      <c r="K21" s="63">
        <f>Обработка!B14</f>
        <v>0.5714285714285714</v>
      </c>
    </row>
  </sheetData>
  <mergeCells count="2">
    <mergeCell ref="J18:K18"/>
    <mergeCell ref="K1:S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5BF-58FD-4109-8991-3982BDAF8E63}">
  <sheetPr codeName="Лист7"/>
  <dimension ref="A1:CR60"/>
  <sheetViews>
    <sheetView showGridLines="0" zoomScaleNormal="100" workbookViewId="0">
      <selection activeCell="W1" sqref="W1:AK1"/>
    </sheetView>
  </sheetViews>
  <sheetFormatPr defaultRowHeight="15" x14ac:dyDescent="0.25"/>
  <cols>
    <col min="1" max="1" width="21.85546875" style="1" bestFit="1" customWidth="1"/>
    <col min="2" max="2" width="10.85546875" style="1" customWidth="1"/>
    <col min="3" max="3" width="3" style="1" customWidth="1"/>
    <col min="4" max="4" width="5.5703125" style="1" customWidth="1"/>
    <col min="5" max="6" width="6.28515625" style="1" customWidth="1"/>
    <col min="7" max="7" width="3" style="1" customWidth="1"/>
    <col min="8" max="48" width="3.28515625" style="1" customWidth="1"/>
    <col min="49" max="49" width="9.140625" style="1"/>
    <col min="50" max="89" width="3.28515625" style="1" customWidth="1"/>
    <col min="90" max="94" width="9.140625" style="1"/>
    <col min="95" max="95" width="3.7109375" style="1" bestFit="1" customWidth="1"/>
    <col min="96" max="16384" width="9.140625" style="1"/>
  </cols>
  <sheetData>
    <row r="1" spans="1:96" ht="18.75" x14ac:dyDescent="0.3">
      <c r="A1" s="89" t="s">
        <v>359</v>
      </c>
      <c r="B1" s="88"/>
      <c r="D1" s="77" t="s">
        <v>358</v>
      </c>
      <c r="E1" s="77"/>
      <c r="F1" s="77"/>
      <c r="H1" s="87" t="s">
        <v>357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68"/>
      <c r="AB1" s="58"/>
      <c r="AC1" s="58"/>
      <c r="AD1" s="58"/>
      <c r="AE1" s="58"/>
      <c r="AF1" s="58"/>
      <c r="AG1" s="58"/>
      <c r="AH1" s="58"/>
      <c r="AI1" s="58"/>
      <c r="AJ1" s="58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X1" s="87" t="s">
        <v>356</v>
      </c>
    </row>
    <row r="2" spans="1:96" x14ac:dyDescent="0.25">
      <c r="A2" s="69" t="s">
        <v>355</v>
      </c>
      <c r="B2" s="69">
        <v>0</v>
      </c>
      <c r="D2" s="65"/>
      <c r="E2" s="86" t="s">
        <v>307</v>
      </c>
      <c r="F2" s="86" t="s">
        <v>302</v>
      </c>
      <c r="H2" s="85"/>
      <c r="I2" s="82">
        <v>1</v>
      </c>
      <c r="J2" s="82">
        <v>1</v>
      </c>
      <c r="K2" s="82">
        <v>2</v>
      </c>
      <c r="L2" s="82">
        <v>2</v>
      </c>
      <c r="M2" s="82">
        <v>3</v>
      </c>
      <c r="N2" s="82">
        <v>3</v>
      </c>
      <c r="O2" s="82">
        <v>4</v>
      </c>
      <c r="P2" s="82">
        <v>4</v>
      </c>
      <c r="Q2" s="82">
        <v>5</v>
      </c>
      <c r="R2" s="82">
        <v>5</v>
      </c>
      <c r="S2" s="82">
        <v>6</v>
      </c>
      <c r="T2" s="82">
        <v>6</v>
      </c>
      <c r="U2" s="82">
        <v>7</v>
      </c>
      <c r="V2" s="82">
        <v>7</v>
      </c>
      <c r="W2" s="82">
        <v>8</v>
      </c>
      <c r="X2" s="82">
        <v>8</v>
      </c>
      <c r="Y2" s="82">
        <v>9</v>
      </c>
      <c r="Z2" s="82">
        <v>9</v>
      </c>
      <c r="AA2" s="82">
        <v>10</v>
      </c>
      <c r="AB2" s="82">
        <v>10</v>
      </c>
      <c r="AC2" s="82">
        <v>11</v>
      </c>
      <c r="AD2" s="82">
        <v>11</v>
      </c>
      <c r="AE2" s="82">
        <v>12</v>
      </c>
      <c r="AF2" s="82">
        <v>12</v>
      </c>
      <c r="AG2" s="82">
        <v>13</v>
      </c>
      <c r="AH2" s="82">
        <v>13</v>
      </c>
      <c r="AI2" s="82">
        <v>14</v>
      </c>
      <c r="AJ2" s="82">
        <v>14</v>
      </c>
      <c r="AK2" s="82">
        <v>15</v>
      </c>
      <c r="AL2" s="82">
        <v>15</v>
      </c>
      <c r="AM2" s="82">
        <v>16</v>
      </c>
      <c r="AN2" s="82">
        <v>16</v>
      </c>
      <c r="AO2" s="82">
        <v>17</v>
      </c>
      <c r="AP2" s="82">
        <v>17</v>
      </c>
      <c r="AQ2" s="82">
        <v>18</v>
      </c>
      <c r="AR2" s="82">
        <v>18</v>
      </c>
      <c r="AS2" s="82">
        <v>19</v>
      </c>
      <c r="AT2" s="82">
        <v>19</v>
      </c>
      <c r="AU2" s="82">
        <v>20</v>
      </c>
      <c r="AV2" s="82">
        <v>20</v>
      </c>
      <c r="AX2" s="81">
        <v>1</v>
      </c>
      <c r="AY2" s="81">
        <v>1</v>
      </c>
      <c r="AZ2" s="81">
        <v>2</v>
      </c>
      <c r="BA2" s="81">
        <v>2</v>
      </c>
      <c r="BB2" s="81">
        <v>3</v>
      </c>
      <c r="BC2" s="81">
        <v>3</v>
      </c>
      <c r="BD2" s="81">
        <v>4</v>
      </c>
      <c r="BE2" s="81">
        <v>4</v>
      </c>
      <c r="BF2" s="81">
        <v>5</v>
      </c>
      <c r="BG2" s="81">
        <v>5</v>
      </c>
      <c r="BH2" s="81">
        <v>6</v>
      </c>
      <c r="BI2" s="81">
        <v>6</v>
      </c>
      <c r="BJ2" s="81">
        <v>7</v>
      </c>
      <c r="BK2" s="81">
        <v>7</v>
      </c>
      <c r="BL2" s="81">
        <v>8</v>
      </c>
      <c r="BM2" s="81">
        <v>8</v>
      </c>
      <c r="BN2" s="81">
        <v>9</v>
      </c>
      <c r="BO2" s="81">
        <v>9</v>
      </c>
      <c r="BP2" s="81">
        <v>10</v>
      </c>
      <c r="BQ2" s="81">
        <v>10</v>
      </c>
      <c r="BR2" s="81">
        <v>11</v>
      </c>
      <c r="BS2" s="81">
        <v>11</v>
      </c>
      <c r="BT2" s="81">
        <v>12</v>
      </c>
      <c r="BU2" s="81">
        <v>12</v>
      </c>
      <c r="BV2" s="81">
        <v>13</v>
      </c>
      <c r="BW2" s="81">
        <v>13</v>
      </c>
      <c r="BX2" s="81">
        <v>14</v>
      </c>
      <c r="BY2" s="81">
        <v>14</v>
      </c>
      <c r="BZ2" s="81">
        <v>15</v>
      </c>
      <c r="CA2" s="81">
        <v>15</v>
      </c>
      <c r="CB2" s="81">
        <v>16</v>
      </c>
      <c r="CC2" s="81">
        <v>16</v>
      </c>
      <c r="CD2" s="81">
        <v>17</v>
      </c>
      <c r="CE2" s="81">
        <v>17</v>
      </c>
      <c r="CF2" s="81">
        <v>18</v>
      </c>
      <c r="CG2" s="81">
        <v>18</v>
      </c>
      <c r="CH2" s="81">
        <v>19</v>
      </c>
      <c r="CI2" s="81">
        <v>19</v>
      </c>
      <c r="CJ2" s="81">
        <v>20</v>
      </c>
      <c r="CK2" s="81">
        <v>20</v>
      </c>
      <c r="CM2" s="84" t="s">
        <v>354</v>
      </c>
      <c r="CN2" s="84"/>
      <c r="CO2" s="84" t="s">
        <v>353</v>
      </c>
      <c r="CP2" s="84"/>
    </row>
    <row r="3" spans="1:96" x14ac:dyDescent="0.25">
      <c r="A3" s="69" t="s">
        <v>352</v>
      </c>
      <c r="B3" s="69">
        <v>0</v>
      </c>
      <c r="D3" s="65">
        <v>1</v>
      </c>
      <c r="E3" s="76">
        <f>$B$2 + $B$4*SIN($B$6*D3)</f>
        <v>4.3388373911755815</v>
      </c>
      <c r="F3" s="76">
        <f>$B$2 + $B$4*COS($B$6*D3)</f>
        <v>9.0096886790241921</v>
      </c>
      <c r="H3" s="83"/>
      <c r="I3" s="82" t="s">
        <v>307</v>
      </c>
      <c r="J3" s="82" t="s">
        <v>302</v>
      </c>
      <c r="K3" s="82" t="s">
        <v>307</v>
      </c>
      <c r="L3" s="82" t="s">
        <v>302</v>
      </c>
      <c r="M3" s="82" t="s">
        <v>307</v>
      </c>
      <c r="N3" s="82" t="s">
        <v>302</v>
      </c>
      <c r="O3" s="82" t="s">
        <v>307</v>
      </c>
      <c r="P3" s="82" t="s">
        <v>302</v>
      </c>
      <c r="Q3" s="82" t="s">
        <v>307</v>
      </c>
      <c r="R3" s="82" t="s">
        <v>302</v>
      </c>
      <c r="S3" s="82" t="s">
        <v>307</v>
      </c>
      <c r="T3" s="82" t="s">
        <v>302</v>
      </c>
      <c r="U3" s="82" t="s">
        <v>307</v>
      </c>
      <c r="V3" s="82" t="s">
        <v>302</v>
      </c>
      <c r="W3" s="82" t="s">
        <v>307</v>
      </c>
      <c r="X3" s="82" t="s">
        <v>302</v>
      </c>
      <c r="Y3" s="82" t="s">
        <v>307</v>
      </c>
      <c r="Z3" s="82" t="s">
        <v>302</v>
      </c>
      <c r="AA3" s="82" t="s">
        <v>307</v>
      </c>
      <c r="AB3" s="82" t="s">
        <v>302</v>
      </c>
      <c r="AC3" s="82" t="s">
        <v>307</v>
      </c>
      <c r="AD3" s="82" t="s">
        <v>302</v>
      </c>
      <c r="AE3" s="82" t="s">
        <v>307</v>
      </c>
      <c r="AF3" s="82" t="s">
        <v>302</v>
      </c>
      <c r="AG3" s="82" t="s">
        <v>307</v>
      </c>
      <c r="AH3" s="82" t="s">
        <v>302</v>
      </c>
      <c r="AI3" s="82" t="s">
        <v>307</v>
      </c>
      <c r="AJ3" s="82" t="s">
        <v>302</v>
      </c>
      <c r="AK3" s="82" t="s">
        <v>307</v>
      </c>
      <c r="AL3" s="82" t="s">
        <v>302</v>
      </c>
      <c r="AM3" s="82" t="s">
        <v>307</v>
      </c>
      <c r="AN3" s="82" t="s">
        <v>302</v>
      </c>
      <c r="AO3" s="82" t="s">
        <v>307</v>
      </c>
      <c r="AP3" s="82" t="s">
        <v>302</v>
      </c>
      <c r="AQ3" s="82" t="s">
        <v>307</v>
      </c>
      <c r="AR3" s="82" t="s">
        <v>302</v>
      </c>
      <c r="AS3" s="82" t="s">
        <v>307</v>
      </c>
      <c r="AT3" s="82" t="s">
        <v>302</v>
      </c>
      <c r="AU3" s="82" t="s">
        <v>307</v>
      </c>
      <c r="AV3" s="82" t="s">
        <v>302</v>
      </c>
      <c r="AX3" s="81" t="s">
        <v>307</v>
      </c>
      <c r="AY3" s="81" t="s">
        <v>302</v>
      </c>
      <c r="AZ3" s="81" t="s">
        <v>307</v>
      </c>
      <c r="BA3" s="81" t="s">
        <v>302</v>
      </c>
      <c r="BB3" s="81" t="s">
        <v>307</v>
      </c>
      <c r="BC3" s="81" t="s">
        <v>302</v>
      </c>
      <c r="BD3" s="81" t="s">
        <v>307</v>
      </c>
      <c r="BE3" s="81" t="s">
        <v>302</v>
      </c>
      <c r="BF3" s="81" t="s">
        <v>307</v>
      </c>
      <c r="BG3" s="81" t="s">
        <v>302</v>
      </c>
      <c r="BH3" s="81" t="s">
        <v>307</v>
      </c>
      <c r="BI3" s="81" t="s">
        <v>302</v>
      </c>
      <c r="BJ3" s="81" t="s">
        <v>307</v>
      </c>
      <c r="BK3" s="81" t="s">
        <v>302</v>
      </c>
      <c r="BL3" s="81" t="s">
        <v>307</v>
      </c>
      <c r="BM3" s="81" t="s">
        <v>302</v>
      </c>
      <c r="BN3" s="81" t="s">
        <v>307</v>
      </c>
      <c r="BO3" s="81" t="s">
        <v>302</v>
      </c>
      <c r="BP3" s="81" t="s">
        <v>307</v>
      </c>
      <c r="BQ3" s="81" t="s">
        <v>302</v>
      </c>
      <c r="BR3" s="81" t="s">
        <v>307</v>
      </c>
      <c r="BS3" s="81" t="s">
        <v>302</v>
      </c>
      <c r="BT3" s="81" t="s">
        <v>307</v>
      </c>
      <c r="BU3" s="81" t="s">
        <v>302</v>
      </c>
      <c r="BV3" s="81" t="s">
        <v>307</v>
      </c>
      <c r="BW3" s="81" t="s">
        <v>302</v>
      </c>
      <c r="BX3" s="81" t="s">
        <v>307</v>
      </c>
      <c r="BY3" s="81" t="s">
        <v>302</v>
      </c>
      <c r="BZ3" s="81" t="s">
        <v>307</v>
      </c>
      <c r="CA3" s="81" t="s">
        <v>302</v>
      </c>
      <c r="CB3" s="81" t="s">
        <v>307</v>
      </c>
      <c r="CC3" s="81" t="s">
        <v>302</v>
      </c>
      <c r="CD3" s="81" t="s">
        <v>307</v>
      </c>
      <c r="CE3" s="81" t="s">
        <v>302</v>
      </c>
      <c r="CF3" s="81" t="s">
        <v>307</v>
      </c>
      <c r="CG3" s="81" t="s">
        <v>302</v>
      </c>
      <c r="CH3" s="81" t="s">
        <v>307</v>
      </c>
      <c r="CI3" s="81" t="s">
        <v>302</v>
      </c>
      <c r="CJ3" s="81" t="s">
        <v>307</v>
      </c>
      <c r="CK3" s="81" t="s">
        <v>302</v>
      </c>
      <c r="CM3" s="80" t="s">
        <v>307</v>
      </c>
      <c r="CN3" s="80" t="s">
        <v>302</v>
      </c>
      <c r="CO3" s="79" t="s">
        <v>307</v>
      </c>
      <c r="CP3" s="79" t="s">
        <v>302</v>
      </c>
    </row>
    <row r="4" spans="1:96" x14ac:dyDescent="0.25">
      <c r="A4" s="69" t="s">
        <v>351</v>
      </c>
      <c r="B4" s="69">
        <v>10</v>
      </c>
      <c r="D4" s="65">
        <v>2</v>
      </c>
      <c r="E4" s="76">
        <f>$B$2 + $B$4*SIN($B$6*D4)</f>
        <v>7.8183148246802983</v>
      </c>
      <c r="F4" s="76">
        <f>$B$2 + $B$4*COS($B$6*D4)</f>
        <v>6.2348980185873355</v>
      </c>
      <c r="H4" s="75">
        <v>0</v>
      </c>
      <c r="I4" s="74">
        <f>IF(OR(MOD($H4,2)=0,INDEX('Данные (2)'!$C$25:$V$44,INT($H4/2)+1,I$2)&lt;&gt;1),INDEX($E$3:$F$22,I$2,MOD(COLUMNS($H$2:I$2),2)+1),INDEX($E$3:$F$22,INT($H4/2)+1,MOD(COLUMNS($H$2:I$2),2)+1))</f>
        <v>4.3388373911755815</v>
      </c>
      <c r="J4" s="74">
        <f>IF(OR(MOD($H4,2)=0,INDEX('Данные (2)'!$C$25:$V$44,INT($H4/2)+1,J$2)&lt;&gt;1),INDEX($E$3:$F$22,J$2,MOD(COLUMNS($H$2:J$2),2)+1),INDEX($E$3:$F$22,INT($H4/2)+1,MOD(COLUMNS($H$2:J$2),2)+1))</f>
        <v>9.0096886790241921</v>
      </c>
      <c r="K4" s="74">
        <f>IF(OR(MOD($H4,2)=0,INDEX('Данные (2)'!$C$25:$V$44,INT($H4/2)+1,K$2)&lt;&gt;1),INDEX($E$3:$F$22,K$2,MOD(COLUMNS($H$2:K$2),2)+1),INDEX($E$3:$F$22,INT($H4/2)+1,MOD(COLUMNS($H$2:K$2),2)+1))</f>
        <v>7.8183148246802983</v>
      </c>
      <c r="L4" s="74">
        <f>IF(OR(MOD($H4,2)=0,INDEX('Данные (2)'!$C$25:$V$44,INT($H4/2)+1,L$2)&lt;&gt;1),INDEX($E$3:$F$22,L$2,MOD(COLUMNS($H$2:L$2),2)+1),INDEX($E$3:$F$22,INT($H4/2)+1,MOD(COLUMNS($H$2:L$2),2)+1))</f>
        <v>6.2348980185873355</v>
      </c>
      <c r="M4" s="74">
        <f>IF(OR(MOD($H4,2)=0,INDEX('Данные (2)'!$C$25:$V$44,INT($H4/2)+1,M$2)&lt;&gt;1),INDEX($E$3:$F$22,M$2,MOD(COLUMNS($H$2:M$2),2)+1),INDEX($E$3:$F$22,INT($H4/2)+1,MOD(COLUMNS($H$2:M$2),2)+1))</f>
        <v>9.7492791218182369</v>
      </c>
      <c r="N4" s="74">
        <f>IF(OR(MOD($H4,2)=0,INDEX('Данные (2)'!$C$25:$V$44,INT($H4/2)+1,N$2)&lt;&gt;1),INDEX($E$3:$F$22,N$2,MOD(COLUMNS($H$2:N$2),2)+1),INDEX($E$3:$F$22,INT($H4/2)+1,MOD(COLUMNS($H$2:N$2),2)+1))</f>
        <v>2.2252093395631443</v>
      </c>
      <c r="O4" s="74">
        <f>IF(OR(MOD($H4,2)=0,INDEX('Данные (2)'!$C$25:$V$44,INT($H4/2)+1,O$2)&lt;&gt;1),INDEX($E$3:$F$22,O$2,MOD(COLUMNS($H$2:O$2),2)+1),INDEX($E$3:$F$22,INT($H4/2)+1,MOD(COLUMNS($H$2:O$2),2)+1))</f>
        <v>9.7492791218182369</v>
      </c>
      <c r="P4" s="74">
        <f>IF(OR(MOD($H4,2)=0,INDEX('Данные (2)'!$C$25:$V$44,INT($H4/2)+1,P$2)&lt;&gt;1),INDEX($E$3:$F$22,P$2,MOD(COLUMNS($H$2:P$2),2)+1),INDEX($E$3:$F$22,INT($H4/2)+1,MOD(COLUMNS($H$2:P$2),2)+1))</f>
        <v>-2.2252093395631434</v>
      </c>
      <c r="Q4" s="74">
        <f>IF(OR(MOD($H4,2)=0,INDEX('Данные (2)'!$C$25:$V$44,INT($H4/2)+1,Q$2)&lt;&gt;1),INDEX($E$3:$F$22,Q$2,MOD(COLUMNS($H$2:Q$2),2)+1),INDEX($E$3:$F$22,INT($H4/2)+1,MOD(COLUMNS($H$2:Q$2),2)+1))</f>
        <v>7.8183148246802991</v>
      </c>
      <c r="R4" s="74">
        <f>IF(OR(MOD($H4,2)=0,INDEX('Данные (2)'!$C$25:$V$44,INT($H4/2)+1,R$2)&lt;&gt;1),INDEX($E$3:$F$22,R$2,MOD(COLUMNS($H$2:R$2),2)+1),INDEX($E$3:$F$22,INT($H4/2)+1,MOD(COLUMNS($H$2:R$2),2)+1))</f>
        <v>-6.2348980185873346</v>
      </c>
      <c r="S4" s="74">
        <f>IF(OR(MOD($H4,2)=0,INDEX('Данные (2)'!$C$25:$V$44,INT($H4/2)+1,S$2)&lt;&gt;1),INDEX($E$3:$F$22,S$2,MOD(COLUMNS($H$2:S$2),2)+1),INDEX($E$3:$F$22,INT($H4/2)+1,MOD(COLUMNS($H$2:S$2),2)+1))</f>
        <v>4.3388373911755824</v>
      </c>
      <c r="T4" s="74">
        <f>IF(OR(MOD($H4,2)=0,INDEX('Данные (2)'!$C$25:$V$44,INT($H4/2)+1,T$2)&lt;&gt;1),INDEX($E$3:$F$22,T$2,MOD(COLUMNS($H$2:T$2),2)+1),INDEX($E$3:$F$22,INT($H4/2)+1,MOD(COLUMNS($H$2:T$2),2)+1))</f>
        <v>-9.0096886790241903</v>
      </c>
      <c r="U4" s="74">
        <f>IF(OR(MOD($H4,2)=0,INDEX('Данные (2)'!$C$25:$V$44,INT($H4/2)+1,U$2)&lt;&gt;1),INDEX($E$3:$F$22,U$2,MOD(COLUMNS($H$2:U$2),2)+1),INDEX($E$3:$F$22,INT($H4/2)+1,MOD(COLUMNS($H$2:U$2),2)+1))</f>
        <v>1.22514845490862E-15</v>
      </c>
      <c r="V4" s="74">
        <f>IF(OR(MOD($H4,2)=0,INDEX('Данные (2)'!$C$25:$V$44,INT($H4/2)+1,V$2)&lt;&gt;1),INDEX($E$3:$F$22,V$2,MOD(COLUMNS($H$2:V$2),2)+1),INDEX($E$3:$F$22,INT($H4/2)+1,MOD(COLUMNS($H$2:V$2),2)+1))</f>
        <v>-10</v>
      </c>
      <c r="W4" s="74">
        <f>IF(OR(MOD($H4,2)=0,INDEX('Данные (2)'!$C$25:$V$44,INT($H4/2)+1,W$2)&lt;&gt;1),INDEX($E$3:$F$22,W$2,MOD(COLUMNS($H$2:W$2),2)+1),INDEX($E$3:$F$22,INT($H4/2)+1,MOD(COLUMNS($H$2:W$2),2)+1))</f>
        <v>-4.3388373911755798</v>
      </c>
      <c r="X4" s="74">
        <f>IF(OR(MOD($H4,2)=0,INDEX('Данные (2)'!$C$25:$V$44,INT($H4/2)+1,X$2)&lt;&gt;1),INDEX($E$3:$F$22,X$2,MOD(COLUMNS($H$2:X$2),2)+1),INDEX($E$3:$F$22,INT($H4/2)+1,MOD(COLUMNS($H$2:X$2),2)+1))</f>
        <v>-9.0096886790241921</v>
      </c>
      <c r="Y4" s="74">
        <f>IF(OR(MOD($H4,2)=0,INDEX('Данные (2)'!$C$25:$V$44,INT($H4/2)+1,Y$2)&lt;&gt;1),INDEX($E$3:$F$22,Y$2,MOD(COLUMNS($H$2:Y$2),2)+1),INDEX($E$3:$F$22,INT($H4/2)+1,MOD(COLUMNS($H$2:Y$2),2)+1))</f>
        <v>-7.8183148246802965</v>
      </c>
      <c r="Z4" s="74">
        <f>IF(OR(MOD($H4,2)=0,INDEX('Данные (2)'!$C$25:$V$44,INT($H4/2)+1,Z$2)&lt;&gt;1),INDEX($E$3:$F$22,Z$2,MOD(COLUMNS($H$2:Z$2),2)+1),INDEX($E$3:$F$22,INT($H4/2)+1,MOD(COLUMNS($H$2:Z$2),2)+1))</f>
        <v>-6.2348980185873373</v>
      </c>
      <c r="AA4" s="74">
        <f>IF(OR(MOD($H4,2)=0,INDEX('Данные (2)'!$C$25:$V$44,INT($H4/2)+1,AA$2)&lt;&gt;1),INDEX($E$3:$F$22,AA$2,MOD(COLUMNS($H$2:AA$2),2)+1),INDEX($E$3:$F$22,INT($H4/2)+1,MOD(COLUMNS($H$2:AA$2),2)+1))</f>
        <v>-9.7492791218182369</v>
      </c>
      <c r="AB4" s="74">
        <f>IF(OR(MOD($H4,2)=0,INDEX('Данные (2)'!$C$25:$V$44,INT($H4/2)+1,AB$2)&lt;&gt;1),INDEX($E$3:$F$22,AB$2,MOD(COLUMNS($H$2:AB$2),2)+1),INDEX($E$3:$F$22,INT($H4/2)+1,MOD(COLUMNS($H$2:AB$2),2)+1))</f>
        <v>-2.225209339563146</v>
      </c>
      <c r="AC4" s="74">
        <f>IF(OR(MOD($H4,2)=0,INDEX('Данные (2)'!$C$25:$V$44,INT($H4/2)+1,AC$2)&lt;&gt;1),INDEX($E$3:$F$22,AC$2,MOD(COLUMNS($H$2:AC$2),2)+1),INDEX($E$3:$F$22,INT($H4/2)+1,MOD(COLUMNS($H$2:AC$2),2)+1))</f>
        <v>-9.7492791218182369</v>
      </c>
      <c r="AD4" s="74">
        <f>IF(OR(MOD($H4,2)=0,INDEX('Данные (2)'!$C$25:$V$44,INT($H4/2)+1,AD$2)&lt;&gt;1),INDEX($E$3:$F$22,AD$2,MOD(COLUMNS($H$2:AD$2),2)+1),INDEX($E$3:$F$22,INT($H4/2)+1,MOD(COLUMNS($H$2:AD$2),2)+1))</f>
        <v>2.2252093395631425</v>
      </c>
      <c r="AE4" s="74">
        <f>IF(OR(MOD($H4,2)=0,INDEX('Данные (2)'!$C$25:$V$44,INT($H4/2)+1,AE$2)&lt;&gt;1),INDEX($E$3:$F$22,AE$2,MOD(COLUMNS($H$2:AE$2),2)+1),INDEX($E$3:$F$22,INT($H4/2)+1,MOD(COLUMNS($H$2:AE$2),2)+1))</f>
        <v>-7.8183148246802991</v>
      </c>
      <c r="AF4" s="74">
        <f>IF(OR(MOD($H4,2)=0,INDEX('Данные (2)'!$C$25:$V$44,INT($H4/2)+1,AF$2)&lt;&gt;1),INDEX($E$3:$F$22,AF$2,MOD(COLUMNS($H$2:AF$2),2)+1),INDEX($E$3:$F$22,INT($H4/2)+1,MOD(COLUMNS($H$2:AF$2),2)+1))</f>
        <v>6.2348980185873337</v>
      </c>
      <c r="AG4" s="74">
        <f>IF(OR(MOD($H4,2)=0,INDEX('Данные (2)'!$C$25:$V$44,INT($H4/2)+1,AG$2)&lt;&gt;1),INDEX($E$3:$F$22,AG$2,MOD(COLUMNS($H$2:AG$2),2)+1),INDEX($E$3:$F$22,INT($H4/2)+1,MOD(COLUMNS($H$2:AG$2),2)+1))</f>
        <v>-4.3388373911755833</v>
      </c>
      <c r="AH4" s="74">
        <f>IF(OR(MOD($H4,2)=0,INDEX('Данные (2)'!$C$25:$V$44,INT($H4/2)+1,AH$2)&lt;&gt;1),INDEX($E$3:$F$22,AH$2,MOD(COLUMNS($H$2:AH$2),2)+1),INDEX($E$3:$F$22,INT($H4/2)+1,MOD(COLUMNS($H$2:AH$2),2)+1))</f>
        <v>9.0096886790241903</v>
      </c>
      <c r="AI4" s="74">
        <f>IF(OR(MOD($H4,2)=0,INDEX('Данные (2)'!$C$25:$V$44,INT($H4/2)+1,AI$2)&lt;&gt;1),INDEX($E$3:$F$22,AI$2,MOD(COLUMNS($H$2:AI$2),2)+1),INDEX($E$3:$F$22,INT($H4/2)+1,MOD(COLUMNS($H$2:AI$2),2)+1))</f>
        <v>-2.45029690981724E-15</v>
      </c>
      <c r="AJ4" s="74">
        <f>IF(OR(MOD($H4,2)=0,INDEX('Данные (2)'!$C$25:$V$44,INT($H4/2)+1,AJ$2)&lt;&gt;1),INDEX($E$3:$F$22,AJ$2,MOD(COLUMNS($H$2:AJ$2),2)+1),INDEX($E$3:$F$22,INT($H4/2)+1,MOD(COLUMNS($H$2:AJ$2),2)+1))</f>
        <v>10</v>
      </c>
      <c r="AK4" s="74">
        <f>IF(OR(MOD($H4,2)=0,INDEX('Данные (2)'!$C$25:$V$44,INT($H4/2)+1,AK$2)&lt;&gt;1),INDEX($E$3:$F$22,AK$2,MOD(COLUMNS($H$2:AK$2),2)+1),INDEX($E$3:$F$22,INT($H4/2)+1,MOD(COLUMNS($H$2:AK$2),2)+1))</f>
        <v>4.3388373911755789</v>
      </c>
      <c r="AL4" s="74">
        <f>IF(OR(MOD($H4,2)=0,INDEX('Данные (2)'!$C$25:$V$44,INT($H4/2)+1,AL$2)&lt;&gt;1),INDEX($E$3:$F$22,AL$2,MOD(COLUMNS($H$2:AL$2),2)+1),INDEX($E$3:$F$22,INT($H4/2)+1,MOD(COLUMNS($H$2:AL$2),2)+1))</f>
        <v>9.0096886790241921</v>
      </c>
      <c r="AM4" s="74">
        <f>IF(OR(MOD($H4,2)=0,INDEX('Данные (2)'!$C$25:$V$44,INT($H4/2)+1,AM$2)&lt;&gt;1),INDEX($E$3:$F$22,AM$2,MOD(COLUMNS($H$2:AM$2),2)+1),INDEX($E$3:$F$22,INT($H4/2)+1,MOD(COLUMNS($H$2:AM$2),2)+1))</f>
        <v>7.8183148246802956</v>
      </c>
      <c r="AN4" s="74">
        <f>IF(OR(MOD($H4,2)=0,INDEX('Данные (2)'!$C$25:$V$44,INT($H4/2)+1,AN$2)&lt;&gt;1),INDEX($E$3:$F$22,AN$2,MOD(COLUMNS($H$2:AN$2),2)+1),INDEX($E$3:$F$22,INT($H4/2)+1,MOD(COLUMNS($H$2:AN$2),2)+1))</f>
        <v>6.2348980185873373</v>
      </c>
      <c r="AO4" s="74">
        <f>IF(OR(MOD($H4,2)=0,INDEX('Данные (2)'!$C$25:$V$44,INT($H4/2)+1,AO$2)&lt;&gt;1),INDEX($E$3:$F$22,AO$2,MOD(COLUMNS($H$2:AO$2),2)+1),INDEX($E$3:$F$22,INT($H4/2)+1,MOD(COLUMNS($H$2:AO$2),2)+1))</f>
        <v>9.7492791218182351</v>
      </c>
      <c r="AP4" s="74">
        <f>IF(OR(MOD($H4,2)=0,INDEX('Данные (2)'!$C$25:$V$44,INT($H4/2)+1,AP$2)&lt;&gt;1),INDEX($E$3:$F$22,AP$2,MOD(COLUMNS($H$2:AP$2),2)+1),INDEX($E$3:$F$22,INT($H4/2)+1,MOD(COLUMNS($H$2:AP$2),2)+1))</f>
        <v>2.2252093395631469</v>
      </c>
      <c r="AQ4" s="74">
        <f>IF(OR(MOD($H4,2)=0,INDEX('Данные (2)'!$C$25:$V$44,INT($H4/2)+1,AQ$2)&lt;&gt;1),INDEX($E$3:$F$22,AQ$2,MOD(COLUMNS($H$2:AQ$2),2)+1),INDEX($E$3:$F$22,INT($H4/2)+1,MOD(COLUMNS($H$2:AQ$2),2)+1))</f>
        <v>9.7492791218182369</v>
      </c>
      <c r="AR4" s="74">
        <f>IF(OR(MOD($H4,2)=0,INDEX('Данные (2)'!$C$25:$V$44,INT($H4/2)+1,AR$2)&lt;&gt;1),INDEX($E$3:$F$22,AR$2,MOD(COLUMNS($H$2:AR$2),2)+1),INDEX($E$3:$F$22,INT($H4/2)+1,MOD(COLUMNS($H$2:AR$2),2)+1))</f>
        <v>-2.2252093395631407</v>
      </c>
      <c r="AS4" s="74">
        <f>IF(OR(MOD($H4,2)=0,INDEX('Данные (2)'!$C$25:$V$44,INT($H4/2)+1,AS$2)&lt;&gt;1),INDEX($E$3:$F$22,AS$2,MOD(COLUMNS($H$2:AS$2),2)+1),INDEX($E$3:$F$22,INT($H4/2)+1,MOD(COLUMNS($H$2:AS$2),2)+1))</f>
        <v>7.8183148246803</v>
      </c>
      <c r="AT4" s="74">
        <f>IF(OR(MOD($H4,2)=0,INDEX('Данные (2)'!$C$25:$V$44,INT($H4/2)+1,AT$2)&lt;&gt;1),INDEX($E$3:$F$22,AT$2,MOD(COLUMNS($H$2:AT$2),2)+1),INDEX($E$3:$F$22,INT($H4/2)+1,MOD(COLUMNS($H$2:AT$2),2)+1))</f>
        <v>-6.2348980185873328</v>
      </c>
      <c r="AU4" s="74">
        <f>IF(OR(MOD($H4,2)=0,INDEX('Данные (2)'!$C$25:$V$44,INT($H4/2)+1,AU$2)&lt;&gt;1),INDEX($E$3:$F$22,AU$2,MOD(COLUMNS($H$2:AU$2),2)+1),INDEX($E$3:$F$22,INT($H4/2)+1,MOD(COLUMNS($H$2:AU$2),2)+1))</f>
        <v>4.3388373911755842</v>
      </c>
      <c r="AV4" s="74">
        <f>IF(OR(MOD($H4,2)=0,INDEX('Данные (2)'!$C$25:$V$44,INT($H4/2)+1,AV$2)&lt;&gt;1),INDEX($E$3:$F$22,AV$2,MOD(COLUMNS($H$2:AV$2),2)+1),INDEX($E$3:$F$22,INT($H4/2)+1,MOD(COLUMNS($H$2:AV$2),2)+1))</f>
        <v>-9.0096886790241886</v>
      </c>
      <c r="AX4" s="70">
        <f>IF(OR(MOD($H4,2)=0,INDEX('Данные (2)'!$C$25:$V$44,INT($H4/2)+1,AX$2)&lt;&gt;2),INDEX($E$3:$F$22,AX$2,MOD(COLUMNS($AW$2:AX$2),2)+1),INDEX($E$3:$F$22,INT($H4/2)+1,MOD(COLUMNS($AW$2:AX$2),2)+1))</f>
        <v>4.3388373911755815</v>
      </c>
      <c r="AY4" s="70">
        <f>IF(OR(MOD($H4,2)=0,INDEX('Данные (2)'!$C$25:$V$44,INT($H4/2)+1,AY$2)&lt;&gt;2),INDEX($E$3:$F$22,AY$2,MOD(COLUMNS($AW$2:AY$2),2)+1),INDEX($E$3:$F$22,INT($H4/2)+1,MOD(COLUMNS($AW$2:AY$2),2)+1))</f>
        <v>9.0096886790241921</v>
      </c>
      <c r="AZ4" s="70">
        <f>IF(OR(MOD($H4,2)=0,INDEX('Данные (2)'!$C$25:$V$44,INT($H4/2)+1,AZ$2)&lt;&gt;2),INDEX($E$3:$F$22,AZ$2,MOD(COLUMNS($AW$2:AZ$2),2)+1),INDEX($E$3:$F$22,INT($H4/2)+1,MOD(COLUMNS($AW$2:AZ$2),2)+1))</f>
        <v>7.8183148246802983</v>
      </c>
      <c r="BA4" s="70">
        <f>IF(OR(MOD($H4,2)=0,INDEX('Данные (2)'!$C$25:$V$44,INT($H4/2)+1,BA$2)&lt;&gt;2),INDEX($E$3:$F$22,BA$2,MOD(COLUMNS($AW$2:BA$2),2)+1),INDEX($E$3:$F$22,INT($H4/2)+1,MOD(COLUMNS($AW$2:BA$2),2)+1))</f>
        <v>6.2348980185873355</v>
      </c>
      <c r="BB4" s="70">
        <f>IF(OR(MOD($H4,2)=0,INDEX('Данные (2)'!$C$25:$V$44,INT($H4/2)+1,BB$2)&lt;&gt;2),INDEX($E$3:$F$22,BB$2,MOD(COLUMNS($AW$2:BB$2),2)+1),INDEX($E$3:$F$22,INT($H4/2)+1,MOD(COLUMNS($AW$2:BB$2),2)+1))</f>
        <v>9.7492791218182369</v>
      </c>
      <c r="BC4" s="70">
        <f>IF(OR(MOD($H4,2)=0,INDEX('Данные (2)'!$C$25:$V$44,INT($H4/2)+1,BC$2)&lt;&gt;2),INDEX($E$3:$F$22,BC$2,MOD(COLUMNS($AW$2:BC$2),2)+1),INDEX($E$3:$F$22,INT($H4/2)+1,MOD(COLUMNS($AW$2:BC$2),2)+1))</f>
        <v>2.2252093395631443</v>
      </c>
      <c r="BD4" s="70">
        <f>IF(OR(MOD($H4,2)=0,INDEX('Данные (2)'!$C$25:$V$44,INT($H4/2)+1,BD$2)&lt;&gt;2),INDEX($E$3:$F$22,BD$2,MOD(COLUMNS($AW$2:BD$2),2)+1),INDEX($E$3:$F$22,INT($H4/2)+1,MOD(COLUMNS($AW$2:BD$2),2)+1))</f>
        <v>9.7492791218182369</v>
      </c>
      <c r="BE4" s="70">
        <f>IF(OR(MOD($H4,2)=0,INDEX('Данные (2)'!$C$25:$V$44,INT($H4/2)+1,BE$2)&lt;&gt;2),INDEX($E$3:$F$22,BE$2,MOD(COLUMNS($AW$2:BE$2),2)+1),INDEX($E$3:$F$22,INT($H4/2)+1,MOD(COLUMNS($AW$2:BE$2),2)+1))</f>
        <v>-2.2252093395631434</v>
      </c>
      <c r="BF4" s="70">
        <f>IF(OR(MOD($H4,2)=0,INDEX('Данные (2)'!$C$25:$V$44,INT($H4/2)+1,BF$2)&lt;&gt;2),INDEX($E$3:$F$22,BF$2,MOD(COLUMNS($AW$2:BF$2),2)+1),INDEX($E$3:$F$22,INT($H4/2)+1,MOD(COLUMNS($AW$2:BF$2),2)+1))</f>
        <v>7.8183148246802991</v>
      </c>
      <c r="BG4" s="70">
        <f>IF(OR(MOD($H4,2)=0,INDEX('Данные (2)'!$C$25:$V$44,INT($H4/2)+1,BG$2)&lt;&gt;2),INDEX($E$3:$F$22,BG$2,MOD(COLUMNS($AW$2:BG$2),2)+1),INDEX($E$3:$F$22,INT($H4/2)+1,MOD(COLUMNS($AW$2:BG$2),2)+1))</f>
        <v>-6.2348980185873346</v>
      </c>
      <c r="BH4" s="70">
        <f>IF(OR(MOD($H4,2)=0,INDEX('Данные (2)'!$C$25:$V$44,INT($H4/2)+1,BH$2)&lt;&gt;2),INDEX($E$3:$F$22,BH$2,MOD(COLUMNS($AW$2:BH$2),2)+1),INDEX($E$3:$F$22,INT($H4/2)+1,MOD(COLUMNS($AW$2:BH$2),2)+1))</f>
        <v>4.3388373911755824</v>
      </c>
      <c r="BI4" s="70">
        <f>IF(OR(MOD($H4,2)=0,INDEX('Данные (2)'!$C$25:$V$44,INT($H4/2)+1,BI$2)&lt;&gt;2),INDEX($E$3:$F$22,BI$2,MOD(COLUMNS($AW$2:BI$2),2)+1),INDEX($E$3:$F$22,INT($H4/2)+1,MOD(COLUMNS($AW$2:BI$2),2)+1))</f>
        <v>-9.0096886790241903</v>
      </c>
      <c r="BJ4" s="70">
        <f>IF(OR(MOD($H4,2)=0,INDEX('Данные (2)'!$C$25:$V$44,INT($H4/2)+1,BJ$2)&lt;&gt;2),INDEX($E$3:$F$22,BJ$2,MOD(COLUMNS($AW$2:BJ$2),2)+1),INDEX($E$3:$F$22,INT($H4/2)+1,MOD(COLUMNS($AW$2:BJ$2),2)+1))</f>
        <v>1.22514845490862E-15</v>
      </c>
      <c r="BK4" s="70">
        <f>IF(OR(MOD($H4,2)=0,INDEX('Данные (2)'!$C$25:$V$44,INT($H4/2)+1,BK$2)&lt;&gt;2),INDEX($E$3:$F$22,BK$2,MOD(COLUMNS($AW$2:BK$2),2)+1),INDEX($E$3:$F$22,INT($H4/2)+1,MOD(COLUMNS($AW$2:BK$2),2)+1))</f>
        <v>-10</v>
      </c>
      <c r="BL4" s="70">
        <f>IF(OR(MOD($H4,2)=0,INDEX('Данные (2)'!$C$25:$V$44,INT($H4/2)+1,BL$2)&lt;&gt;2),INDEX($E$3:$F$22,BL$2,MOD(COLUMNS($AW$2:BL$2),2)+1),INDEX($E$3:$F$22,INT($H4/2)+1,MOD(COLUMNS($AW$2:BL$2),2)+1))</f>
        <v>-4.3388373911755798</v>
      </c>
      <c r="BM4" s="70">
        <f>IF(OR(MOD($H4,2)=0,INDEX('Данные (2)'!$C$25:$V$44,INT($H4/2)+1,BM$2)&lt;&gt;2),INDEX($E$3:$F$22,BM$2,MOD(COLUMNS($AW$2:BM$2),2)+1),INDEX($E$3:$F$22,INT($H4/2)+1,MOD(COLUMNS($AW$2:BM$2),2)+1))</f>
        <v>-9.0096886790241921</v>
      </c>
      <c r="BN4" s="70">
        <f>IF(OR(MOD($H4,2)=0,INDEX('Данные (2)'!$C$25:$V$44,INT($H4/2)+1,BN$2)&lt;&gt;2),INDEX($E$3:$F$22,BN$2,MOD(COLUMNS($AW$2:BN$2),2)+1),INDEX($E$3:$F$22,INT($H4/2)+1,MOD(COLUMNS($AW$2:BN$2),2)+1))</f>
        <v>-7.8183148246802965</v>
      </c>
      <c r="BO4" s="70">
        <f>IF(OR(MOD($H4,2)=0,INDEX('Данные (2)'!$C$25:$V$44,INT($H4/2)+1,BO$2)&lt;&gt;2),INDEX($E$3:$F$22,BO$2,MOD(COLUMNS($AW$2:BO$2),2)+1),INDEX($E$3:$F$22,INT($H4/2)+1,MOD(COLUMNS($AW$2:BO$2),2)+1))</f>
        <v>-6.2348980185873373</v>
      </c>
      <c r="BP4" s="70">
        <f>IF(OR(MOD($H4,2)=0,INDEX('Данные (2)'!$C$25:$V$44,INT($H4/2)+1,BP$2)&lt;&gt;2),INDEX($E$3:$F$22,BP$2,MOD(COLUMNS($AW$2:BP$2),2)+1),INDEX($E$3:$F$22,INT($H4/2)+1,MOD(COLUMNS($AW$2:BP$2),2)+1))</f>
        <v>-9.7492791218182369</v>
      </c>
      <c r="BQ4" s="70">
        <f>IF(OR(MOD($H4,2)=0,INDEX('Данные (2)'!$C$25:$V$44,INT($H4/2)+1,BQ$2)&lt;&gt;2),INDEX($E$3:$F$22,BQ$2,MOD(COLUMNS($AW$2:BQ$2),2)+1),INDEX($E$3:$F$22,INT($H4/2)+1,MOD(COLUMNS($AW$2:BQ$2),2)+1))</f>
        <v>-2.225209339563146</v>
      </c>
      <c r="BR4" s="70">
        <f>IF(OR(MOD($H4,2)=0,INDEX('Данные (2)'!$C$25:$V$44,INT($H4/2)+1,BR$2)&lt;&gt;2),INDEX($E$3:$F$22,BR$2,MOD(COLUMNS($AW$2:BR$2),2)+1),INDEX($E$3:$F$22,INT($H4/2)+1,MOD(COLUMNS($AW$2:BR$2),2)+1))</f>
        <v>-9.7492791218182369</v>
      </c>
      <c r="BS4" s="70">
        <f>IF(OR(MOD($H4,2)=0,INDEX('Данные (2)'!$C$25:$V$44,INT($H4/2)+1,BS$2)&lt;&gt;2),INDEX($E$3:$F$22,BS$2,MOD(COLUMNS($AW$2:BS$2),2)+1),INDEX($E$3:$F$22,INT($H4/2)+1,MOD(COLUMNS($AW$2:BS$2),2)+1))</f>
        <v>2.2252093395631425</v>
      </c>
      <c r="BT4" s="70">
        <f>IF(OR(MOD($H4,2)=0,INDEX('Данные (2)'!$C$25:$V$44,INT($H4/2)+1,BT$2)&lt;&gt;2),INDEX($E$3:$F$22,BT$2,MOD(COLUMNS($AW$2:BT$2),2)+1),INDEX($E$3:$F$22,INT($H4/2)+1,MOD(COLUMNS($AW$2:BT$2),2)+1))</f>
        <v>-7.8183148246802991</v>
      </c>
      <c r="BU4" s="70">
        <f>IF(OR(MOD($H4,2)=0,INDEX('Данные (2)'!$C$25:$V$44,INT($H4/2)+1,BU$2)&lt;&gt;2),INDEX($E$3:$F$22,BU$2,MOD(COLUMNS($AW$2:BU$2),2)+1),INDEX($E$3:$F$22,INT($H4/2)+1,MOD(COLUMNS($AW$2:BU$2),2)+1))</f>
        <v>6.2348980185873337</v>
      </c>
      <c r="BV4" s="70">
        <f>IF(OR(MOD($H4,2)=0,INDEX('Данные (2)'!$C$25:$V$44,INT($H4/2)+1,BV$2)&lt;&gt;2),INDEX($E$3:$F$22,BV$2,MOD(COLUMNS($AW$2:BV$2),2)+1),INDEX($E$3:$F$22,INT($H4/2)+1,MOD(COLUMNS($AW$2:BV$2),2)+1))</f>
        <v>-4.3388373911755833</v>
      </c>
      <c r="BW4" s="70">
        <f>IF(OR(MOD($H4,2)=0,INDEX('Данные (2)'!$C$25:$V$44,INT($H4/2)+1,BW$2)&lt;&gt;2),INDEX($E$3:$F$22,BW$2,MOD(COLUMNS($AW$2:BW$2),2)+1),INDEX($E$3:$F$22,INT($H4/2)+1,MOD(COLUMNS($AW$2:BW$2),2)+1))</f>
        <v>9.0096886790241903</v>
      </c>
      <c r="BX4" s="70">
        <f>IF(OR(MOD($H4,2)=0,INDEX('Данные (2)'!$C$25:$V$44,INT($H4/2)+1,BX$2)&lt;&gt;2),INDEX($E$3:$F$22,BX$2,MOD(COLUMNS($AW$2:BX$2),2)+1),INDEX($E$3:$F$22,INT($H4/2)+1,MOD(COLUMNS($AW$2:BX$2),2)+1))</f>
        <v>-2.45029690981724E-15</v>
      </c>
      <c r="BY4" s="70">
        <f>IF(OR(MOD($H4,2)=0,INDEX('Данные (2)'!$C$25:$V$44,INT($H4/2)+1,BY$2)&lt;&gt;2),INDEX($E$3:$F$22,BY$2,MOD(COLUMNS($AW$2:BY$2),2)+1),INDEX($E$3:$F$22,INT($H4/2)+1,MOD(COLUMNS($AW$2:BY$2),2)+1))</f>
        <v>10</v>
      </c>
      <c r="BZ4" s="70">
        <f>IF(OR(MOD($H4,2)=0,INDEX('Данные (2)'!$C$25:$V$44,INT($H4/2)+1,BZ$2)&lt;&gt;2),INDEX($E$3:$F$22,BZ$2,MOD(COLUMNS($AW$2:BZ$2),2)+1),INDEX($E$3:$F$22,INT($H4/2)+1,MOD(COLUMNS($AW$2:BZ$2),2)+1))</f>
        <v>4.3388373911755789</v>
      </c>
      <c r="CA4" s="70">
        <f>IF(OR(MOD($H4,2)=0,INDEX('Данные (2)'!$C$25:$V$44,INT($H4/2)+1,CA$2)&lt;&gt;2),INDEX($E$3:$F$22,CA$2,MOD(COLUMNS($AW$2:CA$2),2)+1),INDEX($E$3:$F$22,INT($H4/2)+1,MOD(COLUMNS($AW$2:CA$2),2)+1))</f>
        <v>9.0096886790241921</v>
      </c>
      <c r="CB4" s="70">
        <f>IF(OR(MOD($H4,2)=0,INDEX('Данные (2)'!$C$25:$V$44,INT($H4/2)+1,CB$2)&lt;&gt;2),INDEX($E$3:$F$22,CB$2,MOD(COLUMNS($AW$2:CB$2),2)+1),INDEX($E$3:$F$22,INT($H4/2)+1,MOD(COLUMNS($AW$2:CB$2),2)+1))</f>
        <v>7.8183148246802956</v>
      </c>
      <c r="CC4" s="70">
        <f>IF(OR(MOD($H4,2)=0,INDEX('Данные (2)'!$C$25:$V$44,INT($H4/2)+1,CC$2)&lt;&gt;2),INDEX($E$3:$F$22,CC$2,MOD(COLUMNS($AW$2:CC$2),2)+1),INDEX($E$3:$F$22,INT($H4/2)+1,MOD(COLUMNS($AW$2:CC$2),2)+1))</f>
        <v>6.2348980185873373</v>
      </c>
      <c r="CD4" s="70">
        <f>IF(OR(MOD($H4,2)=0,INDEX('Данные (2)'!$C$25:$V$44,INT($H4/2)+1,CD$2)&lt;&gt;2),INDEX($E$3:$F$22,CD$2,MOD(COLUMNS($AW$2:CD$2),2)+1),INDEX($E$3:$F$22,INT($H4/2)+1,MOD(COLUMNS($AW$2:CD$2),2)+1))</f>
        <v>9.7492791218182351</v>
      </c>
      <c r="CE4" s="70">
        <f>IF(OR(MOD($H4,2)=0,INDEX('Данные (2)'!$C$25:$V$44,INT($H4/2)+1,CE$2)&lt;&gt;2),INDEX($E$3:$F$22,CE$2,MOD(COLUMNS($AW$2:CE$2),2)+1),INDEX($E$3:$F$22,INT($H4/2)+1,MOD(COLUMNS($AW$2:CE$2),2)+1))</f>
        <v>2.2252093395631469</v>
      </c>
      <c r="CF4" s="70">
        <f>IF(OR(MOD($H4,2)=0,INDEX('Данные (2)'!$C$25:$V$44,INT($H4/2)+1,CF$2)&lt;&gt;2),INDEX($E$3:$F$22,CF$2,MOD(COLUMNS($AW$2:CF$2),2)+1),INDEX($E$3:$F$22,INT($H4/2)+1,MOD(COLUMNS($AW$2:CF$2),2)+1))</f>
        <v>9.7492791218182369</v>
      </c>
      <c r="CG4" s="70">
        <f>IF(OR(MOD($H4,2)=0,INDEX('Данные (2)'!$C$25:$V$44,INT($H4/2)+1,CG$2)&lt;&gt;2),INDEX($E$3:$F$22,CG$2,MOD(COLUMNS($AW$2:CG$2),2)+1),INDEX($E$3:$F$22,INT($H4/2)+1,MOD(COLUMNS($AW$2:CG$2),2)+1))</f>
        <v>-2.2252093395631407</v>
      </c>
      <c r="CH4" s="70">
        <f>IF(OR(MOD($H4,2)=0,INDEX('Данные (2)'!$C$25:$V$44,INT($H4/2)+1,CH$2)&lt;&gt;2),INDEX($E$3:$F$22,CH$2,MOD(COLUMNS($AW$2:CH$2),2)+1),INDEX($E$3:$F$22,INT($H4/2)+1,MOD(COLUMNS($AW$2:CH$2),2)+1))</f>
        <v>7.8183148246803</v>
      </c>
      <c r="CI4" s="70">
        <f>IF(OR(MOD($H4,2)=0,INDEX('Данные (2)'!$C$25:$V$44,INT($H4/2)+1,CI$2)&lt;&gt;2),INDEX($E$3:$F$22,CI$2,MOD(COLUMNS($AW$2:CI$2),2)+1),INDEX($E$3:$F$22,INT($H4/2)+1,MOD(COLUMNS($AW$2:CI$2),2)+1))</f>
        <v>-6.2348980185873328</v>
      </c>
      <c r="CJ4" s="70">
        <f>IF(OR(MOD($H4,2)=0,INDEX('Данные (2)'!$C$25:$V$44,INT($H4/2)+1,CJ$2)&lt;&gt;2),INDEX($E$3:$F$22,CJ$2,MOD(COLUMNS($AW$2:CJ$2),2)+1),INDEX($E$3:$F$22,INT($H4/2)+1,MOD(COLUMNS($AW$2:CJ$2),2)+1))</f>
        <v>4.3388373911755842</v>
      </c>
      <c r="CK4" s="70">
        <f>IF(OR(MOD($H4,2)=0,INDEX('Данные (2)'!$C$25:$V$44,INT($H4/2)+1,CK$2)&lt;&gt;2),INDEX($E$3:$F$22,CK$2,MOD(COLUMNS($AW$2:CK$2),2)+1),INDEX($E$3:$F$22,INT($H4/2)+1,MOD(COLUMNS($AW$2:CK$2),2)+1))</f>
        <v>-9.0096886790241886</v>
      </c>
      <c r="CM4" s="69">
        <f>INDEX(I4:AV4,$B$60*2-1)</f>
        <v>-4.3388373911755833</v>
      </c>
      <c r="CN4" s="69">
        <f>INDEX(I4:AV4,$B$60*2)</f>
        <v>9.0096886790241903</v>
      </c>
      <c r="CO4" s="69">
        <f>INDEX(AX4:CK4,$B$60*2-1)</f>
        <v>-4.3388373911755833</v>
      </c>
      <c r="CP4" s="69">
        <f>INDEX(AX4:CK4,$B$60*2)</f>
        <v>9.0096886790241903</v>
      </c>
      <c r="CR4" s="78"/>
    </row>
    <row r="5" spans="1:96" x14ac:dyDescent="0.25">
      <c r="A5" s="69" t="s">
        <v>350</v>
      </c>
      <c r="B5" s="69">
        <f>360/B7</f>
        <v>25.714285714285715</v>
      </c>
      <c r="D5" s="65">
        <v>3</v>
      </c>
      <c r="E5" s="76">
        <f>$B$2 + $B$4*SIN($B$6*D5)</f>
        <v>9.7492791218182369</v>
      </c>
      <c r="F5" s="76">
        <f>$B$2 + $B$4*COS($B$6*D5)</f>
        <v>2.2252093395631443</v>
      </c>
      <c r="H5" s="75">
        <v>1</v>
      </c>
      <c r="I5" s="74">
        <f>IF(OR(MOD($H5,2)=0,INDEX('Данные (2)'!$C$25:$V$44,INT($H5/2)+1,I$2)&lt;&gt;1),INDEX($E$3:$F$22,I$2,MOD(COLUMNS($H$2:$I$2),2)+1),INDEX($E$3:$F$22,INT($H5/2)+1,MOD(COLUMNS($H$2:$I$2),2)+1))</f>
        <v>4.3388373911755815</v>
      </c>
      <c r="J5" s="74">
        <f>IF(OR(MOD($H5,2)=0,INDEX('Данные (2)'!$C$25:$V$44,INT($H5/2)+1,J$2)&lt;&gt;1),INDEX($E$3:$F$22,J$2,MOD(COLUMNS($H$2:J$2),2)+1),INDEX($E$3:$F$22,INT($H5/2)+1,MOD(COLUMNS($H$2:J$2),2)+1))</f>
        <v>9.0096886790241921</v>
      </c>
      <c r="K5" s="74">
        <f>IF(OR(MOD($H5,2)=0,INDEX('Данные (2)'!$C$25:$V$44,INT($H5/2)+1,K$2)&lt;&gt;1),INDEX($E$3:$F$22,K$2,MOD(COLUMNS($H$2:K$2),2)+1),INDEX($E$3:$F$22,INT($H5/2)+1,MOD(COLUMNS($H$2:K$2),2)+1))</f>
        <v>4.3388373911755815</v>
      </c>
      <c r="L5" s="74">
        <f>IF(OR(MOD($H5,2)=0,INDEX('Данные (2)'!$C$25:$V$44,INT($H5/2)+1,L$2)&lt;&gt;1),INDEX($E$3:$F$22,L$2,MOD(COLUMNS($H$2:L$2),2)+1),INDEX($E$3:$F$22,INT($H5/2)+1,MOD(COLUMNS($H$2:L$2),2)+1))</f>
        <v>9.0096886790241921</v>
      </c>
      <c r="M5" s="74">
        <f>IF(OR(MOD($H5,2)=0,INDEX('Данные (2)'!$C$25:$V$44,INT($H5/2)+1,M$2)&lt;&gt;1),INDEX($E$3:$F$22,M$2,MOD(COLUMNS($H$2:M$2),2)+1),INDEX($E$3:$F$22,INT($H5/2)+1,MOD(COLUMNS($H$2:M$2),2)+1))</f>
        <v>9.7492791218182369</v>
      </c>
      <c r="N5" s="74">
        <f>IF(OR(MOD($H5,2)=0,INDEX('Данные (2)'!$C$25:$V$44,INT($H5/2)+1,N$2)&lt;&gt;1),INDEX($E$3:$F$22,N$2,MOD(COLUMNS($H$2:N$2),2)+1),INDEX($E$3:$F$22,INT($H5/2)+1,MOD(COLUMNS($H$2:N$2),2)+1))</f>
        <v>2.2252093395631443</v>
      </c>
      <c r="O5" s="74">
        <f>IF(OR(MOD($H5,2)=0,INDEX('Данные (2)'!$C$25:$V$44,INT($H5/2)+1,O$2)&lt;&gt;1),INDEX($E$3:$F$22,O$2,MOD(COLUMNS($H$2:O$2),2)+1),INDEX($E$3:$F$22,INT($H5/2)+1,MOD(COLUMNS($H$2:O$2),2)+1))</f>
        <v>9.7492791218182369</v>
      </c>
      <c r="P5" s="74">
        <f>IF(OR(MOD($H5,2)=0,INDEX('Данные (2)'!$C$25:$V$44,INT($H5/2)+1,P$2)&lt;&gt;1),INDEX($E$3:$F$22,P$2,MOD(COLUMNS($H$2:P$2),2)+1),INDEX($E$3:$F$22,INT($H5/2)+1,MOD(COLUMNS($H$2:P$2),2)+1))</f>
        <v>-2.2252093395631434</v>
      </c>
      <c r="Q5" s="74">
        <f>IF(OR(MOD($H5,2)=0,INDEX('Данные (2)'!$C$25:$V$44,INT($H5/2)+1,Q$2)&lt;&gt;1),INDEX($E$3:$F$22,Q$2,MOD(COLUMNS($H$2:Q$2),2)+1),INDEX($E$3:$F$22,INT($H5/2)+1,MOD(COLUMNS($H$2:Q$2),2)+1))</f>
        <v>7.8183148246802991</v>
      </c>
      <c r="R5" s="74">
        <f>IF(OR(MOD($H5,2)=0,INDEX('Данные (2)'!$C$25:$V$44,INT($H5/2)+1,R$2)&lt;&gt;1),INDEX($E$3:$F$22,R$2,MOD(COLUMNS($H$2:R$2),2)+1),INDEX($E$3:$F$22,INT($H5/2)+1,MOD(COLUMNS($H$2:R$2),2)+1))</f>
        <v>-6.2348980185873346</v>
      </c>
      <c r="S5" s="74">
        <f>IF(OR(MOD($H5,2)=0,INDEX('Данные (2)'!$C$25:$V$44,INT($H5/2)+1,S$2)&lt;&gt;1),INDEX($E$3:$F$22,S$2,MOD(COLUMNS($H$2:S$2),2)+1),INDEX($E$3:$F$22,INT($H5/2)+1,MOD(COLUMNS($H$2:S$2),2)+1))</f>
        <v>4.3388373911755815</v>
      </c>
      <c r="T5" s="74">
        <f>IF(OR(MOD($H5,2)=0,INDEX('Данные (2)'!$C$25:$V$44,INT($H5/2)+1,T$2)&lt;&gt;1),INDEX($E$3:$F$22,T$2,MOD(COLUMNS($H$2:T$2),2)+1),INDEX($E$3:$F$22,INT($H5/2)+1,MOD(COLUMNS($H$2:T$2),2)+1))</f>
        <v>9.0096886790241921</v>
      </c>
      <c r="U5" s="74">
        <f>IF(OR(MOD($H5,2)=0,INDEX('Данные (2)'!$C$25:$V$44,INT($H5/2)+1,U$2)&lt;&gt;1),INDEX($E$3:$F$22,U$2,MOD(COLUMNS($H$2:U$2),2)+1),INDEX($E$3:$F$22,INT($H5/2)+1,MOD(COLUMNS($H$2:U$2),2)+1))</f>
        <v>1.22514845490862E-15</v>
      </c>
      <c r="V5" s="74">
        <f>IF(OR(MOD($H5,2)=0,INDEX('Данные (2)'!$C$25:$V$44,INT($H5/2)+1,V$2)&lt;&gt;1),INDEX($E$3:$F$22,V$2,MOD(COLUMNS($H$2:V$2),2)+1),INDEX($E$3:$F$22,INT($H5/2)+1,MOD(COLUMNS($H$2:V$2),2)+1))</f>
        <v>-10</v>
      </c>
      <c r="W5" s="74">
        <f>IF(OR(MOD($H5,2)=0,INDEX('Данные (2)'!$C$25:$V$44,INT($H5/2)+1,W$2)&lt;&gt;1),INDEX($E$3:$F$22,W$2,MOD(COLUMNS($H$2:W$2),2)+1),INDEX($E$3:$F$22,INT($H5/2)+1,MOD(COLUMNS($H$2:W$2),2)+1))</f>
        <v>4.3388373911755815</v>
      </c>
      <c r="X5" s="74">
        <f>IF(OR(MOD($H5,2)=0,INDEX('Данные (2)'!$C$25:$V$44,INT($H5/2)+1,X$2)&lt;&gt;1),INDEX($E$3:$F$22,X$2,MOD(COLUMNS($H$2:X$2),2)+1),INDEX($E$3:$F$22,INT($H5/2)+1,MOD(COLUMNS($H$2:X$2),2)+1))</f>
        <v>9.0096886790241921</v>
      </c>
      <c r="Y5" s="74">
        <f>IF(OR(MOD($H5,2)=0,INDEX('Данные (2)'!$C$25:$V$44,INT($H5/2)+1,Y$2)&lt;&gt;1),INDEX($E$3:$F$22,Y$2,MOD(COLUMNS($H$2:Y$2),2)+1),INDEX($E$3:$F$22,INT($H5/2)+1,MOD(COLUMNS($H$2:Y$2),2)+1))</f>
        <v>4.3388373911755815</v>
      </c>
      <c r="Z5" s="74">
        <f>IF(OR(MOD($H5,2)=0,INDEX('Данные (2)'!$C$25:$V$44,INT($H5/2)+1,Z$2)&lt;&gt;1),INDEX($E$3:$F$22,Z$2,MOD(COLUMNS($H$2:Z$2),2)+1),INDEX($E$3:$F$22,INT($H5/2)+1,MOD(COLUMNS($H$2:Z$2),2)+1))</f>
        <v>9.0096886790241921</v>
      </c>
      <c r="AA5" s="74">
        <f>IF(OR(MOD($H5,2)=0,INDEX('Данные (2)'!$C$25:$V$44,INT($H5/2)+1,AA$2)&lt;&gt;1),INDEX($E$3:$F$22,AA$2,MOD(COLUMNS($H$2:AA$2),2)+1),INDEX($E$3:$F$22,INT($H5/2)+1,MOD(COLUMNS($H$2:AA$2),2)+1))</f>
        <v>-9.7492791218182369</v>
      </c>
      <c r="AB5" s="74">
        <f>IF(OR(MOD($H5,2)=0,INDEX('Данные (2)'!$C$25:$V$44,INT($H5/2)+1,AB$2)&lt;&gt;1),INDEX($E$3:$F$22,AB$2,MOD(COLUMNS($H$2:AB$2),2)+1),INDEX($E$3:$F$22,INT($H5/2)+1,MOD(COLUMNS($H$2:AB$2),2)+1))</f>
        <v>-2.225209339563146</v>
      </c>
      <c r="AC5" s="74">
        <f>IF(OR(MOD($H5,2)=0,INDEX('Данные (2)'!$C$25:$V$44,INT($H5/2)+1,AC$2)&lt;&gt;1),INDEX($E$3:$F$22,AC$2,MOD(COLUMNS($H$2:AC$2),2)+1),INDEX($E$3:$F$22,INT($H5/2)+1,MOD(COLUMNS($H$2:AC$2),2)+1))</f>
        <v>-9.7492791218182369</v>
      </c>
      <c r="AD5" s="74">
        <f>IF(OR(MOD($H5,2)=0,INDEX('Данные (2)'!$C$25:$V$44,INT($H5/2)+1,AD$2)&lt;&gt;1),INDEX($E$3:$F$22,AD$2,MOD(COLUMNS($H$2:AD$2),2)+1),INDEX($E$3:$F$22,INT($H5/2)+1,MOD(COLUMNS($H$2:AD$2),2)+1))</f>
        <v>2.2252093395631425</v>
      </c>
      <c r="AE5" s="74">
        <f>IF(OR(MOD($H5,2)=0,INDEX('Данные (2)'!$C$25:$V$44,INT($H5/2)+1,AE$2)&lt;&gt;1),INDEX($E$3:$F$22,AE$2,MOD(COLUMNS($H$2:AE$2),2)+1),INDEX($E$3:$F$22,INT($H5/2)+1,MOD(COLUMNS($H$2:AE$2),2)+1))</f>
        <v>4.3388373911755815</v>
      </c>
      <c r="AF5" s="74">
        <f>IF(OR(MOD($H5,2)=0,INDEX('Данные (2)'!$C$25:$V$44,INT($H5/2)+1,AF$2)&lt;&gt;1),INDEX($E$3:$F$22,AF$2,MOD(COLUMNS($H$2:AF$2),2)+1),INDEX($E$3:$F$22,INT($H5/2)+1,MOD(COLUMNS($H$2:AF$2),2)+1))</f>
        <v>9.0096886790241921</v>
      </c>
      <c r="AG5" s="74">
        <f>IF(OR(MOD($H5,2)=0,INDEX('Данные (2)'!$C$25:$V$44,INT($H5/2)+1,AG$2)&lt;&gt;1),INDEX($E$3:$F$22,AG$2,MOD(COLUMNS($H$2:AG$2),2)+1),INDEX($E$3:$F$22,INT($H5/2)+1,MOD(COLUMNS($H$2:AG$2),2)+1))</f>
        <v>4.3388373911755815</v>
      </c>
      <c r="AH5" s="74">
        <f>IF(OR(MOD($H5,2)=0,INDEX('Данные (2)'!$C$25:$V$44,INT($H5/2)+1,AH$2)&lt;&gt;1),INDEX($E$3:$F$22,AH$2,MOD(COLUMNS($H$2:AH$2),2)+1),INDEX($E$3:$F$22,INT($H5/2)+1,MOD(COLUMNS($H$2:AH$2),2)+1))</f>
        <v>9.0096886790241921</v>
      </c>
      <c r="AI5" s="74">
        <f>IF(OR(MOD($H5,2)=0,INDEX('Данные (2)'!$C$25:$V$44,INT($H5/2)+1,AI$2)&lt;&gt;1),INDEX($E$3:$F$22,AI$2,MOD(COLUMNS($H$2:AI$2),2)+1),INDEX($E$3:$F$22,INT($H5/2)+1,MOD(COLUMNS($H$2:AI$2),2)+1))</f>
        <v>4.3388373911755815</v>
      </c>
      <c r="AJ5" s="74">
        <f>IF(OR(MOD($H5,2)=0,INDEX('Данные (2)'!$C$25:$V$44,INT($H5/2)+1,AJ$2)&lt;&gt;1),INDEX($E$3:$F$22,AJ$2,MOD(COLUMNS($H$2:AJ$2),2)+1),INDEX($E$3:$F$22,INT($H5/2)+1,MOD(COLUMNS($H$2:AJ$2),2)+1))</f>
        <v>9.0096886790241921</v>
      </c>
      <c r="AK5" s="74">
        <f>IF(OR(MOD($H5,2)=0,INDEX('Данные (2)'!$C$25:$V$44,INT($H5/2)+1,AK$2)&lt;&gt;1),INDEX($E$3:$F$22,AK$2,MOD(COLUMNS($H$2:AK$2),2)+1),INDEX($E$3:$F$22,INT($H5/2)+1,MOD(COLUMNS($H$2:AK$2),2)+1))</f>
        <v>4.3388373911755789</v>
      </c>
      <c r="AL5" s="74">
        <f>IF(OR(MOD($H5,2)=0,INDEX('Данные (2)'!$C$25:$V$44,INT($H5/2)+1,AL$2)&lt;&gt;1),INDEX($E$3:$F$22,AL$2,MOD(COLUMNS($H$2:AL$2),2)+1),INDEX($E$3:$F$22,INT($H5/2)+1,MOD(COLUMNS($H$2:AL$2),2)+1))</f>
        <v>9.0096886790241921</v>
      </c>
      <c r="AM5" s="74">
        <f>IF(OR(MOD($H5,2)=0,INDEX('Данные (2)'!$C$25:$V$44,INT($H5/2)+1,AM$2)&lt;&gt;1),INDEX($E$3:$F$22,AM$2,MOD(COLUMNS($H$2:AM$2),2)+1),INDEX($E$3:$F$22,INT($H5/2)+1,MOD(COLUMNS($H$2:AM$2),2)+1))</f>
        <v>7.8183148246802956</v>
      </c>
      <c r="AN5" s="74">
        <f>IF(OR(MOD($H5,2)=0,INDEX('Данные (2)'!$C$25:$V$44,INT($H5/2)+1,AN$2)&lt;&gt;1),INDEX($E$3:$F$22,AN$2,MOD(COLUMNS($H$2:AN$2),2)+1),INDEX($E$3:$F$22,INT($H5/2)+1,MOD(COLUMNS($H$2:AN$2),2)+1))</f>
        <v>6.2348980185873373</v>
      </c>
      <c r="AO5" s="74">
        <f>IF(OR(MOD($H5,2)=0,INDEX('Данные (2)'!$C$25:$V$44,INT($H5/2)+1,AO$2)&lt;&gt;1),INDEX($E$3:$F$22,AO$2,MOD(COLUMNS($H$2:AO$2),2)+1),INDEX($E$3:$F$22,INT($H5/2)+1,MOD(COLUMNS($H$2:AO$2),2)+1))</f>
        <v>9.7492791218182351</v>
      </c>
      <c r="AP5" s="74">
        <f>IF(OR(MOD($H5,2)=0,INDEX('Данные (2)'!$C$25:$V$44,INT($H5/2)+1,AP$2)&lt;&gt;1),INDEX($E$3:$F$22,AP$2,MOD(COLUMNS($H$2:AP$2),2)+1),INDEX($E$3:$F$22,INT($H5/2)+1,MOD(COLUMNS($H$2:AP$2),2)+1))</f>
        <v>2.2252093395631469</v>
      </c>
      <c r="AQ5" s="74">
        <f>IF(OR(MOD($H5,2)=0,INDEX('Данные (2)'!$C$25:$V$44,INT($H5/2)+1,AQ$2)&lt;&gt;1),INDEX($E$3:$F$22,AQ$2,MOD(COLUMNS($H$2:AQ$2),2)+1),INDEX($E$3:$F$22,INT($H5/2)+1,MOD(COLUMNS($H$2:AQ$2),2)+1))</f>
        <v>9.7492791218182369</v>
      </c>
      <c r="AR5" s="74">
        <f>IF(OR(MOD($H5,2)=0,INDEX('Данные (2)'!$C$25:$V$44,INT($H5/2)+1,AR$2)&lt;&gt;1),INDEX($E$3:$F$22,AR$2,MOD(COLUMNS($H$2:AR$2),2)+1),INDEX($E$3:$F$22,INT($H5/2)+1,MOD(COLUMNS($H$2:AR$2),2)+1))</f>
        <v>-2.2252093395631407</v>
      </c>
      <c r="AS5" s="74">
        <f>IF(OR(MOD($H5,2)=0,INDEX('Данные (2)'!$C$25:$V$44,INT($H5/2)+1,AS$2)&lt;&gt;1),INDEX($E$3:$F$22,AS$2,MOD(COLUMNS($H$2:AS$2),2)+1),INDEX($E$3:$F$22,INT($H5/2)+1,MOD(COLUMNS($H$2:AS$2),2)+1))</f>
        <v>7.8183148246803</v>
      </c>
      <c r="AT5" s="74">
        <f>IF(OR(MOD($H5,2)=0,INDEX('Данные (2)'!$C$25:$V$44,INT($H5/2)+1,AT$2)&lt;&gt;1),INDEX($E$3:$F$22,AT$2,MOD(COLUMNS($H$2:AT$2),2)+1),INDEX($E$3:$F$22,INT($H5/2)+1,MOD(COLUMNS($H$2:AT$2),2)+1))</f>
        <v>-6.2348980185873328</v>
      </c>
      <c r="AU5" s="74">
        <f>IF(OR(MOD($H5,2)=0,INDEX('Данные (2)'!$C$25:$V$44,INT($H5/2)+1,AU$2)&lt;&gt;1),INDEX($E$3:$F$22,AU$2,MOD(COLUMNS($H$2:AU$2),2)+1),INDEX($E$3:$F$22,INT($H5/2)+1,MOD(COLUMNS($H$2:AU$2),2)+1))</f>
        <v>4.3388373911755842</v>
      </c>
      <c r="AV5" s="74">
        <f>IF(OR(MOD($H5,2)=0,INDEX('Данные (2)'!$C$25:$V$44,INT($H5/2)+1,AV$2)&lt;&gt;1),INDEX($E$3:$F$22,AV$2,MOD(COLUMNS($H$2:AV$2),2)+1),INDEX($E$3:$F$22,INT($H5/2)+1,MOD(COLUMNS($H$2:AV$2),2)+1))</f>
        <v>-9.0096886790241886</v>
      </c>
      <c r="AX5" s="70">
        <f>IF(OR(MOD($H5,2)=0,INDEX('Данные (2)'!$C$25:$V$44,INT($H5/2)+1,AX$2)&lt;&gt;2),INDEX($E$3:$F$22,AX$2,MOD(COLUMNS($AW$2:AX$2),2)+1),INDEX($E$3:$F$22,INT($H5/2)+1,MOD(COLUMNS($AW$2:AX$2),2)+1))</f>
        <v>4.3388373911755815</v>
      </c>
      <c r="AY5" s="70">
        <f>IF(OR(MOD($H5,2)=0,INDEX('Данные (2)'!$C$25:$V$44,INT($H5/2)+1,AY$2)&lt;&gt;2),INDEX($E$3:$F$22,AY$2,MOD(COLUMNS($AW$2:AY$2),2)+1),INDEX($E$3:$F$22,INT($H5/2)+1,MOD(COLUMNS($AW$2:AY$2),2)+1))</f>
        <v>9.0096886790241921</v>
      </c>
      <c r="AZ5" s="70">
        <f>IF(OR(MOD($H5,2)=0,INDEX('Данные (2)'!$C$25:$V$44,INT($H5/2)+1,AZ$2)&lt;&gt;2),INDEX($E$3:$F$22,AZ$2,MOD(COLUMNS($AW$2:AZ$2),2)+1),INDEX($E$3:$F$22,INT($H5/2)+1,MOD(COLUMNS($AW$2:AZ$2),2)+1))</f>
        <v>7.8183148246802983</v>
      </c>
      <c r="BA5" s="70">
        <f>IF(OR(MOD($H5,2)=0,INDEX('Данные (2)'!$C$25:$V$44,INT($H5/2)+1,BA$2)&lt;&gt;2),INDEX($E$3:$F$22,BA$2,MOD(COLUMNS($AW$2:BA$2),2)+1),INDEX($E$3:$F$22,INT($H5/2)+1,MOD(COLUMNS($AW$2:BA$2),2)+1))</f>
        <v>6.2348980185873355</v>
      </c>
      <c r="BB5" s="70">
        <f>IF(OR(MOD($H5,2)=0,INDEX('Данные (2)'!$C$25:$V$44,INT($H5/2)+1,BB$2)&lt;&gt;2),INDEX($E$3:$F$22,BB$2,MOD(COLUMNS($AW$2:BB$2),2)+1),INDEX($E$3:$F$22,INT($H5/2)+1,MOD(COLUMNS($AW$2:BB$2),2)+1))</f>
        <v>9.7492791218182369</v>
      </c>
      <c r="BC5" s="70">
        <f>IF(OR(MOD($H5,2)=0,INDEX('Данные (2)'!$C$25:$V$44,INT($H5/2)+1,BC$2)&lt;&gt;2),INDEX($E$3:$F$22,BC$2,MOD(COLUMNS($AW$2:BC$2),2)+1),INDEX($E$3:$F$22,INT($H5/2)+1,MOD(COLUMNS($AW$2:BC$2),2)+1))</f>
        <v>2.2252093395631443</v>
      </c>
      <c r="BD5" s="70">
        <f>IF(OR(MOD($H5,2)=0,INDEX('Данные (2)'!$C$25:$V$44,INT($H5/2)+1,BD$2)&lt;&gt;2),INDEX($E$3:$F$22,BD$2,MOD(COLUMNS($AW$2:BD$2),2)+1),INDEX($E$3:$F$22,INT($H5/2)+1,MOD(COLUMNS($AW$2:BD$2),2)+1))</f>
        <v>9.7492791218182369</v>
      </c>
      <c r="BE5" s="70">
        <f>IF(OR(MOD($H5,2)=0,INDEX('Данные (2)'!$C$25:$V$44,INT($H5/2)+1,BE$2)&lt;&gt;2),INDEX($E$3:$F$22,BE$2,MOD(COLUMNS($AW$2:BE$2),2)+1),INDEX($E$3:$F$22,INT($H5/2)+1,MOD(COLUMNS($AW$2:BE$2),2)+1))</f>
        <v>-2.2252093395631434</v>
      </c>
      <c r="BF5" s="70">
        <f>IF(OR(MOD($H5,2)=0,INDEX('Данные (2)'!$C$25:$V$44,INT($H5/2)+1,BF$2)&lt;&gt;2),INDEX($E$3:$F$22,BF$2,MOD(COLUMNS($AW$2:BF$2),2)+1),INDEX($E$3:$F$22,INT($H5/2)+1,MOD(COLUMNS($AW$2:BF$2),2)+1))</f>
        <v>4.3388373911755815</v>
      </c>
      <c r="BG5" s="70">
        <f>IF(OR(MOD($H5,2)=0,INDEX('Данные (2)'!$C$25:$V$44,INT($H5/2)+1,BG$2)&lt;&gt;2),INDEX($E$3:$F$22,BG$2,MOD(COLUMNS($AW$2:BG$2),2)+1),INDEX($E$3:$F$22,INT($H5/2)+1,MOD(COLUMNS($AW$2:BG$2),2)+1))</f>
        <v>9.0096886790241921</v>
      </c>
      <c r="BH5" s="70">
        <f>IF(OR(MOD($H5,2)=0,INDEX('Данные (2)'!$C$25:$V$44,INT($H5/2)+1,BH$2)&lt;&gt;2),INDEX($E$3:$F$22,BH$2,MOD(COLUMNS($AW$2:BH$2),2)+1),INDEX($E$3:$F$22,INT($H5/2)+1,MOD(COLUMNS($AW$2:BH$2),2)+1))</f>
        <v>4.3388373911755824</v>
      </c>
      <c r="BI5" s="70">
        <f>IF(OR(MOD($H5,2)=0,INDEX('Данные (2)'!$C$25:$V$44,INT($H5/2)+1,BI$2)&lt;&gt;2),INDEX($E$3:$F$22,BI$2,MOD(COLUMNS($AW$2:BI$2),2)+1),INDEX($E$3:$F$22,INT($H5/2)+1,MOD(COLUMNS($AW$2:BI$2),2)+1))</f>
        <v>-9.0096886790241903</v>
      </c>
      <c r="BJ5" s="70">
        <f>IF(OR(MOD($H5,2)=0,INDEX('Данные (2)'!$C$25:$V$44,INT($H5/2)+1,BJ$2)&lt;&gt;2),INDEX($E$3:$F$22,BJ$2,MOD(COLUMNS($AW$2:BJ$2),2)+1),INDEX($E$3:$F$22,INT($H5/2)+1,MOD(COLUMNS($AW$2:BJ$2),2)+1))</f>
        <v>1.22514845490862E-15</v>
      </c>
      <c r="BK5" s="70">
        <f>IF(OR(MOD($H5,2)=0,INDEX('Данные (2)'!$C$25:$V$44,INT($H5/2)+1,BK$2)&lt;&gt;2),INDEX($E$3:$F$22,BK$2,MOD(COLUMNS($AW$2:BK$2),2)+1),INDEX($E$3:$F$22,INT($H5/2)+1,MOD(COLUMNS($AW$2:BK$2),2)+1))</f>
        <v>-10</v>
      </c>
      <c r="BL5" s="70">
        <f>IF(OR(MOD($H5,2)=0,INDEX('Данные (2)'!$C$25:$V$44,INT($H5/2)+1,BL$2)&lt;&gt;2),INDEX($E$3:$F$22,BL$2,MOD(COLUMNS($AW$2:BL$2),2)+1),INDEX($E$3:$F$22,INT($H5/2)+1,MOD(COLUMNS($AW$2:BL$2),2)+1))</f>
        <v>-4.3388373911755798</v>
      </c>
      <c r="BM5" s="70">
        <f>IF(OR(MOD($H5,2)=0,INDEX('Данные (2)'!$C$25:$V$44,INT($H5/2)+1,BM$2)&lt;&gt;2),INDEX($E$3:$F$22,BM$2,MOD(COLUMNS($AW$2:BM$2),2)+1),INDEX($E$3:$F$22,INT($H5/2)+1,MOD(COLUMNS($AW$2:BM$2),2)+1))</f>
        <v>-9.0096886790241921</v>
      </c>
      <c r="BN5" s="70">
        <f>IF(OR(MOD($H5,2)=0,INDEX('Данные (2)'!$C$25:$V$44,INT($H5/2)+1,BN$2)&lt;&gt;2),INDEX($E$3:$F$22,BN$2,MOD(COLUMNS($AW$2:BN$2),2)+1),INDEX($E$3:$F$22,INT($H5/2)+1,MOD(COLUMNS($AW$2:BN$2),2)+1))</f>
        <v>-7.8183148246802965</v>
      </c>
      <c r="BO5" s="70">
        <f>IF(OR(MOD($H5,2)=0,INDEX('Данные (2)'!$C$25:$V$44,INT($H5/2)+1,BO$2)&lt;&gt;2),INDEX($E$3:$F$22,BO$2,MOD(COLUMNS($AW$2:BO$2),2)+1),INDEX($E$3:$F$22,INT($H5/2)+1,MOD(COLUMNS($AW$2:BO$2),2)+1))</f>
        <v>-6.2348980185873373</v>
      </c>
      <c r="BP5" s="70">
        <f>IF(OR(MOD($H5,2)=0,INDEX('Данные (2)'!$C$25:$V$44,INT($H5/2)+1,BP$2)&lt;&gt;2),INDEX($E$3:$F$22,BP$2,MOD(COLUMNS($AW$2:BP$2),2)+1),INDEX($E$3:$F$22,INT($H5/2)+1,MOD(COLUMNS($AW$2:BP$2),2)+1))</f>
        <v>4.3388373911755815</v>
      </c>
      <c r="BQ5" s="70">
        <f>IF(OR(MOD($H5,2)=0,INDEX('Данные (2)'!$C$25:$V$44,INT($H5/2)+1,BQ$2)&lt;&gt;2),INDEX($E$3:$F$22,BQ$2,MOD(COLUMNS($AW$2:BQ$2),2)+1),INDEX($E$3:$F$22,INT($H5/2)+1,MOD(COLUMNS($AW$2:BQ$2),2)+1))</f>
        <v>9.0096886790241921</v>
      </c>
      <c r="BR5" s="70">
        <f>IF(OR(MOD($H5,2)=0,INDEX('Данные (2)'!$C$25:$V$44,INT($H5/2)+1,BR$2)&lt;&gt;2),INDEX($E$3:$F$22,BR$2,MOD(COLUMNS($AW$2:BR$2),2)+1),INDEX($E$3:$F$22,INT($H5/2)+1,MOD(COLUMNS($AW$2:BR$2),2)+1))</f>
        <v>4.3388373911755815</v>
      </c>
      <c r="BS5" s="70">
        <f>IF(OR(MOD($H5,2)=0,INDEX('Данные (2)'!$C$25:$V$44,INT($H5/2)+1,BS$2)&lt;&gt;2),INDEX($E$3:$F$22,BS$2,MOD(COLUMNS($AW$2:BS$2),2)+1),INDEX($E$3:$F$22,INT($H5/2)+1,MOD(COLUMNS($AW$2:BS$2),2)+1))</f>
        <v>9.0096886790241921</v>
      </c>
      <c r="BT5" s="70">
        <f>IF(OR(MOD($H5,2)=0,INDEX('Данные (2)'!$C$25:$V$44,INT($H5/2)+1,BT$2)&lt;&gt;2),INDEX($E$3:$F$22,BT$2,MOD(COLUMNS($AW$2:BT$2),2)+1),INDEX($E$3:$F$22,INT($H5/2)+1,MOD(COLUMNS($AW$2:BT$2),2)+1))</f>
        <v>-7.8183148246802991</v>
      </c>
      <c r="BU5" s="70">
        <f>IF(OR(MOD($H5,2)=0,INDEX('Данные (2)'!$C$25:$V$44,INT($H5/2)+1,BU$2)&lt;&gt;2),INDEX($E$3:$F$22,BU$2,MOD(COLUMNS($AW$2:BU$2),2)+1),INDEX($E$3:$F$22,INT($H5/2)+1,MOD(COLUMNS($AW$2:BU$2),2)+1))</f>
        <v>6.2348980185873337</v>
      </c>
      <c r="BV5" s="70">
        <f>IF(OR(MOD($H5,2)=0,INDEX('Данные (2)'!$C$25:$V$44,INT($H5/2)+1,BV$2)&lt;&gt;2),INDEX($E$3:$F$22,BV$2,MOD(COLUMNS($AW$2:BV$2),2)+1),INDEX($E$3:$F$22,INT($H5/2)+1,MOD(COLUMNS($AW$2:BV$2),2)+1))</f>
        <v>-4.3388373911755833</v>
      </c>
      <c r="BW5" s="70">
        <f>IF(OR(MOD($H5,2)=0,INDEX('Данные (2)'!$C$25:$V$44,INT($H5/2)+1,BW$2)&lt;&gt;2),INDEX($E$3:$F$22,BW$2,MOD(COLUMNS($AW$2:BW$2),2)+1),INDEX($E$3:$F$22,INT($H5/2)+1,MOD(COLUMNS($AW$2:BW$2),2)+1))</f>
        <v>9.0096886790241903</v>
      </c>
      <c r="BX5" s="70">
        <f>IF(OR(MOD($H5,2)=0,INDEX('Данные (2)'!$C$25:$V$44,INT($H5/2)+1,BX$2)&lt;&gt;2),INDEX($E$3:$F$22,BX$2,MOD(COLUMNS($AW$2:BX$2),2)+1),INDEX($E$3:$F$22,INT($H5/2)+1,MOD(COLUMNS($AW$2:BX$2),2)+1))</f>
        <v>-2.45029690981724E-15</v>
      </c>
      <c r="BY5" s="70">
        <f>IF(OR(MOD($H5,2)=0,INDEX('Данные (2)'!$C$25:$V$44,INT($H5/2)+1,BY$2)&lt;&gt;2),INDEX($E$3:$F$22,BY$2,MOD(COLUMNS($AW$2:BY$2),2)+1),INDEX($E$3:$F$22,INT($H5/2)+1,MOD(COLUMNS($AW$2:BY$2),2)+1))</f>
        <v>10</v>
      </c>
      <c r="BZ5" s="70">
        <f>IF(OR(MOD($H5,2)=0,INDEX('Данные (2)'!$C$25:$V$44,INT($H5/2)+1,BZ$2)&lt;&gt;2),INDEX($E$3:$F$22,BZ$2,MOD(COLUMNS($AW$2:BZ$2),2)+1),INDEX($E$3:$F$22,INT($H5/2)+1,MOD(COLUMNS($AW$2:BZ$2),2)+1))</f>
        <v>4.3388373911755789</v>
      </c>
      <c r="CA5" s="70">
        <f>IF(OR(MOD($H5,2)=0,INDEX('Данные (2)'!$C$25:$V$44,INT($H5/2)+1,CA$2)&lt;&gt;2),INDEX($E$3:$F$22,CA$2,MOD(COLUMNS($AW$2:CA$2),2)+1),INDEX($E$3:$F$22,INT($H5/2)+1,MOD(COLUMNS($AW$2:CA$2),2)+1))</f>
        <v>9.0096886790241921</v>
      </c>
      <c r="CB5" s="70">
        <f>IF(OR(MOD($H5,2)=0,INDEX('Данные (2)'!$C$25:$V$44,INT($H5/2)+1,CB$2)&lt;&gt;2),INDEX($E$3:$F$22,CB$2,MOD(COLUMNS($AW$2:CB$2),2)+1),INDEX($E$3:$F$22,INT($H5/2)+1,MOD(COLUMNS($AW$2:CB$2),2)+1))</f>
        <v>7.8183148246802956</v>
      </c>
      <c r="CC5" s="70">
        <f>IF(OR(MOD($H5,2)=0,INDEX('Данные (2)'!$C$25:$V$44,INT($H5/2)+1,CC$2)&lt;&gt;2),INDEX($E$3:$F$22,CC$2,MOD(COLUMNS($AW$2:CC$2),2)+1),INDEX($E$3:$F$22,INT($H5/2)+1,MOD(COLUMNS($AW$2:CC$2),2)+1))</f>
        <v>6.2348980185873373</v>
      </c>
      <c r="CD5" s="70">
        <f>IF(OR(MOD($H5,2)=0,INDEX('Данные (2)'!$C$25:$V$44,INT($H5/2)+1,CD$2)&lt;&gt;2),INDEX($E$3:$F$22,CD$2,MOD(COLUMNS($AW$2:CD$2),2)+1),INDEX($E$3:$F$22,INT($H5/2)+1,MOD(COLUMNS($AW$2:CD$2),2)+1))</f>
        <v>9.7492791218182351</v>
      </c>
      <c r="CE5" s="70">
        <f>IF(OR(MOD($H5,2)=0,INDEX('Данные (2)'!$C$25:$V$44,INT($H5/2)+1,CE$2)&lt;&gt;2),INDEX($E$3:$F$22,CE$2,MOD(COLUMNS($AW$2:CE$2),2)+1),INDEX($E$3:$F$22,INT($H5/2)+1,MOD(COLUMNS($AW$2:CE$2),2)+1))</f>
        <v>2.2252093395631469</v>
      </c>
      <c r="CF5" s="70">
        <f>IF(OR(MOD($H5,2)=0,INDEX('Данные (2)'!$C$25:$V$44,INT($H5/2)+1,CF$2)&lt;&gt;2),INDEX($E$3:$F$22,CF$2,MOD(COLUMNS($AW$2:CF$2),2)+1),INDEX($E$3:$F$22,INT($H5/2)+1,MOD(COLUMNS($AW$2:CF$2),2)+1))</f>
        <v>9.7492791218182369</v>
      </c>
      <c r="CG5" s="70">
        <f>IF(OR(MOD($H5,2)=0,INDEX('Данные (2)'!$C$25:$V$44,INT($H5/2)+1,CG$2)&lt;&gt;2),INDEX($E$3:$F$22,CG$2,MOD(COLUMNS($AW$2:CG$2),2)+1),INDEX($E$3:$F$22,INT($H5/2)+1,MOD(COLUMNS($AW$2:CG$2),2)+1))</f>
        <v>-2.2252093395631407</v>
      </c>
      <c r="CH5" s="70">
        <f>IF(OR(MOD($H5,2)=0,INDEX('Данные (2)'!$C$25:$V$44,INT($H5/2)+1,CH$2)&lt;&gt;2),INDEX($E$3:$F$22,CH$2,MOD(COLUMNS($AW$2:CH$2),2)+1),INDEX($E$3:$F$22,INT($H5/2)+1,MOD(COLUMNS($AW$2:CH$2),2)+1))</f>
        <v>7.8183148246803</v>
      </c>
      <c r="CI5" s="70">
        <f>IF(OR(MOD($H5,2)=0,INDEX('Данные (2)'!$C$25:$V$44,INT($H5/2)+1,CI$2)&lt;&gt;2),INDEX($E$3:$F$22,CI$2,MOD(COLUMNS($AW$2:CI$2),2)+1),INDEX($E$3:$F$22,INT($H5/2)+1,MOD(COLUMNS($AW$2:CI$2),2)+1))</f>
        <v>-6.2348980185873328</v>
      </c>
      <c r="CJ5" s="70">
        <f>IF(OR(MOD($H5,2)=0,INDEX('Данные (2)'!$C$25:$V$44,INT($H5/2)+1,CJ$2)&lt;&gt;2),INDEX($E$3:$F$22,CJ$2,MOD(COLUMNS($AW$2:CJ$2),2)+1),INDEX($E$3:$F$22,INT($H5/2)+1,MOD(COLUMNS($AW$2:CJ$2),2)+1))</f>
        <v>4.3388373911755842</v>
      </c>
      <c r="CK5" s="70">
        <f>IF(OR(MOD($H5,2)=0,INDEX('Данные (2)'!$C$25:$V$44,INT($H5/2)+1,CK$2)&lt;&gt;2),INDEX($E$3:$F$22,CK$2,MOD(COLUMNS($AW$2:CK$2),2)+1),INDEX($E$3:$F$22,INT($H5/2)+1,MOD(COLUMNS($AW$2:CK$2),2)+1))</f>
        <v>-9.0096886790241886</v>
      </c>
      <c r="CM5" s="69">
        <f>INDEX(I5:AV5,$B$60*2-1)</f>
        <v>4.3388373911755815</v>
      </c>
      <c r="CN5" s="69">
        <f>INDEX(I5:AV5,$B$60*2)</f>
        <v>9.0096886790241921</v>
      </c>
      <c r="CO5" s="69">
        <f>INDEX(AX5:CK5,$B$60*2-1)</f>
        <v>-4.3388373911755833</v>
      </c>
      <c r="CP5" s="69">
        <f>INDEX(AX5:CK5,$B$60*2)</f>
        <v>9.0096886790241903</v>
      </c>
    </row>
    <row r="6" spans="1:96" x14ac:dyDescent="0.25">
      <c r="A6" s="69" t="s">
        <v>349</v>
      </c>
      <c r="B6" s="69">
        <f>RADIANS(B5)</f>
        <v>0.44879895051282759</v>
      </c>
      <c r="D6" s="65">
        <v>4</v>
      </c>
      <c r="E6" s="76">
        <f>$B$2 + $B$4*SIN($B$6*D6)</f>
        <v>9.7492791218182369</v>
      </c>
      <c r="F6" s="76">
        <f>$B$2 + $B$4*COS($B$6*D6)</f>
        <v>-2.2252093395631434</v>
      </c>
      <c r="H6" s="75">
        <v>2</v>
      </c>
      <c r="I6" s="74">
        <f>IF(OR(MOD($H6,2)=0,INDEX('Данные (2)'!$C$25:$V$44,INT($H6/2)+1,I$2)&lt;&gt;1),INDEX($E$3:$F$22,I$2,MOD(COLUMNS(H$2:$I$2),2)+1),INDEX($E$3:$F$22,INT($H6/2)+1,MOD(COLUMNS(H$2:$I$2),2)+1))</f>
        <v>4.3388373911755815</v>
      </c>
      <c r="J6" s="74">
        <f>IF(OR(MOD($H6,2)=0,INDEX('Данные (2)'!$C$25:$V$44,INT($H6/2)+1,J$2)&lt;&gt;1),INDEX($E$3:$F$22,J$2,MOD(COLUMNS($H$2:J$2),2)+1),INDEX($E$3:$F$22,INT($H6/2)+1,MOD(COLUMNS($H$2:J$2),2)+1))</f>
        <v>9.0096886790241921</v>
      </c>
      <c r="K6" s="74">
        <f>IF(OR(MOD($H6,2)=0,INDEX('Данные (2)'!$C$25:$V$44,INT($H6/2)+1,K$2)&lt;&gt;1),INDEX($E$3:$F$22,K$2,MOD(COLUMNS($H$2:K$2),2)+1),INDEX($E$3:$F$22,INT($H6/2)+1,MOD(COLUMNS($H$2:K$2),2)+1))</f>
        <v>7.8183148246802983</v>
      </c>
      <c r="L6" s="74">
        <f>IF(OR(MOD($H6,2)=0,INDEX('Данные (2)'!$C$25:$V$44,INT($H6/2)+1,L$2)&lt;&gt;1),INDEX($E$3:$F$22,L$2,MOD(COLUMNS($H$2:L$2),2)+1),INDEX($E$3:$F$22,INT($H6/2)+1,MOD(COLUMNS($H$2:L$2),2)+1))</f>
        <v>6.2348980185873355</v>
      </c>
      <c r="M6" s="74">
        <f>IF(OR(MOD($H6,2)=0,INDEX('Данные (2)'!$C$25:$V$44,INT($H6/2)+1,M$2)&lt;&gt;1),INDEX($E$3:$F$22,M$2,MOD(COLUMNS($H$2:M$2),2)+1),INDEX($E$3:$F$22,INT($H6/2)+1,MOD(COLUMNS($H$2:M$2),2)+1))</f>
        <v>9.7492791218182369</v>
      </c>
      <c r="N6" s="74">
        <f>IF(OR(MOD($H6,2)=0,INDEX('Данные (2)'!$C$25:$V$44,INT($H6/2)+1,N$2)&lt;&gt;1),INDEX($E$3:$F$22,N$2,MOD(COLUMNS($H$2:N$2),2)+1),INDEX($E$3:$F$22,INT($H6/2)+1,MOD(COLUMNS($H$2:N$2),2)+1))</f>
        <v>2.2252093395631443</v>
      </c>
      <c r="O6" s="74">
        <f>IF(OR(MOD($H6,2)=0,INDEX('Данные (2)'!$C$25:$V$44,INT($H6/2)+1,O$2)&lt;&gt;1),INDEX($E$3:$F$22,O$2,MOD(COLUMNS($H$2:O$2),2)+1),INDEX($E$3:$F$22,INT($H6/2)+1,MOD(COLUMNS($H$2:O$2),2)+1))</f>
        <v>9.7492791218182369</v>
      </c>
      <c r="P6" s="74">
        <f>IF(OR(MOD($H6,2)=0,INDEX('Данные (2)'!$C$25:$V$44,INT($H6/2)+1,P$2)&lt;&gt;1),INDEX($E$3:$F$22,P$2,MOD(COLUMNS($H$2:P$2),2)+1),INDEX($E$3:$F$22,INT($H6/2)+1,MOD(COLUMNS($H$2:P$2),2)+1))</f>
        <v>-2.2252093395631434</v>
      </c>
      <c r="Q6" s="74">
        <f>IF(OR(MOD($H6,2)=0,INDEX('Данные (2)'!$C$25:$V$44,INT($H6/2)+1,Q$2)&lt;&gt;1),INDEX($E$3:$F$22,Q$2,MOD(COLUMNS($H$2:Q$2),2)+1),INDEX($E$3:$F$22,INT($H6/2)+1,MOD(COLUMNS($H$2:Q$2),2)+1))</f>
        <v>7.8183148246802991</v>
      </c>
      <c r="R6" s="74">
        <f>IF(OR(MOD($H6,2)=0,INDEX('Данные (2)'!$C$25:$V$44,INT($H6/2)+1,R$2)&lt;&gt;1),INDEX($E$3:$F$22,R$2,MOD(COLUMNS($H$2:R$2),2)+1),INDEX($E$3:$F$22,INT($H6/2)+1,MOD(COLUMNS($H$2:R$2),2)+1))</f>
        <v>-6.2348980185873346</v>
      </c>
      <c r="S6" s="74">
        <f>IF(OR(MOD($H6,2)=0,INDEX('Данные (2)'!$C$25:$V$44,INT($H6/2)+1,S$2)&lt;&gt;1),INDEX($E$3:$F$22,S$2,MOD(COLUMNS($H$2:S$2),2)+1),INDEX($E$3:$F$22,INT($H6/2)+1,MOD(COLUMNS($H$2:S$2),2)+1))</f>
        <v>4.3388373911755824</v>
      </c>
      <c r="T6" s="74">
        <f>IF(OR(MOD($H6,2)=0,INDEX('Данные (2)'!$C$25:$V$44,INT($H6/2)+1,T$2)&lt;&gt;1),INDEX($E$3:$F$22,T$2,MOD(COLUMNS($H$2:T$2),2)+1),INDEX($E$3:$F$22,INT($H6/2)+1,MOD(COLUMNS($H$2:T$2),2)+1))</f>
        <v>-9.0096886790241903</v>
      </c>
      <c r="U6" s="74">
        <f>IF(OR(MOD($H6,2)=0,INDEX('Данные (2)'!$C$25:$V$44,INT($H6/2)+1,U$2)&lt;&gt;1),INDEX($E$3:$F$22,U$2,MOD(COLUMNS($H$2:U$2),2)+1),INDEX($E$3:$F$22,INT($H6/2)+1,MOD(COLUMNS($H$2:U$2),2)+1))</f>
        <v>1.22514845490862E-15</v>
      </c>
      <c r="V6" s="74">
        <f>IF(OR(MOD($H6,2)=0,INDEX('Данные (2)'!$C$25:$V$44,INT($H6/2)+1,V$2)&lt;&gt;1),INDEX($E$3:$F$22,V$2,MOD(COLUMNS($H$2:V$2),2)+1),INDEX($E$3:$F$22,INT($H6/2)+1,MOD(COLUMNS($H$2:V$2),2)+1))</f>
        <v>-10</v>
      </c>
      <c r="W6" s="74">
        <f>IF(OR(MOD($H6,2)=0,INDEX('Данные (2)'!$C$25:$V$44,INT($H6/2)+1,W$2)&lt;&gt;1),INDEX($E$3:$F$22,W$2,MOD(COLUMNS($H$2:W$2),2)+1),INDEX($E$3:$F$22,INT($H6/2)+1,MOD(COLUMNS($H$2:W$2),2)+1))</f>
        <v>-4.3388373911755798</v>
      </c>
      <c r="X6" s="74">
        <f>IF(OR(MOD($H6,2)=0,INDEX('Данные (2)'!$C$25:$V$44,INT($H6/2)+1,X$2)&lt;&gt;1),INDEX($E$3:$F$22,X$2,MOD(COLUMNS($H$2:X$2),2)+1),INDEX($E$3:$F$22,INT($H6/2)+1,MOD(COLUMNS($H$2:X$2),2)+1))</f>
        <v>-9.0096886790241921</v>
      </c>
      <c r="Y6" s="74">
        <f>IF(OR(MOD($H6,2)=0,INDEX('Данные (2)'!$C$25:$V$44,INT($H6/2)+1,Y$2)&lt;&gt;1),INDEX($E$3:$F$22,Y$2,MOD(COLUMNS($H$2:Y$2),2)+1),INDEX($E$3:$F$22,INT($H6/2)+1,MOD(COLUMNS($H$2:Y$2),2)+1))</f>
        <v>-7.8183148246802965</v>
      </c>
      <c r="Z6" s="74">
        <f>IF(OR(MOD($H6,2)=0,INDEX('Данные (2)'!$C$25:$V$44,INT($H6/2)+1,Z$2)&lt;&gt;1),INDEX($E$3:$F$22,Z$2,MOD(COLUMNS($H$2:Z$2),2)+1),INDEX($E$3:$F$22,INT($H6/2)+1,MOD(COLUMNS($H$2:Z$2),2)+1))</f>
        <v>-6.2348980185873373</v>
      </c>
      <c r="AA6" s="74">
        <f>IF(OR(MOD($H6,2)=0,INDEX('Данные (2)'!$C$25:$V$44,INT($H6/2)+1,AA$2)&lt;&gt;1),INDEX($E$3:$F$22,AA$2,MOD(COLUMNS($H$2:AA$2),2)+1),INDEX($E$3:$F$22,INT($H6/2)+1,MOD(COLUMNS($H$2:AA$2),2)+1))</f>
        <v>-9.7492791218182369</v>
      </c>
      <c r="AB6" s="74">
        <f>IF(OR(MOD($H6,2)=0,INDEX('Данные (2)'!$C$25:$V$44,INT($H6/2)+1,AB$2)&lt;&gt;1),INDEX($E$3:$F$22,AB$2,MOD(COLUMNS($H$2:AB$2),2)+1),INDEX($E$3:$F$22,INT($H6/2)+1,MOD(COLUMNS($H$2:AB$2),2)+1))</f>
        <v>-2.225209339563146</v>
      </c>
      <c r="AC6" s="74">
        <f>IF(OR(MOD($H6,2)=0,INDEX('Данные (2)'!$C$25:$V$44,INT($H6/2)+1,AC$2)&lt;&gt;1),INDEX($E$3:$F$22,AC$2,MOD(COLUMNS($H$2:AC$2),2)+1),INDEX($E$3:$F$22,INT($H6/2)+1,MOD(COLUMNS($H$2:AC$2),2)+1))</f>
        <v>-9.7492791218182369</v>
      </c>
      <c r="AD6" s="74">
        <f>IF(OR(MOD($H6,2)=0,INDEX('Данные (2)'!$C$25:$V$44,INT($H6/2)+1,AD$2)&lt;&gt;1),INDEX($E$3:$F$22,AD$2,MOD(COLUMNS($H$2:AD$2),2)+1),INDEX($E$3:$F$22,INT($H6/2)+1,MOD(COLUMNS($H$2:AD$2),2)+1))</f>
        <v>2.2252093395631425</v>
      </c>
      <c r="AE6" s="74">
        <f>IF(OR(MOD($H6,2)=0,INDEX('Данные (2)'!$C$25:$V$44,INT($H6/2)+1,AE$2)&lt;&gt;1),INDEX($E$3:$F$22,AE$2,MOD(COLUMNS($H$2:AE$2),2)+1),INDEX($E$3:$F$22,INT($H6/2)+1,MOD(COLUMNS($H$2:AE$2),2)+1))</f>
        <v>-7.8183148246802991</v>
      </c>
      <c r="AF6" s="74">
        <f>IF(OR(MOD($H6,2)=0,INDEX('Данные (2)'!$C$25:$V$44,INT($H6/2)+1,AF$2)&lt;&gt;1),INDEX($E$3:$F$22,AF$2,MOD(COLUMNS($H$2:AF$2),2)+1),INDEX($E$3:$F$22,INT($H6/2)+1,MOD(COLUMNS($H$2:AF$2),2)+1))</f>
        <v>6.2348980185873337</v>
      </c>
      <c r="AG6" s="74">
        <f>IF(OR(MOD($H6,2)=0,INDEX('Данные (2)'!$C$25:$V$44,INT($H6/2)+1,AG$2)&lt;&gt;1),INDEX($E$3:$F$22,AG$2,MOD(COLUMNS($H$2:AG$2),2)+1),INDEX($E$3:$F$22,INT($H6/2)+1,MOD(COLUMNS($H$2:AG$2),2)+1))</f>
        <v>-4.3388373911755833</v>
      </c>
      <c r="AH6" s="74">
        <f>IF(OR(MOD($H6,2)=0,INDEX('Данные (2)'!$C$25:$V$44,INT($H6/2)+1,AH$2)&lt;&gt;1),INDEX($E$3:$F$22,AH$2,MOD(COLUMNS($H$2:AH$2),2)+1),INDEX($E$3:$F$22,INT($H6/2)+1,MOD(COLUMNS($H$2:AH$2),2)+1))</f>
        <v>9.0096886790241903</v>
      </c>
      <c r="AI6" s="74">
        <f>IF(OR(MOD($H6,2)=0,INDEX('Данные (2)'!$C$25:$V$44,INT($H6/2)+1,AI$2)&lt;&gt;1),INDEX($E$3:$F$22,AI$2,MOD(COLUMNS($H$2:AI$2),2)+1),INDEX($E$3:$F$22,INT($H6/2)+1,MOD(COLUMNS($H$2:AI$2),2)+1))</f>
        <v>-2.45029690981724E-15</v>
      </c>
      <c r="AJ6" s="74">
        <f>IF(OR(MOD($H6,2)=0,INDEX('Данные (2)'!$C$25:$V$44,INT($H6/2)+1,AJ$2)&lt;&gt;1),INDEX($E$3:$F$22,AJ$2,MOD(COLUMNS($H$2:AJ$2),2)+1),INDEX($E$3:$F$22,INT($H6/2)+1,MOD(COLUMNS($H$2:AJ$2),2)+1))</f>
        <v>10</v>
      </c>
      <c r="AK6" s="74">
        <f>IF(OR(MOD($H6,2)=0,INDEX('Данные (2)'!$C$25:$V$44,INT($H6/2)+1,AK$2)&lt;&gt;1),INDEX($E$3:$F$22,AK$2,MOD(COLUMNS($H$2:AK$2),2)+1),INDEX($E$3:$F$22,INT($H6/2)+1,MOD(COLUMNS($H$2:AK$2),2)+1))</f>
        <v>4.3388373911755789</v>
      </c>
      <c r="AL6" s="74">
        <f>IF(OR(MOD($H6,2)=0,INDEX('Данные (2)'!$C$25:$V$44,INT($H6/2)+1,AL$2)&lt;&gt;1),INDEX($E$3:$F$22,AL$2,MOD(COLUMNS($H$2:AL$2),2)+1),INDEX($E$3:$F$22,INT($H6/2)+1,MOD(COLUMNS($H$2:AL$2),2)+1))</f>
        <v>9.0096886790241921</v>
      </c>
      <c r="AM6" s="74">
        <f>IF(OR(MOD($H6,2)=0,INDEX('Данные (2)'!$C$25:$V$44,INT($H6/2)+1,AM$2)&lt;&gt;1),INDEX($E$3:$F$22,AM$2,MOD(COLUMNS($H$2:AM$2),2)+1),INDEX($E$3:$F$22,INT($H6/2)+1,MOD(COLUMNS($H$2:AM$2),2)+1))</f>
        <v>7.8183148246802956</v>
      </c>
      <c r="AN6" s="74">
        <f>IF(OR(MOD($H6,2)=0,INDEX('Данные (2)'!$C$25:$V$44,INT($H6/2)+1,AN$2)&lt;&gt;1),INDEX($E$3:$F$22,AN$2,MOD(COLUMNS($H$2:AN$2),2)+1),INDEX($E$3:$F$22,INT($H6/2)+1,MOD(COLUMNS($H$2:AN$2),2)+1))</f>
        <v>6.2348980185873373</v>
      </c>
      <c r="AO6" s="74">
        <f>IF(OR(MOD($H6,2)=0,INDEX('Данные (2)'!$C$25:$V$44,INT($H6/2)+1,AO$2)&lt;&gt;1),INDEX($E$3:$F$22,AO$2,MOD(COLUMNS($H$2:AO$2),2)+1),INDEX($E$3:$F$22,INT($H6/2)+1,MOD(COLUMNS($H$2:AO$2),2)+1))</f>
        <v>9.7492791218182351</v>
      </c>
      <c r="AP6" s="74">
        <f>IF(OR(MOD($H6,2)=0,INDEX('Данные (2)'!$C$25:$V$44,INT($H6/2)+1,AP$2)&lt;&gt;1),INDEX($E$3:$F$22,AP$2,MOD(COLUMNS($H$2:AP$2),2)+1),INDEX($E$3:$F$22,INT($H6/2)+1,MOD(COLUMNS($H$2:AP$2),2)+1))</f>
        <v>2.2252093395631469</v>
      </c>
      <c r="AQ6" s="74">
        <f>IF(OR(MOD($H6,2)=0,INDEX('Данные (2)'!$C$25:$V$44,INT($H6/2)+1,AQ$2)&lt;&gt;1),INDEX($E$3:$F$22,AQ$2,MOD(COLUMNS($H$2:AQ$2),2)+1),INDEX($E$3:$F$22,INT($H6/2)+1,MOD(COLUMNS($H$2:AQ$2),2)+1))</f>
        <v>9.7492791218182369</v>
      </c>
      <c r="AR6" s="74">
        <f>IF(OR(MOD($H6,2)=0,INDEX('Данные (2)'!$C$25:$V$44,INT($H6/2)+1,AR$2)&lt;&gt;1),INDEX($E$3:$F$22,AR$2,MOD(COLUMNS($H$2:AR$2),2)+1),INDEX($E$3:$F$22,INT($H6/2)+1,MOD(COLUMNS($H$2:AR$2),2)+1))</f>
        <v>-2.2252093395631407</v>
      </c>
      <c r="AS6" s="74">
        <f>IF(OR(MOD($H6,2)=0,INDEX('Данные (2)'!$C$25:$V$44,INT($H6/2)+1,AS$2)&lt;&gt;1),INDEX($E$3:$F$22,AS$2,MOD(COLUMNS($H$2:AS$2),2)+1),INDEX($E$3:$F$22,INT($H6/2)+1,MOD(COLUMNS($H$2:AS$2),2)+1))</f>
        <v>7.8183148246803</v>
      </c>
      <c r="AT6" s="74">
        <f>IF(OR(MOD($H6,2)=0,INDEX('Данные (2)'!$C$25:$V$44,INT($H6/2)+1,AT$2)&lt;&gt;1),INDEX($E$3:$F$22,AT$2,MOD(COLUMNS($H$2:AT$2),2)+1),INDEX($E$3:$F$22,INT($H6/2)+1,MOD(COLUMNS($H$2:AT$2),2)+1))</f>
        <v>-6.2348980185873328</v>
      </c>
      <c r="AU6" s="74">
        <f>IF(OR(MOD($H6,2)=0,INDEX('Данные (2)'!$C$25:$V$44,INT($H6/2)+1,AU$2)&lt;&gt;1),INDEX($E$3:$F$22,AU$2,MOD(COLUMNS($H$2:AU$2),2)+1),INDEX($E$3:$F$22,INT($H6/2)+1,MOD(COLUMNS($H$2:AU$2),2)+1))</f>
        <v>4.3388373911755842</v>
      </c>
      <c r="AV6" s="74">
        <f>IF(OR(MOD($H6,2)=0,INDEX('Данные (2)'!$C$25:$V$44,INT($H6/2)+1,AV$2)&lt;&gt;1),INDEX($E$3:$F$22,AV$2,MOD(COLUMNS($H$2:AV$2),2)+1),INDEX($E$3:$F$22,INT($H6/2)+1,MOD(COLUMNS($H$2:AV$2),2)+1))</f>
        <v>-9.0096886790241886</v>
      </c>
      <c r="AX6" s="70">
        <f>IF(OR(MOD($H6,2)=0,INDEX('Данные (2)'!$C$25:$V$44,INT($H6/2)+1,AX$2)&lt;&gt;2),INDEX($E$3:$F$22,AX$2,MOD(COLUMNS($AW$2:AX$2),2)+1),INDEX($E$3:$F$22,INT($H6/2)+1,MOD(COLUMNS($AW$2:AX$2),2)+1))</f>
        <v>4.3388373911755815</v>
      </c>
      <c r="AY6" s="70">
        <f>IF(OR(MOD($H6,2)=0,INDEX('Данные (2)'!$C$25:$V$44,INT($H6/2)+1,AY$2)&lt;&gt;2),INDEX($E$3:$F$22,AY$2,MOD(COLUMNS($AW$2:AY$2),2)+1),INDEX($E$3:$F$22,INT($H6/2)+1,MOD(COLUMNS($AW$2:AY$2),2)+1))</f>
        <v>9.0096886790241921</v>
      </c>
      <c r="AZ6" s="70">
        <f>IF(OR(MOD($H6,2)=0,INDEX('Данные (2)'!$C$25:$V$44,INT($H6/2)+1,AZ$2)&lt;&gt;2),INDEX($E$3:$F$22,AZ$2,MOD(COLUMNS($AW$2:AZ$2),2)+1),INDEX($E$3:$F$22,INT($H6/2)+1,MOD(COLUMNS($AW$2:AZ$2),2)+1))</f>
        <v>7.8183148246802983</v>
      </c>
      <c r="BA6" s="70">
        <f>IF(OR(MOD($H6,2)=0,INDEX('Данные (2)'!$C$25:$V$44,INT($H6/2)+1,BA$2)&lt;&gt;2),INDEX($E$3:$F$22,BA$2,MOD(COLUMNS($AW$2:BA$2),2)+1),INDEX($E$3:$F$22,INT($H6/2)+1,MOD(COLUMNS($AW$2:BA$2),2)+1))</f>
        <v>6.2348980185873355</v>
      </c>
      <c r="BB6" s="70">
        <f>IF(OR(MOD($H6,2)=0,INDEX('Данные (2)'!$C$25:$V$44,INT($H6/2)+1,BB$2)&lt;&gt;2),INDEX($E$3:$F$22,BB$2,MOD(COLUMNS($AW$2:BB$2),2)+1),INDEX($E$3:$F$22,INT($H6/2)+1,MOD(COLUMNS($AW$2:BB$2),2)+1))</f>
        <v>9.7492791218182369</v>
      </c>
      <c r="BC6" s="70">
        <f>IF(OR(MOD($H6,2)=0,INDEX('Данные (2)'!$C$25:$V$44,INT($H6/2)+1,BC$2)&lt;&gt;2),INDEX($E$3:$F$22,BC$2,MOD(COLUMNS($AW$2:BC$2),2)+1),INDEX($E$3:$F$22,INT($H6/2)+1,MOD(COLUMNS($AW$2:BC$2),2)+1))</f>
        <v>2.2252093395631443</v>
      </c>
      <c r="BD6" s="70">
        <f>IF(OR(MOD($H6,2)=0,INDEX('Данные (2)'!$C$25:$V$44,INT($H6/2)+1,BD$2)&lt;&gt;2),INDEX($E$3:$F$22,BD$2,MOD(COLUMNS($AW$2:BD$2),2)+1),INDEX($E$3:$F$22,INT($H6/2)+1,MOD(COLUMNS($AW$2:BD$2),2)+1))</f>
        <v>9.7492791218182369</v>
      </c>
      <c r="BE6" s="70">
        <f>IF(OR(MOD($H6,2)=0,INDEX('Данные (2)'!$C$25:$V$44,INT($H6/2)+1,BE$2)&lt;&gt;2),INDEX($E$3:$F$22,BE$2,MOD(COLUMNS($AW$2:BE$2),2)+1),INDEX($E$3:$F$22,INT($H6/2)+1,MOD(COLUMNS($AW$2:BE$2),2)+1))</f>
        <v>-2.2252093395631434</v>
      </c>
      <c r="BF6" s="70">
        <f>IF(OR(MOD($H6,2)=0,INDEX('Данные (2)'!$C$25:$V$44,INT($H6/2)+1,BF$2)&lt;&gt;2),INDEX($E$3:$F$22,BF$2,MOD(COLUMNS($AW$2:BF$2),2)+1),INDEX($E$3:$F$22,INT($H6/2)+1,MOD(COLUMNS($AW$2:BF$2),2)+1))</f>
        <v>7.8183148246802991</v>
      </c>
      <c r="BG6" s="70">
        <f>IF(OR(MOD($H6,2)=0,INDEX('Данные (2)'!$C$25:$V$44,INT($H6/2)+1,BG$2)&lt;&gt;2),INDEX($E$3:$F$22,BG$2,MOD(COLUMNS($AW$2:BG$2),2)+1),INDEX($E$3:$F$22,INT($H6/2)+1,MOD(COLUMNS($AW$2:BG$2),2)+1))</f>
        <v>-6.2348980185873346</v>
      </c>
      <c r="BH6" s="70">
        <f>IF(OR(MOD($H6,2)=0,INDEX('Данные (2)'!$C$25:$V$44,INT($H6/2)+1,BH$2)&lt;&gt;2),INDEX($E$3:$F$22,BH$2,MOD(COLUMNS($AW$2:BH$2),2)+1),INDEX($E$3:$F$22,INT($H6/2)+1,MOD(COLUMNS($AW$2:BH$2),2)+1))</f>
        <v>4.3388373911755824</v>
      </c>
      <c r="BI6" s="70">
        <f>IF(OR(MOD($H6,2)=0,INDEX('Данные (2)'!$C$25:$V$44,INT($H6/2)+1,BI$2)&lt;&gt;2),INDEX($E$3:$F$22,BI$2,MOD(COLUMNS($AW$2:BI$2),2)+1),INDEX($E$3:$F$22,INT($H6/2)+1,MOD(COLUMNS($AW$2:BI$2),2)+1))</f>
        <v>-9.0096886790241903</v>
      </c>
      <c r="BJ6" s="70">
        <f>IF(OR(MOD($H6,2)=0,INDEX('Данные (2)'!$C$25:$V$44,INT($H6/2)+1,BJ$2)&lt;&gt;2),INDEX($E$3:$F$22,BJ$2,MOD(COLUMNS($AW$2:BJ$2),2)+1),INDEX($E$3:$F$22,INT($H6/2)+1,MOD(COLUMNS($AW$2:BJ$2),2)+1))</f>
        <v>1.22514845490862E-15</v>
      </c>
      <c r="BK6" s="70">
        <f>IF(OR(MOD($H6,2)=0,INDEX('Данные (2)'!$C$25:$V$44,INT($H6/2)+1,BK$2)&lt;&gt;2),INDEX($E$3:$F$22,BK$2,MOD(COLUMNS($AW$2:BK$2),2)+1),INDEX($E$3:$F$22,INT($H6/2)+1,MOD(COLUMNS($AW$2:BK$2),2)+1))</f>
        <v>-10</v>
      </c>
      <c r="BL6" s="70">
        <f>IF(OR(MOD($H6,2)=0,INDEX('Данные (2)'!$C$25:$V$44,INT($H6/2)+1,BL$2)&lt;&gt;2),INDEX($E$3:$F$22,BL$2,MOD(COLUMNS($AW$2:BL$2),2)+1),INDEX($E$3:$F$22,INT($H6/2)+1,MOD(COLUMNS($AW$2:BL$2),2)+1))</f>
        <v>-4.3388373911755798</v>
      </c>
      <c r="BM6" s="70">
        <f>IF(OR(MOD($H6,2)=0,INDEX('Данные (2)'!$C$25:$V$44,INT($H6/2)+1,BM$2)&lt;&gt;2),INDEX($E$3:$F$22,BM$2,MOD(COLUMNS($AW$2:BM$2),2)+1),INDEX($E$3:$F$22,INT($H6/2)+1,MOD(COLUMNS($AW$2:BM$2),2)+1))</f>
        <v>-9.0096886790241921</v>
      </c>
      <c r="BN6" s="70">
        <f>IF(OR(MOD($H6,2)=0,INDEX('Данные (2)'!$C$25:$V$44,INT($H6/2)+1,BN$2)&lt;&gt;2),INDEX($E$3:$F$22,BN$2,MOD(COLUMNS($AW$2:BN$2),2)+1),INDEX($E$3:$F$22,INT($H6/2)+1,MOD(COLUMNS($AW$2:BN$2),2)+1))</f>
        <v>-7.8183148246802965</v>
      </c>
      <c r="BO6" s="70">
        <f>IF(OR(MOD($H6,2)=0,INDEX('Данные (2)'!$C$25:$V$44,INT($H6/2)+1,BO$2)&lt;&gt;2),INDEX($E$3:$F$22,BO$2,MOD(COLUMNS($AW$2:BO$2),2)+1),INDEX($E$3:$F$22,INT($H6/2)+1,MOD(COLUMNS($AW$2:BO$2),2)+1))</f>
        <v>-6.2348980185873373</v>
      </c>
      <c r="BP6" s="70">
        <f>IF(OR(MOD($H6,2)=0,INDEX('Данные (2)'!$C$25:$V$44,INT($H6/2)+1,BP$2)&lt;&gt;2),INDEX($E$3:$F$22,BP$2,MOD(COLUMNS($AW$2:BP$2),2)+1),INDEX($E$3:$F$22,INT($H6/2)+1,MOD(COLUMNS($AW$2:BP$2),2)+1))</f>
        <v>-9.7492791218182369</v>
      </c>
      <c r="BQ6" s="70">
        <f>IF(OR(MOD($H6,2)=0,INDEX('Данные (2)'!$C$25:$V$44,INT($H6/2)+1,BQ$2)&lt;&gt;2),INDEX($E$3:$F$22,BQ$2,MOD(COLUMNS($AW$2:BQ$2),2)+1),INDEX($E$3:$F$22,INT($H6/2)+1,MOD(COLUMNS($AW$2:BQ$2),2)+1))</f>
        <v>-2.225209339563146</v>
      </c>
      <c r="BR6" s="70">
        <f>IF(OR(MOD($H6,2)=0,INDEX('Данные (2)'!$C$25:$V$44,INT($H6/2)+1,BR$2)&lt;&gt;2),INDEX($E$3:$F$22,BR$2,MOD(COLUMNS($AW$2:BR$2),2)+1),INDEX($E$3:$F$22,INT($H6/2)+1,MOD(COLUMNS($AW$2:BR$2),2)+1))</f>
        <v>-9.7492791218182369</v>
      </c>
      <c r="BS6" s="70">
        <f>IF(OR(MOD($H6,2)=0,INDEX('Данные (2)'!$C$25:$V$44,INT($H6/2)+1,BS$2)&lt;&gt;2),INDEX($E$3:$F$22,BS$2,MOD(COLUMNS($AW$2:BS$2),2)+1),INDEX($E$3:$F$22,INT($H6/2)+1,MOD(COLUMNS($AW$2:BS$2),2)+1))</f>
        <v>2.2252093395631425</v>
      </c>
      <c r="BT6" s="70">
        <f>IF(OR(MOD($H6,2)=0,INDEX('Данные (2)'!$C$25:$V$44,INT($H6/2)+1,BT$2)&lt;&gt;2),INDEX($E$3:$F$22,BT$2,MOD(COLUMNS($AW$2:BT$2),2)+1),INDEX($E$3:$F$22,INT($H6/2)+1,MOD(COLUMNS($AW$2:BT$2),2)+1))</f>
        <v>-7.8183148246802991</v>
      </c>
      <c r="BU6" s="70">
        <f>IF(OR(MOD($H6,2)=0,INDEX('Данные (2)'!$C$25:$V$44,INT($H6/2)+1,BU$2)&lt;&gt;2),INDEX($E$3:$F$22,BU$2,MOD(COLUMNS($AW$2:BU$2),2)+1),INDEX($E$3:$F$22,INT($H6/2)+1,MOD(COLUMNS($AW$2:BU$2),2)+1))</f>
        <v>6.2348980185873337</v>
      </c>
      <c r="BV6" s="70">
        <f>IF(OR(MOD($H6,2)=0,INDEX('Данные (2)'!$C$25:$V$44,INT($H6/2)+1,BV$2)&lt;&gt;2),INDEX($E$3:$F$22,BV$2,MOD(COLUMNS($AW$2:BV$2),2)+1),INDEX($E$3:$F$22,INT($H6/2)+1,MOD(COLUMNS($AW$2:BV$2),2)+1))</f>
        <v>-4.3388373911755833</v>
      </c>
      <c r="BW6" s="70">
        <f>IF(OR(MOD($H6,2)=0,INDEX('Данные (2)'!$C$25:$V$44,INT($H6/2)+1,BW$2)&lt;&gt;2),INDEX($E$3:$F$22,BW$2,MOD(COLUMNS($AW$2:BW$2),2)+1),INDEX($E$3:$F$22,INT($H6/2)+1,MOD(COLUMNS($AW$2:BW$2),2)+1))</f>
        <v>9.0096886790241903</v>
      </c>
      <c r="BX6" s="70">
        <f>IF(OR(MOD($H6,2)=0,INDEX('Данные (2)'!$C$25:$V$44,INT($H6/2)+1,BX$2)&lt;&gt;2),INDEX($E$3:$F$22,BX$2,MOD(COLUMNS($AW$2:BX$2),2)+1),INDEX($E$3:$F$22,INT($H6/2)+1,MOD(COLUMNS($AW$2:BX$2),2)+1))</f>
        <v>-2.45029690981724E-15</v>
      </c>
      <c r="BY6" s="70">
        <f>IF(OR(MOD($H6,2)=0,INDEX('Данные (2)'!$C$25:$V$44,INT($H6/2)+1,BY$2)&lt;&gt;2),INDEX($E$3:$F$22,BY$2,MOD(COLUMNS($AW$2:BY$2),2)+1),INDEX($E$3:$F$22,INT($H6/2)+1,MOD(COLUMNS($AW$2:BY$2),2)+1))</f>
        <v>10</v>
      </c>
      <c r="BZ6" s="70">
        <f>IF(OR(MOD($H6,2)=0,INDEX('Данные (2)'!$C$25:$V$44,INT($H6/2)+1,BZ$2)&lt;&gt;2),INDEX($E$3:$F$22,BZ$2,MOD(COLUMNS($AW$2:BZ$2),2)+1),INDEX($E$3:$F$22,INT($H6/2)+1,MOD(COLUMNS($AW$2:BZ$2),2)+1))</f>
        <v>4.3388373911755789</v>
      </c>
      <c r="CA6" s="70">
        <f>IF(OR(MOD($H6,2)=0,INDEX('Данные (2)'!$C$25:$V$44,INT($H6/2)+1,CA$2)&lt;&gt;2),INDEX($E$3:$F$22,CA$2,MOD(COLUMNS($AW$2:CA$2),2)+1),INDEX($E$3:$F$22,INT($H6/2)+1,MOD(COLUMNS($AW$2:CA$2),2)+1))</f>
        <v>9.0096886790241921</v>
      </c>
      <c r="CB6" s="70">
        <f>IF(OR(MOD($H6,2)=0,INDEX('Данные (2)'!$C$25:$V$44,INT($H6/2)+1,CB$2)&lt;&gt;2),INDEX($E$3:$F$22,CB$2,MOD(COLUMNS($AW$2:CB$2),2)+1),INDEX($E$3:$F$22,INT($H6/2)+1,MOD(COLUMNS($AW$2:CB$2),2)+1))</f>
        <v>7.8183148246802956</v>
      </c>
      <c r="CC6" s="70">
        <f>IF(OR(MOD($H6,2)=0,INDEX('Данные (2)'!$C$25:$V$44,INT($H6/2)+1,CC$2)&lt;&gt;2),INDEX($E$3:$F$22,CC$2,MOD(COLUMNS($AW$2:CC$2),2)+1),INDEX($E$3:$F$22,INT($H6/2)+1,MOD(COLUMNS($AW$2:CC$2),2)+1))</f>
        <v>6.2348980185873373</v>
      </c>
      <c r="CD6" s="70">
        <f>IF(OR(MOD($H6,2)=0,INDEX('Данные (2)'!$C$25:$V$44,INT($H6/2)+1,CD$2)&lt;&gt;2),INDEX($E$3:$F$22,CD$2,MOD(COLUMNS($AW$2:CD$2),2)+1),INDEX($E$3:$F$22,INT($H6/2)+1,MOD(COLUMNS($AW$2:CD$2),2)+1))</f>
        <v>9.7492791218182351</v>
      </c>
      <c r="CE6" s="70">
        <f>IF(OR(MOD($H6,2)=0,INDEX('Данные (2)'!$C$25:$V$44,INT($H6/2)+1,CE$2)&lt;&gt;2),INDEX($E$3:$F$22,CE$2,MOD(COLUMNS($AW$2:CE$2),2)+1),INDEX($E$3:$F$22,INT($H6/2)+1,MOD(COLUMNS($AW$2:CE$2),2)+1))</f>
        <v>2.2252093395631469</v>
      </c>
      <c r="CF6" s="70">
        <f>IF(OR(MOD($H6,2)=0,INDEX('Данные (2)'!$C$25:$V$44,INT($H6/2)+1,CF$2)&lt;&gt;2),INDEX($E$3:$F$22,CF$2,MOD(COLUMNS($AW$2:CF$2),2)+1),INDEX($E$3:$F$22,INT($H6/2)+1,MOD(COLUMNS($AW$2:CF$2),2)+1))</f>
        <v>9.7492791218182369</v>
      </c>
      <c r="CG6" s="70">
        <f>IF(OR(MOD($H6,2)=0,INDEX('Данные (2)'!$C$25:$V$44,INT($H6/2)+1,CG$2)&lt;&gt;2),INDEX($E$3:$F$22,CG$2,MOD(COLUMNS($AW$2:CG$2),2)+1),INDEX($E$3:$F$22,INT($H6/2)+1,MOD(COLUMNS($AW$2:CG$2),2)+1))</f>
        <v>-2.2252093395631407</v>
      </c>
      <c r="CH6" s="70">
        <f>IF(OR(MOD($H6,2)=0,INDEX('Данные (2)'!$C$25:$V$44,INT($H6/2)+1,CH$2)&lt;&gt;2),INDEX($E$3:$F$22,CH$2,MOD(COLUMNS($AW$2:CH$2),2)+1),INDEX($E$3:$F$22,INT($H6/2)+1,MOD(COLUMNS($AW$2:CH$2),2)+1))</f>
        <v>7.8183148246803</v>
      </c>
      <c r="CI6" s="70">
        <f>IF(OR(MOD($H6,2)=0,INDEX('Данные (2)'!$C$25:$V$44,INT($H6/2)+1,CI$2)&lt;&gt;2),INDEX($E$3:$F$22,CI$2,MOD(COLUMNS($AW$2:CI$2),2)+1),INDEX($E$3:$F$22,INT($H6/2)+1,MOD(COLUMNS($AW$2:CI$2),2)+1))</f>
        <v>-6.2348980185873328</v>
      </c>
      <c r="CJ6" s="70">
        <f>IF(OR(MOD($H6,2)=0,INDEX('Данные (2)'!$C$25:$V$44,INT($H6/2)+1,CJ$2)&lt;&gt;2),INDEX($E$3:$F$22,CJ$2,MOD(COLUMNS($AW$2:CJ$2),2)+1),INDEX($E$3:$F$22,INT($H6/2)+1,MOD(COLUMNS($AW$2:CJ$2),2)+1))</f>
        <v>4.3388373911755842</v>
      </c>
      <c r="CK6" s="70">
        <f>IF(OR(MOD($H6,2)=0,INDEX('Данные (2)'!$C$25:$V$44,INT($H6/2)+1,CK$2)&lt;&gt;2),INDEX($E$3:$F$22,CK$2,MOD(COLUMNS($AW$2:CK$2),2)+1),INDEX($E$3:$F$22,INT($H6/2)+1,MOD(COLUMNS($AW$2:CK$2),2)+1))</f>
        <v>-9.0096886790241886</v>
      </c>
      <c r="CM6" s="69">
        <f>INDEX(I6:AV6,$B$60*2-1)</f>
        <v>-4.3388373911755833</v>
      </c>
      <c r="CN6" s="69">
        <f>INDEX(I6:AV6,$B$60*2)</f>
        <v>9.0096886790241903</v>
      </c>
      <c r="CO6" s="69">
        <f>INDEX(AX6:CK6,$B$60*2-1)</f>
        <v>-4.3388373911755833</v>
      </c>
      <c r="CP6" s="69">
        <f>INDEX(AX6:CK6,$B$60*2)</f>
        <v>9.0096886790241903</v>
      </c>
    </row>
    <row r="7" spans="1:96" x14ac:dyDescent="0.25">
      <c r="A7" s="69" t="s">
        <v>348</v>
      </c>
      <c r="B7" s="69">
        <f>COUNTA('Данные (2)'!$B$3:$B$22)</f>
        <v>14</v>
      </c>
      <c r="D7" s="65">
        <v>5</v>
      </c>
      <c r="E7" s="76">
        <f>$B$2 + $B$4*SIN($B$6*D7)</f>
        <v>7.8183148246802991</v>
      </c>
      <c r="F7" s="76">
        <f>$B$2 + $B$4*COS($B$6*D7)</f>
        <v>-6.2348980185873346</v>
      </c>
      <c r="H7" s="75">
        <v>3</v>
      </c>
      <c r="I7" s="74">
        <f>IF(OR(MOD($H7,2)=0,INDEX('Данные (2)'!$C$25:$V$44,INT($H7/2)+1,I$2)&lt;&gt;1),INDEX($E$3:$F$22,I$2,MOD(COLUMNS(H$2:$I$2),2)+1),INDEX($E$3:$F$22,INT($H7/2)+1,MOD(COLUMNS(H$2:$I$2),2)+1))</f>
        <v>7.8183148246802983</v>
      </c>
      <c r="J7" s="74">
        <f>IF(OR(MOD($H7,2)=0,INDEX('Данные (2)'!$C$25:$V$44,INT($H7/2)+1,J$2)&lt;&gt;1),INDEX($E$3:$F$22,J$2,MOD(COLUMNS($H$2:J$2),2)+1),INDEX($E$3:$F$22,INT($H7/2)+1,MOD(COLUMNS($H$2:J$2),2)+1))</f>
        <v>6.2348980185873355</v>
      </c>
      <c r="K7" s="74">
        <f>IF(OR(MOD($H7,2)=0,INDEX('Данные (2)'!$C$25:$V$44,INT($H7/2)+1,K$2)&lt;&gt;1),INDEX($E$3:$F$22,K$2,MOD(COLUMNS($H$2:K$2),2)+1),INDEX($E$3:$F$22,INT($H7/2)+1,MOD(COLUMNS($H$2:K$2),2)+1))</f>
        <v>7.8183148246802983</v>
      </c>
      <c r="L7" s="74">
        <f>IF(OR(MOD($H7,2)=0,INDEX('Данные (2)'!$C$25:$V$44,INT($H7/2)+1,L$2)&lt;&gt;1),INDEX($E$3:$F$22,L$2,MOD(COLUMNS($H$2:L$2),2)+1),INDEX($E$3:$F$22,INT($H7/2)+1,MOD(COLUMNS($H$2:L$2),2)+1))</f>
        <v>6.2348980185873355</v>
      </c>
      <c r="M7" s="74">
        <f>IF(OR(MOD($H7,2)=0,INDEX('Данные (2)'!$C$25:$V$44,INT($H7/2)+1,M$2)&lt;&gt;1),INDEX($E$3:$F$22,M$2,MOD(COLUMNS($H$2:M$2),2)+1),INDEX($E$3:$F$22,INT($H7/2)+1,MOD(COLUMNS($H$2:M$2),2)+1))</f>
        <v>9.7492791218182369</v>
      </c>
      <c r="N7" s="74">
        <f>IF(OR(MOD($H7,2)=0,INDEX('Данные (2)'!$C$25:$V$44,INT($H7/2)+1,N$2)&lt;&gt;1),INDEX($E$3:$F$22,N$2,MOD(COLUMNS($H$2:N$2),2)+1),INDEX($E$3:$F$22,INT($H7/2)+1,MOD(COLUMNS($H$2:N$2),2)+1))</f>
        <v>2.2252093395631443</v>
      </c>
      <c r="O7" s="74">
        <f>IF(OR(MOD($H7,2)=0,INDEX('Данные (2)'!$C$25:$V$44,INT($H7/2)+1,O$2)&lt;&gt;1),INDEX($E$3:$F$22,O$2,MOD(COLUMNS($H$2:O$2),2)+1),INDEX($E$3:$F$22,INT($H7/2)+1,MOD(COLUMNS($H$2:O$2),2)+1))</f>
        <v>7.8183148246802983</v>
      </c>
      <c r="P7" s="74">
        <f>IF(OR(MOD($H7,2)=0,INDEX('Данные (2)'!$C$25:$V$44,INT($H7/2)+1,P$2)&lt;&gt;1),INDEX($E$3:$F$22,P$2,MOD(COLUMNS($H$2:P$2),2)+1),INDEX($E$3:$F$22,INT($H7/2)+1,MOD(COLUMNS($H$2:P$2),2)+1))</f>
        <v>6.2348980185873355</v>
      </c>
      <c r="Q7" s="74">
        <f>IF(OR(MOD($H7,2)=0,INDEX('Данные (2)'!$C$25:$V$44,INT($H7/2)+1,Q$2)&lt;&gt;1),INDEX($E$3:$F$22,Q$2,MOD(COLUMNS($H$2:Q$2),2)+1),INDEX($E$3:$F$22,INT($H7/2)+1,MOD(COLUMNS($H$2:Q$2),2)+1))</f>
        <v>7.8183148246802983</v>
      </c>
      <c r="R7" s="74">
        <f>IF(OR(MOD($H7,2)=0,INDEX('Данные (2)'!$C$25:$V$44,INT($H7/2)+1,R$2)&lt;&gt;1),INDEX($E$3:$F$22,R$2,MOD(COLUMNS($H$2:R$2),2)+1),INDEX($E$3:$F$22,INT($H7/2)+1,MOD(COLUMNS($H$2:R$2),2)+1))</f>
        <v>6.2348980185873355</v>
      </c>
      <c r="S7" s="74">
        <f>IF(OR(MOD($H7,2)=0,INDEX('Данные (2)'!$C$25:$V$44,INT($H7/2)+1,S$2)&lt;&gt;1),INDEX($E$3:$F$22,S$2,MOD(COLUMNS($H$2:S$2),2)+1),INDEX($E$3:$F$22,INT($H7/2)+1,MOD(COLUMNS($H$2:S$2),2)+1))</f>
        <v>4.3388373911755824</v>
      </c>
      <c r="T7" s="74">
        <f>IF(OR(MOD($H7,2)=0,INDEX('Данные (2)'!$C$25:$V$44,INT($H7/2)+1,T$2)&lt;&gt;1),INDEX($E$3:$F$22,T$2,MOD(COLUMNS($H$2:T$2),2)+1),INDEX($E$3:$F$22,INT($H7/2)+1,MOD(COLUMNS($H$2:T$2),2)+1))</f>
        <v>-9.0096886790241903</v>
      </c>
      <c r="U7" s="74">
        <f>IF(OR(MOD($H7,2)=0,INDEX('Данные (2)'!$C$25:$V$44,INT($H7/2)+1,U$2)&lt;&gt;1),INDEX($E$3:$F$22,U$2,MOD(COLUMNS($H$2:U$2),2)+1),INDEX($E$3:$F$22,INT($H7/2)+1,MOD(COLUMNS($H$2:U$2),2)+1))</f>
        <v>1.22514845490862E-15</v>
      </c>
      <c r="V7" s="74">
        <f>IF(OR(MOD($H7,2)=0,INDEX('Данные (2)'!$C$25:$V$44,INT($H7/2)+1,V$2)&lt;&gt;1),INDEX($E$3:$F$22,V$2,MOD(COLUMNS($H$2:V$2),2)+1),INDEX($E$3:$F$22,INT($H7/2)+1,MOD(COLUMNS($H$2:V$2),2)+1))</f>
        <v>-10</v>
      </c>
      <c r="W7" s="74">
        <f>IF(OR(MOD($H7,2)=0,INDEX('Данные (2)'!$C$25:$V$44,INT($H7/2)+1,W$2)&lt;&gt;1),INDEX($E$3:$F$22,W$2,MOD(COLUMNS($H$2:W$2),2)+1),INDEX($E$3:$F$22,INT($H7/2)+1,MOD(COLUMNS($H$2:W$2),2)+1))</f>
        <v>-4.3388373911755798</v>
      </c>
      <c r="X7" s="74">
        <f>IF(OR(MOD($H7,2)=0,INDEX('Данные (2)'!$C$25:$V$44,INT($H7/2)+1,X$2)&lt;&gt;1),INDEX($E$3:$F$22,X$2,MOD(COLUMNS($H$2:X$2),2)+1),INDEX($E$3:$F$22,INT($H7/2)+1,MOD(COLUMNS($H$2:X$2),2)+1))</f>
        <v>-9.0096886790241921</v>
      </c>
      <c r="Y7" s="74">
        <f>IF(OR(MOD($H7,2)=0,INDEX('Данные (2)'!$C$25:$V$44,INT($H7/2)+1,Y$2)&lt;&gt;1),INDEX($E$3:$F$22,Y$2,MOD(COLUMNS($H$2:Y$2),2)+1),INDEX($E$3:$F$22,INT($H7/2)+1,MOD(COLUMNS($H$2:Y$2),2)+1))</f>
        <v>-7.8183148246802965</v>
      </c>
      <c r="Z7" s="74">
        <f>IF(OR(MOD($H7,2)=0,INDEX('Данные (2)'!$C$25:$V$44,INT($H7/2)+1,Z$2)&lt;&gt;1),INDEX($E$3:$F$22,Z$2,MOD(COLUMNS($H$2:Z$2),2)+1),INDEX($E$3:$F$22,INT($H7/2)+1,MOD(COLUMNS($H$2:Z$2),2)+1))</f>
        <v>-6.2348980185873373</v>
      </c>
      <c r="AA7" s="74">
        <f>IF(OR(MOD($H7,2)=0,INDEX('Данные (2)'!$C$25:$V$44,INT($H7/2)+1,AA$2)&lt;&gt;1),INDEX($E$3:$F$22,AA$2,MOD(COLUMNS($H$2:AA$2),2)+1),INDEX($E$3:$F$22,INT($H7/2)+1,MOD(COLUMNS($H$2:AA$2),2)+1))</f>
        <v>-9.7492791218182369</v>
      </c>
      <c r="AB7" s="74">
        <f>IF(OR(MOD($H7,2)=0,INDEX('Данные (2)'!$C$25:$V$44,INT($H7/2)+1,AB$2)&lt;&gt;1),INDEX($E$3:$F$22,AB$2,MOD(COLUMNS($H$2:AB$2),2)+1),INDEX($E$3:$F$22,INT($H7/2)+1,MOD(COLUMNS($H$2:AB$2),2)+1))</f>
        <v>-2.225209339563146</v>
      </c>
      <c r="AC7" s="74">
        <f>IF(OR(MOD($H7,2)=0,INDEX('Данные (2)'!$C$25:$V$44,INT($H7/2)+1,AC$2)&lt;&gt;1),INDEX($E$3:$F$22,AC$2,MOD(COLUMNS($H$2:AC$2),2)+1),INDEX($E$3:$F$22,INT($H7/2)+1,MOD(COLUMNS($H$2:AC$2),2)+1))</f>
        <v>-9.7492791218182369</v>
      </c>
      <c r="AD7" s="74">
        <f>IF(OR(MOD($H7,2)=0,INDEX('Данные (2)'!$C$25:$V$44,INT($H7/2)+1,AD$2)&lt;&gt;1),INDEX($E$3:$F$22,AD$2,MOD(COLUMNS($H$2:AD$2),2)+1),INDEX($E$3:$F$22,INT($H7/2)+1,MOD(COLUMNS($H$2:AD$2),2)+1))</f>
        <v>2.2252093395631425</v>
      </c>
      <c r="AE7" s="74">
        <f>IF(OR(MOD($H7,2)=0,INDEX('Данные (2)'!$C$25:$V$44,INT($H7/2)+1,AE$2)&lt;&gt;1),INDEX($E$3:$F$22,AE$2,MOD(COLUMNS($H$2:AE$2),2)+1),INDEX($E$3:$F$22,INT($H7/2)+1,MOD(COLUMNS($H$2:AE$2),2)+1))</f>
        <v>7.8183148246802983</v>
      </c>
      <c r="AF7" s="74">
        <f>IF(OR(MOD($H7,2)=0,INDEX('Данные (2)'!$C$25:$V$44,INT($H7/2)+1,AF$2)&lt;&gt;1),INDEX($E$3:$F$22,AF$2,MOD(COLUMNS($H$2:AF$2),2)+1),INDEX($E$3:$F$22,INT($H7/2)+1,MOD(COLUMNS($H$2:AF$2),2)+1))</f>
        <v>6.2348980185873355</v>
      </c>
      <c r="AG7" s="74">
        <f>IF(OR(MOD($H7,2)=0,INDEX('Данные (2)'!$C$25:$V$44,INT($H7/2)+1,AG$2)&lt;&gt;1),INDEX($E$3:$F$22,AG$2,MOD(COLUMNS($H$2:AG$2),2)+1),INDEX($E$3:$F$22,INT($H7/2)+1,MOD(COLUMNS($H$2:AG$2),2)+1))</f>
        <v>-4.3388373911755833</v>
      </c>
      <c r="AH7" s="74">
        <f>IF(OR(MOD($H7,2)=0,INDEX('Данные (2)'!$C$25:$V$44,INT($H7/2)+1,AH$2)&lt;&gt;1),INDEX($E$3:$F$22,AH$2,MOD(COLUMNS($H$2:AH$2),2)+1),INDEX($E$3:$F$22,INT($H7/2)+1,MOD(COLUMNS($H$2:AH$2),2)+1))</f>
        <v>9.0096886790241903</v>
      </c>
      <c r="AI7" s="74">
        <f>IF(OR(MOD($H7,2)=0,INDEX('Данные (2)'!$C$25:$V$44,INT($H7/2)+1,AI$2)&lt;&gt;1),INDEX($E$3:$F$22,AI$2,MOD(COLUMNS($H$2:AI$2),2)+1),INDEX($E$3:$F$22,INT($H7/2)+1,MOD(COLUMNS($H$2:AI$2),2)+1))</f>
        <v>7.8183148246802983</v>
      </c>
      <c r="AJ7" s="74">
        <f>IF(OR(MOD($H7,2)=0,INDEX('Данные (2)'!$C$25:$V$44,INT($H7/2)+1,AJ$2)&lt;&gt;1),INDEX($E$3:$F$22,AJ$2,MOD(COLUMNS($H$2:AJ$2),2)+1),INDEX($E$3:$F$22,INT($H7/2)+1,MOD(COLUMNS($H$2:AJ$2),2)+1))</f>
        <v>6.2348980185873355</v>
      </c>
      <c r="AK7" s="74">
        <f>IF(OR(MOD($H7,2)=0,INDEX('Данные (2)'!$C$25:$V$44,INT($H7/2)+1,AK$2)&lt;&gt;1),INDEX($E$3:$F$22,AK$2,MOD(COLUMNS($H$2:AK$2),2)+1),INDEX($E$3:$F$22,INT($H7/2)+1,MOD(COLUMNS($H$2:AK$2),2)+1))</f>
        <v>4.3388373911755789</v>
      </c>
      <c r="AL7" s="74">
        <f>IF(OR(MOD($H7,2)=0,INDEX('Данные (2)'!$C$25:$V$44,INT($H7/2)+1,AL$2)&lt;&gt;1),INDEX($E$3:$F$22,AL$2,MOD(COLUMNS($H$2:AL$2),2)+1),INDEX($E$3:$F$22,INT($H7/2)+1,MOD(COLUMNS($H$2:AL$2),2)+1))</f>
        <v>9.0096886790241921</v>
      </c>
      <c r="AM7" s="74">
        <f>IF(OR(MOD($H7,2)=0,INDEX('Данные (2)'!$C$25:$V$44,INT($H7/2)+1,AM$2)&lt;&gt;1),INDEX($E$3:$F$22,AM$2,MOD(COLUMNS($H$2:AM$2),2)+1),INDEX($E$3:$F$22,INT($H7/2)+1,MOD(COLUMNS($H$2:AM$2),2)+1))</f>
        <v>7.8183148246802956</v>
      </c>
      <c r="AN7" s="74">
        <f>IF(OR(MOD($H7,2)=0,INDEX('Данные (2)'!$C$25:$V$44,INT($H7/2)+1,AN$2)&lt;&gt;1),INDEX($E$3:$F$22,AN$2,MOD(COLUMNS($H$2:AN$2),2)+1),INDEX($E$3:$F$22,INT($H7/2)+1,MOD(COLUMNS($H$2:AN$2),2)+1))</f>
        <v>6.2348980185873373</v>
      </c>
      <c r="AO7" s="74">
        <f>IF(OR(MOD($H7,2)=0,INDEX('Данные (2)'!$C$25:$V$44,INT($H7/2)+1,AO$2)&lt;&gt;1),INDEX($E$3:$F$22,AO$2,MOD(COLUMNS($H$2:AO$2),2)+1),INDEX($E$3:$F$22,INT($H7/2)+1,MOD(COLUMNS($H$2:AO$2),2)+1))</f>
        <v>9.7492791218182351</v>
      </c>
      <c r="AP7" s="74">
        <f>IF(OR(MOD($H7,2)=0,INDEX('Данные (2)'!$C$25:$V$44,INT($H7/2)+1,AP$2)&lt;&gt;1),INDEX($E$3:$F$22,AP$2,MOD(COLUMNS($H$2:AP$2),2)+1),INDEX($E$3:$F$22,INT($H7/2)+1,MOD(COLUMNS($H$2:AP$2),2)+1))</f>
        <v>2.2252093395631469</v>
      </c>
      <c r="AQ7" s="74">
        <f>IF(OR(MOD($H7,2)=0,INDEX('Данные (2)'!$C$25:$V$44,INT($H7/2)+1,AQ$2)&lt;&gt;1),INDEX($E$3:$F$22,AQ$2,MOD(COLUMNS($H$2:AQ$2),2)+1),INDEX($E$3:$F$22,INT($H7/2)+1,MOD(COLUMNS($H$2:AQ$2),2)+1))</f>
        <v>9.7492791218182369</v>
      </c>
      <c r="AR7" s="74">
        <f>IF(OR(MOD($H7,2)=0,INDEX('Данные (2)'!$C$25:$V$44,INT($H7/2)+1,AR$2)&lt;&gt;1),INDEX($E$3:$F$22,AR$2,MOD(COLUMNS($H$2:AR$2),2)+1),INDEX($E$3:$F$22,INT($H7/2)+1,MOD(COLUMNS($H$2:AR$2),2)+1))</f>
        <v>-2.2252093395631407</v>
      </c>
      <c r="AS7" s="74">
        <f>IF(OR(MOD($H7,2)=0,INDEX('Данные (2)'!$C$25:$V$44,INT($H7/2)+1,AS$2)&lt;&gt;1),INDEX($E$3:$F$22,AS$2,MOD(COLUMNS($H$2:AS$2),2)+1),INDEX($E$3:$F$22,INT($H7/2)+1,MOD(COLUMNS($H$2:AS$2),2)+1))</f>
        <v>7.8183148246803</v>
      </c>
      <c r="AT7" s="74">
        <f>IF(OR(MOD($H7,2)=0,INDEX('Данные (2)'!$C$25:$V$44,INT($H7/2)+1,AT$2)&lt;&gt;1),INDEX($E$3:$F$22,AT$2,MOD(COLUMNS($H$2:AT$2),2)+1),INDEX($E$3:$F$22,INT($H7/2)+1,MOD(COLUMNS($H$2:AT$2),2)+1))</f>
        <v>-6.2348980185873328</v>
      </c>
      <c r="AU7" s="74">
        <f>IF(OR(MOD($H7,2)=0,INDEX('Данные (2)'!$C$25:$V$44,INT($H7/2)+1,AU$2)&lt;&gt;1),INDEX($E$3:$F$22,AU$2,MOD(COLUMNS($H$2:AU$2),2)+1),INDEX($E$3:$F$22,INT($H7/2)+1,MOD(COLUMNS($H$2:AU$2),2)+1))</f>
        <v>4.3388373911755842</v>
      </c>
      <c r="AV7" s="74">
        <f>IF(OR(MOD($H7,2)=0,INDEX('Данные (2)'!$C$25:$V$44,INT($H7/2)+1,AV$2)&lt;&gt;1),INDEX($E$3:$F$22,AV$2,MOD(COLUMNS($H$2:AV$2),2)+1),INDEX($E$3:$F$22,INT($H7/2)+1,MOD(COLUMNS($H$2:AV$2),2)+1))</f>
        <v>-9.0096886790241886</v>
      </c>
      <c r="AX7" s="70">
        <f>IF(OR(MOD($H7,2)=0,INDEX('Данные (2)'!$C$25:$V$44,INT($H7/2)+1,AX$2)&lt;&gt;2),INDEX($E$3:$F$22,AX$2,MOD(COLUMNS($AW$2:AX$2),2)+1),INDEX($E$3:$F$22,INT($H7/2)+1,MOD(COLUMNS($AW$2:AX$2),2)+1))</f>
        <v>4.3388373911755815</v>
      </c>
      <c r="AY7" s="70">
        <f>IF(OR(MOD($H7,2)=0,INDEX('Данные (2)'!$C$25:$V$44,INT($H7/2)+1,AY$2)&lt;&gt;2),INDEX($E$3:$F$22,AY$2,MOD(COLUMNS($AW$2:AY$2),2)+1),INDEX($E$3:$F$22,INT($H7/2)+1,MOD(COLUMNS($AW$2:AY$2),2)+1))</f>
        <v>9.0096886790241921</v>
      </c>
      <c r="AZ7" s="70">
        <f>IF(OR(MOD($H7,2)=0,INDEX('Данные (2)'!$C$25:$V$44,INT($H7/2)+1,AZ$2)&lt;&gt;2),INDEX($E$3:$F$22,AZ$2,MOD(COLUMNS($AW$2:AZ$2),2)+1),INDEX($E$3:$F$22,INT($H7/2)+1,MOD(COLUMNS($AW$2:AZ$2),2)+1))</f>
        <v>7.8183148246802983</v>
      </c>
      <c r="BA7" s="70">
        <f>IF(OR(MOD($H7,2)=0,INDEX('Данные (2)'!$C$25:$V$44,INT($H7/2)+1,BA$2)&lt;&gt;2),INDEX($E$3:$F$22,BA$2,MOD(COLUMNS($AW$2:BA$2),2)+1),INDEX($E$3:$F$22,INT($H7/2)+1,MOD(COLUMNS($AW$2:BA$2),2)+1))</f>
        <v>6.2348980185873355</v>
      </c>
      <c r="BB7" s="70">
        <f>IF(OR(MOD($H7,2)=0,INDEX('Данные (2)'!$C$25:$V$44,INT($H7/2)+1,BB$2)&lt;&gt;2),INDEX($E$3:$F$22,BB$2,MOD(COLUMNS($AW$2:BB$2),2)+1),INDEX($E$3:$F$22,INT($H7/2)+1,MOD(COLUMNS($AW$2:BB$2),2)+1))</f>
        <v>7.8183148246802983</v>
      </c>
      <c r="BC7" s="70">
        <f>IF(OR(MOD($H7,2)=0,INDEX('Данные (2)'!$C$25:$V$44,INT($H7/2)+1,BC$2)&lt;&gt;2),INDEX($E$3:$F$22,BC$2,MOD(COLUMNS($AW$2:BC$2),2)+1),INDEX($E$3:$F$22,INT($H7/2)+1,MOD(COLUMNS($AW$2:BC$2),2)+1))</f>
        <v>6.2348980185873355</v>
      </c>
      <c r="BD7" s="70">
        <f>IF(OR(MOD($H7,2)=0,INDEX('Данные (2)'!$C$25:$V$44,INT($H7/2)+1,BD$2)&lt;&gt;2),INDEX($E$3:$F$22,BD$2,MOD(COLUMNS($AW$2:BD$2),2)+1),INDEX($E$3:$F$22,INT($H7/2)+1,MOD(COLUMNS($AW$2:BD$2),2)+1))</f>
        <v>9.7492791218182369</v>
      </c>
      <c r="BE7" s="70">
        <f>IF(OR(MOD($H7,2)=0,INDEX('Данные (2)'!$C$25:$V$44,INT($H7/2)+1,BE$2)&lt;&gt;2),INDEX($E$3:$F$22,BE$2,MOD(COLUMNS($AW$2:BE$2),2)+1),INDEX($E$3:$F$22,INT($H7/2)+1,MOD(COLUMNS($AW$2:BE$2),2)+1))</f>
        <v>-2.2252093395631434</v>
      </c>
      <c r="BF7" s="70">
        <f>IF(OR(MOD($H7,2)=0,INDEX('Данные (2)'!$C$25:$V$44,INT($H7/2)+1,BF$2)&lt;&gt;2),INDEX($E$3:$F$22,BF$2,MOD(COLUMNS($AW$2:BF$2),2)+1),INDEX($E$3:$F$22,INT($H7/2)+1,MOD(COLUMNS($AW$2:BF$2),2)+1))</f>
        <v>7.8183148246802991</v>
      </c>
      <c r="BG7" s="70">
        <f>IF(OR(MOD($H7,2)=0,INDEX('Данные (2)'!$C$25:$V$44,INT($H7/2)+1,BG$2)&lt;&gt;2),INDEX($E$3:$F$22,BG$2,MOD(COLUMNS($AW$2:BG$2),2)+1),INDEX($E$3:$F$22,INT($H7/2)+1,MOD(COLUMNS($AW$2:BG$2),2)+1))</f>
        <v>-6.2348980185873346</v>
      </c>
      <c r="BH7" s="70">
        <f>IF(OR(MOD($H7,2)=0,INDEX('Данные (2)'!$C$25:$V$44,INT($H7/2)+1,BH$2)&lt;&gt;2),INDEX($E$3:$F$22,BH$2,MOD(COLUMNS($AW$2:BH$2),2)+1),INDEX($E$3:$F$22,INT($H7/2)+1,MOD(COLUMNS($AW$2:BH$2),2)+1))</f>
        <v>4.3388373911755824</v>
      </c>
      <c r="BI7" s="70">
        <f>IF(OR(MOD($H7,2)=0,INDEX('Данные (2)'!$C$25:$V$44,INT($H7/2)+1,BI$2)&lt;&gt;2),INDEX($E$3:$F$22,BI$2,MOD(COLUMNS($AW$2:BI$2),2)+1),INDEX($E$3:$F$22,INT($H7/2)+1,MOD(COLUMNS($AW$2:BI$2),2)+1))</f>
        <v>-9.0096886790241903</v>
      </c>
      <c r="BJ7" s="70">
        <f>IF(OR(MOD($H7,2)=0,INDEX('Данные (2)'!$C$25:$V$44,INT($H7/2)+1,BJ$2)&lt;&gt;2),INDEX($E$3:$F$22,BJ$2,MOD(COLUMNS($AW$2:BJ$2),2)+1),INDEX($E$3:$F$22,INT($H7/2)+1,MOD(COLUMNS($AW$2:BJ$2),2)+1))</f>
        <v>1.22514845490862E-15</v>
      </c>
      <c r="BK7" s="70">
        <f>IF(OR(MOD($H7,2)=0,INDEX('Данные (2)'!$C$25:$V$44,INT($H7/2)+1,BK$2)&lt;&gt;2),INDEX($E$3:$F$22,BK$2,MOD(COLUMNS($AW$2:BK$2),2)+1),INDEX($E$3:$F$22,INT($H7/2)+1,MOD(COLUMNS($AW$2:BK$2),2)+1))</f>
        <v>-10</v>
      </c>
      <c r="BL7" s="70">
        <f>IF(OR(MOD($H7,2)=0,INDEX('Данные (2)'!$C$25:$V$44,INT($H7/2)+1,BL$2)&lt;&gt;2),INDEX($E$3:$F$22,BL$2,MOD(COLUMNS($AW$2:BL$2),2)+1),INDEX($E$3:$F$22,INT($H7/2)+1,MOD(COLUMNS($AW$2:BL$2),2)+1))</f>
        <v>7.8183148246802983</v>
      </c>
      <c r="BM7" s="70">
        <f>IF(OR(MOD($H7,2)=0,INDEX('Данные (2)'!$C$25:$V$44,INT($H7/2)+1,BM$2)&lt;&gt;2),INDEX($E$3:$F$22,BM$2,MOD(COLUMNS($AW$2:BM$2),2)+1),INDEX($E$3:$F$22,INT($H7/2)+1,MOD(COLUMNS($AW$2:BM$2),2)+1))</f>
        <v>6.2348980185873355</v>
      </c>
      <c r="BN7" s="70">
        <f>IF(OR(MOD($H7,2)=0,INDEX('Данные (2)'!$C$25:$V$44,INT($H7/2)+1,BN$2)&lt;&gt;2),INDEX($E$3:$F$22,BN$2,MOD(COLUMNS($AW$2:BN$2),2)+1),INDEX($E$3:$F$22,INT($H7/2)+1,MOD(COLUMNS($AW$2:BN$2),2)+1))</f>
        <v>7.8183148246802983</v>
      </c>
      <c r="BO7" s="70">
        <f>IF(OR(MOD($H7,2)=0,INDEX('Данные (2)'!$C$25:$V$44,INT($H7/2)+1,BO$2)&lt;&gt;2),INDEX($E$3:$F$22,BO$2,MOD(COLUMNS($AW$2:BO$2),2)+1),INDEX($E$3:$F$22,INT($H7/2)+1,MOD(COLUMNS($AW$2:BO$2),2)+1))</f>
        <v>6.2348980185873355</v>
      </c>
      <c r="BP7" s="70">
        <f>IF(OR(MOD($H7,2)=0,INDEX('Данные (2)'!$C$25:$V$44,INT($H7/2)+1,BP$2)&lt;&gt;2),INDEX($E$3:$F$22,BP$2,MOD(COLUMNS($AW$2:BP$2),2)+1),INDEX($E$3:$F$22,INT($H7/2)+1,MOD(COLUMNS($AW$2:BP$2),2)+1))</f>
        <v>-9.7492791218182369</v>
      </c>
      <c r="BQ7" s="70">
        <f>IF(OR(MOD($H7,2)=0,INDEX('Данные (2)'!$C$25:$V$44,INT($H7/2)+1,BQ$2)&lt;&gt;2),INDEX($E$3:$F$22,BQ$2,MOD(COLUMNS($AW$2:BQ$2),2)+1),INDEX($E$3:$F$22,INT($H7/2)+1,MOD(COLUMNS($AW$2:BQ$2),2)+1))</f>
        <v>-2.225209339563146</v>
      </c>
      <c r="BR7" s="70">
        <f>IF(OR(MOD($H7,2)=0,INDEX('Данные (2)'!$C$25:$V$44,INT($H7/2)+1,BR$2)&lt;&gt;2),INDEX($E$3:$F$22,BR$2,MOD(COLUMNS($AW$2:BR$2),2)+1),INDEX($E$3:$F$22,INT($H7/2)+1,MOD(COLUMNS($AW$2:BR$2),2)+1))</f>
        <v>7.8183148246802983</v>
      </c>
      <c r="BS7" s="70">
        <f>IF(OR(MOD($H7,2)=0,INDEX('Данные (2)'!$C$25:$V$44,INT($H7/2)+1,BS$2)&lt;&gt;2),INDEX($E$3:$F$22,BS$2,MOD(COLUMNS($AW$2:BS$2),2)+1),INDEX($E$3:$F$22,INT($H7/2)+1,MOD(COLUMNS($AW$2:BS$2),2)+1))</f>
        <v>6.2348980185873355</v>
      </c>
      <c r="BT7" s="70">
        <f>IF(OR(MOD($H7,2)=0,INDEX('Данные (2)'!$C$25:$V$44,INT($H7/2)+1,BT$2)&lt;&gt;2),INDEX($E$3:$F$22,BT$2,MOD(COLUMNS($AW$2:BT$2),2)+1),INDEX($E$3:$F$22,INT($H7/2)+1,MOD(COLUMNS($AW$2:BT$2),2)+1))</f>
        <v>-7.8183148246802991</v>
      </c>
      <c r="BU7" s="70">
        <f>IF(OR(MOD($H7,2)=0,INDEX('Данные (2)'!$C$25:$V$44,INT($H7/2)+1,BU$2)&lt;&gt;2),INDEX($E$3:$F$22,BU$2,MOD(COLUMNS($AW$2:BU$2),2)+1),INDEX($E$3:$F$22,INT($H7/2)+1,MOD(COLUMNS($AW$2:BU$2),2)+1))</f>
        <v>6.2348980185873337</v>
      </c>
      <c r="BV7" s="70">
        <f>IF(OR(MOD($H7,2)=0,INDEX('Данные (2)'!$C$25:$V$44,INT($H7/2)+1,BV$2)&lt;&gt;2),INDEX($E$3:$F$22,BV$2,MOD(COLUMNS($AW$2:BV$2),2)+1),INDEX($E$3:$F$22,INT($H7/2)+1,MOD(COLUMNS($AW$2:BV$2),2)+1))</f>
        <v>7.8183148246802983</v>
      </c>
      <c r="BW7" s="70">
        <f>IF(OR(MOD($H7,2)=0,INDEX('Данные (2)'!$C$25:$V$44,INT($H7/2)+1,BW$2)&lt;&gt;2),INDEX($E$3:$F$22,BW$2,MOD(COLUMNS($AW$2:BW$2),2)+1),INDEX($E$3:$F$22,INT($H7/2)+1,MOD(COLUMNS($AW$2:BW$2),2)+1))</f>
        <v>6.2348980185873355</v>
      </c>
      <c r="BX7" s="70">
        <f>IF(OR(MOD($H7,2)=0,INDEX('Данные (2)'!$C$25:$V$44,INT($H7/2)+1,BX$2)&lt;&gt;2),INDEX($E$3:$F$22,BX$2,MOD(COLUMNS($AW$2:BX$2),2)+1),INDEX($E$3:$F$22,INT($H7/2)+1,MOD(COLUMNS($AW$2:BX$2),2)+1))</f>
        <v>-2.45029690981724E-15</v>
      </c>
      <c r="BY7" s="70">
        <f>IF(OR(MOD($H7,2)=0,INDEX('Данные (2)'!$C$25:$V$44,INT($H7/2)+1,BY$2)&lt;&gt;2),INDEX($E$3:$F$22,BY$2,MOD(COLUMNS($AW$2:BY$2),2)+1),INDEX($E$3:$F$22,INT($H7/2)+1,MOD(COLUMNS($AW$2:BY$2),2)+1))</f>
        <v>10</v>
      </c>
      <c r="BZ7" s="70">
        <f>IF(OR(MOD($H7,2)=0,INDEX('Данные (2)'!$C$25:$V$44,INT($H7/2)+1,BZ$2)&lt;&gt;2),INDEX($E$3:$F$22,BZ$2,MOD(COLUMNS($AW$2:BZ$2),2)+1),INDEX($E$3:$F$22,INT($H7/2)+1,MOD(COLUMNS($AW$2:BZ$2),2)+1))</f>
        <v>4.3388373911755789</v>
      </c>
      <c r="CA7" s="70">
        <f>IF(OR(MOD($H7,2)=0,INDEX('Данные (2)'!$C$25:$V$44,INT($H7/2)+1,CA$2)&lt;&gt;2),INDEX($E$3:$F$22,CA$2,MOD(COLUMNS($AW$2:CA$2),2)+1),INDEX($E$3:$F$22,INT($H7/2)+1,MOD(COLUMNS($AW$2:CA$2),2)+1))</f>
        <v>9.0096886790241921</v>
      </c>
      <c r="CB7" s="70">
        <f>IF(OR(MOD($H7,2)=0,INDEX('Данные (2)'!$C$25:$V$44,INT($H7/2)+1,CB$2)&lt;&gt;2),INDEX($E$3:$F$22,CB$2,MOD(COLUMNS($AW$2:CB$2),2)+1),INDEX($E$3:$F$22,INT($H7/2)+1,MOD(COLUMNS($AW$2:CB$2),2)+1))</f>
        <v>7.8183148246802956</v>
      </c>
      <c r="CC7" s="70">
        <f>IF(OR(MOD($H7,2)=0,INDEX('Данные (2)'!$C$25:$V$44,INT($H7/2)+1,CC$2)&lt;&gt;2),INDEX($E$3:$F$22,CC$2,MOD(COLUMNS($AW$2:CC$2),2)+1),INDEX($E$3:$F$22,INT($H7/2)+1,MOD(COLUMNS($AW$2:CC$2),2)+1))</f>
        <v>6.2348980185873373</v>
      </c>
      <c r="CD7" s="70">
        <f>IF(OR(MOD($H7,2)=0,INDEX('Данные (2)'!$C$25:$V$44,INT($H7/2)+1,CD$2)&lt;&gt;2),INDEX($E$3:$F$22,CD$2,MOD(COLUMNS($AW$2:CD$2),2)+1),INDEX($E$3:$F$22,INT($H7/2)+1,MOD(COLUMNS($AW$2:CD$2),2)+1))</f>
        <v>9.7492791218182351</v>
      </c>
      <c r="CE7" s="70">
        <f>IF(OR(MOD($H7,2)=0,INDEX('Данные (2)'!$C$25:$V$44,INT($H7/2)+1,CE$2)&lt;&gt;2),INDEX($E$3:$F$22,CE$2,MOD(COLUMNS($AW$2:CE$2),2)+1),INDEX($E$3:$F$22,INT($H7/2)+1,MOD(COLUMNS($AW$2:CE$2),2)+1))</f>
        <v>2.2252093395631469</v>
      </c>
      <c r="CF7" s="70">
        <f>IF(OR(MOD($H7,2)=0,INDEX('Данные (2)'!$C$25:$V$44,INT($H7/2)+1,CF$2)&lt;&gt;2),INDEX($E$3:$F$22,CF$2,MOD(COLUMNS($AW$2:CF$2),2)+1),INDEX($E$3:$F$22,INT($H7/2)+1,MOD(COLUMNS($AW$2:CF$2),2)+1))</f>
        <v>9.7492791218182369</v>
      </c>
      <c r="CG7" s="70">
        <f>IF(OR(MOD($H7,2)=0,INDEX('Данные (2)'!$C$25:$V$44,INT($H7/2)+1,CG$2)&lt;&gt;2),INDEX($E$3:$F$22,CG$2,MOD(COLUMNS($AW$2:CG$2),2)+1),INDEX($E$3:$F$22,INT($H7/2)+1,MOD(COLUMNS($AW$2:CG$2),2)+1))</f>
        <v>-2.2252093395631407</v>
      </c>
      <c r="CH7" s="70">
        <f>IF(OR(MOD($H7,2)=0,INDEX('Данные (2)'!$C$25:$V$44,INT($H7/2)+1,CH$2)&lt;&gt;2),INDEX($E$3:$F$22,CH$2,MOD(COLUMNS($AW$2:CH$2),2)+1),INDEX($E$3:$F$22,INT($H7/2)+1,MOD(COLUMNS($AW$2:CH$2),2)+1))</f>
        <v>7.8183148246803</v>
      </c>
      <c r="CI7" s="70">
        <f>IF(OR(MOD($H7,2)=0,INDEX('Данные (2)'!$C$25:$V$44,INT($H7/2)+1,CI$2)&lt;&gt;2),INDEX($E$3:$F$22,CI$2,MOD(COLUMNS($AW$2:CI$2),2)+1),INDEX($E$3:$F$22,INT($H7/2)+1,MOD(COLUMNS($AW$2:CI$2),2)+1))</f>
        <v>-6.2348980185873328</v>
      </c>
      <c r="CJ7" s="70">
        <f>IF(OR(MOD($H7,2)=0,INDEX('Данные (2)'!$C$25:$V$44,INT($H7/2)+1,CJ$2)&lt;&gt;2),INDEX($E$3:$F$22,CJ$2,MOD(COLUMNS($AW$2:CJ$2),2)+1),INDEX($E$3:$F$22,INT($H7/2)+1,MOD(COLUMNS($AW$2:CJ$2),2)+1))</f>
        <v>4.3388373911755842</v>
      </c>
      <c r="CK7" s="70">
        <f>IF(OR(MOD($H7,2)=0,INDEX('Данные (2)'!$C$25:$V$44,INT($H7/2)+1,CK$2)&lt;&gt;2),INDEX($E$3:$F$22,CK$2,MOD(COLUMNS($AW$2:CK$2),2)+1),INDEX($E$3:$F$22,INT($H7/2)+1,MOD(COLUMNS($AW$2:CK$2),2)+1))</f>
        <v>-9.0096886790241886</v>
      </c>
      <c r="CM7" s="69">
        <f>INDEX(I7:AV7,$B$60*2-1)</f>
        <v>-4.3388373911755833</v>
      </c>
      <c r="CN7" s="69">
        <f>INDEX(I7:AV7,$B$60*2)</f>
        <v>9.0096886790241903</v>
      </c>
      <c r="CO7" s="69">
        <f>INDEX(AX7:CK7,$B$60*2-1)</f>
        <v>7.8183148246802983</v>
      </c>
      <c r="CP7" s="69">
        <f>INDEX(AX7:CK7,$B$60*2)</f>
        <v>6.2348980185873355</v>
      </c>
    </row>
    <row r="8" spans="1:96" x14ac:dyDescent="0.25">
      <c r="A8" s="69" t="s">
        <v>347</v>
      </c>
      <c r="B8" s="64" t="str">
        <f>IF($B$60&gt;COUNTA('Данные (2)'!$B$3:$B$22),"",INDEX('Данные (2)'!$B$3:$B$22,$B$60))</f>
        <v>Жюли</v>
      </c>
      <c r="D8" s="65">
        <v>6</v>
      </c>
      <c r="E8" s="76">
        <f>$B$2 + $B$4*SIN($B$6*D8)</f>
        <v>4.3388373911755824</v>
      </c>
      <c r="F8" s="76">
        <f>$B$2 + $B$4*COS($B$6*D8)</f>
        <v>-9.0096886790241903</v>
      </c>
      <c r="H8" s="75">
        <v>4</v>
      </c>
      <c r="I8" s="74">
        <f>IF(OR(MOD($H8,2)=0,INDEX('Данные (2)'!$C$25:$V$44,INT($H8/2)+1,I$2)&lt;&gt;1),INDEX($E$3:$F$22,I$2,MOD(COLUMNS(H$2:$I$2),2)+1),INDEX($E$3:$F$22,INT($H8/2)+1,MOD(COLUMNS(H$2:$I$2),2)+1))</f>
        <v>4.3388373911755815</v>
      </c>
      <c r="J8" s="74">
        <f>IF(OR(MOD($H8,2)=0,INDEX('Данные (2)'!$C$25:$V$44,INT($H8/2)+1,J$2)&lt;&gt;1),INDEX($E$3:$F$22,J$2,MOD(COLUMNS($H$2:J$2),2)+1),INDEX($E$3:$F$22,INT($H8/2)+1,MOD(COLUMNS($H$2:J$2),2)+1))</f>
        <v>9.0096886790241921</v>
      </c>
      <c r="K8" s="74">
        <f>IF(OR(MOD($H8,2)=0,INDEX('Данные (2)'!$C$25:$V$44,INT($H8/2)+1,K$2)&lt;&gt;1),INDEX($E$3:$F$22,K$2,MOD(COLUMNS($H$2:K$2),2)+1),INDEX($E$3:$F$22,INT($H8/2)+1,MOD(COLUMNS($H$2:K$2),2)+1))</f>
        <v>7.8183148246802983</v>
      </c>
      <c r="L8" s="74">
        <f>IF(OR(MOD($H8,2)=0,INDEX('Данные (2)'!$C$25:$V$44,INT($H8/2)+1,L$2)&lt;&gt;1),INDEX($E$3:$F$22,L$2,MOD(COLUMNS($H$2:L$2),2)+1),INDEX($E$3:$F$22,INT($H8/2)+1,MOD(COLUMNS($H$2:L$2),2)+1))</f>
        <v>6.2348980185873355</v>
      </c>
      <c r="M8" s="74">
        <f>IF(OR(MOD($H8,2)=0,INDEX('Данные (2)'!$C$25:$V$44,INT($H8/2)+1,M$2)&lt;&gt;1),INDEX($E$3:$F$22,M$2,MOD(COLUMNS($H$2:M$2),2)+1),INDEX($E$3:$F$22,INT($H8/2)+1,MOD(COLUMNS($H$2:M$2),2)+1))</f>
        <v>9.7492791218182369</v>
      </c>
      <c r="N8" s="74">
        <f>IF(OR(MOD($H8,2)=0,INDEX('Данные (2)'!$C$25:$V$44,INT($H8/2)+1,N$2)&lt;&gt;1),INDEX($E$3:$F$22,N$2,MOD(COLUMNS($H$2:N$2),2)+1),INDEX($E$3:$F$22,INT($H8/2)+1,MOD(COLUMNS($H$2:N$2),2)+1))</f>
        <v>2.2252093395631443</v>
      </c>
      <c r="O8" s="74">
        <f>IF(OR(MOD($H8,2)=0,INDEX('Данные (2)'!$C$25:$V$44,INT($H8/2)+1,O$2)&lt;&gt;1),INDEX($E$3:$F$22,O$2,MOD(COLUMNS($H$2:O$2),2)+1),INDEX($E$3:$F$22,INT($H8/2)+1,MOD(COLUMNS($H$2:O$2),2)+1))</f>
        <v>9.7492791218182369</v>
      </c>
      <c r="P8" s="74">
        <f>IF(OR(MOD($H8,2)=0,INDEX('Данные (2)'!$C$25:$V$44,INT($H8/2)+1,P$2)&lt;&gt;1),INDEX($E$3:$F$22,P$2,MOD(COLUMNS($H$2:P$2),2)+1),INDEX($E$3:$F$22,INT($H8/2)+1,MOD(COLUMNS($H$2:P$2),2)+1))</f>
        <v>-2.2252093395631434</v>
      </c>
      <c r="Q8" s="74">
        <f>IF(OR(MOD($H8,2)=0,INDEX('Данные (2)'!$C$25:$V$44,INT($H8/2)+1,Q$2)&lt;&gt;1),INDEX($E$3:$F$22,Q$2,MOD(COLUMNS($H$2:Q$2),2)+1),INDEX($E$3:$F$22,INT($H8/2)+1,MOD(COLUMNS($H$2:Q$2),2)+1))</f>
        <v>7.8183148246802991</v>
      </c>
      <c r="R8" s="74">
        <f>IF(OR(MOD($H8,2)=0,INDEX('Данные (2)'!$C$25:$V$44,INT($H8/2)+1,R$2)&lt;&gt;1),INDEX($E$3:$F$22,R$2,MOD(COLUMNS($H$2:R$2),2)+1),INDEX($E$3:$F$22,INT($H8/2)+1,MOD(COLUMNS($H$2:R$2),2)+1))</f>
        <v>-6.2348980185873346</v>
      </c>
      <c r="S8" s="74">
        <f>IF(OR(MOD($H8,2)=0,INDEX('Данные (2)'!$C$25:$V$44,INT($H8/2)+1,S$2)&lt;&gt;1),INDEX($E$3:$F$22,S$2,MOD(COLUMNS($H$2:S$2),2)+1),INDEX($E$3:$F$22,INT($H8/2)+1,MOD(COLUMNS($H$2:S$2),2)+1))</f>
        <v>4.3388373911755824</v>
      </c>
      <c r="T8" s="74">
        <f>IF(OR(MOD($H8,2)=0,INDEX('Данные (2)'!$C$25:$V$44,INT($H8/2)+1,T$2)&lt;&gt;1),INDEX($E$3:$F$22,T$2,MOD(COLUMNS($H$2:T$2),2)+1),INDEX($E$3:$F$22,INT($H8/2)+1,MOD(COLUMNS($H$2:T$2),2)+1))</f>
        <v>-9.0096886790241903</v>
      </c>
      <c r="U8" s="74">
        <f>IF(OR(MOD($H8,2)=0,INDEX('Данные (2)'!$C$25:$V$44,INT($H8/2)+1,U$2)&lt;&gt;1),INDEX($E$3:$F$22,U$2,MOD(COLUMNS($H$2:U$2),2)+1),INDEX($E$3:$F$22,INT($H8/2)+1,MOD(COLUMNS($H$2:U$2),2)+1))</f>
        <v>1.22514845490862E-15</v>
      </c>
      <c r="V8" s="74">
        <f>IF(OR(MOD($H8,2)=0,INDEX('Данные (2)'!$C$25:$V$44,INT($H8/2)+1,V$2)&lt;&gt;1),INDEX($E$3:$F$22,V$2,MOD(COLUMNS($H$2:V$2),2)+1),INDEX($E$3:$F$22,INT($H8/2)+1,MOD(COLUMNS($H$2:V$2),2)+1))</f>
        <v>-10</v>
      </c>
      <c r="W8" s="74">
        <f>IF(OR(MOD($H8,2)=0,INDEX('Данные (2)'!$C$25:$V$44,INT($H8/2)+1,W$2)&lt;&gt;1),INDEX($E$3:$F$22,W$2,MOD(COLUMNS($H$2:W$2),2)+1),INDEX($E$3:$F$22,INT($H8/2)+1,MOD(COLUMNS($H$2:W$2),2)+1))</f>
        <v>-4.3388373911755798</v>
      </c>
      <c r="X8" s="74">
        <f>IF(OR(MOD($H8,2)=0,INDEX('Данные (2)'!$C$25:$V$44,INT($H8/2)+1,X$2)&lt;&gt;1),INDEX($E$3:$F$22,X$2,MOD(COLUMNS($H$2:X$2),2)+1),INDEX($E$3:$F$22,INT($H8/2)+1,MOD(COLUMNS($H$2:X$2),2)+1))</f>
        <v>-9.0096886790241921</v>
      </c>
      <c r="Y8" s="74">
        <f>IF(OR(MOD($H8,2)=0,INDEX('Данные (2)'!$C$25:$V$44,INT($H8/2)+1,Y$2)&lt;&gt;1),INDEX($E$3:$F$22,Y$2,MOD(COLUMNS($H$2:Y$2),2)+1),INDEX($E$3:$F$22,INT($H8/2)+1,MOD(COLUMNS($H$2:Y$2),2)+1))</f>
        <v>-7.8183148246802965</v>
      </c>
      <c r="Z8" s="74">
        <f>IF(OR(MOD($H8,2)=0,INDEX('Данные (2)'!$C$25:$V$44,INT($H8/2)+1,Z$2)&lt;&gt;1),INDEX($E$3:$F$22,Z$2,MOD(COLUMNS($H$2:Z$2),2)+1),INDEX($E$3:$F$22,INT($H8/2)+1,MOD(COLUMNS($H$2:Z$2),2)+1))</f>
        <v>-6.2348980185873373</v>
      </c>
      <c r="AA8" s="74">
        <f>IF(OR(MOD($H8,2)=0,INDEX('Данные (2)'!$C$25:$V$44,INT($H8/2)+1,AA$2)&lt;&gt;1),INDEX($E$3:$F$22,AA$2,MOD(COLUMNS($H$2:AA$2),2)+1),INDEX($E$3:$F$22,INT($H8/2)+1,MOD(COLUMNS($H$2:AA$2),2)+1))</f>
        <v>-9.7492791218182369</v>
      </c>
      <c r="AB8" s="74">
        <f>IF(OR(MOD($H8,2)=0,INDEX('Данные (2)'!$C$25:$V$44,INT($H8/2)+1,AB$2)&lt;&gt;1),INDEX($E$3:$F$22,AB$2,MOD(COLUMNS($H$2:AB$2),2)+1),INDEX($E$3:$F$22,INT($H8/2)+1,MOD(COLUMNS($H$2:AB$2),2)+1))</f>
        <v>-2.225209339563146</v>
      </c>
      <c r="AC8" s="74">
        <f>IF(OR(MOD($H8,2)=0,INDEX('Данные (2)'!$C$25:$V$44,INT($H8/2)+1,AC$2)&lt;&gt;1),INDEX($E$3:$F$22,AC$2,MOD(COLUMNS($H$2:AC$2),2)+1),INDEX($E$3:$F$22,INT($H8/2)+1,MOD(COLUMNS($H$2:AC$2),2)+1))</f>
        <v>-9.7492791218182369</v>
      </c>
      <c r="AD8" s="74">
        <f>IF(OR(MOD($H8,2)=0,INDEX('Данные (2)'!$C$25:$V$44,INT($H8/2)+1,AD$2)&lt;&gt;1),INDEX($E$3:$F$22,AD$2,MOD(COLUMNS($H$2:AD$2),2)+1),INDEX($E$3:$F$22,INT($H8/2)+1,MOD(COLUMNS($H$2:AD$2),2)+1))</f>
        <v>2.2252093395631425</v>
      </c>
      <c r="AE8" s="74">
        <f>IF(OR(MOD($H8,2)=0,INDEX('Данные (2)'!$C$25:$V$44,INT($H8/2)+1,AE$2)&lt;&gt;1),INDEX($E$3:$F$22,AE$2,MOD(COLUMNS($H$2:AE$2),2)+1),INDEX($E$3:$F$22,INT($H8/2)+1,MOD(COLUMNS($H$2:AE$2),2)+1))</f>
        <v>-7.8183148246802991</v>
      </c>
      <c r="AF8" s="74">
        <f>IF(OR(MOD($H8,2)=0,INDEX('Данные (2)'!$C$25:$V$44,INT($H8/2)+1,AF$2)&lt;&gt;1),INDEX($E$3:$F$22,AF$2,MOD(COLUMNS($H$2:AF$2),2)+1),INDEX($E$3:$F$22,INT($H8/2)+1,MOD(COLUMNS($H$2:AF$2),2)+1))</f>
        <v>6.2348980185873337</v>
      </c>
      <c r="AG8" s="74">
        <f>IF(OR(MOD($H8,2)=0,INDEX('Данные (2)'!$C$25:$V$44,INT($H8/2)+1,AG$2)&lt;&gt;1),INDEX($E$3:$F$22,AG$2,MOD(COLUMNS($H$2:AG$2),2)+1),INDEX($E$3:$F$22,INT($H8/2)+1,MOD(COLUMNS($H$2:AG$2),2)+1))</f>
        <v>-4.3388373911755833</v>
      </c>
      <c r="AH8" s="74">
        <f>IF(OR(MOD($H8,2)=0,INDEX('Данные (2)'!$C$25:$V$44,INT($H8/2)+1,AH$2)&lt;&gt;1),INDEX($E$3:$F$22,AH$2,MOD(COLUMNS($H$2:AH$2),2)+1),INDEX($E$3:$F$22,INT($H8/2)+1,MOD(COLUMNS($H$2:AH$2),2)+1))</f>
        <v>9.0096886790241903</v>
      </c>
      <c r="AI8" s="74">
        <f>IF(OR(MOD($H8,2)=0,INDEX('Данные (2)'!$C$25:$V$44,INT($H8/2)+1,AI$2)&lt;&gt;1),INDEX($E$3:$F$22,AI$2,MOD(COLUMNS($H$2:AI$2),2)+1),INDEX($E$3:$F$22,INT($H8/2)+1,MOD(COLUMNS($H$2:AI$2),2)+1))</f>
        <v>-2.45029690981724E-15</v>
      </c>
      <c r="AJ8" s="74">
        <f>IF(OR(MOD($H8,2)=0,INDEX('Данные (2)'!$C$25:$V$44,INT($H8/2)+1,AJ$2)&lt;&gt;1),INDEX($E$3:$F$22,AJ$2,MOD(COLUMNS($H$2:AJ$2),2)+1),INDEX($E$3:$F$22,INT($H8/2)+1,MOD(COLUMNS($H$2:AJ$2),2)+1))</f>
        <v>10</v>
      </c>
      <c r="AK8" s="74">
        <f>IF(OR(MOD($H8,2)=0,INDEX('Данные (2)'!$C$25:$V$44,INT($H8/2)+1,AK$2)&lt;&gt;1),INDEX($E$3:$F$22,AK$2,MOD(COLUMNS($H$2:AK$2),2)+1),INDEX($E$3:$F$22,INT($H8/2)+1,MOD(COLUMNS($H$2:AK$2),2)+1))</f>
        <v>4.3388373911755789</v>
      </c>
      <c r="AL8" s="74">
        <f>IF(OR(MOD($H8,2)=0,INDEX('Данные (2)'!$C$25:$V$44,INT($H8/2)+1,AL$2)&lt;&gt;1),INDEX($E$3:$F$22,AL$2,MOD(COLUMNS($H$2:AL$2),2)+1),INDEX($E$3:$F$22,INT($H8/2)+1,MOD(COLUMNS($H$2:AL$2),2)+1))</f>
        <v>9.0096886790241921</v>
      </c>
      <c r="AM8" s="74">
        <f>IF(OR(MOD($H8,2)=0,INDEX('Данные (2)'!$C$25:$V$44,INT($H8/2)+1,AM$2)&lt;&gt;1),INDEX($E$3:$F$22,AM$2,MOD(COLUMNS($H$2:AM$2),2)+1),INDEX($E$3:$F$22,INT($H8/2)+1,MOD(COLUMNS($H$2:AM$2),2)+1))</f>
        <v>7.8183148246802956</v>
      </c>
      <c r="AN8" s="74">
        <f>IF(OR(MOD($H8,2)=0,INDEX('Данные (2)'!$C$25:$V$44,INT($H8/2)+1,AN$2)&lt;&gt;1),INDEX($E$3:$F$22,AN$2,MOD(COLUMNS($H$2:AN$2),2)+1),INDEX($E$3:$F$22,INT($H8/2)+1,MOD(COLUMNS($H$2:AN$2),2)+1))</f>
        <v>6.2348980185873373</v>
      </c>
      <c r="AO8" s="74">
        <f>IF(OR(MOD($H8,2)=0,INDEX('Данные (2)'!$C$25:$V$44,INT($H8/2)+1,AO$2)&lt;&gt;1),INDEX($E$3:$F$22,AO$2,MOD(COLUMNS($H$2:AO$2),2)+1),INDEX($E$3:$F$22,INT($H8/2)+1,MOD(COLUMNS($H$2:AO$2),2)+1))</f>
        <v>9.7492791218182351</v>
      </c>
      <c r="AP8" s="74">
        <f>IF(OR(MOD($H8,2)=0,INDEX('Данные (2)'!$C$25:$V$44,INT($H8/2)+1,AP$2)&lt;&gt;1),INDEX($E$3:$F$22,AP$2,MOD(COLUMNS($H$2:AP$2),2)+1),INDEX($E$3:$F$22,INT($H8/2)+1,MOD(COLUMNS($H$2:AP$2),2)+1))</f>
        <v>2.2252093395631469</v>
      </c>
      <c r="AQ8" s="74">
        <f>IF(OR(MOD($H8,2)=0,INDEX('Данные (2)'!$C$25:$V$44,INT($H8/2)+1,AQ$2)&lt;&gt;1),INDEX($E$3:$F$22,AQ$2,MOD(COLUMNS($H$2:AQ$2),2)+1),INDEX($E$3:$F$22,INT($H8/2)+1,MOD(COLUMNS($H$2:AQ$2),2)+1))</f>
        <v>9.7492791218182369</v>
      </c>
      <c r="AR8" s="74">
        <f>IF(OR(MOD($H8,2)=0,INDEX('Данные (2)'!$C$25:$V$44,INT($H8/2)+1,AR$2)&lt;&gt;1),INDEX($E$3:$F$22,AR$2,MOD(COLUMNS($H$2:AR$2),2)+1),INDEX($E$3:$F$22,INT($H8/2)+1,MOD(COLUMNS($H$2:AR$2),2)+1))</f>
        <v>-2.2252093395631407</v>
      </c>
      <c r="AS8" s="74">
        <f>IF(OR(MOD($H8,2)=0,INDEX('Данные (2)'!$C$25:$V$44,INT($H8/2)+1,AS$2)&lt;&gt;1),INDEX($E$3:$F$22,AS$2,MOD(COLUMNS($H$2:AS$2),2)+1),INDEX($E$3:$F$22,INT($H8/2)+1,MOD(COLUMNS($H$2:AS$2),2)+1))</f>
        <v>7.8183148246803</v>
      </c>
      <c r="AT8" s="74">
        <f>IF(OR(MOD($H8,2)=0,INDEX('Данные (2)'!$C$25:$V$44,INT($H8/2)+1,AT$2)&lt;&gt;1),INDEX($E$3:$F$22,AT$2,MOD(COLUMNS($H$2:AT$2),2)+1),INDEX($E$3:$F$22,INT($H8/2)+1,MOD(COLUMNS($H$2:AT$2),2)+1))</f>
        <v>-6.2348980185873328</v>
      </c>
      <c r="AU8" s="74">
        <f>IF(OR(MOD($H8,2)=0,INDEX('Данные (2)'!$C$25:$V$44,INT($H8/2)+1,AU$2)&lt;&gt;1),INDEX($E$3:$F$22,AU$2,MOD(COLUMNS($H$2:AU$2),2)+1),INDEX($E$3:$F$22,INT($H8/2)+1,MOD(COLUMNS($H$2:AU$2),2)+1))</f>
        <v>4.3388373911755842</v>
      </c>
      <c r="AV8" s="74">
        <f>IF(OR(MOD($H8,2)=0,INDEX('Данные (2)'!$C$25:$V$44,INT($H8/2)+1,AV$2)&lt;&gt;1),INDEX($E$3:$F$22,AV$2,MOD(COLUMNS($H$2:AV$2),2)+1),INDEX($E$3:$F$22,INT($H8/2)+1,MOD(COLUMNS($H$2:AV$2),2)+1))</f>
        <v>-9.0096886790241886</v>
      </c>
      <c r="AX8" s="70">
        <f>IF(OR(MOD($H8,2)=0,INDEX('Данные (2)'!$C$25:$V$44,INT($H8/2)+1,AX$2)&lt;&gt;2),INDEX($E$3:$F$22,AX$2,MOD(COLUMNS($AW$2:AX$2),2)+1),INDEX($E$3:$F$22,INT($H8/2)+1,MOD(COLUMNS($AW$2:AX$2),2)+1))</f>
        <v>4.3388373911755815</v>
      </c>
      <c r="AY8" s="70">
        <f>IF(OR(MOD($H8,2)=0,INDEX('Данные (2)'!$C$25:$V$44,INT($H8/2)+1,AY$2)&lt;&gt;2),INDEX($E$3:$F$22,AY$2,MOD(COLUMNS($AW$2:AY$2),2)+1),INDEX($E$3:$F$22,INT($H8/2)+1,MOD(COLUMNS($AW$2:AY$2),2)+1))</f>
        <v>9.0096886790241921</v>
      </c>
      <c r="AZ8" s="70">
        <f>IF(OR(MOD($H8,2)=0,INDEX('Данные (2)'!$C$25:$V$44,INT($H8/2)+1,AZ$2)&lt;&gt;2),INDEX($E$3:$F$22,AZ$2,MOD(COLUMNS($AW$2:AZ$2),2)+1),INDEX($E$3:$F$22,INT($H8/2)+1,MOD(COLUMNS($AW$2:AZ$2),2)+1))</f>
        <v>7.8183148246802983</v>
      </c>
      <c r="BA8" s="70">
        <f>IF(OR(MOD($H8,2)=0,INDEX('Данные (2)'!$C$25:$V$44,INT($H8/2)+1,BA$2)&lt;&gt;2),INDEX($E$3:$F$22,BA$2,MOD(COLUMNS($AW$2:BA$2),2)+1),INDEX($E$3:$F$22,INT($H8/2)+1,MOD(COLUMNS($AW$2:BA$2),2)+1))</f>
        <v>6.2348980185873355</v>
      </c>
      <c r="BB8" s="70">
        <f>IF(OR(MOD($H8,2)=0,INDEX('Данные (2)'!$C$25:$V$44,INT($H8/2)+1,BB$2)&lt;&gt;2),INDEX($E$3:$F$22,BB$2,MOD(COLUMNS($AW$2:BB$2),2)+1),INDEX($E$3:$F$22,INT($H8/2)+1,MOD(COLUMNS($AW$2:BB$2),2)+1))</f>
        <v>9.7492791218182369</v>
      </c>
      <c r="BC8" s="70">
        <f>IF(OR(MOD($H8,2)=0,INDEX('Данные (2)'!$C$25:$V$44,INT($H8/2)+1,BC$2)&lt;&gt;2),INDEX($E$3:$F$22,BC$2,MOD(COLUMNS($AW$2:BC$2),2)+1),INDEX($E$3:$F$22,INT($H8/2)+1,MOD(COLUMNS($AW$2:BC$2),2)+1))</f>
        <v>2.2252093395631443</v>
      </c>
      <c r="BD8" s="70">
        <f>IF(OR(MOD($H8,2)=0,INDEX('Данные (2)'!$C$25:$V$44,INT($H8/2)+1,BD$2)&lt;&gt;2),INDEX($E$3:$F$22,BD$2,MOD(COLUMNS($AW$2:BD$2),2)+1),INDEX($E$3:$F$22,INT($H8/2)+1,MOD(COLUMNS($AW$2:BD$2),2)+1))</f>
        <v>9.7492791218182369</v>
      </c>
      <c r="BE8" s="70">
        <f>IF(OR(MOD($H8,2)=0,INDEX('Данные (2)'!$C$25:$V$44,INT($H8/2)+1,BE$2)&lt;&gt;2),INDEX($E$3:$F$22,BE$2,MOD(COLUMNS($AW$2:BE$2),2)+1),INDEX($E$3:$F$22,INT($H8/2)+1,MOD(COLUMNS($AW$2:BE$2),2)+1))</f>
        <v>-2.2252093395631434</v>
      </c>
      <c r="BF8" s="70">
        <f>IF(OR(MOD($H8,2)=0,INDEX('Данные (2)'!$C$25:$V$44,INT($H8/2)+1,BF$2)&lt;&gt;2),INDEX($E$3:$F$22,BF$2,MOD(COLUMNS($AW$2:BF$2),2)+1),INDEX($E$3:$F$22,INT($H8/2)+1,MOD(COLUMNS($AW$2:BF$2),2)+1))</f>
        <v>7.8183148246802991</v>
      </c>
      <c r="BG8" s="70">
        <f>IF(OR(MOD($H8,2)=0,INDEX('Данные (2)'!$C$25:$V$44,INT($H8/2)+1,BG$2)&lt;&gt;2),INDEX($E$3:$F$22,BG$2,MOD(COLUMNS($AW$2:BG$2),2)+1),INDEX($E$3:$F$22,INT($H8/2)+1,MOD(COLUMNS($AW$2:BG$2),2)+1))</f>
        <v>-6.2348980185873346</v>
      </c>
      <c r="BH8" s="70">
        <f>IF(OR(MOD($H8,2)=0,INDEX('Данные (2)'!$C$25:$V$44,INT($H8/2)+1,BH$2)&lt;&gt;2),INDEX($E$3:$F$22,BH$2,MOD(COLUMNS($AW$2:BH$2),2)+1),INDEX($E$3:$F$22,INT($H8/2)+1,MOD(COLUMNS($AW$2:BH$2),2)+1))</f>
        <v>4.3388373911755824</v>
      </c>
      <c r="BI8" s="70">
        <f>IF(OR(MOD($H8,2)=0,INDEX('Данные (2)'!$C$25:$V$44,INT($H8/2)+1,BI$2)&lt;&gt;2),INDEX($E$3:$F$22,BI$2,MOD(COLUMNS($AW$2:BI$2),2)+1),INDEX($E$3:$F$22,INT($H8/2)+1,MOD(COLUMNS($AW$2:BI$2),2)+1))</f>
        <v>-9.0096886790241903</v>
      </c>
      <c r="BJ8" s="70">
        <f>IF(OR(MOD($H8,2)=0,INDEX('Данные (2)'!$C$25:$V$44,INT($H8/2)+1,BJ$2)&lt;&gt;2),INDEX($E$3:$F$22,BJ$2,MOD(COLUMNS($AW$2:BJ$2),2)+1),INDEX($E$3:$F$22,INT($H8/2)+1,MOD(COLUMNS($AW$2:BJ$2),2)+1))</f>
        <v>1.22514845490862E-15</v>
      </c>
      <c r="BK8" s="70">
        <f>IF(OR(MOD($H8,2)=0,INDEX('Данные (2)'!$C$25:$V$44,INT($H8/2)+1,BK$2)&lt;&gt;2),INDEX($E$3:$F$22,BK$2,MOD(COLUMNS($AW$2:BK$2),2)+1),INDEX($E$3:$F$22,INT($H8/2)+1,MOD(COLUMNS($AW$2:BK$2),2)+1))</f>
        <v>-10</v>
      </c>
      <c r="BL8" s="70">
        <f>IF(OR(MOD($H8,2)=0,INDEX('Данные (2)'!$C$25:$V$44,INT($H8/2)+1,BL$2)&lt;&gt;2),INDEX($E$3:$F$22,BL$2,MOD(COLUMNS($AW$2:BL$2),2)+1),INDEX($E$3:$F$22,INT($H8/2)+1,MOD(COLUMNS($AW$2:BL$2),2)+1))</f>
        <v>-4.3388373911755798</v>
      </c>
      <c r="BM8" s="70">
        <f>IF(OR(MOD($H8,2)=0,INDEX('Данные (2)'!$C$25:$V$44,INT($H8/2)+1,BM$2)&lt;&gt;2),INDEX($E$3:$F$22,BM$2,MOD(COLUMNS($AW$2:BM$2),2)+1),INDEX($E$3:$F$22,INT($H8/2)+1,MOD(COLUMNS($AW$2:BM$2),2)+1))</f>
        <v>-9.0096886790241921</v>
      </c>
      <c r="BN8" s="70">
        <f>IF(OR(MOD($H8,2)=0,INDEX('Данные (2)'!$C$25:$V$44,INT($H8/2)+1,BN$2)&lt;&gt;2),INDEX($E$3:$F$22,BN$2,MOD(COLUMNS($AW$2:BN$2),2)+1),INDEX($E$3:$F$22,INT($H8/2)+1,MOD(COLUMNS($AW$2:BN$2),2)+1))</f>
        <v>-7.8183148246802965</v>
      </c>
      <c r="BO8" s="70">
        <f>IF(OR(MOD($H8,2)=0,INDEX('Данные (2)'!$C$25:$V$44,INT($H8/2)+1,BO$2)&lt;&gt;2),INDEX($E$3:$F$22,BO$2,MOD(COLUMNS($AW$2:BO$2),2)+1),INDEX($E$3:$F$22,INT($H8/2)+1,MOD(COLUMNS($AW$2:BO$2),2)+1))</f>
        <v>-6.2348980185873373</v>
      </c>
      <c r="BP8" s="70">
        <f>IF(OR(MOD($H8,2)=0,INDEX('Данные (2)'!$C$25:$V$44,INT($H8/2)+1,BP$2)&lt;&gt;2),INDEX($E$3:$F$22,BP$2,MOD(COLUMNS($AW$2:BP$2),2)+1),INDEX($E$3:$F$22,INT($H8/2)+1,MOD(COLUMNS($AW$2:BP$2),2)+1))</f>
        <v>-9.7492791218182369</v>
      </c>
      <c r="BQ8" s="70">
        <f>IF(OR(MOD($H8,2)=0,INDEX('Данные (2)'!$C$25:$V$44,INT($H8/2)+1,BQ$2)&lt;&gt;2),INDEX($E$3:$F$22,BQ$2,MOD(COLUMNS($AW$2:BQ$2),2)+1),INDEX($E$3:$F$22,INT($H8/2)+1,MOD(COLUMNS($AW$2:BQ$2),2)+1))</f>
        <v>-2.225209339563146</v>
      </c>
      <c r="BR8" s="70">
        <f>IF(OR(MOD($H8,2)=0,INDEX('Данные (2)'!$C$25:$V$44,INT($H8/2)+1,BR$2)&lt;&gt;2),INDEX($E$3:$F$22,BR$2,MOD(COLUMNS($AW$2:BR$2),2)+1),INDEX($E$3:$F$22,INT($H8/2)+1,MOD(COLUMNS($AW$2:BR$2),2)+1))</f>
        <v>-9.7492791218182369</v>
      </c>
      <c r="BS8" s="70">
        <f>IF(OR(MOD($H8,2)=0,INDEX('Данные (2)'!$C$25:$V$44,INT($H8/2)+1,BS$2)&lt;&gt;2),INDEX($E$3:$F$22,BS$2,MOD(COLUMNS($AW$2:BS$2),2)+1),INDEX($E$3:$F$22,INT($H8/2)+1,MOD(COLUMNS($AW$2:BS$2),2)+1))</f>
        <v>2.2252093395631425</v>
      </c>
      <c r="BT8" s="70">
        <f>IF(OR(MOD($H8,2)=0,INDEX('Данные (2)'!$C$25:$V$44,INT($H8/2)+1,BT$2)&lt;&gt;2),INDEX($E$3:$F$22,BT$2,MOD(COLUMNS($AW$2:BT$2),2)+1),INDEX($E$3:$F$22,INT($H8/2)+1,MOD(COLUMNS($AW$2:BT$2),2)+1))</f>
        <v>-7.8183148246802991</v>
      </c>
      <c r="BU8" s="70">
        <f>IF(OR(MOD($H8,2)=0,INDEX('Данные (2)'!$C$25:$V$44,INT($H8/2)+1,BU$2)&lt;&gt;2),INDEX($E$3:$F$22,BU$2,MOD(COLUMNS($AW$2:BU$2),2)+1),INDEX($E$3:$F$22,INT($H8/2)+1,MOD(COLUMNS($AW$2:BU$2),2)+1))</f>
        <v>6.2348980185873337</v>
      </c>
      <c r="BV8" s="70">
        <f>IF(OR(MOD($H8,2)=0,INDEX('Данные (2)'!$C$25:$V$44,INT($H8/2)+1,BV$2)&lt;&gt;2),INDEX($E$3:$F$22,BV$2,MOD(COLUMNS($AW$2:BV$2),2)+1),INDEX($E$3:$F$22,INT($H8/2)+1,MOD(COLUMNS($AW$2:BV$2),2)+1))</f>
        <v>-4.3388373911755833</v>
      </c>
      <c r="BW8" s="70">
        <f>IF(OR(MOD($H8,2)=0,INDEX('Данные (2)'!$C$25:$V$44,INT($H8/2)+1,BW$2)&lt;&gt;2),INDEX($E$3:$F$22,BW$2,MOD(COLUMNS($AW$2:BW$2),2)+1),INDEX($E$3:$F$22,INT($H8/2)+1,MOD(COLUMNS($AW$2:BW$2),2)+1))</f>
        <v>9.0096886790241903</v>
      </c>
      <c r="BX8" s="70">
        <f>IF(OR(MOD($H8,2)=0,INDEX('Данные (2)'!$C$25:$V$44,INT($H8/2)+1,BX$2)&lt;&gt;2),INDEX($E$3:$F$22,BX$2,MOD(COLUMNS($AW$2:BX$2),2)+1),INDEX($E$3:$F$22,INT($H8/2)+1,MOD(COLUMNS($AW$2:BX$2),2)+1))</f>
        <v>-2.45029690981724E-15</v>
      </c>
      <c r="BY8" s="70">
        <f>IF(OR(MOD($H8,2)=0,INDEX('Данные (2)'!$C$25:$V$44,INT($H8/2)+1,BY$2)&lt;&gt;2),INDEX($E$3:$F$22,BY$2,MOD(COLUMNS($AW$2:BY$2),2)+1),INDEX($E$3:$F$22,INT($H8/2)+1,MOD(COLUMNS($AW$2:BY$2),2)+1))</f>
        <v>10</v>
      </c>
      <c r="BZ8" s="70">
        <f>IF(OR(MOD($H8,2)=0,INDEX('Данные (2)'!$C$25:$V$44,INT($H8/2)+1,BZ$2)&lt;&gt;2),INDEX($E$3:$F$22,BZ$2,MOD(COLUMNS($AW$2:BZ$2),2)+1),INDEX($E$3:$F$22,INT($H8/2)+1,MOD(COLUMNS($AW$2:BZ$2),2)+1))</f>
        <v>4.3388373911755789</v>
      </c>
      <c r="CA8" s="70">
        <f>IF(OR(MOD($H8,2)=0,INDEX('Данные (2)'!$C$25:$V$44,INT($H8/2)+1,CA$2)&lt;&gt;2),INDEX($E$3:$F$22,CA$2,MOD(COLUMNS($AW$2:CA$2),2)+1),INDEX($E$3:$F$22,INT($H8/2)+1,MOD(COLUMNS($AW$2:CA$2),2)+1))</f>
        <v>9.0096886790241921</v>
      </c>
      <c r="CB8" s="70">
        <f>IF(OR(MOD($H8,2)=0,INDEX('Данные (2)'!$C$25:$V$44,INT($H8/2)+1,CB$2)&lt;&gt;2),INDEX($E$3:$F$22,CB$2,MOD(COLUMNS($AW$2:CB$2),2)+1),INDEX($E$3:$F$22,INT($H8/2)+1,MOD(COLUMNS($AW$2:CB$2),2)+1))</f>
        <v>7.8183148246802956</v>
      </c>
      <c r="CC8" s="70">
        <f>IF(OR(MOD($H8,2)=0,INDEX('Данные (2)'!$C$25:$V$44,INT($H8/2)+1,CC$2)&lt;&gt;2),INDEX($E$3:$F$22,CC$2,MOD(COLUMNS($AW$2:CC$2),2)+1),INDEX($E$3:$F$22,INT($H8/2)+1,MOD(COLUMNS($AW$2:CC$2),2)+1))</f>
        <v>6.2348980185873373</v>
      </c>
      <c r="CD8" s="70">
        <f>IF(OR(MOD($H8,2)=0,INDEX('Данные (2)'!$C$25:$V$44,INT($H8/2)+1,CD$2)&lt;&gt;2),INDEX($E$3:$F$22,CD$2,MOD(COLUMNS($AW$2:CD$2),2)+1),INDEX($E$3:$F$22,INT($H8/2)+1,MOD(COLUMNS($AW$2:CD$2),2)+1))</f>
        <v>9.7492791218182351</v>
      </c>
      <c r="CE8" s="70">
        <f>IF(OR(MOD($H8,2)=0,INDEX('Данные (2)'!$C$25:$V$44,INT($H8/2)+1,CE$2)&lt;&gt;2),INDEX($E$3:$F$22,CE$2,MOD(COLUMNS($AW$2:CE$2),2)+1),INDEX($E$3:$F$22,INT($H8/2)+1,MOD(COLUMNS($AW$2:CE$2),2)+1))</f>
        <v>2.2252093395631469</v>
      </c>
      <c r="CF8" s="70">
        <f>IF(OR(MOD($H8,2)=0,INDEX('Данные (2)'!$C$25:$V$44,INT($H8/2)+1,CF$2)&lt;&gt;2),INDEX($E$3:$F$22,CF$2,MOD(COLUMNS($AW$2:CF$2),2)+1),INDEX($E$3:$F$22,INT($H8/2)+1,MOD(COLUMNS($AW$2:CF$2),2)+1))</f>
        <v>9.7492791218182369</v>
      </c>
      <c r="CG8" s="70">
        <f>IF(OR(MOD($H8,2)=0,INDEX('Данные (2)'!$C$25:$V$44,INT($H8/2)+1,CG$2)&lt;&gt;2),INDEX($E$3:$F$22,CG$2,MOD(COLUMNS($AW$2:CG$2),2)+1),INDEX($E$3:$F$22,INT($H8/2)+1,MOD(COLUMNS($AW$2:CG$2),2)+1))</f>
        <v>-2.2252093395631407</v>
      </c>
      <c r="CH8" s="70">
        <f>IF(OR(MOD($H8,2)=0,INDEX('Данные (2)'!$C$25:$V$44,INT($H8/2)+1,CH$2)&lt;&gt;2),INDEX($E$3:$F$22,CH$2,MOD(COLUMNS($AW$2:CH$2),2)+1),INDEX($E$3:$F$22,INT($H8/2)+1,MOD(COLUMNS($AW$2:CH$2),2)+1))</f>
        <v>7.8183148246803</v>
      </c>
      <c r="CI8" s="70">
        <f>IF(OR(MOD($H8,2)=0,INDEX('Данные (2)'!$C$25:$V$44,INT($H8/2)+1,CI$2)&lt;&gt;2),INDEX($E$3:$F$22,CI$2,MOD(COLUMNS($AW$2:CI$2),2)+1),INDEX($E$3:$F$22,INT($H8/2)+1,MOD(COLUMNS($AW$2:CI$2),2)+1))</f>
        <v>-6.2348980185873328</v>
      </c>
      <c r="CJ8" s="70">
        <f>IF(OR(MOD($H8,2)=0,INDEX('Данные (2)'!$C$25:$V$44,INT($H8/2)+1,CJ$2)&lt;&gt;2),INDEX($E$3:$F$22,CJ$2,MOD(COLUMNS($AW$2:CJ$2),2)+1),INDEX($E$3:$F$22,INT($H8/2)+1,MOD(COLUMNS($AW$2:CJ$2),2)+1))</f>
        <v>4.3388373911755842</v>
      </c>
      <c r="CK8" s="70">
        <f>IF(OR(MOD($H8,2)=0,INDEX('Данные (2)'!$C$25:$V$44,INT($H8/2)+1,CK$2)&lt;&gt;2),INDEX($E$3:$F$22,CK$2,MOD(COLUMNS($AW$2:CK$2),2)+1),INDEX($E$3:$F$22,INT($H8/2)+1,MOD(COLUMNS($AW$2:CK$2),2)+1))</f>
        <v>-9.0096886790241886</v>
      </c>
      <c r="CM8" s="69">
        <f>INDEX(I8:AV8,$B$60*2-1)</f>
        <v>-4.3388373911755833</v>
      </c>
      <c r="CN8" s="69">
        <f>INDEX(I8:AV8,$B$60*2)</f>
        <v>9.0096886790241903</v>
      </c>
      <c r="CO8" s="69">
        <f>INDEX(AX8:CK8,$B$60*2-1)</f>
        <v>-4.3388373911755833</v>
      </c>
      <c r="CP8" s="69">
        <f>INDEX(AX8:CK8,$B$60*2)</f>
        <v>9.0096886790241903</v>
      </c>
    </row>
    <row r="9" spans="1:96" x14ac:dyDescent="0.25">
      <c r="A9" s="69" t="s">
        <v>346</v>
      </c>
      <c r="B9" s="69">
        <f t="array" ref="B9">SUM((INDEX('Данные (2)'!$C$25:$V$44,$B$60,)=1)*1)</f>
        <v>2</v>
      </c>
      <c r="D9" s="65">
        <v>7</v>
      </c>
      <c r="E9" s="76">
        <f>$B$2 + $B$4*SIN($B$6*D9)</f>
        <v>1.22514845490862E-15</v>
      </c>
      <c r="F9" s="76">
        <f>$B$2 + $B$4*COS($B$6*D9)</f>
        <v>-10</v>
      </c>
      <c r="H9" s="75">
        <v>5</v>
      </c>
      <c r="I9" s="74">
        <f>IF(OR(MOD($H9,2)=0,INDEX('Данные (2)'!$C$25:$V$44,INT($H9/2)+1,I$2)&lt;&gt;1),INDEX($E$3:$F$22,I$2,MOD(COLUMNS(H$2:$I$2),2)+1),INDEX($E$3:$F$22,INT($H9/2)+1,MOD(COLUMNS(H$2:$I$2),2)+1))</f>
        <v>4.3388373911755815</v>
      </c>
      <c r="J9" s="74">
        <f>IF(OR(MOD($H9,2)=0,INDEX('Данные (2)'!$C$25:$V$44,INT($H9/2)+1,J$2)&lt;&gt;1),INDEX($E$3:$F$22,J$2,MOD(COLUMNS($H$2:J$2),2)+1),INDEX($E$3:$F$22,INT($H9/2)+1,MOD(COLUMNS($H$2:J$2),2)+1))</f>
        <v>9.0096886790241921</v>
      </c>
      <c r="K9" s="74">
        <f>IF(OR(MOD($H9,2)=0,INDEX('Данные (2)'!$C$25:$V$44,INT($H9/2)+1,K$2)&lt;&gt;1),INDEX($E$3:$F$22,K$2,MOD(COLUMNS($H$2:K$2),2)+1),INDEX($E$3:$F$22,INT($H9/2)+1,MOD(COLUMNS($H$2:K$2),2)+1))</f>
        <v>7.8183148246802983</v>
      </c>
      <c r="L9" s="74">
        <f>IF(OR(MOD($H9,2)=0,INDEX('Данные (2)'!$C$25:$V$44,INT($H9/2)+1,L$2)&lt;&gt;1),INDEX($E$3:$F$22,L$2,MOD(COLUMNS($H$2:L$2),2)+1),INDEX($E$3:$F$22,INT($H9/2)+1,MOD(COLUMNS($H$2:L$2),2)+1))</f>
        <v>6.2348980185873355</v>
      </c>
      <c r="M9" s="74">
        <f>IF(OR(MOD($H9,2)=0,INDEX('Данные (2)'!$C$25:$V$44,INT($H9/2)+1,M$2)&lt;&gt;1),INDEX($E$3:$F$22,M$2,MOD(COLUMNS($H$2:M$2),2)+1),INDEX($E$3:$F$22,INT($H9/2)+1,MOD(COLUMNS($H$2:M$2),2)+1))</f>
        <v>9.7492791218182369</v>
      </c>
      <c r="N9" s="74">
        <f>IF(OR(MOD($H9,2)=0,INDEX('Данные (2)'!$C$25:$V$44,INT($H9/2)+1,N$2)&lt;&gt;1),INDEX($E$3:$F$22,N$2,MOD(COLUMNS($H$2:N$2),2)+1),INDEX($E$3:$F$22,INT($H9/2)+1,MOD(COLUMNS($H$2:N$2),2)+1))</f>
        <v>2.2252093395631443</v>
      </c>
      <c r="O9" s="74">
        <f>IF(OR(MOD($H9,2)=0,INDEX('Данные (2)'!$C$25:$V$44,INT($H9/2)+1,O$2)&lt;&gt;1),INDEX($E$3:$F$22,O$2,MOD(COLUMNS($H$2:O$2),2)+1),INDEX($E$3:$F$22,INT($H9/2)+1,MOD(COLUMNS($H$2:O$2),2)+1))</f>
        <v>9.7492791218182369</v>
      </c>
      <c r="P9" s="74">
        <f>IF(OR(MOD($H9,2)=0,INDEX('Данные (2)'!$C$25:$V$44,INT($H9/2)+1,P$2)&lt;&gt;1),INDEX($E$3:$F$22,P$2,MOD(COLUMNS($H$2:P$2),2)+1),INDEX($E$3:$F$22,INT($H9/2)+1,MOD(COLUMNS($H$2:P$2),2)+1))</f>
        <v>2.2252093395631443</v>
      </c>
      <c r="Q9" s="74">
        <f>IF(OR(MOD($H9,2)=0,INDEX('Данные (2)'!$C$25:$V$44,INT($H9/2)+1,Q$2)&lt;&gt;1),INDEX($E$3:$F$22,Q$2,MOD(COLUMNS($H$2:Q$2),2)+1),INDEX($E$3:$F$22,INT($H9/2)+1,MOD(COLUMNS($H$2:Q$2),2)+1))</f>
        <v>7.8183148246802991</v>
      </c>
      <c r="R9" s="74">
        <f>IF(OR(MOD($H9,2)=0,INDEX('Данные (2)'!$C$25:$V$44,INT($H9/2)+1,R$2)&lt;&gt;1),INDEX($E$3:$F$22,R$2,MOD(COLUMNS($H$2:R$2),2)+1),INDEX($E$3:$F$22,INT($H9/2)+1,MOD(COLUMNS($H$2:R$2),2)+1))</f>
        <v>-6.2348980185873346</v>
      </c>
      <c r="S9" s="74">
        <f>IF(OR(MOD($H9,2)=0,INDEX('Данные (2)'!$C$25:$V$44,INT($H9/2)+1,S$2)&lt;&gt;1),INDEX($E$3:$F$22,S$2,MOD(COLUMNS($H$2:S$2),2)+1),INDEX($E$3:$F$22,INT($H9/2)+1,MOD(COLUMNS($H$2:S$2),2)+1))</f>
        <v>9.7492791218182369</v>
      </c>
      <c r="T9" s="74">
        <f>IF(OR(MOD($H9,2)=0,INDEX('Данные (2)'!$C$25:$V$44,INT($H9/2)+1,T$2)&lt;&gt;1),INDEX($E$3:$F$22,T$2,MOD(COLUMNS($H$2:T$2),2)+1),INDEX($E$3:$F$22,INT($H9/2)+1,MOD(COLUMNS($H$2:T$2),2)+1))</f>
        <v>2.2252093395631443</v>
      </c>
      <c r="U9" s="74">
        <f>IF(OR(MOD($H9,2)=0,INDEX('Данные (2)'!$C$25:$V$44,INT($H9/2)+1,U$2)&lt;&gt;1),INDEX($E$3:$F$22,U$2,MOD(COLUMNS($H$2:U$2),2)+1),INDEX($E$3:$F$22,INT($H9/2)+1,MOD(COLUMNS($H$2:U$2),2)+1))</f>
        <v>9.7492791218182369</v>
      </c>
      <c r="V9" s="74">
        <f>IF(OR(MOD($H9,2)=0,INDEX('Данные (2)'!$C$25:$V$44,INT($H9/2)+1,V$2)&lt;&gt;1),INDEX($E$3:$F$22,V$2,MOD(COLUMNS($H$2:V$2),2)+1),INDEX($E$3:$F$22,INT($H9/2)+1,MOD(COLUMNS($H$2:V$2),2)+1))</f>
        <v>2.2252093395631443</v>
      </c>
      <c r="W9" s="74">
        <f>IF(OR(MOD($H9,2)=0,INDEX('Данные (2)'!$C$25:$V$44,INT($H9/2)+1,W$2)&lt;&gt;1),INDEX($E$3:$F$22,W$2,MOD(COLUMNS($H$2:W$2),2)+1),INDEX($E$3:$F$22,INT($H9/2)+1,MOD(COLUMNS($H$2:W$2),2)+1))</f>
        <v>9.7492791218182369</v>
      </c>
      <c r="X9" s="74">
        <f>IF(OR(MOD($H9,2)=0,INDEX('Данные (2)'!$C$25:$V$44,INT($H9/2)+1,X$2)&lt;&gt;1),INDEX($E$3:$F$22,X$2,MOD(COLUMNS($H$2:X$2),2)+1),INDEX($E$3:$F$22,INT($H9/2)+1,MOD(COLUMNS($H$2:X$2),2)+1))</f>
        <v>2.2252093395631443</v>
      </c>
      <c r="Y9" s="74">
        <f>IF(OR(MOD($H9,2)=0,INDEX('Данные (2)'!$C$25:$V$44,INT($H9/2)+1,Y$2)&lt;&gt;1),INDEX($E$3:$F$22,Y$2,MOD(COLUMNS($H$2:Y$2),2)+1),INDEX($E$3:$F$22,INT($H9/2)+1,MOD(COLUMNS($H$2:Y$2),2)+1))</f>
        <v>-7.8183148246802965</v>
      </c>
      <c r="Z9" s="74">
        <f>IF(OR(MOD($H9,2)=0,INDEX('Данные (2)'!$C$25:$V$44,INT($H9/2)+1,Z$2)&lt;&gt;1),INDEX($E$3:$F$22,Z$2,MOD(COLUMNS($H$2:Z$2),2)+1),INDEX($E$3:$F$22,INT($H9/2)+1,MOD(COLUMNS($H$2:Z$2),2)+1))</f>
        <v>-6.2348980185873373</v>
      </c>
      <c r="AA9" s="74">
        <f>IF(OR(MOD($H9,2)=0,INDEX('Данные (2)'!$C$25:$V$44,INT($H9/2)+1,AA$2)&lt;&gt;1),INDEX($E$3:$F$22,AA$2,MOD(COLUMNS($H$2:AA$2),2)+1),INDEX($E$3:$F$22,INT($H9/2)+1,MOD(COLUMNS($H$2:AA$2),2)+1))</f>
        <v>9.7492791218182369</v>
      </c>
      <c r="AB9" s="74">
        <f>IF(OR(MOD($H9,2)=0,INDEX('Данные (2)'!$C$25:$V$44,INT($H9/2)+1,AB$2)&lt;&gt;1),INDEX($E$3:$F$22,AB$2,MOD(COLUMNS($H$2:AB$2),2)+1),INDEX($E$3:$F$22,INT($H9/2)+1,MOD(COLUMNS($H$2:AB$2),2)+1))</f>
        <v>2.2252093395631443</v>
      </c>
      <c r="AC9" s="74">
        <f>IF(OR(MOD($H9,2)=0,INDEX('Данные (2)'!$C$25:$V$44,INT($H9/2)+1,AC$2)&lt;&gt;1),INDEX($E$3:$F$22,AC$2,MOD(COLUMNS($H$2:AC$2),2)+1),INDEX($E$3:$F$22,INT($H9/2)+1,MOD(COLUMNS($H$2:AC$2),2)+1))</f>
        <v>-9.7492791218182369</v>
      </c>
      <c r="AD9" s="74">
        <f>IF(OR(MOD($H9,2)=0,INDEX('Данные (2)'!$C$25:$V$44,INT($H9/2)+1,AD$2)&lt;&gt;1),INDEX($E$3:$F$22,AD$2,MOD(COLUMNS($H$2:AD$2),2)+1),INDEX($E$3:$F$22,INT($H9/2)+1,MOD(COLUMNS($H$2:AD$2),2)+1))</f>
        <v>2.2252093395631425</v>
      </c>
      <c r="AE9" s="74">
        <f>IF(OR(MOD($H9,2)=0,INDEX('Данные (2)'!$C$25:$V$44,INT($H9/2)+1,AE$2)&lt;&gt;1),INDEX($E$3:$F$22,AE$2,MOD(COLUMNS($H$2:AE$2),2)+1),INDEX($E$3:$F$22,INT($H9/2)+1,MOD(COLUMNS($H$2:AE$2),2)+1))</f>
        <v>-7.8183148246802991</v>
      </c>
      <c r="AF9" s="74">
        <f>IF(OR(MOD($H9,2)=0,INDEX('Данные (2)'!$C$25:$V$44,INT($H9/2)+1,AF$2)&lt;&gt;1),INDEX($E$3:$F$22,AF$2,MOD(COLUMNS($H$2:AF$2),2)+1),INDEX($E$3:$F$22,INT($H9/2)+1,MOD(COLUMNS($H$2:AF$2),2)+1))</f>
        <v>6.2348980185873337</v>
      </c>
      <c r="AG9" s="74">
        <f>IF(OR(MOD($H9,2)=0,INDEX('Данные (2)'!$C$25:$V$44,INT($H9/2)+1,AG$2)&lt;&gt;1),INDEX($E$3:$F$22,AG$2,MOD(COLUMNS($H$2:AG$2),2)+1),INDEX($E$3:$F$22,INT($H9/2)+1,MOD(COLUMNS($H$2:AG$2),2)+1))</f>
        <v>-4.3388373911755833</v>
      </c>
      <c r="AH9" s="74">
        <f>IF(OR(MOD($H9,2)=0,INDEX('Данные (2)'!$C$25:$V$44,INT($H9/2)+1,AH$2)&lt;&gt;1),INDEX($E$3:$F$22,AH$2,MOD(COLUMNS($H$2:AH$2),2)+1),INDEX($E$3:$F$22,INT($H9/2)+1,MOD(COLUMNS($H$2:AH$2),2)+1))</f>
        <v>9.0096886790241903</v>
      </c>
      <c r="AI9" s="74">
        <f>IF(OR(MOD($H9,2)=0,INDEX('Данные (2)'!$C$25:$V$44,INT($H9/2)+1,AI$2)&lt;&gt;1),INDEX($E$3:$F$22,AI$2,MOD(COLUMNS($H$2:AI$2),2)+1),INDEX($E$3:$F$22,INT($H9/2)+1,MOD(COLUMNS($H$2:AI$2),2)+1))</f>
        <v>-2.45029690981724E-15</v>
      </c>
      <c r="AJ9" s="74">
        <f>IF(OR(MOD($H9,2)=0,INDEX('Данные (2)'!$C$25:$V$44,INT($H9/2)+1,AJ$2)&lt;&gt;1),INDEX($E$3:$F$22,AJ$2,MOD(COLUMNS($H$2:AJ$2),2)+1),INDEX($E$3:$F$22,INT($H9/2)+1,MOD(COLUMNS($H$2:AJ$2),2)+1))</f>
        <v>10</v>
      </c>
      <c r="AK9" s="74">
        <f>IF(OR(MOD($H9,2)=0,INDEX('Данные (2)'!$C$25:$V$44,INT($H9/2)+1,AK$2)&lt;&gt;1),INDEX($E$3:$F$22,AK$2,MOD(COLUMNS($H$2:AK$2),2)+1),INDEX($E$3:$F$22,INT($H9/2)+1,MOD(COLUMNS($H$2:AK$2),2)+1))</f>
        <v>4.3388373911755789</v>
      </c>
      <c r="AL9" s="74">
        <f>IF(OR(MOD($H9,2)=0,INDEX('Данные (2)'!$C$25:$V$44,INT($H9/2)+1,AL$2)&lt;&gt;1),INDEX($E$3:$F$22,AL$2,MOD(COLUMNS($H$2:AL$2),2)+1),INDEX($E$3:$F$22,INT($H9/2)+1,MOD(COLUMNS($H$2:AL$2),2)+1))</f>
        <v>9.0096886790241921</v>
      </c>
      <c r="AM9" s="74">
        <f>IF(OR(MOD($H9,2)=0,INDEX('Данные (2)'!$C$25:$V$44,INT($H9/2)+1,AM$2)&lt;&gt;1),INDEX($E$3:$F$22,AM$2,MOD(COLUMNS($H$2:AM$2),2)+1),INDEX($E$3:$F$22,INT($H9/2)+1,MOD(COLUMNS($H$2:AM$2),2)+1))</f>
        <v>7.8183148246802956</v>
      </c>
      <c r="AN9" s="74">
        <f>IF(OR(MOD($H9,2)=0,INDEX('Данные (2)'!$C$25:$V$44,INT($H9/2)+1,AN$2)&lt;&gt;1),INDEX($E$3:$F$22,AN$2,MOD(COLUMNS($H$2:AN$2),2)+1),INDEX($E$3:$F$22,INT($H9/2)+1,MOD(COLUMNS($H$2:AN$2),2)+1))</f>
        <v>6.2348980185873373</v>
      </c>
      <c r="AO9" s="74">
        <f>IF(OR(MOD($H9,2)=0,INDEX('Данные (2)'!$C$25:$V$44,INT($H9/2)+1,AO$2)&lt;&gt;1),INDEX($E$3:$F$22,AO$2,MOD(COLUMNS($H$2:AO$2),2)+1),INDEX($E$3:$F$22,INT($H9/2)+1,MOD(COLUMNS($H$2:AO$2),2)+1))</f>
        <v>9.7492791218182351</v>
      </c>
      <c r="AP9" s="74">
        <f>IF(OR(MOD($H9,2)=0,INDEX('Данные (2)'!$C$25:$V$44,INT($H9/2)+1,AP$2)&lt;&gt;1),INDEX($E$3:$F$22,AP$2,MOD(COLUMNS($H$2:AP$2),2)+1),INDEX($E$3:$F$22,INT($H9/2)+1,MOD(COLUMNS($H$2:AP$2),2)+1))</f>
        <v>2.2252093395631469</v>
      </c>
      <c r="AQ9" s="74">
        <f>IF(OR(MOD($H9,2)=0,INDEX('Данные (2)'!$C$25:$V$44,INT($H9/2)+1,AQ$2)&lt;&gt;1),INDEX($E$3:$F$22,AQ$2,MOD(COLUMNS($H$2:AQ$2),2)+1),INDEX($E$3:$F$22,INT($H9/2)+1,MOD(COLUMNS($H$2:AQ$2),2)+1))</f>
        <v>9.7492791218182369</v>
      </c>
      <c r="AR9" s="74">
        <f>IF(OR(MOD($H9,2)=0,INDEX('Данные (2)'!$C$25:$V$44,INT($H9/2)+1,AR$2)&lt;&gt;1),INDEX($E$3:$F$22,AR$2,MOD(COLUMNS($H$2:AR$2),2)+1),INDEX($E$3:$F$22,INT($H9/2)+1,MOD(COLUMNS($H$2:AR$2),2)+1))</f>
        <v>-2.2252093395631407</v>
      </c>
      <c r="AS9" s="74">
        <f>IF(OR(MOD($H9,2)=0,INDEX('Данные (2)'!$C$25:$V$44,INT($H9/2)+1,AS$2)&lt;&gt;1),INDEX($E$3:$F$22,AS$2,MOD(COLUMNS($H$2:AS$2),2)+1),INDEX($E$3:$F$22,INT($H9/2)+1,MOD(COLUMNS($H$2:AS$2),2)+1))</f>
        <v>7.8183148246803</v>
      </c>
      <c r="AT9" s="74">
        <f>IF(OR(MOD($H9,2)=0,INDEX('Данные (2)'!$C$25:$V$44,INT($H9/2)+1,AT$2)&lt;&gt;1),INDEX($E$3:$F$22,AT$2,MOD(COLUMNS($H$2:AT$2),2)+1),INDEX($E$3:$F$22,INT($H9/2)+1,MOD(COLUMNS($H$2:AT$2),2)+1))</f>
        <v>-6.2348980185873328</v>
      </c>
      <c r="AU9" s="74">
        <f>IF(OR(MOD($H9,2)=0,INDEX('Данные (2)'!$C$25:$V$44,INT($H9/2)+1,AU$2)&lt;&gt;1),INDEX($E$3:$F$22,AU$2,MOD(COLUMNS($H$2:AU$2),2)+1),INDEX($E$3:$F$22,INT($H9/2)+1,MOD(COLUMNS($H$2:AU$2),2)+1))</f>
        <v>4.3388373911755842</v>
      </c>
      <c r="AV9" s="74">
        <f>IF(OR(MOD($H9,2)=0,INDEX('Данные (2)'!$C$25:$V$44,INT($H9/2)+1,AV$2)&lt;&gt;1),INDEX($E$3:$F$22,AV$2,MOD(COLUMNS($H$2:AV$2),2)+1),INDEX($E$3:$F$22,INT($H9/2)+1,MOD(COLUMNS($H$2:AV$2),2)+1))</f>
        <v>-9.0096886790241886</v>
      </c>
      <c r="AX9" s="70">
        <f>IF(OR(MOD($H9,2)=0,INDEX('Данные (2)'!$C$25:$V$44,INT($H9/2)+1,AX$2)&lt;&gt;2),INDEX($E$3:$F$22,AX$2,MOD(COLUMNS($AW$2:AX$2),2)+1),INDEX($E$3:$F$22,INT($H9/2)+1,MOD(COLUMNS($AW$2:AX$2),2)+1))</f>
        <v>4.3388373911755815</v>
      </c>
      <c r="AY9" s="70">
        <f>IF(OR(MOD($H9,2)=0,INDEX('Данные (2)'!$C$25:$V$44,INT($H9/2)+1,AY$2)&lt;&gt;2),INDEX($E$3:$F$22,AY$2,MOD(COLUMNS($AW$2:AY$2),2)+1),INDEX($E$3:$F$22,INT($H9/2)+1,MOD(COLUMNS($AW$2:AY$2),2)+1))</f>
        <v>9.0096886790241921</v>
      </c>
      <c r="AZ9" s="70">
        <f>IF(OR(MOD($H9,2)=0,INDEX('Данные (2)'!$C$25:$V$44,INT($H9/2)+1,AZ$2)&lt;&gt;2),INDEX($E$3:$F$22,AZ$2,MOD(COLUMNS($AW$2:AZ$2),2)+1),INDEX($E$3:$F$22,INT($H9/2)+1,MOD(COLUMNS($AW$2:AZ$2),2)+1))</f>
        <v>9.7492791218182369</v>
      </c>
      <c r="BA9" s="70">
        <f>IF(OR(MOD($H9,2)=0,INDEX('Данные (2)'!$C$25:$V$44,INT($H9/2)+1,BA$2)&lt;&gt;2),INDEX($E$3:$F$22,BA$2,MOD(COLUMNS($AW$2:BA$2),2)+1),INDEX($E$3:$F$22,INT($H9/2)+1,MOD(COLUMNS($AW$2:BA$2),2)+1))</f>
        <v>2.2252093395631443</v>
      </c>
      <c r="BB9" s="70">
        <f>IF(OR(MOD($H9,2)=0,INDEX('Данные (2)'!$C$25:$V$44,INT($H9/2)+1,BB$2)&lt;&gt;2),INDEX($E$3:$F$22,BB$2,MOD(COLUMNS($AW$2:BB$2),2)+1),INDEX($E$3:$F$22,INT($H9/2)+1,MOD(COLUMNS($AW$2:BB$2),2)+1))</f>
        <v>9.7492791218182369</v>
      </c>
      <c r="BC9" s="70">
        <f>IF(OR(MOD($H9,2)=0,INDEX('Данные (2)'!$C$25:$V$44,INT($H9/2)+1,BC$2)&lt;&gt;2),INDEX($E$3:$F$22,BC$2,MOD(COLUMNS($AW$2:BC$2),2)+1),INDEX($E$3:$F$22,INT($H9/2)+1,MOD(COLUMNS($AW$2:BC$2),2)+1))</f>
        <v>2.2252093395631443</v>
      </c>
      <c r="BD9" s="70">
        <f>IF(OR(MOD($H9,2)=0,INDEX('Данные (2)'!$C$25:$V$44,INT($H9/2)+1,BD$2)&lt;&gt;2),INDEX($E$3:$F$22,BD$2,MOD(COLUMNS($AW$2:BD$2),2)+1),INDEX($E$3:$F$22,INT($H9/2)+1,MOD(COLUMNS($AW$2:BD$2),2)+1))</f>
        <v>9.7492791218182369</v>
      </c>
      <c r="BE9" s="70">
        <f>IF(OR(MOD($H9,2)=0,INDEX('Данные (2)'!$C$25:$V$44,INT($H9/2)+1,BE$2)&lt;&gt;2),INDEX($E$3:$F$22,BE$2,MOD(COLUMNS($AW$2:BE$2),2)+1),INDEX($E$3:$F$22,INT($H9/2)+1,MOD(COLUMNS($AW$2:BE$2),2)+1))</f>
        <v>-2.2252093395631434</v>
      </c>
      <c r="BF9" s="70">
        <f>IF(OR(MOD($H9,2)=0,INDEX('Данные (2)'!$C$25:$V$44,INT($H9/2)+1,BF$2)&lt;&gt;2),INDEX($E$3:$F$22,BF$2,MOD(COLUMNS($AW$2:BF$2),2)+1),INDEX($E$3:$F$22,INT($H9/2)+1,MOD(COLUMNS($AW$2:BF$2),2)+1))</f>
        <v>9.7492791218182369</v>
      </c>
      <c r="BG9" s="70">
        <f>IF(OR(MOD($H9,2)=0,INDEX('Данные (2)'!$C$25:$V$44,INT($H9/2)+1,BG$2)&lt;&gt;2),INDEX($E$3:$F$22,BG$2,MOD(COLUMNS($AW$2:BG$2),2)+1),INDEX($E$3:$F$22,INT($H9/2)+1,MOD(COLUMNS($AW$2:BG$2),2)+1))</f>
        <v>2.2252093395631443</v>
      </c>
      <c r="BH9" s="70">
        <f>IF(OR(MOD($H9,2)=0,INDEX('Данные (2)'!$C$25:$V$44,INT($H9/2)+1,BH$2)&lt;&gt;2),INDEX($E$3:$F$22,BH$2,MOD(COLUMNS($AW$2:BH$2),2)+1),INDEX($E$3:$F$22,INT($H9/2)+1,MOD(COLUMNS($AW$2:BH$2),2)+1))</f>
        <v>4.3388373911755824</v>
      </c>
      <c r="BI9" s="70">
        <f>IF(OR(MOD($H9,2)=0,INDEX('Данные (2)'!$C$25:$V$44,INT($H9/2)+1,BI$2)&lt;&gt;2),INDEX($E$3:$F$22,BI$2,MOD(COLUMNS($AW$2:BI$2),2)+1),INDEX($E$3:$F$22,INT($H9/2)+1,MOD(COLUMNS($AW$2:BI$2),2)+1))</f>
        <v>-9.0096886790241903</v>
      </c>
      <c r="BJ9" s="70">
        <f>IF(OR(MOD($H9,2)=0,INDEX('Данные (2)'!$C$25:$V$44,INT($H9/2)+1,BJ$2)&lt;&gt;2),INDEX($E$3:$F$22,BJ$2,MOD(COLUMNS($AW$2:BJ$2),2)+1),INDEX($E$3:$F$22,INT($H9/2)+1,MOD(COLUMNS($AW$2:BJ$2),2)+1))</f>
        <v>1.22514845490862E-15</v>
      </c>
      <c r="BK9" s="70">
        <f>IF(OR(MOD($H9,2)=0,INDEX('Данные (2)'!$C$25:$V$44,INT($H9/2)+1,BK$2)&lt;&gt;2),INDEX($E$3:$F$22,BK$2,MOD(COLUMNS($AW$2:BK$2),2)+1),INDEX($E$3:$F$22,INT($H9/2)+1,MOD(COLUMNS($AW$2:BK$2),2)+1))</f>
        <v>-10</v>
      </c>
      <c r="BL9" s="70">
        <f>IF(OR(MOD($H9,2)=0,INDEX('Данные (2)'!$C$25:$V$44,INT($H9/2)+1,BL$2)&lt;&gt;2),INDEX($E$3:$F$22,BL$2,MOD(COLUMNS($AW$2:BL$2),2)+1),INDEX($E$3:$F$22,INT($H9/2)+1,MOD(COLUMNS($AW$2:BL$2),2)+1))</f>
        <v>-4.3388373911755798</v>
      </c>
      <c r="BM9" s="70">
        <f>IF(OR(MOD($H9,2)=0,INDEX('Данные (2)'!$C$25:$V$44,INT($H9/2)+1,BM$2)&lt;&gt;2),INDEX($E$3:$F$22,BM$2,MOD(COLUMNS($AW$2:BM$2),2)+1),INDEX($E$3:$F$22,INT($H9/2)+1,MOD(COLUMNS($AW$2:BM$2),2)+1))</f>
        <v>-9.0096886790241921</v>
      </c>
      <c r="BN9" s="70">
        <f>IF(OR(MOD($H9,2)=0,INDEX('Данные (2)'!$C$25:$V$44,INT($H9/2)+1,BN$2)&lt;&gt;2),INDEX($E$3:$F$22,BN$2,MOD(COLUMNS($AW$2:BN$2),2)+1),INDEX($E$3:$F$22,INT($H9/2)+1,MOD(COLUMNS($AW$2:BN$2),2)+1))</f>
        <v>9.7492791218182369</v>
      </c>
      <c r="BO9" s="70">
        <f>IF(OR(MOD($H9,2)=0,INDEX('Данные (2)'!$C$25:$V$44,INT($H9/2)+1,BO$2)&lt;&gt;2),INDEX($E$3:$F$22,BO$2,MOD(COLUMNS($AW$2:BO$2),2)+1),INDEX($E$3:$F$22,INT($H9/2)+1,MOD(COLUMNS($AW$2:BO$2),2)+1))</f>
        <v>2.2252093395631443</v>
      </c>
      <c r="BP9" s="70">
        <f>IF(OR(MOD($H9,2)=0,INDEX('Данные (2)'!$C$25:$V$44,INT($H9/2)+1,BP$2)&lt;&gt;2),INDEX($E$3:$F$22,BP$2,MOD(COLUMNS($AW$2:BP$2),2)+1),INDEX($E$3:$F$22,INT($H9/2)+1,MOD(COLUMNS($AW$2:BP$2),2)+1))</f>
        <v>-9.7492791218182369</v>
      </c>
      <c r="BQ9" s="70">
        <f>IF(OR(MOD($H9,2)=0,INDEX('Данные (2)'!$C$25:$V$44,INT($H9/2)+1,BQ$2)&lt;&gt;2),INDEX($E$3:$F$22,BQ$2,MOD(COLUMNS($AW$2:BQ$2),2)+1),INDEX($E$3:$F$22,INT($H9/2)+1,MOD(COLUMNS($AW$2:BQ$2),2)+1))</f>
        <v>-2.225209339563146</v>
      </c>
      <c r="BR9" s="70">
        <f>IF(OR(MOD($H9,2)=0,INDEX('Данные (2)'!$C$25:$V$44,INT($H9/2)+1,BR$2)&lt;&gt;2),INDEX($E$3:$F$22,BR$2,MOD(COLUMNS($AW$2:BR$2),2)+1),INDEX($E$3:$F$22,INT($H9/2)+1,MOD(COLUMNS($AW$2:BR$2),2)+1))</f>
        <v>9.7492791218182369</v>
      </c>
      <c r="BS9" s="70">
        <f>IF(OR(MOD($H9,2)=0,INDEX('Данные (2)'!$C$25:$V$44,INT($H9/2)+1,BS$2)&lt;&gt;2),INDEX($E$3:$F$22,BS$2,MOD(COLUMNS($AW$2:BS$2),2)+1),INDEX($E$3:$F$22,INT($H9/2)+1,MOD(COLUMNS($AW$2:BS$2),2)+1))</f>
        <v>2.2252093395631443</v>
      </c>
      <c r="BT9" s="70">
        <f>IF(OR(MOD($H9,2)=0,INDEX('Данные (2)'!$C$25:$V$44,INT($H9/2)+1,BT$2)&lt;&gt;2),INDEX($E$3:$F$22,BT$2,MOD(COLUMNS($AW$2:BT$2),2)+1),INDEX($E$3:$F$22,INT($H9/2)+1,MOD(COLUMNS($AW$2:BT$2),2)+1))</f>
        <v>9.7492791218182369</v>
      </c>
      <c r="BU9" s="70">
        <f>IF(OR(MOD($H9,2)=0,INDEX('Данные (2)'!$C$25:$V$44,INT($H9/2)+1,BU$2)&lt;&gt;2),INDEX($E$3:$F$22,BU$2,MOD(COLUMNS($AW$2:BU$2),2)+1),INDEX($E$3:$F$22,INT($H9/2)+1,MOD(COLUMNS($AW$2:BU$2),2)+1))</f>
        <v>2.2252093395631443</v>
      </c>
      <c r="BV9" s="70">
        <f>IF(OR(MOD($H9,2)=0,INDEX('Данные (2)'!$C$25:$V$44,INT($H9/2)+1,BV$2)&lt;&gt;2),INDEX($E$3:$F$22,BV$2,MOD(COLUMNS($AW$2:BV$2),2)+1),INDEX($E$3:$F$22,INT($H9/2)+1,MOD(COLUMNS($AW$2:BV$2),2)+1))</f>
        <v>9.7492791218182369</v>
      </c>
      <c r="BW9" s="70">
        <f>IF(OR(MOD($H9,2)=0,INDEX('Данные (2)'!$C$25:$V$44,INT($H9/2)+1,BW$2)&lt;&gt;2),INDEX($E$3:$F$22,BW$2,MOD(COLUMNS($AW$2:BW$2),2)+1),INDEX($E$3:$F$22,INT($H9/2)+1,MOD(COLUMNS($AW$2:BW$2),2)+1))</f>
        <v>2.2252093395631443</v>
      </c>
      <c r="BX9" s="70">
        <f>IF(OR(MOD($H9,2)=0,INDEX('Данные (2)'!$C$25:$V$44,INT($H9/2)+1,BX$2)&lt;&gt;2),INDEX($E$3:$F$22,BX$2,MOD(COLUMNS($AW$2:BX$2),2)+1),INDEX($E$3:$F$22,INT($H9/2)+1,MOD(COLUMNS($AW$2:BX$2),2)+1))</f>
        <v>-2.45029690981724E-15</v>
      </c>
      <c r="BY9" s="70">
        <f>IF(OR(MOD($H9,2)=0,INDEX('Данные (2)'!$C$25:$V$44,INT($H9/2)+1,BY$2)&lt;&gt;2),INDEX($E$3:$F$22,BY$2,MOD(COLUMNS($AW$2:BY$2),2)+1),INDEX($E$3:$F$22,INT($H9/2)+1,MOD(COLUMNS($AW$2:BY$2),2)+1))</f>
        <v>10</v>
      </c>
      <c r="BZ9" s="70">
        <f>IF(OR(MOD($H9,2)=0,INDEX('Данные (2)'!$C$25:$V$44,INT($H9/2)+1,BZ$2)&lt;&gt;2),INDEX($E$3:$F$22,BZ$2,MOD(COLUMNS($AW$2:BZ$2),2)+1),INDEX($E$3:$F$22,INT($H9/2)+1,MOD(COLUMNS($AW$2:BZ$2),2)+1))</f>
        <v>4.3388373911755789</v>
      </c>
      <c r="CA9" s="70">
        <f>IF(OR(MOD($H9,2)=0,INDEX('Данные (2)'!$C$25:$V$44,INT($H9/2)+1,CA$2)&lt;&gt;2),INDEX($E$3:$F$22,CA$2,MOD(COLUMNS($AW$2:CA$2),2)+1),INDEX($E$3:$F$22,INT($H9/2)+1,MOD(COLUMNS($AW$2:CA$2),2)+1))</f>
        <v>9.0096886790241921</v>
      </c>
      <c r="CB9" s="70">
        <f>IF(OR(MOD($H9,2)=0,INDEX('Данные (2)'!$C$25:$V$44,INT($H9/2)+1,CB$2)&lt;&gt;2),INDEX($E$3:$F$22,CB$2,MOD(COLUMNS($AW$2:CB$2),2)+1),INDEX($E$3:$F$22,INT($H9/2)+1,MOD(COLUMNS($AW$2:CB$2),2)+1))</f>
        <v>7.8183148246802956</v>
      </c>
      <c r="CC9" s="70">
        <f>IF(OR(MOD($H9,2)=0,INDEX('Данные (2)'!$C$25:$V$44,INT($H9/2)+1,CC$2)&lt;&gt;2),INDEX($E$3:$F$22,CC$2,MOD(COLUMNS($AW$2:CC$2),2)+1),INDEX($E$3:$F$22,INT($H9/2)+1,MOD(COLUMNS($AW$2:CC$2),2)+1))</f>
        <v>6.2348980185873373</v>
      </c>
      <c r="CD9" s="70">
        <f>IF(OR(MOD($H9,2)=0,INDEX('Данные (2)'!$C$25:$V$44,INT($H9/2)+1,CD$2)&lt;&gt;2),INDEX($E$3:$F$22,CD$2,MOD(COLUMNS($AW$2:CD$2),2)+1),INDEX($E$3:$F$22,INT($H9/2)+1,MOD(COLUMNS($AW$2:CD$2),2)+1))</f>
        <v>9.7492791218182351</v>
      </c>
      <c r="CE9" s="70">
        <f>IF(OR(MOD($H9,2)=0,INDEX('Данные (2)'!$C$25:$V$44,INT($H9/2)+1,CE$2)&lt;&gt;2),INDEX($E$3:$F$22,CE$2,MOD(COLUMNS($AW$2:CE$2),2)+1),INDEX($E$3:$F$22,INT($H9/2)+1,MOD(COLUMNS($AW$2:CE$2),2)+1))</f>
        <v>2.2252093395631469</v>
      </c>
      <c r="CF9" s="70">
        <f>IF(OR(MOD($H9,2)=0,INDEX('Данные (2)'!$C$25:$V$44,INT($H9/2)+1,CF$2)&lt;&gt;2),INDEX($E$3:$F$22,CF$2,MOD(COLUMNS($AW$2:CF$2),2)+1),INDEX($E$3:$F$22,INT($H9/2)+1,MOD(COLUMNS($AW$2:CF$2),2)+1))</f>
        <v>9.7492791218182369</v>
      </c>
      <c r="CG9" s="70">
        <f>IF(OR(MOD($H9,2)=0,INDEX('Данные (2)'!$C$25:$V$44,INT($H9/2)+1,CG$2)&lt;&gt;2),INDEX($E$3:$F$22,CG$2,MOD(COLUMNS($AW$2:CG$2),2)+1),INDEX($E$3:$F$22,INT($H9/2)+1,MOD(COLUMNS($AW$2:CG$2),2)+1))</f>
        <v>-2.2252093395631407</v>
      </c>
      <c r="CH9" s="70">
        <f>IF(OR(MOD($H9,2)=0,INDEX('Данные (2)'!$C$25:$V$44,INT($H9/2)+1,CH$2)&lt;&gt;2),INDEX($E$3:$F$22,CH$2,MOD(COLUMNS($AW$2:CH$2),2)+1),INDEX($E$3:$F$22,INT($H9/2)+1,MOD(COLUMNS($AW$2:CH$2),2)+1))</f>
        <v>7.8183148246803</v>
      </c>
      <c r="CI9" s="70">
        <f>IF(OR(MOD($H9,2)=0,INDEX('Данные (2)'!$C$25:$V$44,INT($H9/2)+1,CI$2)&lt;&gt;2),INDEX($E$3:$F$22,CI$2,MOD(COLUMNS($AW$2:CI$2),2)+1),INDEX($E$3:$F$22,INT($H9/2)+1,MOD(COLUMNS($AW$2:CI$2),2)+1))</f>
        <v>-6.2348980185873328</v>
      </c>
      <c r="CJ9" s="70">
        <f>IF(OR(MOD($H9,2)=0,INDEX('Данные (2)'!$C$25:$V$44,INT($H9/2)+1,CJ$2)&lt;&gt;2),INDEX($E$3:$F$22,CJ$2,MOD(COLUMNS($AW$2:CJ$2),2)+1),INDEX($E$3:$F$22,INT($H9/2)+1,MOD(COLUMNS($AW$2:CJ$2),2)+1))</f>
        <v>4.3388373911755842</v>
      </c>
      <c r="CK9" s="70">
        <f>IF(OR(MOD($H9,2)=0,INDEX('Данные (2)'!$C$25:$V$44,INT($H9/2)+1,CK$2)&lt;&gt;2),INDEX($E$3:$F$22,CK$2,MOD(COLUMNS($AW$2:CK$2),2)+1),INDEX($E$3:$F$22,INT($H9/2)+1,MOD(COLUMNS($AW$2:CK$2),2)+1))</f>
        <v>-9.0096886790241886</v>
      </c>
      <c r="CM9" s="69">
        <f>INDEX(I9:AV9,$B$60*2-1)</f>
        <v>-4.3388373911755833</v>
      </c>
      <c r="CN9" s="69">
        <f>INDEX(I9:AV9,$B$60*2)</f>
        <v>9.0096886790241903</v>
      </c>
      <c r="CO9" s="69">
        <f>INDEX(AX9:CK9,$B$60*2-1)</f>
        <v>9.7492791218182369</v>
      </c>
      <c r="CP9" s="69">
        <f>INDEX(AX9:CK9,$B$60*2)</f>
        <v>2.2252093395631443</v>
      </c>
    </row>
    <row r="10" spans="1:96" x14ac:dyDescent="0.25">
      <c r="A10" s="69" t="s">
        <v>345</v>
      </c>
      <c r="B10" s="69">
        <f t="array" ref="B10">SUM((INDEX('Данные (2)'!$C$25:$V$44,$B$60,)=2)*1)</f>
        <v>6</v>
      </c>
      <c r="D10" s="65">
        <v>8</v>
      </c>
      <c r="E10" s="76">
        <f>$B$2 + $B$4*SIN($B$6*D10)</f>
        <v>-4.3388373911755798</v>
      </c>
      <c r="F10" s="76">
        <f>$B$2 + $B$4*COS($B$6*D10)</f>
        <v>-9.0096886790241921</v>
      </c>
      <c r="H10" s="75">
        <v>6</v>
      </c>
      <c r="I10" s="74">
        <f>IF(OR(MOD($H10,2)=0,INDEX('Данные (2)'!$C$25:$V$44,INT($H10/2)+1,I$2)&lt;&gt;1),INDEX($E$3:$F$22,I$2,MOD(COLUMNS(H$2:$I$2),2)+1),INDEX($E$3:$F$22,INT($H10/2)+1,MOD(COLUMNS(H$2:$I$2),2)+1))</f>
        <v>4.3388373911755815</v>
      </c>
      <c r="J10" s="74">
        <f>IF(OR(MOD($H10,2)=0,INDEX('Данные (2)'!$C$25:$V$44,INT($H10/2)+1,J$2)&lt;&gt;1),INDEX($E$3:$F$22,J$2,MOD(COLUMNS($H$2:J$2),2)+1),INDEX($E$3:$F$22,INT($H10/2)+1,MOD(COLUMNS($H$2:J$2),2)+1))</f>
        <v>9.0096886790241921</v>
      </c>
      <c r="K10" s="74">
        <f>IF(OR(MOD($H10,2)=0,INDEX('Данные (2)'!$C$25:$V$44,INT($H10/2)+1,K$2)&lt;&gt;1),INDEX($E$3:$F$22,K$2,MOD(COLUMNS($H$2:K$2),2)+1),INDEX($E$3:$F$22,INT($H10/2)+1,MOD(COLUMNS($H$2:K$2),2)+1))</f>
        <v>7.8183148246802983</v>
      </c>
      <c r="L10" s="74">
        <f>IF(OR(MOD($H10,2)=0,INDEX('Данные (2)'!$C$25:$V$44,INT($H10/2)+1,L$2)&lt;&gt;1),INDEX($E$3:$F$22,L$2,MOD(COLUMNS($H$2:L$2),2)+1),INDEX($E$3:$F$22,INT($H10/2)+1,MOD(COLUMNS($H$2:L$2),2)+1))</f>
        <v>6.2348980185873355</v>
      </c>
      <c r="M10" s="74">
        <f>IF(OR(MOD($H10,2)=0,INDEX('Данные (2)'!$C$25:$V$44,INT($H10/2)+1,M$2)&lt;&gt;1),INDEX($E$3:$F$22,M$2,MOD(COLUMNS($H$2:M$2),2)+1),INDEX($E$3:$F$22,INT($H10/2)+1,MOD(COLUMNS($H$2:M$2),2)+1))</f>
        <v>9.7492791218182369</v>
      </c>
      <c r="N10" s="74">
        <f>IF(OR(MOD($H10,2)=0,INDEX('Данные (2)'!$C$25:$V$44,INT($H10/2)+1,N$2)&lt;&gt;1),INDEX($E$3:$F$22,N$2,MOD(COLUMNS($H$2:N$2),2)+1),INDEX($E$3:$F$22,INT($H10/2)+1,MOD(COLUMNS($H$2:N$2),2)+1))</f>
        <v>2.2252093395631443</v>
      </c>
      <c r="O10" s="74">
        <f>IF(OR(MOD($H10,2)=0,INDEX('Данные (2)'!$C$25:$V$44,INT($H10/2)+1,O$2)&lt;&gt;1),INDEX($E$3:$F$22,O$2,MOD(COLUMNS($H$2:O$2),2)+1),INDEX($E$3:$F$22,INT($H10/2)+1,MOD(COLUMNS($H$2:O$2),2)+1))</f>
        <v>9.7492791218182369</v>
      </c>
      <c r="P10" s="74">
        <f>IF(OR(MOD($H10,2)=0,INDEX('Данные (2)'!$C$25:$V$44,INT($H10/2)+1,P$2)&lt;&gt;1),INDEX($E$3:$F$22,P$2,MOD(COLUMNS($H$2:P$2),2)+1),INDEX($E$3:$F$22,INT($H10/2)+1,MOD(COLUMNS($H$2:P$2),2)+1))</f>
        <v>-2.2252093395631434</v>
      </c>
      <c r="Q10" s="74">
        <f>IF(OR(MOD($H10,2)=0,INDEX('Данные (2)'!$C$25:$V$44,INT($H10/2)+1,Q$2)&lt;&gt;1),INDEX($E$3:$F$22,Q$2,MOD(COLUMNS($H$2:Q$2),2)+1),INDEX($E$3:$F$22,INT($H10/2)+1,MOD(COLUMNS($H$2:Q$2),2)+1))</f>
        <v>7.8183148246802991</v>
      </c>
      <c r="R10" s="74">
        <f>IF(OR(MOD($H10,2)=0,INDEX('Данные (2)'!$C$25:$V$44,INT($H10/2)+1,R$2)&lt;&gt;1),INDEX($E$3:$F$22,R$2,MOD(COLUMNS($H$2:R$2),2)+1),INDEX($E$3:$F$22,INT($H10/2)+1,MOD(COLUMNS($H$2:R$2),2)+1))</f>
        <v>-6.2348980185873346</v>
      </c>
      <c r="S10" s="74">
        <f>IF(OR(MOD($H10,2)=0,INDEX('Данные (2)'!$C$25:$V$44,INT($H10/2)+1,S$2)&lt;&gt;1),INDEX($E$3:$F$22,S$2,MOD(COLUMNS($H$2:S$2),2)+1),INDEX($E$3:$F$22,INT($H10/2)+1,MOD(COLUMNS($H$2:S$2),2)+1))</f>
        <v>4.3388373911755824</v>
      </c>
      <c r="T10" s="74">
        <f>IF(OR(MOD($H10,2)=0,INDEX('Данные (2)'!$C$25:$V$44,INT($H10/2)+1,T$2)&lt;&gt;1),INDEX($E$3:$F$22,T$2,MOD(COLUMNS($H$2:T$2),2)+1),INDEX($E$3:$F$22,INT($H10/2)+1,MOD(COLUMNS($H$2:T$2),2)+1))</f>
        <v>-9.0096886790241903</v>
      </c>
      <c r="U10" s="74">
        <f>IF(OR(MOD($H10,2)=0,INDEX('Данные (2)'!$C$25:$V$44,INT($H10/2)+1,U$2)&lt;&gt;1),INDEX($E$3:$F$22,U$2,MOD(COLUMNS($H$2:U$2),2)+1),INDEX($E$3:$F$22,INT($H10/2)+1,MOD(COLUMNS($H$2:U$2),2)+1))</f>
        <v>1.22514845490862E-15</v>
      </c>
      <c r="V10" s="74">
        <f>IF(OR(MOD($H10,2)=0,INDEX('Данные (2)'!$C$25:$V$44,INT($H10/2)+1,V$2)&lt;&gt;1),INDEX($E$3:$F$22,V$2,MOD(COLUMNS($H$2:V$2),2)+1),INDEX($E$3:$F$22,INT($H10/2)+1,MOD(COLUMNS($H$2:V$2),2)+1))</f>
        <v>-10</v>
      </c>
      <c r="W10" s="74">
        <f>IF(OR(MOD($H10,2)=0,INDEX('Данные (2)'!$C$25:$V$44,INT($H10/2)+1,W$2)&lt;&gt;1),INDEX($E$3:$F$22,W$2,MOD(COLUMNS($H$2:W$2),2)+1),INDEX($E$3:$F$22,INT($H10/2)+1,MOD(COLUMNS($H$2:W$2),2)+1))</f>
        <v>-4.3388373911755798</v>
      </c>
      <c r="X10" s="74">
        <f>IF(OR(MOD($H10,2)=0,INDEX('Данные (2)'!$C$25:$V$44,INT($H10/2)+1,X$2)&lt;&gt;1),INDEX($E$3:$F$22,X$2,MOD(COLUMNS($H$2:X$2),2)+1),INDEX($E$3:$F$22,INT($H10/2)+1,MOD(COLUMNS($H$2:X$2),2)+1))</f>
        <v>-9.0096886790241921</v>
      </c>
      <c r="Y10" s="74">
        <f>IF(OR(MOD($H10,2)=0,INDEX('Данные (2)'!$C$25:$V$44,INT($H10/2)+1,Y$2)&lt;&gt;1),INDEX($E$3:$F$22,Y$2,MOD(COLUMNS($H$2:Y$2),2)+1),INDEX($E$3:$F$22,INT($H10/2)+1,MOD(COLUMNS($H$2:Y$2),2)+1))</f>
        <v>-7.8183148246802965</v>
      </c>
      <c r="Z10" s="74">
        <f>IF(OR(MOD($H10,2)=0,INDEX('Данные (2)'!$C$25:$V$44,INT($H10/2)+1,Z$2)&lt;&gt;1),INDEX($E$3:$F$22,Z$2,MOD(COLUMNS($H$2:Z$2),2)+1),INDEX($E$3:$F$22,INT($H10/2)+1,MOD(COLUMNS($H$2:Z$2),2)+1))</f>
        <v>-6.2348980185873373</v>
      </c>
      <c r="AA10" s="74">
        <f>IF(OR(MOD($H10,2)=0,INDEX('Данные (2)'!$C$25:$V$44,INT($H10/2)+1,AA$2)&lt;&gt;1),INDEX($E$3:$F$22,AA$2,MOD(COLUMNS($H$2:AA$2),2)+1),INDEX($E$3:$F$22,INT($H10/2)+1,MOD(COLUMNS($H$2:AA$2),2)+1))</f>
        <v>-9.7492791218182369</v>
      </c>
      <c r="AB10" s="74">
        <f>IF(OR(MOD($H10,2)=0,INDEX('Данные (2)'!$C$25:$V$44,INT($H10/2)+1,AB$2)&lt;&gt;1),INDEX($E$3:$F$22,AB$2,MOD(COLUMNS($H$2:AB$2),2)+1),INDEX($E$3:$F$22,INT($H10/2)+1,MOD(COLUMNS($H$2:AB$2),2)+1))</f>
        <v>-2.225209339563146</v>
      </c>
      <c r="AC10" s="74">
        <f>IF(OR(MOD($H10,2)=0,INDEX('Данные (2)'!$C$25:$V$44,INT($H10/2)+1,AC$2)&lt;&gt;1),INDEX($E$3:$F$22,AC$2,MOD(COLUMNS($H$2:AC$2),2)+1),INDEX($E$3:$F$22,INT($H10/2)+1,MOD(COLUMNS($H$2:AC$2),2)+1))</f>
        <v>-9.7492791218182369</v>
      </c>
      <c r="AD10" s="74">
        <f>IF(OR(MOD($H10,2)=0,INDEX('Данные (2)'!$C$25:$V$44,INT($H10/2)+1,AD$2)&lt;&gt;1),INDEX($E$3:$F$22,AD$2,MOD(COLUMNS($H$2:AD$2),2)+1),INDEX($E$3:$F$22,INT($H10/2)+1,MOD(COLUMNS($H$2:AD$2),2)+1))</f>
        <v>2.2252093395631425</v>
      </c>
      <c r="AE10" s="74">
        <f>IF(OR(MOD($H10,2)=0,INDEX('Данные (2)'!$C$25:$V$44,INT($H10/2)+1,AE$2)&lt;&gt;1),INDEX($E$3:$F$22,AE$2,MOD(COLUMNS($H$2:AE$2),2)+1),INDEX($E$3:$F$22,INT($H10/2)+1,MOD(COLUMNS($H$2:AE$2),2)+1))</f>
        <v>-7.8183148246802991</v>
      </c>
      <c r="AF10" s="74">
        <f>IF(OR(MOD($H10,2)=0,INDEX('Данные (2)'!$C$25:$V$44,INT($H10/2)+1,AF$2)&lt;&gt;1),INDEX($E$3:$F$22,AF$2,MOD(COLUMNS($H$2:AF$2),2)+1),INDEX($E$3:$F$22,INT($H10/2)+1,MOD(COLUMNS($H$2:AF$2),2)+1))</f>
        <v>6.2348980185873337</v>
      </c>
      <c r="AG10" s="74">
        <f>IF(OR(MOD($H10,2)=0,INDEX('Данные (2)'!$C$25:$V$44,INT($H10/2)+1,AG$2)&lt;&gt;1),INDEX($E$3:$F$22,AG$2,MOD(COLUMNS($H$2:AG$2),2)+1),INDEX($E$3:$F$22,INT($H10/2)+1,MOD(COLUMNS($H$2:AG$2),2)+1))</f>
        <v>-4.3388373911755833</v>
      </c>
      <c r="AH10" s="74">
        <f>IF(OR(MOD($H10,2)=0,INDEX('Данные (2)'!$C$25:$V$44,INT($H10/2)+1,AH$2)&lt;&gt;1),INDEX($E$3:$F$22,AH$2,MOD(COLUMNS($H$2:AH$2),2)+1),INDEX($E$3:$F$22,INT($H10/2)+1,MOD(COLUMNS($H$2:AH$2),2)+1))</f>
        <v>9.0096886790241903</v>
      </c>
      <c r="AI10" s="74">
        <f>IF(OR(MOD($H10,2)=0,INDEX('Данные (2)'!$C$25:$V$44,INT($H10/2)+1,AI$2)&lt;&gt;1),INDEX($E$3:$F$22,AI$2,MOD(COLUMNS($H$2:AI$2),2)+1),INDEX($E$3:$F$22,INT($H10/2)+1,MOD(COLUMNS($H$2:AI$2),2)+1))</f>
        <v>-2.45029690981724E-15</v>
      </c>
      <c r="AJ10" s="74">
        <f>IF(OR(MOD($H10,2)=0,INDEX('Данные (2)'!$C$25:$V$44,INT($H10/2)+1,AJ$2)&lt;&gt;1),INDEX($E$3:$F$22,AJ$2,MOD(COLUMNS($H$2:AJ$2),2)+1),INDEX($E$3:$F$22,INT($H10/2)+1,MOD(COLUMNS($H$2:AJ$2),2)+1))</f>
        <v>10</v>
      </c>
      <c r="AK10" s="74">
        <f>IF(OR(MOD($H10,2)=0,INDEX('Данные (2)'!$C$25:$V$44,INT($H10/2)+1,AK$2)&lt;&gt;1),INDEX($E$3:$F$22,AK$2,MOD(COLUMNS($H$2:AK$2),2)+1),INDEX($E$3:$F$22,INT($H10/2)+1,MOD(COLUMNS($H$2:AK$2),2)+1))</f>
        <v>4.3388373911755789</v>
      </c>
      <c r="AL10" s="74">
        <f>IF(OR(MOD($H10,2)=0,INDEX('Данные (2)'!$C$25:$V$44,INT($H10/2)+1,AL$2)&lt;&gt;1),INDEX($E$3:$F$22,AL$2,MOD(COLUMNS($H$2:AL$2),2)+1),INDEX($E$3:$F$22,INT($H10/2)+1,MOD(COLUMNS($H$2:AL$2),2)+1))</f>
        <v>9.0096886790241921</v>
      </c>
      <c r="AM10" s="74">
        <f>IF(OR(MOD($H10,2)=0,INDEX('Данные (2)'!$C$25:$V$44,INT($H10/2)+1,AM$2)&lt;&gt;1),INDEX($E$3:$F$22,AM$2,MOD(COLUMNS($H$2:AM$2),2)+1),INDEX($E$3:$F$22,INT($H10/2)+1,MOD(COLUMNS($H$2:AM$2),2)+1))</f>
        <v>7.8183148246802956</v>
      </c>
      <c r="AN10" s="74">
        <f>IF(OR(MOD($H10,2)=0,INDEX('Данные (2)'!$C$25:$V$44,INT($H10/2)+1,AN$2)&lt;&gt;1),INDEX($E$3:$F$22,AN$2,MOD(COLUMNS($H$2:AN$2),2)+1),INDEX($E$3:$F$22,INT($H10/2)+1,MOD(COLUMNS($H$2:AN$2),2)+1))</f>
        <v>6.2348980185873373</v>
      </c>
      <c r="AO10" s="74">
        <f>IF(OR(MOD($H10,2)=0,INDEX('Данные (2)'!$C$25:$V$44,INT($H10/2)+1,AO$2)&lt;&gt;1),INDEX($E$3:$F$22,AO$2,MOD(COLUMNS($H$2:AO$2),2)+1),INDEX($E$3:$F$22,INT($H10/2)+1,MOD(COLUMNS($H$2:AO$2),2)+1))</f>
        <v>9.7492791218182351</v>
      </c>
      <c r="AP10" s="74">
        <f>IF(OR(MOD($H10,2)=0,INDEX('Данные (2)'!$C$25:$V$44,INT($H10/2)+1,AP$2)&lt;&gt;1),INDEX($E$3:$F$22,AP$2,MOD(COLUMNS($H$2:AP$2),2)+1),INDEX($E$3:$F$22,INT($H10/2)+1,MOD(COLUMNS($H$2:AP$2),2)+1))</f>
        <v>2.2252093395631469</v>
      </c>
      <c r="AQ10" s="74">
        <f>IF(OR(MOD($H10,2)=0,INDEX('Данные (2)'!$C$25:$V$44,INT($H10/2)+1,AQ$2)&lt;&gt;1),INDEX($E$3:$F$22,AQ$2,MOD(COLUMNS($H$2:AQ$2),2)+1),INDEX($E$3:$F$22,INT($H10/2)+1,MOD(COLUMNS($H$2:AQ$2),2)+1))</f>
        <v>9.7492791218182369</v>
      </c>
      <c r="AR10" s="74">
        <f>IF(OR(MOD($H10,2)=0,INDEX('Данные (2)'!$C$25:$V$44,INT($H10/2)+1,AR$2)&lt;&gt;1),INDEX($E$3:$F$22,AR$2,MOD(COLUMNS($H$2:AR$2),2)+1),INDEX($E$3:$F$22,INT($H10/2)+1,MOD(COLUMNS($H$2:AR$2),2)+1))</f>
        <v>-2.2252093395631407</v>
      </c>
      <c r="AS10" s="74">
        <f>IF(OR(MOD($H10,2)=0,INDEX('Данные (2)'!$C$25:$V$44,INT($H10/2)+1,AS$2)&lt;&gt;1),INDEX($E$3:$F$22,AS$2,MOD(COLUMNS($H$2:AS$2),2)+1),INDEX($E$3:$F$22,INT($H10/2)+1,MOD(COLUMNS($H$2:AS$2),2)+1))</f>
        <v>7.8183148246803</v>
      </c>
      <c r="AT10" s="74">
        <f>IF(OR(MOD($H10,2)=0,INDEX('Данные (2)'!$C$25:$V$44,INT($H10/2)+1,AT$2)&lt;&gt;1),INDEX($E$3:$F$22,AT$2,MOD(COLUMNS($H$2:AT$2),2)+1),INDEX($E$3:$F$22,INT($H10/2)+1,MOD(COLUMNS($H$2:AT$2),2)+1))</f>
        <v>-6.2348980185873328</v>
      </c>
      <c r="AU10" s="74">
        <f>IF(OR(MOD($H10,2)=0,INDEX('Данные (2)'!$C$25:$V$44,INT($H10/2)+1,AU$2)&lt;&gt;1),INDEX($E$3:$F$22,AU$2,MOD(COLUMNS($H$2:AU$2),2)+1),INDEX($E$3:$F$22,INT($H10/2)+1,MOD(COLUMNS($H$2:AU$2),2)+1))</f>
        <v>4.3388373911755842</v>
      </c>
      <c r="AV10" s="74">
        <f>IF(OR(MOD($H10,2)=0,INDEX('Данные (2)'!$C$25:$V$44,INT($H10/2)+1,AV$2)&lt;&gt;1),INDEX($E$3:$F$22,AV$2,MOD(COLUMNS($H$2:AV$2),2)+1),INDEX($E$3:$F$22,INT($H10/2)+1,MOD(COLUMNS($H$2:AV$2),2)+1))</f>
        <v>-9.0096886790241886</v>
      </c>
      <c r="AX10" s="70">
        <f>IF(OR(MOD($H10,2)=0,INDEX('Данные (2)'!$C$25:$V$44,INT($H10/2)+1,AX$2)&lt;&gt;2),INDEX($E$3:$F$22,AX$2,MOD(COLUMNS($AW$2:AX$2),2)+1),INDEX($E$3:$F$22,INT($H10/2)+1,MOD(COLUMNS($AW$2:AX$2),2)+1))</f>
        <v>4.3388373911755815</v>
      </c>
      <c r="AY10" s="70">
        <f>IF(OR(MOD($H10,2)=0,INDEX('Данные (2)'!$C$25:$V$44,INT($H10/2)+1,AY$2)&lt;&gt;2),INDEX($E$3:$F$22,AY$2,MOD(COLUMNS($AW$2:AY$2),2)+1),INDEX($E$3:$F$22,INT($H10/2)+1,MOD(COLUMNS($AW$2:AY$2),2)+1))</f>
        <v>9.0096886790241921</v>
      </c>
      <c r="AZ10" s="70">
        <f>IF(OR(MOD($H10,2)=0,INDEX('Данные (2)'!$C$25:$V$44,INT($H10/2)+1,AZ$2)&lt;&gt;2),INDEX($E$3:$F$22,AZ$2,MOD(COLUMNS($AW$2:AZ$2),2)+1),INDEX($E$3:$F$22,INT($H10/2)+1,MOD(COLUMNS($AW$2:AZ$2),2)+1))</f>
        <v>7.8183148246802983</v>
      </c>
      <c r="BA10" s="70">
        <f>IF(OR(MOD($H10,2)=0,INDEX('Данные (2)'!$C$25:$V$44,INT($H10/2)+1,BA$2)&lt;&gt;2),INDEX($E$3:$F$22,BA$2,MOD(COLUMNS($AW$2:BA$2),2)+1),INDEX($E$3:$F$22,INT($H10/2)+1,MOD(COLUMNS($AW$2:BA$2),2)+1))</f>
        <v>6.2348980185873355</v>
      </c>
      <c r="BB10" s="70">
        <f>IF(OR(MOD($H10,2)=0,INDEX('Данные (2)'!$C$25:$V$44,INT($H10/2)+1,BB$2)&lt;&gt;2),INDEX($E$3:$F$22,BB$2,MOD(COLUMNS($AW$2:BB$2),2)+1),INDEX($E$3:$F$22,INT($H10/2)+1,MOD(COLUMNS($AW$2:BB$2),2)+1))</f>
        <v>9.7492791218182369</v>
      </c>
      <c r="BC10" s="70">
        <f>IF(OR(MOD($H10,2)=0,INDEX('Данные (2)'!$C$25:$V$44,INT($H10/2)+1,BC$2)&lt;&gt;2),INDEX($E$3:$F$22,BC$2,MOD(COLUMNS($AW$2:BC$2),2)+1),INDEX($E$3:$F$22,INT($H10/2)+1,MOD(COLUMNS($AW$2:BC$2),2)+1))</f>
        <v>2.2252093395631443</v>
      </c>
      <c r="BD10" s="70">
        <f>IF(OR(MOD($H10,2)=0,INDEX('Данные (2)'!$C$25:$V$44,INT($H10/2)+1,BD$2)&lt;&gt;2),INDEX($E$3:$F$22,BD$2,MOD(COLUMNS($AW$2:BD$2),2)+1),INDEX($E$3:$F$22,INT($H10/2)+1,MOD(COLUMNS($AW$2:BD$2),2)+1))</f>
        <v>9.7492791218182369</v>
      </c>
      <c r="BE10" s="70">
        <f>IF(OR(MOD($H10,2)=0,INDEX('Данные (2)'!$C$25:$V$44,INT($H10/2)+1,BE$2)&lt;&gt;2),INDEX($E$3:$F$22,BE$2,MOD(COLUMNS($AW$2:BE$2),2)+1),INDEX($E$3:$F$22,INT($H10/2)+1,MOD(COLUMNS($AW$2:BE$2),2)+1))</f>
        <v>-2.2252093395631434</v>
      </c>
      <c r="BF10" s="70">
        <f>IF(OR(MOD($H10,2)=0,INDEX('Данные (2)'!$C$25:$V$44,INT($H10/2)+1,BF$2)&lt;&gt;2),INDEX($E$3:$F$22,BF$2,MOD(COLUMNS($AW$2:BF$2),2)+1),INDEX($E$3:$F$22,INT($H10/2)+1,MOD(COLUMNS($AW$2:BF$2),2)+1))</f>
        <v>7.8183148246802991</v>
      </c>
      <c r="BG10" s="70">
        <f>IF(OR(MOD($H10,2)=0,INDEX('Данные (2)'!$C$25:$V$44,INT($H10/2)+1,BG$2)&lt;&gt;2),INDEX($E$3:$F$22,BG$2,MOD(COLUMNS($AW$2:BG$2),2)+1),INDEX($E$3:$F$22,INT($H10/2)+1,MOD(COLUMNS($AW$2:BG$2),2)+1))</f>
        <v>-6.2348980185873346</v>
      </c>
      <c r="BH10" s="70">
        <f>IF(OR(MOD($H10,2)=0,INDEX('Данные (2)'!$C$25:$V$44,INT($H10/2)+1,BH$2)&lt;&gt;2),INDEX($E$3:$F$22,BH$2,MOD(COLUMNS($AW$2:BH$2),2)+1),INDEX($E$3:$F$22,INT($H10/2)+1,MOD(COLUMNS($AW$2:BH$2),2)+1))</f>
        <v>4.3388373911755824</v>
      </c>
      <c r="BI10" s="70">
        <f>IF(OR(MOD($H10,2)=0,INDEX('Данные (2)'!$C$25:$V$44,INT($H10/2)+1,BI$2)&lt;&gt;2),INDEX($E$3:$F$22,BI$2,MOD(COLUMNS($AW$2:BI$2),2)+1),INDEX($E$3:$F$22,INT($H10/2)+1,MOD(COLUMNS($AW$2:BI$2),2)+1))</f>
        <v>-9.0096886790241903</v>
      </c>
      <c r="BJ10" s="70">
        <f>IF(OR(MOD($H10,2)=0,INDEX('Данные (2)'!$C$25:$V$44,INT($H10/2)+1,BJ$2)&lt;&gt;2),INDEX($E$3:$F$22,BJ$2,MOD(COLUMNS($AW$2:BJ$2),2)+1),INDEX($E$3:$F$22,INT($H10/2)+1,MOD(COLUMNS($AW$2:BJ$2),2)+1))</f>
        <v>1.22514845490862E-15</v>
      </c>
      <c r="BK10" s="70">
        <f>IF(OR(MOD($H10,2)=0,INDEX('Данные (2)'!$C$25:$V$44,INT($H10/2)+1,BK$2)&lt;&gt;2),INDEX($E$3:$F$22,BK$2,MOD(COLUMNS($AW$2:BK$2),2)+1),INDEX($E$3:$F$22,INT($H10/2)+1,MOD(COLUMNS($AW$2:BK$2),2)+1))</f>
        <v>-10</v>
      </c>
      <c r="BL10" s="70">
        <f>IF(OR(MOD($H10,2)=0,INDEX('Данные (2)'!$C$25:$V$44,INT($H10/2)+1,BL$2)&lt;&gt;2),INDEX($E$3:$F$22,BL$2,MOD(COLUMNS($AW$2:BL$2),2)+1),INDEX($E$3:$F$22,INT($H10/2)+1,MOD(COLUMNS($AW$2:BL$2),2)+1))</f>
        <v>-4.3388373911755798</v>
      </c>
      <c r="BM10" s="70">
        <f>IF(OR(MOD($H10,2)=0,INDEX('Данные (2)'!$C$25:$V$44,INT($H10/2)+1,BM$2)&lt;&gt;2),INDEX($E$3:$F$22,BM$2,MOD(COLUMNS($AW$2:BM$2),2)+1),INDEX($E$3:$F$22,INT($H10/2)+1,MOD(COLUMNS($AW$2:BM$2),2)+1))</f>
        <v>-9.0096886790241921</v>
      </c>
      <c r="BN10" s="70">
        <f>IF(OR(MOD($H10,2)=0,INDEX('Данные (2)'!$C$25:$V$44,INT($H10/2)+1,BN$2)&lt;&gt;2),INDEX($E$3:$F$22,BN$2,MOD(COLUMNS($AW$2:BN$2),2)+1),INDEX($E$3:$F$22,INT($H10/2)+1,MOD(COLUMNS($AW$2:BN$2),2)+1))</f>
        <v>-7.8183148246802965</v>
      </c>
      <c r="BO10" s="70">
        <f>IF(OR(MOD($H10,2)=0,INDEX('Данные (2)'!$C$25:$V$44,INT($H10/2)+1,BO$2)&lt;&gt;2),INDEX($E$3:$F$22,BO$2,MOD(COLUMNS($AW$2:BO$2),2)+1),INDEX($E$3:$F$22,INT($H10/2)+1,MOD(COLUMNS($AW$2:BO$2),2)+1))</f>
        <v>-6.2348980185873373</v>
      </c>
      <c r="BP10" s="70">
        <f>IF(OR(MOD($H10,2)=0,INDEX('Данные (2)'!$C$25:$V$44,INT($H10/2)+1,BP$2)&lt;&gt;2),INDEX($E$3:$F$22,BP$2,MOD(COLUMNS($AW$2:BP$2),2)+1),INDEX($E$3:$F$22,INT($H10/2)+1,MOD(COLUMNS($AW$2:BP$2),2)+1))</f>
        <v>-9.7492791218182369</v>
      </c>
      <c r="BQ10" s="70">
        <f>IF(OR(MOD($H10,2)=0,INDEX('Данные (2)'!$C$25:$V$44,INT($H10/2)+1,BQ$2)&lt;&gt;2),INDEX($E$3:$F$22,BQ$2,MOD(COLUMNS($AW$2:BQ$2),2)+1),INDEX($E$3:$F$22,INT($H10/2)+1,MOD(COLUMNS($AW$2:BQ$2),2)+1))</f>
        <v>-2.225209339563146</v>
      </c>
      <c r="BR10" s="70">
        <f>IF(OR(MOD($H10,2)=0,INDEX('Данные (2)'!$C$25:$V$44,INT($H10/2)+1,BR$2)&lt;&gt;2),INDEX($E$3:$F$22,BR$2,MOD(COLUMNS($AW$2:BR$2),2)+1),INDEX($E$3:$F$22,INT($H10/2)+1,MOD(COLUMNS($AW$2:BR$2),2)+1))</f>
        <v>-9.7492791218182369</v>
      </c>
      <c r="BS10" s="70">
        <f>IF(OR(MOD($H10,2)=0,INDEX('Данные (2)'!$C$25:$V$44,INT($H10/2)+1,BS$2)&lt;&gt;2),INDEX($E$3:$F$22,BS$2,MOD(COLUMNS($AW$2:BS$2),2)+1),INDEX($E$3:$F$22,INT($H10/2)+1,MOD(COLUMNS($AW$2:BS$2),2)+1))</f>
        <v>2.2252093395631425</v>
      </c>
      <c r="BT10" s="70">
        <f>IF(OR(MOD($H10,2)=0,INDEX('Данные (2)'!$C$25:$V$44,INT($H10/2)+1,BT$2)&lt;&gt;2),INDEX($E$3:$F$22,BT$2,MOD(COLUMNS($AW$2:BT$2),2)+1),INDEX($E$3:$F$22,INT($H10/2)+1,MOD(COLUMNS($AW$2:BT$2),2)+1))</f>
        <v>-7.8183148246802991</v>
      </c>
      <c r="BU10" s="70">
        <f>IF(OR(MOD($H10,2)=0,INDEX('Данные (2)'!$C$25:$V$44,INT($H10/2)+1,BU$2)&lt;&gt;2),INDEX($E$3:$F$22,BU$2,MOD(COLUMNS($AW$2:BU$2),2)+1),INDEX($E$3:$F$22,INT($H10/2)+1,MOD(COLUMNS($AW$2:BU$2),2)+1))</f>
        <v>6.2348980185873337</v>
      </c>
      <c r="BV10" s="70">
        <f>IF(OR(MOD($H10,2)=0,INDEX('Данные (2)'!$C$25:$V$44,INT($H10/2)+1,BV$2)&lt;&gt;2),INDEX($E$3:$F$22,BV$2,MOD(COLUMNS($AW$2:BV$2),2)+1),INDEX($E$3:$F$22,INT($H10/2)+1,MOD(COLUMNS($AW$2:BV$2),2)+1))</f>
        <v>-4.3388373911755833</v>
      </c>
      <c r="BW10" s="70">
        <f>IF(OR(MOD($H10,2)=0,INDEX('Данные (2)'!$C$25:$V$44,INT($H10/2)+1,BW$2)&lt;&gt;2),INDEX($E$3:$F$22,BW$2,MOD(COLUMNS($AW$2:BW$2),2)+1),INDEX($E$3:$F$22,INT($H10/2)+1,MOD(COLUMNS($AW$2:BW$2),2)+1))</f>
        <v>9.0096886790241903</v>
      </c>
      <c r="BX10" s="70">
        <f>IF(OR(MOD($H10,2)=0,INDEX('Данные (2)'!$C$25:$V$44,INT($H10/2)+1,BX$2)&lt;&gt;2),INDEX($E$3:$F$22,BX$2,MOD(COLUMNS($AW$2:BX$2),2)+1),INDEX($E$3:$F$22,INT($H10/2)+1,MOD(COLUMNS($AW$2:BX$2),2)+1))</f>
        <v>-2.45029690981724E-15</v>
      </c>
      <c r="BY10" s="70">
        <f>IF(OR(MOD($H10,2)=0,INDEX('Данные (2)'!$C$25:$V$44,INT($H10/2)+1,BY$2)&lt;&gt;2),INDEX($E$3:$F$22,BY$2,MOD(COLUMNS($AW$2:BY$2),2)+1),INDEX($E$3:$F$22,INT($H10/2)+1,MOD(COLUMNS($AW$2:BY$2),2)+1))</f>
        <v>10</v>
      </c>
      <c r="BZ10" s="70">
        <f>IF(OR(MOD($H10,2)=0,INDEX('Данные (2)'!$C$25:$V$44,INT($H10/2)+1,BZ$2)&lt;&gt;2),INDEX($E$3:$F$22,BZ$2,MOD(COLUMNS($AW$2:BZ$2),2)+1),INDEX($E$3:$F$22,INT($H10/2)+1,MOD(COLUMNS($AW$2:BZ$2),2)+1))</f>
        <v>4.3388373911755789</v>
      </c>
      <c r="CA10" s="70">
        <f>IF(OR(MOD($H10,2)=0,INDEX('Данные (2)'!$C$25:$V$44,INT($H10/2)+1,CA$2)&lt;&gt;2),INDEX($E$3:$F$22,CA$2,MOD(COLUMNS($AW$2:CA$2),2)+1),INDEX($E$3:$F$22,INT($H10/2)+1,MOD(COLUMNS($AW$2:CA$2),2)+1))</f>
        <v>9.0096886790241921</v>
      </c>
      <c r="CB10" s="70">
        <f>IF(OR(MOD($H10,2)=0,INDEX('Данные (2)'!$C$25:$V$44,INT($H10/2)+1,CB$2)&lt;&gt;2),INDEX($E$3:$F$22,CB$2,MOD(COLUMNS($AW$2:CB$2),2)+1),INDEX($E$3:$F$22,INT($H10/2)+1,MOD(COLUMNS($AW$2:CB$2),2)+1))</f>
        <v>7.8183148246802956</v>
      </c>
      <c r="CC10" s="70">
        <f>IF(OR(MOD($H10,2)=0,INDEX('Данные (2)'!$C$25:$V$44,INT($H10/2)+1,CC$2)&lt;&gt;2),INDEX($E$3:$F$22,CC$2,MOD(COLUMNS($AW$2:CC$2),2)+1),INDEX($E$3:$F$22,INT($H10/2)+1,MOD(COLUMNS($AW$2:CC$2),2)+1))</f>
        <v>6.2348980185873373</v>
      </c>
      <c r="CD10" s="70">
        <f>IF(OR(MOD($H10,2)=0,INDEX('Данные (2)'!$C$25:$V$44,INT($H10/2)+1,CD$2)&lt;&gt;2),INDEX($E$3:$F$22,CD$2,MOD(COLUMNS($AW$2:CD$2),2)+1),INDEX($E$3:$F$22,INT($H10/2)+1,MOD(COLUMNS($AW$2:CD$2),2)+1))</f>
        <v>9.7492791218182351</v>
      </c>
      <c r="CE10" s="70">
        <f>IF(OR(MOD($H10,2)=0,INDEX('Данные (2)'!$C$25:$V$44,INT($H10/2)+1,CE$2)&lt;&gt;2),INDEX($E$3:$F$22,CE$2,MOD(COLUMNS($AW$2:CE$2),2)+1),INDEX($E$3:$F$22,INT($H10/2)+1,MOD(COLUMNS($AW$2:CE$2),2)+1))</f>
        <v>2.2252093395631469</v>
      </c>
      <c r="CF10" s="70">
        <f>IF(OR(MOD($H10,2)=0,INDEX('Данные (2)'!$C$25:$V$44,INT($H10/2)+1,CF$2)&lt;&gt;2),INDEX($E$3:$F$22,CF$2,MOD(COLUMNS($AW$2:CF$2),2)+1),INDEX($E$3:$F$22,INT($H10/2)+1,MOD(COLUMNS($AW$2:CF$2),2)+1))</f>
        <v>9.7492791218182369</v>
      </c>
      <c r="CG10" s="70">
        <f>IF(OR(MOD($H10,2)=0,INDEX('Данные (2)'!$C$25:$V$44,INT($H10/2)+1,CG$2)&lt;&gt;2),INDEX($E$3:$F$22,CG$2,MOD(COLUMNS($AW$2:CG$2),2)+1),INDEX($E$3:$F$22,INT($H10/2)+1,MOD(COLUMNS($AW$2:CG$2),2)+1))</f>
        <v>-2.2252093395631407</v>
      </c>
      <c r="CH10" s="70">
        <f>IF(OR(MOD($H10,2)=0,INDEX('Данные (2)'!$C$25:$V$44,INT($H10/2)+1,CH$2)&lt;&gt;2),INDEX($E$3:$F$22,CH$2,MOD(COLUMNS($AW$2:CH$2),2)+1),INDEX($E$3:$F$22,INT($H10/2)+1,MOD(COLUMNS($AW$2:CH$2),2)+1))</f>
        <v>7.8183148246803</v>
      </c>
      <c r="CI10" s="70">
        <f>IF(OR(MOD($H10,2)=0,INDEX('Данные (2)'!$C$25:$V$44,INT($H10/2)+1,CI$2)&lt;&gt;2),INDEX($E$3:$F$22,CI$2,MOD(COLUMNS($AW$2:CI$2),2)+1),INDEX($E$3:$F$22,INT($H10/2)+1,MOD(COLUMNS($AW$2:CI$2),2)+1))</f>
        <v>-6.2348980185873328</v>
      </c>
      <c r="CJ10" s="70">
        <f>IF(OR(MOD($H10,2)=0,INDEX('Данные (2)'!$C$25:$V$44,INT($H10/2)+1,CJ$2)&lt;&gt;2),INDEX($E$3:$F$22,CJ$2,MOD(COLUMNS($AW$2:CJ$2),2)+1),INDEX($E$3:$F$22,INT($H10/2)+1,MOD(COLUMNS($AW$2:CJ$2),2)+1))</f>
        <v>4.3388373911755842</v>
      </c>
      <c r="CK10" s="70">
        <f>IF(OR(MOD($H10,2)=0,INDEX('Данные (2)'!$C$25:$V$44,INT($H10/2)+1,CK$2)&lt;&gt;2),INDEX($E$3:$F$22,CK$2,MOD(COLUMNS($AW$2:CK$2),2)+1),INDEX($E$3:$F$22,INT($H10/2)+1,MOD(COLUMNS($AW$2:CK$2),2)+1))</f>
        <v>-9.0096886790241886</v>
      </c>
      <c r="CM10" s="69">
        <f>INDEX(I10:AV10,$B$60*2-1)</f>
        <v>-4.3388373911755833</v>
      </c>
      <c r="CN10" s="69">
        <f>INDEX(I10:AV10,$B$60*2)</f>
        <v>9.0096886790241903</v>
      </c>
      <c r="CO10" s="69">
        <f>INDEX(AX10:CK10,$B$60*2-1)</f>
        <v>-4.3388373911755833</v>
      </c>
      <c r="CP10" s="69">
        <f>INDEX(AX10:CK10,$B$60*2)</f>
        <v>9.0096886790241903</v>
      </c>
    </row>
    <row r="11" spans="1:96" x14ac:dyDescent="0.25">
      <c r="A11" s="77" t="str">
        <f>IF(ISERROR(B9),"","Как популярен "&amp;B8&amp;"?")</f>
        <v>Как популярен Жюли?</v>
      </c>
      <c r="B11" s="77"/>
      <c r="D11" s="65">
        <v>9</v>
      </c>
      <c r="E11" s="76">
        <f>$B$2 + $B$4*SIN($B$6*D11)</f>
        <v>-7.8183148246802965</v>
      </c>
      <c r="F11" s="76">
        <f>$B$2 + $B$4*COS($B$6*D11)</f>
        <v>-6.2348980185873373</v>
      </c>
      <c r="H11" s="75">
        <v>7</v>
      </c>
      <c r="I11" s="74">
        <f>IF(OR(MOD($H11,2)=0,INDEX('Данные (2)'!$C$25:$V$44,INT($H11/2)+1,I$2)&lt;&gt;1),INDEX($E$3:$F$22,I$2,MOD(COLUMNS(H$2:$I$2),2)+1),INDEX($E$3:$F$22,INT($H11/2)+1,MOD(COLUMNS(H$2:$I$2),2)+1))</f>
        <v>4.3388373911755815</v>
      </c>
      <c r="J11" s="74">
        <f>IF(OR(MOD($H11,2)=0,INDEX('Данные (2)'!$C$25:$V$44,INT($H11/2)+1,J$2)&lt;&gt;1),INDEX($E$3:$F$22,J$2,MOD(COLUMNS($H$2:J$2),2)+1),INDEX($E$3:$F$22,INT($H11/2)+1,MOD(COLUMNS($H$2:J$2),2)+1))</f>
        <v>9.0096886790241921</v>
      </c>
      <c r="K11" s="74">
        <f>IF(OR(MOD($H11,2)=0,INDEX('Данные (2)'!$C$25:$V$44,INT($H11/2)+1,K$2)&lt;&gt;1),INDEX($E$3:$F$22,K$2,MOD(COLUMNS($H$2:K$2),2)+1),INDEX($E$3:$F$22,INT($H11/2)+1,MOD(COLUMNS($H$2:K$2),2)+1))</f>
        <v>9.7492791218182369</v>
      </c>
      <c r="L11" s="74">
        <f>IF(OR(MOD($H11,2)=0,INDEX('Данные (2)'!$C$25:$V$44,INT($H11/2)+1,L$2)&lt;&gt;1),INDEX($E$3:$F$22,L$2,MOD(COLUMNS($H$2:L$2),2)+1),INDEX($E$3:$F$22,INT($H11/2)+1,MOD(COLUMNS($H$2:L$2),2)+1))</f>
        <v>-2.2252093395631434</v>
      </c>
      <c r="M11" s="74">
        <f>IF(OR(MOD($H11,2)=0,INDEX('Данные (2)'!$C$25:$V$44,INT($H11/2)+1,M$2)&lt;&gt;1),INDEX($E$3:$F$22,M$2,MOD(COLUMNS($H$2:M$2),2)+1),INDEX($E$3:$F$22,INT($H11/2)+1,MOD(COLUMNS($H$2:M$2),2)+1))</f>
        <v>9.7492791218182369</v>
      </c>
      <c r="N11" s="74">
        <f>IF(OR(MOD($H11,2)=0,INDEX('Данные (2)'!$C$25:$V$44,INT($H11/2)+1,N$2)&lt;&gt;1),INDEX($E$3:$F$22,N$2,MOD(COLUMNS($H$2:N$2),2)+1),INDEX($E$3:$F$22,INT($H11/2)+1,MOD(COLUMNS($H$2:N$2),2)+1))</f>
        <v>-2.2252093395631434</v>
      </c>
      <c r="O11" s="74">
        <f>IF(OR(MOD($H11,2)=0,INDEX('Данные (2)'!$C$25:$V$44,INT($H11/2)+1,O$2)&lt;&gt;1),INDEX($E$3:$F$22,O$2,MOD(COLUMNS($H$2:O$2),2)+1),INDEX($E$3:$F$22,INT($H11/2)+1,MOD(COLUMNS($H$2:O$2),2)+1))</f>
        <v>9.7492791218182369</v>
      </c>
      <c r="P11" s="74">
        <f>IF(OR(MOD($H11,2)=0,INDEX('Данные (2)'!$C$25:$V$44,INT($H11/2)+1,P$2)&lt;&gt;1),INDEX($E$3:$F$22,P$2,MOD(COLUMNS($H$2:P$2),2)+1),INDEX($E$3:$F$22,INT($H11/2)+1,MOD(COLUMNS($H$2:P$2),2)+1))</f>
        <v>-2.2252093395631434</v>
      </c>
      <c r="Q11" s="74">
        <f>IF(OR(MOD($H11,2)=0,INDEX('Данные (2)'!$C$25:$V$44,INT($H11/2)+1,Q$2)&lt;&gt;1),INDEX($E$3:$F$22,Q$2,MOD(COLUMNS($H$2:Q$2),2)+1),INDEX($E$3:$F$22,INT($H11/2)+1,MOD(COLUMNS($H$2:Q$2),2)+1))</f>
        <v>9.7492791218182369</v>
      </c>
      <c r="R11" s="74">
        <f>IF(OR(MOD($H11,2)=0,INDEX('Данные (2)'!$C$25:$V$44,INT($H11/2)+1,R$2)&lt;&gt;1),INDEX($E$3:$F$22,R$2,MOD(COLUMNS($H$2:R$2),2)+1),INDEX($E$3:$F$22,INT($H11/2)+1,MOD(COLUMNS($H$2:R$2),2)+1))</f>
        <v>-2.2252093395631434</v>
      </c>
      <c r="S11" s="74">
        <f>IF(OR(MOD($H11,2)=0,INDEX('Данные (2)'!$C$25:$V$44,INT($H11/2)+1,S$2)&lt;&gt;1),INDEX($E$3:$F$22,S$2,MOD(COLUMNS($H$2:S$2),2)+1),INDEX($E$3:$F$22,INT($H11/2)+1,MOD(COLUMNS($H$2:S$2),2)+1))</f>
        <v>4.3388373911755824</v>
      </c>
      <c r="T11" s="74">
        <f>IF(OR(MOD($H11,2)=0,INDEX('Данные (2)'!$C$25:$V$44,INT($H11/2)+1,T$2)&lt;&gt;1),INDEX($E$3:$F$22,T$2,MOD(COLUMNS($H$2:T$2),2)+1),INDEX($E$3:$F$22,INT($H11/2)+1,MOD(COLUMNS($H$2:T$2),2)+1))</f>
        <v>-9.0096886790241903</v>
      </c>
      <c r="U11" s="74">
        <f>IF(OR(MOD($H11,2)=0,INDEX('Данные (2)'!$C$25:$V$44,INT($H11/2)+1,U$2)&lt;&gt;1),INDEX($E$3:$F$22,U$2,MOD(COLUMNS($H$2:U$2),2)+1),INDEX($E$3:$F$22,INT($H11/2)+1,MOD(COLUMNS($H$2:U$2),2)+1))</f>
        <v>1.22514845490862E-15</v>
      </c>
      <c r="V11" s="74">
        <f>IF(OR(MOD($H11,2)=0,INDEX('Данные (2)'!$C$25:$V$44,INT($H11/2)+1,V$2)&lt;&gt;1),INDEX($E$3:$F$22,V$2,MOD(COLUMNS($H$2:V$2),2)+1),INDEX($E$3:$F$22,INT($H11/2)+1,MOD(COLUMNS($H$2:V$2),2)+1))</f>
        <v>-10</v>
      </c>
      <c r="W11" s="74">
        <f>IF(OR(MOD($H11,2)=0,INDEX('Данные (2)'!$C$25:$V$44,INT($H11/2)+1,W$2)&lt;&gt;1),INDEX($E$3:$F$22,W$2,MOD(COLUMNS($H$2:W$2),2)+1),INDEX($E$3:$F$22,INT($H11/2)+1,MOD(COLUMNS($H$2:W$2),2)+1))</f>
        <v>9.7492791218182369</v>
      </c>
      <c r="X11" s="74">
        <f>IF(OR(MOD($H11,2)=0,INDEX('Данные (2)'!$C$25:$V$44,INT($H11/2)+1,X$2)&lt;&gt;1),INDEX($E$3:$F$22,X$2,MOD(COLUMNS($H$2:X$2),2)+1),INDEX($E$3:$F$22,INT($H11/2)+1,MOD(COLUMNS($H$2:X$2),2)+1))</f>
        <v>-2.2252093395631434</v>
      </c>
      <c r="Y11" s="74">
        <f>IF(OR(MOD($H11,2)=0,INDEX('Данные (2)'!$C$25:$V$44,INT($H11/2)+1,Y$2)&lt;&gt;1),INDEX($E$3:$F$22,Y$2,MOD(COLUMNS($H$2:Y$2),2)+1),INDEX($E$3:$F$22,INT($H11/2)+1,MOD(COLUMNS($H$2:Y$2),2)+1))</f>
        <v>-7.8183148246802965</v>
      </c>
      <c r="Z11" s="74">
        <f>IF(OR(MOD($H11,2)=0,INDEX('Данные (2)'!$C$25:$V$44,INT($H11/2)+1,Z$2)&lt;&gt;1),INDEX($E$3:$F$22,Z$2,MOD(COLUMNS($H$2:Z$2),2)+1),INDEX($E$3:$F$22,INT($H11/2)+1,MOD(COLUMNS($H$2:Z$2),2)+1))</f>
        <v>-6.2348980185873373</v>
      </c>
      <c r="AA11" s="74">
        <f>IF(OR(MOD($H11,2)=0,INDEX('Данные (2)'!$C$25:$V$44,INT($H11/2)+1,AA$2)&lt;&gt;1),INDEX($E$3:$F$22,AA$2,MOD(COLUMNS($H$2:AA$2),2)+1),INDEX($E$3:$F$22,INT($H11/2)+1,MOD(COLUMNS($H$2:AA$2),2)+1))</f>
        <v>9.7492791218182369</v>
      </c>
      <c r="AB11" s="74">
        <f>IF(OR(MOD($H11,2)=0,INDEX('Данные (2)'!$C$25:$V$44,INT($H11/2)+1,AB$2)&lt;&gt;1),INDEX($E$3:$F$22,AB$2,MOD(COLUMNS($H$2:AB$2),2)+1),INDEX($E$3:$F$22,INT($H11/2)+1,MOD(COLUMNS($H$2:AB$2),2)+1))</f>
        <v>-2.2252093395631434</v>
      </c>
      <c r="AC11" s="74">
        <f>IF(OR(MOD($H11,2)=0,INDEX('Данные (2)'!$C$25:$V$44,INT($H11/2)+1,AC$2)&lt;&gt;1),INDEX($E$3:$F$22,AC$2,MOD(COLUMNS($H$2:AC$2),2)+1),INDEX($E$3:$F$22,INT($H11/2)+1,MOD(COLUMNS($H$2:AC$2),2)+1))</f>
        <v>-9.7492791218182369</v>
      </c>
      <c r="AD11" s="74">
        <f>IF(OR(MOD($H11,2)=0,INDEX('Данные (2)'!$C$25:$V$44,INT($H11/2)+1,AD$2)&lt;&gt;1),INDEX($E$3:$F$22,AD$2,MOD(COLUMNS($H$2:AD$2),2)+1),INDEX($E$3:$F$22,INT($H11/2)+1,MOD(COLUMNS($H$2:AD$2),2)+1))</f>
        <v>2.2252093395631425</v>
      </c>
      <c r="AE11" s="74">
        <f>IF(OR(MOD($H11,2)=0,INDEX('Данные (2)'!$C$25:$V$44,INT($H11/2)+1,AE$2)&lt;&gt;1),INDEX($E$3:$F$22,AE$2,MOD(COLUMNS($H$2:AE$2),2)+1),INDEX($E$3:$F$22,INT($H11/2)+1,MOD(COLUMNS($H$2:AE$2),2)+1))</f>
        <v>9.7492791218182369</v>
      </c>
      <c r="AF11" s="74">
        <f>IF(OR(MOD($H11,2)=0,INDEX('Данные (2)'!$C$25:$V$44,INT($H11/2)+1,AF$2)&lt;&gt;1),INDEX($E$3:$F$22,AF$2,MOD(COLUMNS($H$2:AF$2),2)+1),INDEX($E$3:$F$22,INT($H11/2)+1,MOD(COLUMNS($H$2:AF$2),2)+1))</f>
        <v>-2.2252093395631434</v>
      </c>
      <c r="AG11" s="74">
        <f>IF(OR(MOD($H11,2)=0,INDEX('Данные (2)'!$C$25:$V$44,INT($H11/2)+1,AG$2)&lt;&gt;1),INDEX($E$3:$F$22,AG$2,MOD(COLUMNS($H$2:AG$2),2)+1),INDEX($E$3:$F$22,INT($H11/2)+1,MOD(COLUMNS($H$2:AG$2),2)+1))</f>
        <v>-4.3388373911755833</v>
      </c>
      <c r="AH11" s="74">
        <f>IF(OR(MOD($H11,2)=0,INDEX('Данные (2)'!$C$25:$V$44,INT($H11/2)+1,AH$2)&lt;&gt;1),INDEX($E$3:$F$22,AH$2,MOD(COLUMNS($H$2:AH$2),2)+1),INDEX($E$3:$F$22,INT($H11/2)+1,MOD(COLUMNS($H$2:AH$2),2)+1))</f>
        <v>9.0096886790241903</v>
      </c>
      <c r="AI11" s="74">
        <f>IF(OR(MOD($H11,2)=0,INDEX('Данные (2)'!$C$25:$V$44,INT($H11/2)+1,AI$2)&lt;&gt;1),INDEX($E$3:$F$22,AI$2,MOD(COLUMNS($H$2:AI$2),2)+1),INDEX($E$3:$F$22,INT($H11/2)+1,MOD(COLUMNS($H$2:AI$2),2)+1))</f>
        <v>-2.45029690981724E-15</v>
      </c>
      <c r="AJ11" s="74">
        <f>IF(OR(MOD($H11,2)=0,INDEX('Данные (2)'!$C$25:$V$44,INT($H11/2)+1,AJ$2)&lt;&gt;1),INDEX($E$3:$F$22,AJ$2,MOD(COLUMNS($H$2:AJ$2),2)+1),INDEX($E$3:$F$22,INT($H11/2)+1,MOD(COLUMNS($H$2:AJ$2),2)+1))</f>
        <v>10</v>
      </c>
      <c r="AK11" s="74">
        <f>IF(OR(MOD($H11,2)=0,INDEX('Данные (2)'!$C$25:$V$44,INT($H11/2)+1,AK$2)&lt;&gt;1),INDEX($E$3:$F$22,AK$2,MOD(COLUMNS($H$2:AK$2),2)+1),INDEX($E$3:$F$22,INT($H11/2)+1,MOD(COLUMNS($H$2:AK$2),2)+1))</f>
        <v>4.3388373911755789</v>
      </c>
      <c r="AL11" s="74">
        <f>IF(OR(MOD($H11,2)=0,INDEX('Данные (2)'!$C$25:$V$44,INT($H11/2)+1,AL$2)&lt;&gt;1),INDEX($E$3:$F$22,AL$2,MOD(COLUMNS($H$2:AL$2),2)+1),INDEX($E$3:$F$22,INT($H11/2)+1,MOD(COLUMNS($H$2:AL$2),2)+1))</f>
        <v>9.0096886790241921</v>
      </c>
      <c r="AM11" s="74">
        <f>IF(OR(MOD($H11,2)=0,INDEX('Данные (2)'!$C$25:$V$44,INT($H11/2)+1,AM$2)&lt;&gt;1),INDEX($E$3:$F$22,AM$2,MOD(COLUMNS($H$2:AM$2),2)+1),INDEX($E$3:$F$22,INT($H11/2)+1,MOD(COLUMNS($H$2:AM$2),2)+1))</f>
        <v>7.8183148246802956</v>
      </c>
      <c r="AN11" s="74">
        <f>IF(OR(MOD($H11,2)=0,INDEX('Данные (2)'!$C$25:$V$44,INT($H11/2)+1,AN$2)&lt;&gt;1),INDEX($E$3:$F$22,AN$2,MOD(COLUMNS($H$2:AN$2),2)+1),INDEX($E$3:$F$22,INT($H11/2)+1,MOD(COLUMNS($H$2:AN$2),2)+1))</f>
        <v>6.2348980185873373</v>
      </c>
      <c r="AO11" s="74">
        <f>IF(OR(MOD($H11,2)=0,INDEX('Данные (2)'!$C$25:$V$44,INT($H11/2)+1,AO$2)&lt;&gt;1),INDEX($E$3:$F$22,AO$2,MOD(COLUMNS($H$2:AO$2),2)+1),INDEX($E$3:$F$22,INT($H11/2)+1,MOD(COLUMNS($H$2:AO$2),2)+1))</f>
        <v>9.7492791218182351</v>
      </c>
      <c r="AP11" s="74">
        <f>IF(OR(MOD($H11,2)=0,INDEX('Данные (2)'!$C$25:$V$44,INT($H11/2)+1,AP$2)&lt;&gt;1),INDEX($E$3:$F$22,AP$2,MOD(COLUMNS($H$2:AP$2),2)+1),INDEX($E$3:$F$22,INT($H11/2)+1,MOD(COLUMNS($H$2:AP$2),2)+1))</f>
        <v>2.2252093395631469</v>
      </c>
      <c r="AQ11" s="74">
        <f>IF(OR(MOD($H11,2)=0,INDEX('Данные (2)'!$C$25:$V$44,INT($H11/2)+1,AQ$2)&lt;&gt;1),INDEX($E$3:$F$22,AQ$2,MOD(COLUMNS($H$2:AQ$2),2)+1),INDEX($E$3:$F$22,INT($H11/2)+1,MOD(COLUMNS($H$2:AQ$2),2)+1))</f>
        <v>9.7492791218182369</v>
      </c>
      <c r="AR11" s="74">
        <f>IF(OR(MOD($H11,2)=0,INDEX('Данные (2)'!$C$25:$V$44,INT($H11/2)+1,AR$2)&lt;&gt;1),INDEX($E$3:$F$22,AR$2,MOD(COLUMNS($H$2:AR$2),2)+1),INDEX($E$3:$F$22,INT($H11/2)+1,MOD(COLUMNS($H$2:AR$2),2)+1))</f>
        <v>-2.2252093395631407</v>
      </c>
      <c r="AS11" s="74">
        <f>IF(OR(MOD($H11,2)=0,INDEX('Данные (2)'!$C$25:$V$44,INT($H11/2)+1,AS$2)&lt;&gt;1),INDEX($E$3:$F$22,AS$2,MOD(COLUMNS($H$2:AS$2),2)+1),INDEX($E$3:$F$22,INT($H11/2)+1,MOD(COLUMNS($H$2:AS$2),2)+1))</f>
        <v>7.8183148246803</v>
      </c>
      <c r="AT11" s="74">
        <f>IF(OR(MOD($H11,2)=0,INDEX('Данные (2)'!$C$25:$V$44,INT($H11/2)+1,AT$2)&lt;&gt;1),INDEX($E$3:$F$22,AT$2,MOD(COLUMNS($H$2:AT$2),2)+1),INDEX($E$3:$F$22,INT($H11/2)+1,MOD(COLUMNS($H$2:AT$2),2)+1))</f>
        <v>-6.2348980185873328</v>
      </c>
      <c r="AU11" s="74">
        <f>IF(OR(MOD($H11,2)=0,INDEX('Данные (2)'!$C$25:$V$44,INT($H11/2)+1,AU$2)&lt;&gt;1),INDEX($E$3:$F$22,AU$2,MOD(COLUMNS($H$2:AU$2),2)+1),INDEX($E$3:$F$22,INT($H11/2)+1,MOD(COLUMNS($H$2:AU$2),2)+1))</f>
        <v>4.3388373911755842</v>
      </c>
      <c r="AV11" s="74">
        <f>IF(OR(MOD($H11,2)=0,INDEX('Данные (2)'!$C$25:$V$44,INT($H11/2)+1,AV$2)&lt;&gt;1),INDEX($E$3:$F$22,AV$2,MOD(COLUMNS($H$2:AV$2),2)+1),INDEX($E$3:$F$22,INT($H11/2)+1,MOD(COLUMNS($H$2:AV$2),2)+1))</f>
        <v>-9.0096886790241886</v>
      </c>
      <c r="AX11" s="70">
        <f>IF(OR(MOD($H11,2)=0,INDEX('Данные (2)'!$C$25:$V$44,INT($H11/2)+1,AX$2)&lt;&gt;2),INDEX($E$3:$F$22,AX$2,MOD(COLUMNS($AW$2:AX$2),2)+1),INDEX($E$3:$F$22,INT($H11/2)+1,MOD(COLUMNS($AW$2:AX$2),2)+1))</f>
        <v>4.3388373911755815</v>
      </c>
      <c r="AY11" s="70">
        <f>IF(OR(MOD($H11,2)=0,INDEX('Данные (2)'!$C$25:$V$44,INT($H11/2)+1,AY$2)&lt;&gt;2),INDEX($E$3:$F$22,AY$2,MOD(COLUMNS($AW$2:AY$2),2)+1),INDEX($E$3:$F$22,INT($H11/2)+1,MOD(COLUMNS($AW$2:AY$2),2)+1))</f>
        <v>9.0096886790241921</v>
      </c>
      <c r="AZ11" s="70">
        <f>IF(OR(MOD($H11,2)=0,INDEX('Данные (2)'!$C$25:$V$44,INT($H11/2)+1,AZ$2)&lt;&gt;2),INDEX($E$3:$F$22,AZ$2,MOD(COLUMNS($AW$2:AZ$2),2)+1),INDEX($E$3:$F$22,INT($H11/2)+1,MOD(COLUMNS($AW$2:AZ$2),2)+1))</f>
        <v>7.8183148246802983</v>
      </c>
      <c r="BA11" s="70">
        <f>IF(OR(MOD($H11,2)=0,INDEX('Данные (2)'!$C$25:$V$44,INT($H11/2)+1,BA$2)&lt;&gt;2),INDEX($E$3:$F$22,BA$2,MOD(COLUMNS($AW$2:BA$2),2)+1),INDEX($E$3:$F$22,INT($H11/2)+1,MOD(COLUMNS($AW$2:BA$2),2)+1))</f>
        <v>6.2348980185873355</v>
      </c>
      <c r="BB11" s="70">
        <f>IF(OR(MOD($H11,2)=0,INDEX('Данные (2)'!$C$25:$V$44,INT($H11/2)+1,BB$2)&lt;&gt;2),INDEX($E$3:$F$22,BB$2,MOD(COLUMNS($AW$2:BB$2),2)+1),INDEX($E$3:$F$22,INT($H11/2)+1,MOD(COLUMNS($AW$2:BB$2),2)+1))</f>
        <v>9.7492791218182369</v>
      </c>
      <c r="BC11" s="70">
        <f>IF(OR(MOD($H11,2)=0,INDEX('Данные (2)'!$C$25:$V$44,INT($H11/2)+1,BC$2)&lt;&gt;2),INDEX($E$3:$F$22,BC$2,MOD(COLUMNS($AW$2:BC$2),2)+1),INDEX($E$3:$F$22,INT($H11/2)+1,MOD(COLUMNS($AW$2:BC$2),2)+1))</f>
        <v>2.2252093395631443</v>
      </c>
      <c r="BD11" s="70">
        <f>IF(OR(MOD($H11,2)=0,INDEX('Данные (2)'!$C$25:$V$44,INT($H11/2)+1,BD$2)&lt;&gt;2),INDEX($E$3:$F$22,BD$2,MOD(COLUMNS($AW$2:BD$2),2)+1),INDEX($E$3:$F$22,INT($H11/2)+1,MOD(COLUMNS($AW$2:BD$2),2)+1))</f>
        <v>9.7492791218182369</v>
      </c>
      <c r="BE11" s="70">
        <f>IF(OR(MOD($H11,2)=0,INDEX('Данные (2)'!$C$25:$V$44,INT($H11/2)+1,BE$2)&lt;&gt;2),INDEX($E$3:$F$22,BE$2,MOD(COLUMNS($AW$2:BE$2),2)+1),INDEX($E$3:$F$22,INT($H11/2)+1,MOD(COLUMNS($AW$2:BE$2),2)+1))</f>
        <v>-2.2252093395631434</v>
      </c>
      <c r="BF11" s="70">
        <f>IF(OR(MOD($H11,2)=0,INDEX('Данные (2)'!$C$25:$V$44,INT($H11/2)+1,BF$2)&lt;&gt;2),INDEX($E$3:$F$22,BF$2,MOD(COLUMNS($AW$2:BF$2),2)+1),INDEX($E$3:$F$22,INT($H11/2)+1,MOD(COLUMNS($AW$2:BF$2),2)+1))</f>
        <v>7.8183148246802991</v>
      </c>
      <c r="BG11" s="70">
        <f>IF(OR(MOD($H11,2)=0,INDEX('Данные (2)'!$C$25:$V$44,INT($H11/2)+1,BG$2)&lt;&gt;2),INDEX($E$3:$F$22,BG$2,MOD(COLUMNS($AW$2:BG$2),2)+1),INDEX($E$3:$F$22,INT($H11/2)+1,MOD(COLUMNS($AW$2:BG$2),2)+1))</f>
        <v>-6.2348980185873346</v>
      </c>
      <c r="BH11" s="70">
        <f>IF(OR(MOD($H11,2)=0,INDEX('Данные (2)'!$C$25:$V$44,INT($H11/2)+1,BH$2)&lt;&gt;2),INDEX($E$3:$F$22,BH$2,MOD(COLUMNS($AW$2:BH$2),2)+1),INDEX($E$3:$F$22,INT($H11/2)+1,MOD(COLUMNS($AW$2:BH$2),2)+1))</f>
        <v>9.7492791218182369</v>
      </c>
      <c r="BI11" s="70">
        <f>IF(OR(MOD($H11,2)=0,INDEX('Данные (2)'!$C$25:$V$44,INT($H11/2)+1,BI$2)&lt;&gt;2),INDEX($E$3:$F$22,BI$2,MOD(COLUMNS($AW$2:BI$2),2)+1),INDEX($E$3:$F$22,INT($H11/2)+1,MOD(COLUMNS($AW$2:BI$2),2)+1))</f>
        <v>-2.2252093395631434</v>
      </c>
      <c r="BJ11" s="70">
        <f>IF(OR(MOD($H11,2)=0,INDEX('Данные (2)'!$C$25:$V$44,INT($H11/2)+1,BJ$2)&lt;&gt;2),INDEX($E$3:$F$22,BJ$2,MOD(COLUMNS($AW$2:BJ$2),2)+1),INDEX($E$3:$F$22,INT($H11/2)+1,MOD(COLUMNS($AW$2:BJ$2),2)+1))</f>
        <v>1.22514845490862E-15</v>
      </c>
      <c r="BK11" s="70">
        <f>IF(OR(MOD($H11,2)=0,INDEX('Данные (2)'!$C$25:$V$44,INT($H11/2)+1,BK$2)&lt;&gt;2),INDEX($E$3:$F$22,BK$2,MOD(COLUMNS($AW$2:BK$2),2)+1),INDEX($E$3:$F$22,INT($H11/2)+1,MOD(COLUMNS($AW$2:BK$2),2)+1))</f>
        <v>-10</v>
      </c>
      <c r="BL11" s="70">
        <f>IF(OR(MOD($H11,2)=0,INDEX('Данные (2)'!$C$25:$V$44,INT($H11/2)+1,BL$2)&lt;&gt;2),INDEX($E$3:$F$22,BL$2,MOD(COLUMNS($AW$2:BL$2),2)+1),INDEX($E$3:$F$22,INT($H11/2)+1,MOD(COLUMNS($AW$2:BL$2),2)+1))</f>
        <v>-4.3388373911755798</v>
      </c>
      <c r="BM11" s="70">
        <f>IF(OR(MOD($H11,2)=0,INDEX('Данные (2)'!$C$25:$V$44,INT($H11/2)+1,BM$2)&lt;&gt;2),INDEX($E$3:$F$22,BM$2,MOD(COLUMNS($AW$2:BM$2),2)+1),INDEX($E$3:$F$22,INT($H11/2)+1,MOD(COLUMNS($AW$2:BM$2),2)+1))</f>
        <v>-9.0096886790241921</v>
      </c>
      <c r="BN11" s="70">
        <f>IF(OR(MOD($H11,2)=0,INDEX('Данные (2)'!$C$25:$V$44,INT($H11/2)+1,BN$2)&lt;&gt;2),INDEX($E$3:$F$22,BN$2,MOD(COLUMNS($AW$2:BN$2),2)+1),INDEX($E$3:$F$22,INT($H11/2)+1,MOD(COLUMNS($AW$2:BN$2),2)+1))</f>
        <v>-7.8183148246802965</v>
      </c>
      <c r="BO11" s="70">
        <f>IF(OR(MOD($H11,2)=0,INDEX('Данные (2)'!$C$25:$V$44,INT($H11/2)+1,BO$2)&lt;&gt;2),INDEX($E$3:$F$22,BO$2,MOD(COLUMNS($AW$2:BO$2),2)+1),INDEX($E$3:$F$22,INT($H11/2)+1,MOD(COLUMNS($AW$2:BO$2),2)+1))</f>
        <v>-6.2348980185873373</v>
      </c>
      <c r="BP11" s="70">
        <f>IF(OR(MOD($H11,2)=0,INDEX('Данные (2)'!$C$25:$V$44,INT($H11/2)+1,BP$2)&lt;&gt;2),INDEX($E$3:$F$22,BP$2,MOD(COLUMNS($AW$2:BP$2),2)+1),INDEX($E$3:$F$22,INT($H11/2)+1,MOD(COLUMNS($AW$2:BP$2),2)+1))</f>
        <v>-9.7492791218182369</v>
      </c>
      <c r="BQ11" s="70">
        <f>IF(OR(MOD($H11,2)=0,INDEX('Данные (2)'!$C$25:$V$44,INT($H11/2)+1,BQ$2)&lt;&gt;2),INDEX($E$3:$F$22,BQ$2,MOD(COLUMNS($AW$2:BQ$2),2)+1),INDEX($E$3:$F$22,INT($H11/2)+1,MOD(COLUMNS($AW$2:BQ$2),2)+1))</f>
        <v>-2.225209339563146</v>
      </c>
      <c r="BR11" s="70">
        <f>IF(OR(MOD($H11,2)=0,INDEX('Данные (2)'!$C$25:$V$44,INT($H11/2)+1,BR$2)&lt;&gt;2),INDEX($E$3:$F$22,BR$2,MOD(COLUMNS($AW$2:BR$2),2)+1),INDEX($E$3:$F$22,INT($H11/2)+1,MOD(COLUMNS($AW$2:BR$2),2)+1))</f>
        <v>9.7492791218182369</v>
      </c>
      <c r="BS11" s="70">
        <f>IF(OR(MOD($H11,2)=0,INDEX('Данные (2)'!$C$25:$V$44,INT($H11/2)+1,BS$2)&lt;&gt;2),INDEX($E$3:$F$22,BS$2,MOD(COLUMNS($AW$2:BS$2),2)+1),INDEX($E$3:$F$22,INT($H11/2)+1,MOD(COLUMNS($AW$2:BS$2),2)+1))</f>
        <v>-2.2252093395631434</v>
      </c>
      <c r="BT11" s="70">
        <f>IF(OR(MOD($H11,2)=0,INDEX('Данные (2)'!$C$25:$V$44,INT($H11/2)+1,BT$2)&lt;&gt;2),INDEX($E$3:$F$22,BT$2,MOD(COLUMNS($AW$2:BT$2),2)+1),INDEX($E$3:$F$22,INT($H11/2)+1,MOD(COLUMNS($AW$2:BT$2),2)+1))</f>
        <v>-7.8183148246802991</v>
      </c>
      <c r="BU11" s="70">
        <f>IF(OR(MOD($H11,2)=0,INDEX('Данные (2)'!$C$25:$V$44,INT($H11/2)+1,BU$2)&lt;&gt;2),INDEX($E$3:$F$22,BU$2,MOD(COLUMNS($AW$2:BU$2),2)+1),INDEX($E$3:$F$22,INT($H11/2)+1,MOD(COLUMNS($AW$2:BU$2),2)+1))</f>
        <v>6.2348980185873337</v>
      </c>
      <c r="BV11" s="70">
        <f>IF(OR(MOD($H11,2)=0,INDEX('Данные (2)'!$C$25:$V$44,INT($H11/2)+1,BV$2)&lt;&gt;2),INDEX($E$3:$F$22,BV$2,MOD(COLUMNS($AW$2:BV$2),2)+1),INDEX($E$3:$F$22,INT($H11/2)+1,MOD(COLUMNS($AW$2:BV$2),2)+1))</f>
        <v>-4.3388373911755833</v>
      </c>
      <c r="BW11" s="70">
        <f>IF(OR(MOD($H11,2)=0,INDEX('Данные (2)'!$C$25:$V$44,INT($H11/2)+1,BW$2)&lt;&gt;2),INDEX($E$3:$F$22,BW$2,MOD(COLUMNS($AW$2:BW$2),2)+1),INDEX($E$3:$F$22,INT($H11/2)+1,MOD(COLUMNS($AW$2:BW$2),2)+1))</f>
        <v>9.0096886790241903</v>
      </c>
      <c r="BX11" s="70">
        <f>IF(OR(MOD($H11,2)=0,INDEX('Данные (2)'!$C$25:$V$44,INT($H11/2)+1,BX$2)&lt;&gt;2),INDEX($E$3:$F$22,BX$2,MOD(COLUMNS($AW$2:BX$2),2)+1),INDEX($E$3:$F$22,INT($H11/2)+1,MOD(COLUMNS($AW$2:BX$2),2)+1))</f>
        <v>9.7492791218182369</v>
      </c>
      <c r="BY11" s="70">
        <f>IF(OR(MOD($H11,2)=0,INDEX('Данные (2)'!$C$25:$V$44,INT($H11/2)+1,BY$2)&lt;&gt;2),INDEX($E$3:$F$22,BY$2,MOD(COLUMNS($AW$2:BY$2),2)+1),INDEX($E$3:$F$22,INT($H11/2)+1,MOD(COLUMNS($AW$2:BY$2),2)+1))</f>
        <v>-2.2252093395631434</v>
      </c>
      <c r="BZ11" s="70">
        <f>IF(OR(MOD($H11,2)=0,INDEX('Данные (2)'!$C$25:$V$44,INT($H11/2)+1,BZ$2)&lt;&gt;2),INDEX($E$3:$F$22,BZ$2,MOD(COLUMNS($AW$2:BZ$2),2)+1),INDEX($E$3:$F$22,INT($H11/2)+1,MOD(COLUMNS($AW$2:BZ$2),2)+1))</f>
        <v>4.3388373911755789</v>
      </c>
      <c r="CA11" s="70">
        <f>IF(OR(MOD($H11,2)=0,INDEX('Данные (2)'!$C$25:$V$44,INT($H11/2)+1,CA$2)&lt;&gt;2),INDEX($E$3:$F$22,CA$2,MOD(COLUMNS($AW$2:CA$2),2)+1),INDEX($E$3:$F$22,INT($H11/2)+1,MOD(COLUMNS($AW$2:CA$2),2)+1))</f>
        <v>9.0096886790241921</v>
      </c>
      <c r="CB11" s="70">
        <f>IF(OR(MOD($H11,2)=0,INDEX('Данные (2)'!$C$25:$V$44,INT($H11/2)+1,CB$2)&lt;&gt;2),INDEX($E$3:$F$22,CB$2,MOD(COLUMNS($AW$2:CB$2),2)+1),INDEX($E$3:$F$22,INT($H11/2)+1,MOD(COLUMNS($AW$2:CB$2),2)+1))</f>
        <v>7.8183148246802956</v>
      </c>
      <c r="CC11" s="70">
        <f>IF(OR(MOD($H11,2)=0,INDEX('Данные (2)'!$C$25:$V$44,INT($H11/2)+1,CC$2)&lt;&gt;2),INDEX($E$3:$F$22,CC$2,MOD(COLUMNS($AW$2:CC$2),2)+1),INDEX($E$3:$F$22,INT($H11/2)+1,MOD(COLUMNS($AW$2:CC$2),2)+1))</f>
        <v>6.2348980185873373</v>
      </c>
      <c r="CD11" s="70">
        <f>IF(OR(MOD($H11,2)=0,INDEX('Данные (2)'!$C$25:$V$44,INT($H11/2)+1,CD$2)&lt;&gt;2),INDEX($E$3:$F$22,CD$2,MOD(COLUMNS($AW$2:CD$2),2)+1),INDEX($E$3:$F$22,INT($H11/2)+1,MOD(COLUMNS($AW$2:CD$2),2)+1))</f>
        <v>9.7492791218182351</v>
      </c>
      <c r="CE11" s="70">
        <f>IF(OR(MOD($H11,2)=0,INDEX('Данные (2)'!$C$25:$V$44,INT($H11/2)+1,CE$2)&lt;&gt;2),INDEX($E$3:$F$22,CE$2,MOD(COLUMNS($AW$2:CE$2),2)+1),INDEX($E$3:$F$22,INT($H11/2)+1,MOD(COLUMNS($AW$2:CE$2),2)+1))</f>
        <v>2.2252093395631469</v>
      </c>
      <c r="CF11" s="70">
        <f>IF(OR(MOD($H11,2)=0,INDEX('Данные (2)'!$C$25:$V$44,INT($H11/2)+1,CF$2)&lt;&gt;2),INDEX($E$3:$F$22,CF$2,MOD(COLUMNS($AW$2:CF$2),2)+1),INDEX($E$3:$F$22,INT($H11/2)+1,MOD(COLUMNS($AW$2:CF$2),2)+1))</f>
        <v>9.7492791218182369</v>
      </c>
      <c r="CG11" s="70">
        <f>IF(OR(MOD($H11,2)=0,INDEX('Данные (2)'!$C$25:$V$44,INT($H11/2)+1,CG$2)&lt;&gt;2),INDEX($E$3:$F$22,CG$2,MOD(COLUMNS($AW$2:CG$2),2)+1),INDEX($E$3:$F$22,INT($H11/2)+1,MOD(COLUMNS($AW$2:CG$2),2)+1))</f>
        <v>-2.2252093395631407</v>
      </c>
      <c r="CH11" s="70">
        <f>IF(OR(MOD($H11,2)=0,INDEX('Данные (2)'!$C$25:$V$44,INT($H11/2)+1,CH$2)&lt;&gt;2),INDEX($E$3:$F$22,CH$2,MOD(COLUMNS($AW$2:CH$2),2)+1),INDEX($E$3:$F$22,INT($H11/2)+1,MOD(COLUMNS($AW$2:CH$2),2)+1))</f>
        <v>7.8183148246803</v>
      </c>
      <c r="CI11" s="70">
        <f>IF(OR(MOD($H11,2)=0,INDEX('Данные (2)'!$C$25:$V$44,INT($H11/2)+1,CI$2)&lt;&gt;2),INDEX($E$3:$F$22,CI$2,MOD(COLUMNS($AW$2:CI$2),2)+1),INDEX($E$3:$F$22,INT($H11/2)+1,MOD(COLUMNS($AW$2:CI$2),2)+1))</f>
        <v>-6.2348980185873328</v>
      </c>
      <c r="CJ11" s="70">
        <f>IF(OR(MOD($H11,2)=0,INDEX('Данные (2)'!$C$25:$V$44,INT($H11/2)+1,CJ$2)&lt;&gt;2),INDEX($E$3:$F$22,CJ$2,MOD(COLUMNS($AW$2:CJ$2),2)+1),INDEX($E$3:$F$22,INT($H11/2)+1,MOD(COLUMNS($AW$2:CJ$2),2)+1))</f>
        <v>4.3388373911755842</v>
      </c>
      <c r="CK11" s="70">
        <f>IF(OR(MOD($H11,2)=0,INDEX('Данные (2)'!$C$25:$V$44,INT($H11/2)+1,CK$2)&lt;&gt;2),INDEX($E$3:$F$22,CK$2,MOD(COLUMNS($AW$2:CK$2),2)+1),INDEX($E$3:$F$22,INT($H11/2)+1,MOD(COLUMNS($AW$2:CK$2),2)+1))</f>
        <v>-9.0096886790241886</v>
      </c>
      <c r="CM11" s="69">
        <f>INDEX(I11:AV11,$B$60*2-1)</f>
        <v>-4.3388373911755833</v>
      </c>
      <c r="CN11" s="69">
        <f>INDEX(I11:AV11,$B$60*2)</f>
        <v>9.0096886790241903</v>
      </c>
      <c r="CO11" s="69">
        <f>INDEX(AX11:CK11,$B$60*2-1)</f>
        <v>-4.3388373911755833</v>
      </c>
      <c r="CP11" s="69">
        <f>INDEX(AX11:CK11,$B$60*2)</f>
        <v>9.0096886790241903</v>
      </c>
    </row>
    <row r="12" spans="1:96" x14ac:dyDescent="0.25">
      <c r="A12" s="69" t="str">
        <f>IF(ISERROR(B9),"",A9)</f>
        <v>Знакомых:</v>
      </c>
      <c r="B12" s="65" t="str">
        <f>IF(ISERROR(B9),"",B9&amp;TEXT(B9/B7," (0%)"))</f>
        <v>2 (14%)</v>
      </c>
      <c r="D12" s="65">
        <v>10</v>
      </c>
      <c r="E12" s="76">
        <f>$B$2 + $B$4*SIN($B$6*D12)</f>
        <v>-9.7492791218182369</v>
      </c>
      <c r="F12" s="76">
        <f>$B$2 + $B$4*COS($B$6*D12)</f>
        <v>-2.225209339563146</v>
      </c>
      <c r="H12" s="75">
        <v>8</v>
      </c>
      <c r="I12" s="74">
        <f>IF(OR(MOD($H12,2)=0,INDEX('Данные (2)'!$C$25:$V$44,INT($H12/2)+1,I$2)&lt;&gt;1),INDEX($E$3:$F$22,I$2,MOD(COLUMNS(H$2:$I$2),2)+1),INDEX($E$3:$F$22,INT($H12/2)+1,MOD(COLUMNS(H$2:$I$2),2)+1))</f>
        <v>4.3388373911755815</v>
      </c>
      <c r="J12" s="74">
        <f>IF(OR(MOD($H12,2)=0,INDEX('Данные (2)'!$C$25:$V$44,INT($H12/2)+1,J$2)&lt;&gt;1),INDEX($E$3:$F$22,J$2,MOD(COLUMNS($H$2:J$2),2)+1),INDEX($E$3:$F$22,INT($H12/2)+1,MOD(COLUMNS($H$2:J$2),2)+1))</f>
        <v>9.0096886790241921</v>
      </c>
      <c r="K12" s="74">
        <f>IF(OR(MOD($H12,2)=0,INDEX('Данные (2)'!$C$25:$V$44,INT($H12/2)+1,K$2)&lt;&gt;1),INDEX($E$3:$F$22,K$2,MOD(COLUMNS($H$2:K$2),2)+1),INDEX($E$3:$F$22,INT($H12/2)+1,MOD(COLUMNS($H$2:K$2),2)+1))</f>
        <v>7.8183148246802983</v>
      </c>
      <c r="L12" s="74">
        <f>IF(OR(MOD($H12,2)=0,INDEX('Данные (2)'!$C$25:$V$44,INT($H12/2)+1,L$2)&lt;&gt;1),INDEX($E$3:$F$22,L$2,MOD(COLUMNS($H$2:L$2),2)+1),INDEX($E$3:$F$22,INT($H12/2)+1,MOD(COLUMNS($H$2:L$2),2)+1))</f>
        <v>6.2348980185873355</v>
      </c>
      <c r="M12" s="74">
        <f>IF(OR(MOD($H12,2)=0,INDEX('Данные (2)'!$C$25:$V$44,INT($H12/2)+1,M$2)&lt;&gt;1),INDEX($E$3:$F$22,M$2,MOD(COLUMNS($H$2:M$2),2)+1),INDEX($E$3:$F$22,INT($H12/2)+1,MOD(COLUMNS($H$2:M$2),2)+1))</f>
        <v>9.7492791218182369</v>
      </c>
      <c r="N12" s="74">
        <f>IF(OR(MOD($H12,2)=0,INDEX('Данные (2)'!$C$25:$V$44,INT($H12/2)+1,N$2)&lt;&gt;1),INDEX($E$3:$F$22,N$2,MOD(COLUMNS($H$2:N$2),2)+1),INDEX($E$3:$F$22,INT($H12/2)+1,MOD(COLUMNS($H$2:N$2),2)+1))</f>
        <v>2.2252093395631443</v>
      </c>
      <c r="O12" s="74">
        <f>IF(OR(MOD($H12,2)=0,INDEX('Данные (2)'!$C$25:$V$44,INT($H12/2)+1,O$2)&lt;&gt;1),INDEX($E$3:$F$22,O$2,MOD(COLUMNS($H$2:O$2),2)+1),INDEX($E$3:$F$22,INT($H12/2)+1,MOD(COLUMNS($H$2:O$2),2)+1))</f>
        <v>9.7492791218182369</v>
      </c>
      <c r="P12" s="74">
        <f>IF(OR(MOD($H12,2)=0,INDEX('Данные (2)'!$C$25:$V$44,INT($H12/2)+1,P$2)&lt;&gt;1),INDEX($E$3:$F$22,P$2,MOD(COLUMNS($H$2:P$2),2)+1),INDEX($E$3:$F$22,INT($H12/2)+1,MOD(COLUMNS($H$2:P$2),2)+1))</f>
        <v>-2.2252093395631434</v>
      </c>
      <c r="Q12" s="74">
        <f>IF(OR(MOD($H12,2)=0,INDEX('Данные (2)'!$C$25:$V$44,INT($H12/2)+1,Q$2)&lt;&gt;1),INDEX($E$3:$F$22,Q$2,MOD(COLUMNS($H$2:Q$2),2)+1),INDEX($E$3:$F$22,INT($H12/2)+1,MOD(COLUMNS($H$2:Q$2),2)+1))</f>
        <v>7.8183148246802991</v>
      </c>
      <c r="R12" s="74">
        <f>IF(OR(MOD($H12,2)=0,INDEX('Данные (2)'!$C$25:$V$44,INT($H12/2)+1,R$2)&lt;&gt;1),INDEX($E$3:$F$22,R$2,MOD(COLUMNS($H$2:R$2),2)+1),INDEX($E$3:$F$22,INT($H12/2)+1,MOD(COLUMNS($H$2:R$2),2)+1))</f>
        <v>-6.2348980185873346</v>
      </c>
      <c r="S12" s="74">
        <f>IF(OR(MOD($H12,2)=0,INDEX('Данные (2)'!$C$25:$V$44,INT($H12/2)+1,S$2)&lt;&gt;1),INDEX($E$3:$F$22,S$2,MOD(COLUMNS($H$2:S$2),2)+1),INDEX($E$3:$F$22,INT($H12/2)+1,MOD(COLUMNS($H$2:S$2),2)+1))</f>
        <v>4.3388373911755824</v>
      </c>
      <c r="T12" s="74">
        <f>IF(OR(MOD($H12,2)=0,INDEX('Данные (2)'!$C$25:$V$44,INT($H12/2)+1,T$2)&lt;&gt;1),INDEX($E$3:$F$22,T$2,MOD(COLUMNS($H$2:T$2),2)+1),INDEX($E$3:$F$22,INT($H12/2)+1,MOD(COLUMNS($H$2:T$2),2)+1))</f>
        <v>-9.0096886790241903</v>
      </c>
      <c r="U12" s="74">
        <f>IF(OR(MOD($H12,2)=0,INDEX('Данные (2)'!$C$25:$V$44,INT($H12/2)+1,U$2)&lt;&gt;1),INDEX($E$3:$F$22,U$2,MOD(COLUMNS($H$2:U$2),2)+1),INDEX($E$3:$F$22,INT($H12/2)+1,MOD(COLUMNS($H$2:U$2),2)+1))</f>
        <v>1.22514845490862E-15</v>
      </c>
      <c r="V12" s="74">
        <f>IF(OR(MOD($H12,2)=0,INDEX('Данные (2)'!$C$25:$V$44,INT($H12/2)+1,V$2)&lt;&gt;1),INDEX($E$3:$F$22,V$2,MOD(COLUMNS($H$2:V$2),2)+1),INDEX($E$3:$F$22,INT($H12/2)+1,MOD(COLUMNS($H$2:V$2),2)+1))</f>
        <v>-10</v>
      </c>
      <c r="W12" s="74">
        <f>IF(OR(MOD($H12,2)=0,INDEX('Данные (2)'!$C$25:$V$44,INT($H12/2)+1,W$2)&lt;&gt;1),INDEX($E$3:$F$22,W$2,MOD(COLUMNS($H$2:W$2),2)+1),INDEX($E$3:$F$22,INT($H12/2)+1,MOD(COLUMNS($H$2:W$2),2)+1))</f>
        <v>-4.3388373911755798</v>
      </c>
      <c r="X12" s="74">
        <f>IF(OR(MOD($H12,2)=0,INDEX('Данные (2)'!$C$25:$V$44,INT($H12/2)+1,X$2)&lt;&gt;1),INDEX($E$3:$F$22,X$2,MOD(COLUMNS($H$2:X$2),2)+1),INDEX($E$3:$F$22,INT($H12/2)+1,MOD(COLUMNS($H$2:X$2),2)+1))</f>
        <v>-9.0096886790241921</v>
      </c>
      <c r="Y12" s="74">
        <f>IF(OR(MOD($H12,2)=0,INDEX('Данные (2)'!$C$25:$V$44,INT($H12/2)+1,Y$2)&lt;&gt;1),INDEX($E$3:$F$22,Y$2,MOD(COLUMNS($H$2:Y$2),2)+1),INDEX($E$3:$F$22,INT($H12/2)+1,MOD(COLUMNS($H$2:Y$2),2)+1))</f>
        <v>-7.8183148246802965</v>
      </c>
      <c r="Z12" s="74">
        <f>IF(OR(MOD($H12,2)=0,INDEX('Данные (2)'!$C$25:$V$44,INT($H12/2)+1,Z$2)&lt;&gt;1),INDEX($E$3:$F$22,Z$2,MOD(COLUMNS($H$2:Z$2),2)+1),INDEX($E$3:$F$22,INT($H12/2)+1,MOD(COLUMNS($H$2:Z$2),2)+1))</f>
        <v>-6.2348980185873373</v>
      </c>
      <c r="AA12" s="74">
        <f>IF(OR(MOD($H12,2)=0,INDEX('Данные (2)'!$C$25:$V$44,INT($H12/2)+1,AA$2)&lt;&gt;1),INDEX($E$3:$F$22,AA$2,MOD(COLUMNS($H$2:AA$2),2)+1),INDEX($E$3:$F$22,INT($H12/2)+1,MOD(COLUMNS($H$2:AA$2),2)+1))</f>
        <v>-9.7492791218182369</v>
      </c>
      <c r="AB12" s="74">
        <f>IF(OR(MOD($H12,2)=0,INDEX('Данные (2)'!$C$25:$V$44,INT($H12/2)+1,AB$2)&lt;&gt;1),INDEX($E$3:$F$22,AB$2,MOD(COLUMNS($H$2:AB$2),2)+1),INDEX($E$3:$F$22,INT($H12/2)+1,MOD(COLUMNS($H$2:AB$2),2)+1))</f>
        <v>-2.225209339563146</v>
      </c>
      <c r="AC12" s="74">
        <f>IF(OR(MOD($H12,2)=0,INDEX('Данные (2)'!$C$25:$V$44,INT($H12/2)+1,AC$2)&lt;&gt;1),INDEX($E$3:$F$22,AC$2,MOD(COLUMNS($H$2:AC$2),2)+1),INDEX($E$3:$F$22,INT($H12/2)+1,MOD(COLUMNS($H$2:AC$2),2)+1))</f>
        <v>-9.7492791218182369</v>
      </c>
      <c r="AD12" s="74">
        <f>IF(OR(MOD($H12,2)=0,INDEX('Данные (2)'!$C$25:$V$44,INT($H12/2)+1,AD$2)&lt;&gt;1),INDEX($E$3:$F$22,AD$2,MOD(COLUMNS($H$2:AD$2),2)+1),INDEX($E$3:$F$22,INT($H12/2)+1,MOD(COLUMNS($H$2:AD$2),2)+1))</f>
        <v>2.2252093395631425</v>
      </c>
      <c r="AE12" s="74">
        <f>IF(OR(MOD($H12,2)=0,INDEX('Данные (2)'!$C$25:$V$44,INT($H12/2)+1,AE$2)&lt;&gt;1),INDEX($E$3:$F$22,AE$2,MOD(COLUMNS($H$2:AE$2),2)+1),INDEX($E$3:$F$22,INT($H12/2)+1,MOD(COLUMNS($H$2:AE$2),2)+1))</f>
        <v>-7.8183148246802991</v>
      </c>
      <c r="AF12" s="74">
        <f>IF(OR(MOD($H12,2)=0,INDEX('Данные (2)'!$C$25:$V$44,INT($H12/2)+1,AF$2)&lt;&gt;1),INDEX($E$3:$F$22,AF$2,MOD(COLUMNS($H$2:AF$2),2)+1),INDEX($E$3:$F$22,INT($H12/2)+1,MOD(COLUMNS($H$2:AF$2),2)+1))</f>
        <v>6.2348980185873337</v>
      </c>
      <c r="AG12" s="74">
        <f>IF(OR(MOD($H12,2)=0,INDEX('Данные (2)'!$C$25:$V$44,INT($H12/2)+1,AG$2)&lt;&gt;1),INDEX($E$3:$F$22,AG$2,MOD(COLUMNS($H$2:AG$2),2)+1),INDEX($E$3:$F$22,INT($H12/2)+1,MOD(COLUMNS($H$2:AG$2),2)+1))</f>
        <v>-4.3388373911755833</v>
      </c>
      <c r="AH12" s="74">
        <f>IF(OR(MOD($H12,2)=0,INDEX('Данные (2)'!$C$25:$V$44,INT($H12/2)+1,AH$2)&lt;&gt;1),INDEX($E$3:$F$22,AH$2,MOD(COLUMNS($H$2:AH$2),2)+1),INDEX($E$3:$F$22,INT($H12/2)+1,MOD(COLUMNS($H$2:AH$2),2)+1))</f>
        <v>9.0096886790241903</v>
      </c>
      <c r="AI12" s="74">
        <f>IF(OR(MOD($H12,2)=0,INDEX('Данные (2)'!$C$25:$V$44,INT($H12/2)+1,AI$2)&lt;&gt;1),INDEX($E$3:$F$22,AI$2,MOD(COLUMNS($H$2:AI$2),2)+1),INDEX($E$3:$F$22,INT($H12/2)+1,MOD(COLUMNS($H$2:AI$2),2)+1))</f>
        <v>-2.45029690981724E-15</v>
      </c>
      <c r="AJ12" s="74">
        <f>IF(OR(MOD($H12,2)=0,INDEX('Данные (2)'!$C$25:$V$44,INT($H12/2)+1,AJ$2)&lt;&gt;1),INDEX($E$3:$F$22,AJ$2,MOD(COLUMNS($H$2:AJ$2),2)+1),INDEX($E$3:$F$22,INT($H12/2)+1,MOD(COLUMNS($H$2:AJ$2),2)+1))</f>
        <v>10</v>
      </c>
      <c r="AK12" s="74">
        <f>IF(OR(MOD($H12,2)=0,INDEX('Данные (2)'!$C$25:$V$44,INT($H12/2)+1,AK$2)&lt;&gt;1),INDEX($E$3:$F$22,AK$2,MOD(COLUMNS($H$2:AK$2),2)+1),INDEX($E$3:$F$22,INT($H12/2)+1,MOD(COLUMNS($H$2:AK$2),2)+1))</f>
        <v>4.3388373911755789</v>
      </c>
      <c r="AL12" s="74">
        <f>IF(OR(MOD($H12,2)=0,INDEX('Данные (2)'!$C$25:$V$44,INT($H12/2)+1,AL$2)&lt;&gt;1),INDEX($E$3:$F$22,AL$2,MOD(COLUMNS($H$2:AL$2),2)+1),INDEX($E$3:$F$22,INT($H12/2)+1,MOD(COLUMNS($H$2:AL$2),2)+1))</f>
        <v>9.0096886790241921</v>
      </c>
      <c r="AM12" s="74">
        <f>IF(OR(MOD($H12,2)=0,INDEX('Данные (2)'!$C$25:$V$44,INT($H12/2)+1,AM$2)&lt;&gt;1),INDEX($E$3:$F$22,AM$2,MOD(COLUMNS($H$2:AM$2),2)+1),INDEX($E$3:$F$22,INT($H12/2)+1,MOD(COLUMNS($H$2:AM$2),2)+1))</f>
        <v>7.8183148246802956</v>
      </c>
      <c r="AN12" s="74">
        <f>IF(OR(MOD($H12,2)=0,INDEX('Данные (2)'!$C$25:$V$44,INT($H12/2)+1,AN$2)&lt;&gt;1),INDEX($E$3:$F$22,AN$2,MOD(COLUMNS($H$2:AN$2),2)+1),INDEX($E$3:$F$22,INT($H12/2)+1,MOD(COLUMNS($H$2:AN$2),2)+1))</f>
        <v>6.2348980185873373</v>
      </c>
      <c r="AO12" s="74">
        <f>IF(OR(MOD($H12,2)=0,INDEX('Данные (2)'!$C$25:$V$44,INT($H12/2)+1,AO$2)&lt;&gt;1),INDEX($E$3:$F$22,AO$2,MOD(COLUMNS($H$2:AO$2),2)+1),INDEX($E$3:$F$22,INT($H12/2)+1,MOD(COLUMNS($H$2:AO$2),2)+1))</f>
        <v>9.7492791218182351</v>
      </c>
      <c r="AP12" s="74">
        <f>IF(OR(MOD($H12,2)=0,INDEX('Данные (2)'!$C$25:$V$44,INT($H12/2)+1,AP$2)&lt;&gt;1),INDEX($E$3:$F$22,AP$2,MOD(COLUMNS($H$2:AP$2),2)+1),INDEX($E$3:$F$22,INT($H12/2)+1,MOD(COLUMNS($H$2:AP$2),2)+1))</f>
        <v>2.2252093395631469</v>
      </c>
      <c r="AQ12" s="74">
        <f>IF(OR(MOD($H12,2)=0,INDEX('Данные (2)'!$C$25:$V$44,INT($H12/2)+1,AQ$2)&lt;&gt;1),INDEX($E$3:$F$22,AQ$2,MOD(COLUMNS($H$2:AQ$2),2)+1),INDEX($E$3:$F$22,INT($H12/2)+1,MOD(COLUMNS($H$2:AQ$2),2)+1))</f>
        <v>9.7492791218182369</v>
      </c>
      <c r="AR12" s="74">
        <f>IF(OR(MOD($H12,2)=0,INDEX('Данные (2)'!$C$25:$V$44,INT($H12/2)+1,AR$2)&lt;&gt;1),INDEX($E$3:$F$22,AR$2,MOD(COLUMNS($H$2:AR$2),2)+1),INDEX($E$3:$F$22,INT($H12/2)+1,MOD(COLUMNS($H$2:AR$2),2)+1))</f>
        <v>-2.2252093395631407</v>
      </c>
      <c r="AS12" s="74">
        <f>IF(OR(MOD($H12,2)=0,INDEX('Данные (2)'!$C$25:$V$44,INT($H12/2)+1,AS$2)&lt;&gt;1),INDEX($E$3:$F$22,AS$2,MOD(COLUMNS($H$2:AS$2),2)+1),INDEX($E$3:$F$22,INT($H12/2)+1,MOD(COLUMNS($H$2:AS$2),2)+1))</f>
        <v>7.8183148246803</v>
      </c>
      <c r="AT12" s="74">
        <f>IF(OR(MOD($H12,2)=0,INDEX('Данные (2)'!$C$25:$V$44,INT($H12/2)+1,AT$2)&lt;&gt;1),INDEX($E$3:$F$22,AT$2,MOD(COLUMNS($H$2:AT$2),2)+1),INDEX($E$3:$F$22,INT($H12/2)+1,MOD(COLUMNS($H$2:AT$2),2)+1))</f>
        <v>-6.2348980185873328</v>
      </c>
      <c r="AU12" s="74">
        <f>IF(OR(MOD($H12,2)=0,INDEX('Данные (2)'!$C$25:$V$44,INT($H12/2)+1,AU$2)&lt;&gt;1),INDEX($E$3:$F$22,AU$2,MOD(COLUMNS($H$2:AU$2),2)+1),INDEX($E$3:$F$22,INT($H12/2)+1,MOD(COLUMNS($H$2:AU$2),2)+1))</f>
        <v>4.3388373911755842</v>
      </c>
      <c r="AV12" s="74">
        <f>IF(OR(MOD($H12,2)=0,INDEX('Данные (2)'!$C$25:$V$44,INT($H12/2)+1,AV$2)&lt;&gt;1),INDEX($E$3:$F$22,AV$2,MOD(COLUMNS($H$2:AV$2),2)+1),INDEX($E$3:$F$22,INT($H12/2)+1,MOD(COLUMNS($H$2:AV$2),2)+1))</f>
        <v>-9.0096886790241886</v>
      </c>
      <c r="AX12" s="70">
        <f>IF(OR(MOD($H12,2)=0,INDEX('Данные (2)'!$C$25:$V$44,INT($H12/2)+1,AX$2)&lt;&gt;2),INDEX($E$3:$F$22,AX$2,MOD(COLUMNS($AW$2:AX$2),2)+1),INDEX($E$3:$F$22,INT($H12/2)+1,MOD(COLUMNS($AW$2:AX$2),2)+1))</f>
        <v>4.3388373911755815</v>
      </c>
      <c r="AY12" s="70">
        <f>IF(OR(MOD($H12,2)=0,INDEX('Данные (2)'!$C$25:$V$44,INT($H12/2)+1,AY$2)&lt;&gt;2),INDEX($E$3:$F$22,AY$2,MOD(COLUMNS($AW$2:AY$2),2)+1),INDEX($E$3:$F$22,INT($H12/2)+1,MOD(COLUMNS($AW$2:AY$2),2)+1))</f>
        <v>9.0096886790241921</v>
      </c>
      <c r="AZ12" s="70">
        <f>IF(OR(MOD($H12,2)=0,INDEX('Данные (2)'!$C$25:$V$44,INT($H12/2)+1,AZ$2)&lt;&gt;2),INDEX($E$3:$F$22,AZ$2,MOD(COLUMNS($AW$2:AZ$2),2)+1),INDEX($E$3:$F$22,INT($H12/2)+1,MOD(COLUMNS($AW$2:AZ$2),2)+1))</f>
        <v>7.8183148246802983</v>
      </c>
      <c r="BA12" s="70">
        <f>IF(OR(MOD($H12,2)=0,INDEX('Данные (2)'!$C$25:$V$44,INT($H12/2)+1,BA$2)&lt;&gt;2),INDEX($E$3:$F$22,BA$2,MOD(COLUMNS($AW$2:BA$2),2)+1),INDEX($E$3:$F$22,INT($H12/2)+1,MOD(COLUMNS($AW$2:BA$2),2)+1))</f>
        <v>6.2348980185873355</v>
      </c>
      <c r="BB12" s="70">
        <f>IF(OR(MOD($H12,2)=0,INDEX('Данные (2)'!$C$25:$V$44,INT($H12/2)+1,BB$2)&lt;&gt;2),INDEX($E$3:$F$22,BB$2,MOD(COLUMNS($AW$2:BB$2),2)+1),INDEX($E$3:$F$22,INT($H12/2)+1,MOD(COLUMNS($AW$2:BB$2),2)+1))</f>
        <v>9.7492791218182369</v>
      </c>
      <c r="BC12" s="70">
        <f>IF(OR(MOD($H12,2)=0,INDEX('Данные (2)'!$C$25:$V$44,INT($H12/2)+1,BC$2)&lt;&gt;2),INDEX($E$3:$F$22,BC$2,MOD(COLUMNS($AW$2:BC$2),2)+1),INDEX($E$3:$F$22,INT($H12/2)+1,MOD(COLUMNS($AW$2:BC$2),2)+1))</f>
        <v>2.2252093395631443</v>
      </c>
      <c r="BD12" s="70">
        <f>IF(OR(MOD($H12,2)=0,INDEX('Данные (2)'!$C$25:$V$44,INT($H12/2)+1,BD$2)&lt;&gt;2),INDEX($E$3:$F$22,BD$2,MOD(COLUMNS($AW$2:BD$2),2)+1),INDEX($E$3:$F$22,INT($H12/2)+1,MOD(COLUMNS($AW$2:BD$2),2)+1))</f>
        <v>9.7492791218182369</v>
      </c>
      <c r="BE12" s="70">
        <f>IF(OR(MOD($H12,2)=0,INDEX('Данные (2)'!$C$25:$V$44,INT($H12/2)+1,BE$2)&lt;&gt;2),INDEX($E$3:$F$22,BE$2,MOD(COLUMNS($AW$2:BE$2),2)+1),INDEX($E$3:$F$22,INT($H12/2)+1,MOD(COLUMNS($AW$2:BE$2),2)+1))</f>
        <v>-2.2252093395631434</v>
      </c>
      <c r="BF12" s="70">
        <f>IF(OR(MOD($H12,2)=0,INDEX('Данные (2)'!$C$25:$V$44,INT($H12/2)+1,BF$2)&lt;&gt;2),INDEX($E$3:$F$22,BF$2,MOD(COLUMNS($AW$2:BF$2),2)+1),INDEX($E$3:$F$22,INT($H12/2)+1,MOD(COLUMNS($AW$2:BF$2),2)+1))</f>
        <v>7.8183148246802991</v>
      </c>
      <c r="BG12" s="70">
        <f>IF(OR(MOD($H12,2)=0,INDEX('Данные (2)'!$C$25:$V$44,INT($H12/2)+1,BG$2)&lt;&gt;2),INDEX($E$3:$F$22,BG$2,MOD(COLUMNS($AW$2:BG$2),2)+1),INDEX($E$3:$F$22,INT($H12/2)+1,MOD(COLUMNS($AW$2:BG$2),2)+1))</f>
        <v>-6.2348980185873346</v>
      </c>
      <c r="BH12" s="70">
        <f>IF(OR(MOD($H12,2)=0,INDEX('Данные (2)'!$C$25:$V$44,INT($H12/2)+1,BH$2)&lt;&gt;2),INDEX($E$3:$F$22,BH$2,MOD(COLUMNS($AW$2:BH$2),2)+1),INDEX($E$3:$F$22,INT($H12/2)+1,MOD(COLUMNS($AW$2:BH$2),2)+1))</f>
        <v>4.3388373911755824</v>
      </c>
      <c r="BI12" s="70">
        <f>IF(OR(MOD($H12,2)=0,INDEX('Данные (2)'!$C$25:$V$44,INT($H12/2)+1,BI$2)&lt;&gt;2),INDEX($E$3:$F$22,BI$2,MOD(COLUMNS($AW$2:BI$2),2)+1),INDEX($E$3:$F$22,INT($H12/2)+1,MOD(COLUMNS($AW$2:BI$2),2)+1))</f>
        <v>-9.0096886790241903</v>
      </c>
      <c r="BJ12" s="70">
        <f>IF(OR(MOD($H12,2)=0,INDEX('Данные (2)'!$C$25:$V$44,INT($H12/2)+1,BJ$2)&lt;&gt;2),INDEX($E$3:$F$22,BJ$2,MOD(COLUMNS($AW$2:BJ$2),2)+1),INDEX($E$3:$F$22,INT($H12/2)+1,MOD(COLUMNS($AW$2:BJ$2),2)+1))</f>
        <v>1.22514845490862E-15</v>
      </c>
      <c r="BK12" s="70">
        <f>IF(OR(MOD($H12,2)=0,INDEX('Данные (2)'!$C$25:$V$44,INT($H12/2)+1,BK$2)&lt;&gt;2),INDEX($E$3:$F$22,BK$2,MOD(COLUMNS($AW$2:BK$2),2)+1),INDEX($E$3:$F$22,INT($H12/2)+1,MOD(COLUMNS($AW$2:BK$2),2)+1))</f>
        <v>-10</v>
      </c>
      <c r="BL12" s="70">
        <f>IF(OR(MOD($H12,2)=0,INDEX('Данные (2)'!$C$25:$V$44,INT($H12/2)+1,BL$2)&lt;&gt;2),INDEX($E$3:$F$22,BL$2,MOD(COLUMNS($AW$2:BL$2),2)+1),INDEX($E$3:$F$22,INT($H12/2)+1,MOD(COLUMNS($AW$2:BL$2),2)+1))</f>
        <v>-4.3388373911755798</v>
      </c>
      <c r="BM12" s="70">
        <f>IF(OR(MOD($H12,2)=0,INDEX('Данные (2)'!$C$25:$V$44,INT($H12/2)+1,BM$2)&lt;&gt;2),INDEX($E$3:$F$22,BM$2,MOD(COLUMNS($AW$2:BM$2),2)+1),INDEX($E$3:$F$22,INT($H12/2)+1,MOD(COLUMNS($AW$2:BM$2),2)+1))</f>
        <v>-9.0096886790241921</v>
      </c>
      <c r="BN12" s="70">
        <f>IF(OR(MOD($H12,2)=0,INDEX('Данные (2)'!$C$25:$V$44,INT($H12/2)+1,BN$2)&lt;&gt;2),INDEX($E$3:$F$22,BN$2,MOD(COLUMNS($AW$2:BN$2),2)+1),INDEX($E$3:$F$22,INT($H12/2)+1,MOD(COLUMNS($AW$2:BN$2),2)+1))</f>
        <v>-7.8183148246802965</v>
      </c>
      <c r="BO12" s="70">
        <f>IF(OR(MOD($H12,2)=0,INDEX('Данные (2)'!$C$25:$V$44,INT($H12/2)+1,BO$2)&lt;&gt;2),INDEX($E$3:$F$22,BO$2,MOD(COLUMNS($AW$2:BO$2),2)+1),INDEX($E$3:$F$22,INT($H12/2)+1,MOD(COLUMNS($AW$2:BO$2),2)+1))</f>
        <v>-6.2348980185873373</v>
      </c>
      <c r="BP12" s="70">
        <f>IF(OR(MOD($H12,2)=0,INDEX('Данные (2)'!$C$25:$V$44,INT($H12/2)+1,BP$2)&lt;&gt;2),INDEX($E$3:$F$22,BP$2,MOD(COLUMNS($AW$2:BP$2),2)+1),INDEX($E$3:$F$22,INT($H12/2)+1,MOD(COLUMNS($AW$2:BP$2),2)+1))</f>
        <v>-9.7492791218182369</v>
      </c>
      <c r="BQ12" s="70">
        <f>IF(OR(MOD($H12,2)=0,INDEX('Данные (2)'!$C$25:$V$44,INT($H12/2)+1,BQ$2)&lt;&gt;2),INDEX($E$3:$F$22,BQ$2,MOD(COLUMNS($AW$2:BQ$2),2)+1),INDEX($E$3:$F$22,INT($H12/2)+1,MOD(COLUMNS($AW$2:BQ$2),2)+1))</f>
        <v>-2.225209339563146</v>
      </c>
      <c r="BR12" s="70">
        <f>IF(OR(MOD($H12,2)=0,INDEX('Данные (2)'!$C$25:$V$44,INT($H12/2)+1,BR$2)&lt;&gt;2),INDEX($E$3:$F$22,BR$2,MOD(COLUMNS($AW$2:BR$2),2)+1),INDEX($E$3:$F$22,INT($H12/2)+1,MOD(COLUMNS($AW$2:BR$2),2)+1))</f>
        <v>-9.7492791218182369</v>
      </c>
      <c r="BS12" s="70">
        <f>IF(OR(MOD($H12,2)=0,INDEX('Данные (2)'!$C$25:$V$44,INT($H12/2)+1,BS$2)&lt;&gt;2),INDEX($E$3:$F$22,BS$2,MOD(COLUMNS($AW$2:BS$2),2)+1),INDEX($E$3:$F$22,INT($H12/2)+1,MOD(COLUMNS($AW$2:BS$2),2)+1))</f>
        <v>2.2252093395631425</v>
      </c>
      <c r="BT12" s="70">
        <f>IF(OR(MOD($H12,2)=0,INDEX('Данные (2)'!$C$25:$V$44,INT($H12/2)+1,BT$2)&lt;&gt;2),INDEX($E$3:$F$22,BT$2,MOD(COLUMNS($AW$2:BT$2),2)+1),INDEX($E$3:$F$22,INT($H12/2)+1,MOD(COLUMNS($AW$2:BT$2),2)+1))</f>
        <v>-7.8183148246802991</v>
      </c>
      <c r="BU12" s="70">
        <f>IF(OR(MOD($H12,2)=0,INDEX('Данные (2)'!$C$25:$V$44,INT($H12/2)+1,BU$2)&lt;&gt;2),INDEX($E$3:$F$22,BU$2,MOD(COLUMNS($AW$2:BU$2),2)+1),INDEX($E$3:$F$22,INT($H12/2)+1,MOD(COLUMNS($AW$2:BU$2),2)+1))</f>
        <v>6.2348980185873337</v>
      </c>
      <c r="BV12" s="70">
        <f>IF(OR(MOD($H12,2)=0,INDEX('Данные (2)'!$C$25:$V$44,INT($H12/2)+1,BV$2)&lt;&gt;2),INDEX($E$3:$F$22,BV$2,MOD(COLUMNS($AW$2:BV$2),2)+1),INDEX($E$3:$F$22,INT($H12/2)+1,MOD(COLUMNS($AW$2:BV$2),2)+1))</f>
        <v>-4.3388373911755833</v>
      </c>
      <c r="BW12" s="70">
        <f>IF(OR(MOD($H12,2)=0,INDEX('Данные (2)'!$C$25:$V$44,INT($H12/2)+1,BW$2)&lt;&gt;2),INDEX($E$3:$F$22,BW$2,MOD(COLUMNS($AW$2:BW$2),2)+1),INDEX($E$3:$F$22,INT($H12/2)+1,MOD(COLUMNS($AW$2:BW$2),2)+1))</f>
        <v>9.0096886790241903</v>
      </c>
      <c r="BX12" s="70">
        <f>IF(OR(MOD($H12,2)=0,INDEX('Данные (2)'!$C$25:$V$44,INT($H12/2)+1,BX$2)&lt;&gt;2),INDEX($E$3:$F$22,BX$2,MOD(COLUMNS($AW$2:BX$2),2)+1),INDEX($E$3:$F$22,INT($H12/2)+1,MOD(COLUMNS($AW$2:BX$2),2)+1))</f>
        <v>-2.45029690981724E-15</v>
      </c>
      <c r="BY12" s="70">
        <f>IF(OR(MOD($H12,2)=0,INDEX('Данные (2)'!$C$25:$V$44,INT($H12/2)+1,BY$2)&lt;&gt;2),INDEX($E$3:$F$22,BY$2,MOD(COLUMNS($AW$2:BY$2),2)+1),INDEX($E$3:$F$22,INT($H12/2)+1,MOD(COLUMNS($AW$2:BY$2),2)+1))</f>
        <v>10</v>
      </c>
      <c r="BZ12" s="70">
        <f>IF(OR(MOD($H12,2)=0,INDEX('Данные (2)'!$C$25:$V$44,INT($H12/2)+1,BZ$2)&lt;&gt;2),INDEX($E$3:$F$22,BZ$2,MOD(COLUMNS($AW$2:BZ$2),2)+1),INDEX($E$3:$F$22,INT($H12/2)+1,MOD(COLUMNS($AW$2:BZ$2),2)+1))</f>
        <v>4.3388373911755789</v>
      </c>
      <c r="CA12" s="70">
        <f>IF(OR(MOD($H12,2)=0,INDEX('Данные (2)'!$C$25:$V$44,INT($H12/2)+1,CA$2)&lt;&gt;2),INDEX($E$3:$F$22,CA$2,MOD(COLUMNS($AW$2:CA$2),2)+1),INDEX($E$3:$F$22,INT($H12/2)+1,MOD(COLUMNS($AW$2:CA$2),2)+1))</f>
        <v>9.0096886790241921</v>
      </c>
      <c r="CB12" s="70">
        <f>IF(OR(MOD($H12,2)=0,INDEX('Данные (2)'!$C$25:$V$44,INT($H12/2)+1,CB$2)&lt;&gt;2),INDEX($E$3:$F$22,CB$2,MOD(COLUMNS($AW$2:CB$2),2)+1),INDEX($E$3:$F$22,INT($H12/2)+1,MOD(COLUMNS($AW$2:CB$2),2)+1))</f>
        <v>7.8183148246802956</v>
      </c>
      <c r="CC12" s="70">
        <f>IF(OR(MOD($H12,2)=0,INDEX('Данные (2)'!$C$25:$V$44,INT($H12/2)+1,CC$2)&lt;&gt;2),INDEX($E$3:$F$22,CC$2,MOD(COLUMNS($AW$2:CC$2),2)+1),INDEX($E$3:$F$22,INT($H12/2)+1,MOD(COLUMNS($AW$2:CC$2),2)+1))</f>
        <v>6.2348980185873373</v>
      </c>
      <c r="CD12" s="70">
        <f>IF(OR(MOD($H12,2)=0,INDEX('Данные (2)'!$C$25:$V$44,INT($H12/2)+1,CD$2)&lt;&gt;2),INDEX($E$3:$F$22,CD$2,MOD(COLUMNS($AW$2:CD$2),2)+1),INDEX($E$3:$F$22,INT($H12/2)+1,MOD(COLUMNS($AW$2:CD$2),2)+1))</f>
        <v>9.7492791218182351</v>
      </c>
      <c r="CE12" s="70">
        <f>IF(OR(MOD($H12,2)=0,INDEX('Данные (2)'!$C$25:$V$44,INT($H12/2)+1,CE$2)&lt;&gt;2),INDEX($E$3:$F$22,CE$2,MOD(COLUMNS($AW$2:CE$2),2)+1),INDEX($E$3:$F$22,INT($H12/2)+1,MOD(COLUMNS($AW$2:CE$2),2)+1))</f>
        <v>2.2252093395631469</v>
      </c>
      <c r="CF12" s="70">
        <f>IF(OR(MOD($H12,2)=0,INDEX('Данные (2)'!$C$25:$V$44,INT($H12/2)+1,CF$2)&lt;&gt;2),INDEX($E$3:$F$22,CF$2,MOD(COLUMNS($AW$2:CF$2),2)+1),INDEX($E$3:$F$22,INT($H12/2)+1,MOD(COLUMNS($AW$2:CF$2),2)+1))</f>
        <v>9.7492791218182369</v>
      </c>
      <c r="CG12" s="70">
        <f>IF(OR(MOD($H12,2)=0,INDEX('Данные (2)'!$C$25:$V$44,INT($H12/2)+1,CG$2)&lt;&gt;2),INDEX($E$3:$F$22,CG$2,MOD(COLUMNS($AW$2:CG$2),2)+1),INDEX($E$3:$F$22,INT($H12/2)+1,MOD(COLUMNS($AW$2:CG$2),2)+1))</f>
        <v>-2.2252093395631407</v>
      </c>
      <c r="CH12" s="70">
        <f>IF(OR(MOD($H12,2)=0,INDEX('Данные (2)'!$C$25:$V$44,INT($H12/2)+1,CH$2)&lt;&gt;2),INDEX($E$3:$F$22,CH$2,MOD(COLUMNS($AW$2:CH$2),2)+1),INDEX($E$3:$F$22,INT($H12/2)+1,MOD(COLUMNS($AW$2:CH$2),2)+1))</f>
        <v>7.8183148246803</v>
      </c>
      <c r="CI12" s="70">
        <f>IF(OR(MOD($H12,2)=0,INDEX('Данные (2)'!$C$25:$V$44,INT($H12/2)+1,CI$2)&lt;&gt;2),INDEX($E$3:$F$22,CI$2,MOD(COLUMNS($AW$2:CI$2),2)+1),INDEX($E$3:$F$22,INT($H12/2)+1,MOD(COLUMNS($AW$2:CI$2),2)+1))</f>
        <v>-6.2348980185873328</v>
      </c>
      <c r="CJ12" s="70">
        <f>IF(OR(MOD($H12,2)=0,INDEX('Данные (2)'!$C$25:$V$44,INT($H12/2)+1,CJ$2)&lt;&gt;2),INDEX($E$3:$F$22,CJ$2,MOD(COLUMNS($AW$2:CJ$2),2)+1),INDEX($E$3:$F$22,INT($H12/2)+1,MOD(COLUMNS($AW$2:CJ$2),2)+1))</f>
        <v>4.3388373911755842</v>
      </c>
      <c r="CK12" s="70">
        <f>IF(OR(MOD($H12,2)=0,INDEX('Данные (2)'!$C$25:$V$44,INT($H12/2)+1,CK$2)&lt;&gt;2),INDEX($E$3:$F$22,CK$2,MOD(COLUMNS($AW$2:CK$2),2)+1),INDEX($E$3:$F$22,INT($H12/2)+1,MOD(COLUMNS($AW$2:CK$2),2)+1))</f>
        <v>-9.0096886790241886</v>
      </c>
      <c r="CM12" s="69">
        <f>INDEX(I12:AV12,$B$60*2-1)</f>
        <v>-4.3388373911755833</v>
      </c>
      <c r="CN12" s="69">
        <f>INDEX(I12:AV12,$B$60*2)</f>
        <v>9.0096886790241903</v>
      </c>
      <c r="CO12" s="69">
        <f>INDEX(AX12:CK12,$B$60*2-1)</f>
        <v>-4.3388373911755833</v>
      </c>
      <c r="CP12" s="69">
        <f>INDEX(AX12:CK12,$B$60*2)</f>
        <v>9.0096886790241903</v>
      </c>
    </row>
    <row r="13" spans="1:96" x14ac:dyDescent="0.25">
      <c r="A13" s="69" t="str">
        <f>IF(ISERROR(B10),"",A10)</f>
        <v>Друзей:</v>
      </c>
      <c r="B13" s="65" t="str">
        <f>IF(ISERROR(B10),"",B10&amp;TEXT(B10/B7," (0%)"))</f>
        <v>6 (43%)</v>
      </c>
      <c r="D13" s="65">
        <v>11</v>
      </c>
      <c r="E13" s="76">
        <f>$B$2 + $B$4*SIN($B$6*D13)</f>
        <v>-9.7492791218182369</v>
      </c>
      <c r="F13" s="76">
        <f>$B$2 + $B$4*COS($B$6*D13)</f>
        <v>2.2252093395631425</v>
      </c>
      <c r="H13" s="75">
        <v>9</v>
      </c>
      <c r="I13" s="74">
        <f>IF(OR(MOD($H13,2)=0,INDEX('Данные (2)'!$C$25:$V$44,INT($H13/2)+1,I$2)&lt;&gt;1),INDEX($E$3:$F$22,I$2,MOD(COLUMNS(H$2:$I$2),2)+1),INDEX($E$3:$F$22,INT($H13/2)+1,MOD(COLUMNS(H$2:$I$2),2)+1))</f>
        <v>4.3388373911755815</v>
      </c>
      <c r="J13" s="74">
        <f>IF(OR(MOD($H13,2)=0,INDEX('Данные (2)'!$C$25:$V$44,INT($H13/2)+1,J$2)&lt;&gt;1),INDEX($E$3:$F$22,J$2,MOD(COLUMNS($H$2:J$2),2)+1),INDEX($E$3:$F$22,INT($H13/2)+1,MOD(COLUMNS($H$2:J$2),2)+1))</f>
        <v>9.0096886790241921</v>
      </c>
      <c r="K13" s="74">
        <f>IF(OR(MOD($H13,2)=0,INDEX('Данные (2)'!$C$25:$V$44,INT($H13/2)+1,K$2)&lt;&gt;1),INDEX($E$3:$F$22,K$2,MOD(COLUMNS($H$2:K$2),2)+1),INDEX($E$3:$F$22,INT($H13/2)+1,MOD(COLUMNS($H$2:K$2),2)+1))</f>
        <v>7.8183148246802991</v>
      </c>
      <c r="L13" s="74">
        <f>IF(OR(MOD($H13,2)=0,INDEX('Данные (2)'!$C$25:$V$44,INT($H13/2)+1,L$2)&lt;&gt;1),INDEX($E$3:$F$22,L$2,MOD(COLUMNS($H$2:L$2),2)+1),INDEX($E$3:$F$22,INT($H13/2)+1,MOD(COLUMNS($H$2:L$2),2)+1))</f>
        <v>-6.2348980185873346</v>
      </c>
      <c r="M13" s="74">
        <f>IF(OR(MOD($H13,2)=0,INDEX('Данные (2)'!$C$25:$V$44,INT($H13/2)+1,M$2)&lt;&gt;1),INDEX($E$3:$F$22,M$2,MOD(COLUMNS($H$2:M$2),2)+1),INDEX($E$3:$F$22,INT($H13/2)+1,MOD(COLUMNS($H$2:M$2),2)+1))</f>
        <v>9.7492791218182369</v>
      </c>
      <c r="N13" s="74">
        <f>IF(OR(MOD($H13,2)=0,INDEX('Данные (2)'!$C$25:$V$44,INT($H13/2)+1,N$2)&lt;&gt;1),INDEX($E$3:$F$22,N$2,MOD(COLUMNS($H$2:N$2),2)+1),INDEX($E$3:$F$22,INT($H13/2)+1,MOD(COLUMNS($H$2:N$2),2)+1))</f>
        <v>2.2252093395631443</v>
      </c>
      <c r="O13" s="74">
        <f>IF(OR(MOD($H13,2)=0,INDEX('Данные (2)'!$C$25:$V$44,INT($H13/2)+1,O$2)&lt;&gt;1),INDEX($E$3:$F$22,O$2,MOD(COLUMNS($H$2:O$2),2)+1),INDEX($E$3:$F$22,INT($H13/2)+1,MOD(COLUMNS($H$2:O$2),2)+1))</f>
        <v>7.8183148246802991</v>
      </c>
      <c r="P13" s="74">
        <f>IF(OR(MOD($H13,2)=0,INDEX('Данные (2)'!$C$25:$V$44,INT($H13/2)+1,P$2)&lt;&gt;1),INDEX($E$3:$F$22,P$2,MOD(COLUMNS($H$2:P$2),2)+1),INDEX($E$3:$F$22,INT($H13/2)+1,MOD(COLUMNS($H$2:P$2),2)+1))</f>
        <v>-6.2348980185873346</v>
      </c>
      <c r="Q13" s="74">
        <f>IF(OR(MOD($H13,2)=0,INDEX('Данные (2)'!$C$25:$V$44,INT($H13/2)+1,Q$2)&lt;&gt;1),INDEX($E$3:$F$22,Q$2,MOD(COLUMNS($H$2:Q$2),2)+1),INDEX($E$3:$F$22,INT($H13/2)+1,MOD(COLUMNS($H$2:Q$2),2)+1))</f>
        <v>7.8183148246802991</v>
      </c>
      <c r="R13" s="74">
        <f>IF(OR(MOD($H13,2)=0,INDEX('Данные (2)'!$C$25:$V$44,INT($H13/2)+1,R$2)&lt;&gt;1),INDEX($E$3:$F$22,R$2,MOD(COLUMNS($H$2:R$2),2)+1),INDEX($E$3:$F$22,INT($H13/2)+1,MOD(COLUMNS($H$2:R$2),2)+1))</f>
        <v>-6.2348980185873346</v>
      </c>
      <c r="S13" s="74">
        <f>IF(OR(MOD($H13,2)=0,INDEX('Данные (2)'!$C$25:$V$44,INT($H13/2)+1,S$2)&lt;&gt;1),INDEX($E$3:$F$22,S$2,MOD(COLUMNS($H$2:S$2),2)+1),INDEX($E$3:$F$22,INT($H13/2)+1,MOD(COLUMNS($H$2:S$2),2)+1))</f>
        <v>7.8183148246802991</v>
      </c>
      <c r="T13" s="74">
        <f>IF(OR(MOD($H13,2)=0,INDEX('Данные (2)'!$C$25:$V$44,INT($H13/2)+1,T$2)&lt;&gt;1),INDEX($E$3:$F$22,T$2,MOD(COLUMNS($H$2:T$2),2)+1),INDEX($E$3:$F$22,INT($H13/2)+1,MOD(COLUMNS($H$2:T$2),2)+1))</f>
        <v>-6.2348980185873346</v>
      </c>
      <c r="U13" s="74">
        <f>IF(OR(MOD($H13,2)=0,INDEX('Данные (2)'!$C$25:$V$44,INT($H13/2)+1,U$2)&lt;&gt;1),INDEX($E$3:$F$22,U$2,MOD(COLUMNS($H$2:U$2),2)+1),INDEX($E$3:$F$22,INT($H13/2)+1,MOD(COLUMNS($H$2:U$2),2)+1))</f>
        <v>1.22514845490862E-15</v>
      </c>
      <c r="V13" s="74">
        <f>IF(OR(MOD($H13,2)=0,INDEX('Данные (2)'!$C$25:$V$44,INT($H13/2)+1,V$2)&lt;&gt;1),INDEX($E$3:$F$22,V$2,MOD(COLUMNS($H$2:V$2),2)+1),INDEX($E$3:$F$22,INT($H13/2)+1,MOD(COLUMNS($H$2:V$2),2)+1))</f>
        <v>-10</v>
      </c>
      <c r="W13" s="74">
        <f>IF(OR(MOD($H13,2)=0,INDEX('Данные (2)'!$C$25:$V$44,INT($H13/2)+1,W$2)&lt;&gt;1),INDEX($E$3:$F$22,W$2,MOD(COLUMNS($H$2:W$2),2)+1),INDEX($E$3:$F$22,INT($H13/2)+1,MOD(COLUMNS($H$2:W$2),2)+1))</f>
        <v>7.8183148246802991</v>
      </c>
      <c r="X13" s="74">
        <f>IF(OR(MOD($H13,2)=0,INDEX('Данные (2)'!$C$25:$V$44,INT($H13/2)+1,X$2)&lt;&gt;1),INDEX($E$3:$F$22,X$2,MOD(COLUMNS($H$2:X$2),2)+1),INDEX($E$3:$F$22,INT($H13/2)+1,MOD(COLUMNS($H$2:X$2),2)+1))</f>
        <v>-6.2348980185873346</v>
      </c>
      <c r="Y13" s="74">
        <f>IF(OR(MOD($H13,2)=0,INDEX('Данные (2)'!$C$25:$V$44,INT($H13/2)+1,Y$2)&lt;&gt;1),INDEX($E$3:$F$22,Y$2,MOD(COLUMNS($H$2:Y$2),2)+1),INDEX($E$3:$F$22,INT($H13/2)+1,MOD(COLUMNS($H$2:Y$2),2)+1))</f>
        <v>-7.8183148246802965</v>
      </c>
      <c r="Z13" s="74">
        <f>IF(OR(MOD($H13,2)=0,INDEX('Данные (2)'!$C$25:$V$44,INT($H13/2)+1,Z$2)&lt;&gt;1),INDEX($E$3:$F$22,Z$2,MOD(COLUMNS($H$2:Z$2),2)+1),INDEX($E$3:$F$22,INT($H13/2)+1,MOD(COLUMNS($H$2:Z$2),2)+1))</f>
        <v>-6.2348980185873373</v>
      </c>
      <c r="AA13" s="74">
        <f>IF(OR(MOD($H13,2)=0,INDEX('Данные (2)'!$C$25:$V$44,INT($H13/2)+1,AA$2)&lt;&gt;1),INDEX($E$3:$F$22,AA$2,MOD(COLUMNS($H$2:AA$2),2)+1),INDEX($E$3:$F$22,INT($H13/2)+1,MOD(COLUMNS($H$2:AA$2),2)+1))</f>
        <v>-9.7492791218182369</v>
      </c>
      <c r="AB13" s="74">
        <f>IF(OR(MOD($H13,2)=0,INDEX('Данные (2)'!$C$25:$V$44,INT($H13/2)+1,AB$2)&lt;&gt;1),INDEX($E$3:$F$22,AB$2,MOD(COLUMNS($H$2:AB$2),2)+1),INDEX($E$3:$F$22,INT($H13/2)+1,MOD(COLUMNS($H$2:AB$2),2)+1))</f>
        <v>-2.225209339563146</v>
      </c>
      <c r="AC13" s="74">
        <f>IF(OR(MOD($H13,2)=0,INDEX('Данные (2)'!$C$25:$V$44,INT($H13/2)+1,AC$2)&lt;&gt;1),INDEX($E$3:$F$22,AC$2,MOD(COLUMNS($H$2:AC$2),2)+1),INDEX($E$3:$F$22,INT($H13/2)+1,MOD(COLUMNS($H$2:AC$2),2)+1))</f>
        <v>-9.7492791218182369</v>
      </c>
      <c r="AD13" s="74">
        <f>IF(OR(MOD($H13,2)=0,INDEX('Данные (2)'!$C$25:$V$44,INT($H13/2)+1,AD$2)&lt;&gt;1),INDEX($E$3:$F$22,AD$2,MOD(COLUMNS($H$2:AD$2),2)+1),INDEX($E$3:$F$22,INT($H13/2)+1,MOD(COLUMNS($H$2:AD$2),2)+1))</f>
        <v>2.2252093395631425</v>
      </c>
      <c r="AE13" s="74">
        <f>IF(OR(MOD($H13,2)=0,INDEX('Данные (2)'!$C$25:$V$44,INT($H13/2)+1,AE$2)&lt;&gt;1),INDEX($E$3:$F$22,AE$2,MOD(COLUMNS($H$2:AE$2),2)+1),INDEX($E$3:$F$22,INT($H13/2)+1,MOD(COLUMNS($H$2:AE$2),2)+1))</f>
        <v>-7.8183148246802991</v>
      </c>
      <c r="AF13" s="74">
        <f>IF(OR(MOD($H13,2)=0,INDEX('Данные (2)'!$C$25:$V$44,INT($H13/2)+1,AF$2)&lt;&gt;1),INDEX($E$3:$F$22,AF$2,MOD(COLUMNS($H$2:AF$2),2)+1),INDEX($E$3:$F$22,INT($H13/2)+1,MOD(COLUMNS($H$2:AF$2),2)+1))</f>
        <v>6.2348980185873337</v>
      </c>
      <c r="AG13" s="74">
        <f>IF(OR(MOD($H13,2)=0,INDEX('Данные (2)'!$C$25:$V$44,INT($H13/2)+1,AG$2)&lt;&gt;1),INDEX($E$3:$F$22,AG$2,MOD(COLUMNS($H$2:AG$2),2)+1),INDEX($E$3:$F$22,INT($H13/2)+1,MOD(COLUMNS($H$2:AG$2),2)+1))</f>
        <v>-4.3388373911755833</v>
      </c>
      <c r="AH13" s="74">
        <f>IF(OR(MOD($H13,2)=0,INDEX('Данные (2)'!$C$25:$V$44,INT($H13/2)+1,AH$2)&lt;&gt;1),INDEX($E$3:$F$22,AH$2,MOD(COLUMNS($H$2:AH$2),2)+1),INDEX($E$3:$F$22,INT($H13/2)+1,MOD(COLUMNS($H$2:AH$2),2)+1))</f>
        <v>9.0096886790241903</v>
      </c>
      <c r="AI13" s="74">
        <f>IF(OR(MOD($H13,2)=0,INDEX('Данные (2)'!$C$25:$V$44,INT($H13/2)+1,AI$2)&lt;&gt;1),INDEX($E$3:$F$22,AI$2,MOD(COLUMNS($H$2:AI$2),2)+1),INDEX($E$3:$F$22,INT($H13/2)+1,MOD(COLUMNS($H$2:AI$2),2)+1))</f>
        <v>7.8183148246802991</v>
      </c>
      <c r="AJ13" s="74">
        <f>IF(OR(MOD($H13,2)=0,INDEX('Данные (2)'!$C$25:$V$44,INT($H13/2)+1,AJ$2)&lt;&gt;1),INDEX($E$3:$F$22,AJ$2,MOD(COLUMNS($H$2:AJ$2),2)+1),INDEX($E$3:$F$22,INT($H13/2)+1,MOD(COLUMNS($H$2:AJ$2),2)+1))</f>
        <v>-6.2348980185873346</v>
      </c>
      <c r="AK13" s="74">
        <f>IF(OR(MOD($H13,2)=0,INDEX('Данные (2)'!$C$25:$V$44,INT($H13/2)+1,AK$2)&lt;&gt;1),INDEX($E$3:$F$22,AK$2,MOD(COLUMNS($H$2:AK$2),2)+1),INDEX($E$3:$F$22,INT($H13/2)+1,MOD(COLUMNS($H$2:AK$2),2)+1))</f>
        <v>4.3388373911755789</v>
      </c>
      <c r="AL13" s="74">
        <f>IF(OR(MOD($H13,2)=0,INDEX('Данные (2)'!$C$25:$V$44,INT($H13/2)+1,AL$2)&lt;&gt;1),INDEX($E$3:$F$22,AL$2,MOD(COLUMNS($H$2:AL$2),2)+1),INDEX($E$3:$F$22,INT($H13/2)+1,MOD(COLUMNS($H$2:AL$2),2)+1))</f>
        <v>9.0096886790241921</v>
      </c>
      <c r="AM13" s="74">
        <f>IF(OR(MOD($H13,2)=0,INDEX('Данные (2)'!$C$25:$V$44,INT($H13/2)+1,AM$2)&lt;&gt;1),INDEX($E$3:$F$22,AM$2,MOD(COLUMNS($H$2:AM$2),2)+1),INDEX($E$3:$F$22,INT($H13/2)+1,MOD(COLUMNS($H$2:AM$2),2)+1))</f>
        <v>7.8183148246802956</v>
      </c>
      <c r="AN13" s="74">
        <f>IF(OR(MOD($H13,2)=0,INDEX('Данные (2)'!$C$25:$V$44,INT($H13/2)+1,AN$2)&lt;&gt;1),INDEX($E$3:$F$22,AN$2,MOD(COLUMNS($H$2:AN$2),2)+1),INDEX($E$3:$F$22,INT($H13/2)+1,MOD(COLUMNS($H$2:AN$2),2)+1))</f>
        <v>6.2348980185873373</v>
      </c>
      <c r="AO13" s="74">
        <f>IF(OR(MOD($H13,2)=0,INDEX('Данные (2)'!$C$25:$V$44,INT($H13/2)+1,AO$2)&lt;&gt;1),INDEX($E$3:$F$22,AO$2,MOD(COLUMNS($H$2:AO$2),2)+1),INDEX($E$3:$F$22,INT($H13/2)+1,MOD(COLUMNS($H$2:AO$2),2)+1))</f>
        <v>9.7492791218182351</v>
      </c>
      <c r="AP13" s="74">
        <f>IF(OR(MOD($H13,2)=0,INDEX('Данные (2)'!$C$25:$V$44,INT($H13/2)+1,AP$2)&lt;&gt;1),INDEX($E$3:$F$22,AP$2,MOD(COLUMNS($H$2:AP$2),2)+1),INDEX($E$3:$F$22,INT($H13/2)+1,MOD(COLUMNS($H$2:AP$2),2)+1))</f>
        <v>2.2252093395631469</v>
      </c>
      <c r="AQ13" s="74">
        <f>IF(OR(MOD($H13,2)=0,INDEX('Данные (2)'!$C$25:$V$44,INT($H13/2)+1,AQ$2)&lt;&gt;1),INDEX($E$3:$F$22,AQ$2,MOD(COLUMNS($H$2:AQ$2),2)+1),INDEX($E$3:$F$22,INT($H13/2)+1,MOD(COLUMNS($H$2:AQ$2),2)+1))</f>
        <v>9.7492791218182369</v>
      </c>
      <c r="AR13" s="74">
        <f>IF(OR(MOD($H13,2)=0,INDEX('Данные (2)'!$C$25:$V$44,INT($H13/2)+1,AR$2)&lt;&gt;1),INDEX($E$3:$F$22,AR$2,MOD(COLUMNS($H$2:AR$2),2)+1),INDEX($E$3:$F$22,INT($H13/2)+1,MOD(COLUMNS($H$2:AR$2),2)+1))</f>
        <v>-2.2252093395631407</v>
      </c>
      <c r="AS13" s="74">
        <f>IF(OR(MOD($H13,2)=0,INDEX('Данные (2)'!$C$25:$V$44,INT($H13/2)+1,AS$2)&lt;&gt;1),INDEX($E$3:$F$22,AS$2,MOD(COLUMNS($H$2:AS$2),2)+1),INDEX($E$3:$F$22,INT($H13/2)+1,MOD(COLUMNS($H$2:AS$2),2)+1))</f>
        <v>7.8183148246803</v>
      </c>
      <c r="AT13" s="74">
        <f>IF(OR(MOD($H13,2)=0,INDEX('Данные (2)'!$C$25:$V$44,INT($H13/2)+1,AT$2)&lt;&gt;1),INDEX($E$3:$F$22,AT$2,MOD(COLUMNS($H$2:AT$2),2)+1),INDEX($E$3:$F$22,INT($H13/2)+1,MOD(COLUMNS($H$2:AT$2),2)+1))</f>
        <v>-6.2348980185873328</v>
      </c>
      <c r="AU13" s="74">
        <f>IF(OR(MOD($H13,2)=0,INDEX('Данные (2)'!$C$25:$V$44,INT($H13/2)+1,AU$2)&lt;&gt;1),INDEX($E$3:$F$22,AU$2,MOD(COLUMNS($H$2:AU$2),2)+1),INDEX($E$3:$F$22,INT($H13/2)+1,MOD(COLUMNS($H$2:AU$2),2)+1))</f>
        <v>4.3388373911755842</v>
      </c>
      <c r="AV13" s="74">
        <f>IF(OR(MOD($H13,2)=0,INDEX('Данные (2)'!$C$25:$V$44,INT($H13/2)+1,AV$2)&lt;&gt;1),INDEX($E$3:$F$22,AV$2,MOD(COLUMNS($H$2:AV$2),2)+1),INDEX($E$3:$F$22,INT($H13/2)+1,MOD(COLUMNS($H$2:AV$2),2)+1))</f>
        <v>-9.0096886790241886</v>
      </c>
      <c r="AX13" s="70">
        <f>IF(OR(MOD($H13,2)=0,INDEX('Данные (2)'!$C$25:$V$44,INT($H13/2)+1,AX$2)&lt;&gt;2),INDEX($E$3:$F$22,AX$2,MOD(COLUMNS($AW$2:AX$2),2)+1),INDEX($E$3:$F$22,INT($H13/2)+1,MOD(COLUMNS($AW$2:AX$2),2)+1))</f>
        <v>7.8183148246802991</v>
      </c>
      <c r="AY13" s="70">
        <f>IF(OR(MOD($H13,2)=0,INDEX('Данные (2)'!$C$25:$V$44,INT($H13/2)+1,AY$2)&lt;&gt;2),INDEX($E$3:$F$22,AY$2,MOD(COLUMNS($AW$2:AY$2),2)+1),INDEX($E$3:$F$22,INT($H13/2)+1,MOD(COLUMNS($AW$2:AY$2),2)+1))</f>
        <v>-6.2348980185873346</v>
      </c>
      <c r="AZ13" s="70">
        <f>IF(OR(MOD($H13,2)=0,INDEX('Данные (2)'!$C$25:$V$44,INT($H13/2)+1,AZ$2)&lt;&gt;2),INDEX($E$3:$F$22,AZ$2,MOD(COLUMNS($AW$2:AZ$2),2)+1),INDEX($E$3:$F$22,INT($H13/2)+1,MOD(COLUMNS($AW$2:AZ$2),2)+1))</f>
        <v>7.8183148246802983</v>
      </c>
      <c r="BA13" s="70">
        <f>IF(OR(MOD($H13,2)=0,INDEX('Данные (2)'!$C$25:$V$44,INT($H13/2)+1,BA$2)&lt;&gt;2),INDEX($E$3:$F$22,BA$2,MOD(COLUMNS($AW$2:BA$2),2)+1),INDEX($E$3:$F$22,INT($H13/2)+1,MOD(COLUMNS($AW$2:BA$2),2)+1))</f>
        <v>6.2348980185873355</v>
      </c>
      <c r="BB13" s="70">
        <f>IF(OR(MOD($H13,2)=0,INDEX('Данные (2)'!$C$25:$V$44,INT($H13/2)+1,BB$2)&lt;&gt;2),INDEX($E$3:$F$22,BB$2,MOD(COLUMNS($AW$2:BB$2),2)+1),INDEX($E$3:$F$22,INT($H13/2)+1,MOD(COLUMNS($AW$2:BB$2),2)+1))</f>
        <v>7.8183148246802991</v>
      </c>
      <c r="BC13" s="70">
        <f>IF(OR(MOD($H13,2)=0,INDEX('Данные (2)'!$C$25:$V$44,INT($H13/2)+1,BC$2)&lt;&gt;2),INDEX($E$3:$F$22,BC$2,MOD(COLUMNS($AW$2:BC$2),2)+1),INDEX($E$3:$F$22,INT($H13/2)+1,MOD(COLUMNS($AW$2:BC$2),2)+1))</f>
        <v>-6.2348980185873346</v>
      </c>
      <c r="BD13" s="70">
        <f>IF(OR(MOD($H13,2)=0,INDEX('Данные (2)'!$C$25:$V$44,INT($H13/2)+1,BD$2)&lt;&gt;2),INDEX($E$3:$F$22,BD$2,MOD(COLUMNS($AW$2:BD$2),2)+1),INDEX($E$3:$F$22,INT($H13/2)+1,MOD(COLUMNS($AW$2:BD$2),2)+1))</f>
        <v>9.7492791218182369</v>
      </c>
      <c r="BE13" s="70">
        <f>IF(OR(MOD($H13,2)=0,INDEX('Данные (2)'!$C$25:$V$44,INT($H13/2)+1,BE$2)&lt;&gt;2),INDEX($E$3:$F$22,BE$2,MOD(COLUMNS($AW$2:BE$2),2)+1),INDEX($E$3:$F$22,INT($H13/2)+1,MOD(COLUMNS($AW$2:BE$2),2)+1))</f>
        <v>-2.2252093395631434</v>
      </c>
      <c r="BF13" s="70">
        <f>IF(OR(MOD($H13,2)=0,INDEX('Данные (2)'!$C$25:$V$44,INT($H13/2)+1,BF$2)&lt;&gt;2),INDEX($E$3:$F$22,BF$2,MOD(COLUMNS($AW$2:BF$2),2)+1),INDEX($E$3:$F$22,INT($H13/2)+1,MOD(COLUMNS($AW$2:BF$2),2)+1))</f>
        <v>7.8183148246802991</v>
      </c>
      <c r="BG13" s="70">
        <f>IF(OR(MOD($H13,2)=0,INDEX('Данные (2)'!$C$25:$V$44,INT($H13/2)+1,BG$2)&lt;&gt;2),INDEX($E$3:$F$22,BG$2,MOD(COLUMNS($AW$2:BG$2),2)+1),INDEX($E$3:$F$22,INT($H13/2)+1,MOD(COLUMNS($AW$2:BG$2),2)+1))</f>
        <v>-6.2348980185873346</v>
      </c>
      <c r="BH13" s="70">
        <f>IF(OR(MOD($H13,2)=0,INDEX('Данные (2)'!$C$25:$V$44,INT($H13/2)+1,BH$2)&lt;&gt;2),INDEX($E$3:$F$22,BH$2,MOD(COLUMNS($AW$2:BH$2),2)+1),INDEX($E$3:$F$22,INT($H13/2)+1,MOD(COLUMNS($AW$2:BH$2),2)+1))</f>
        <v>4.3388373911755824</v>
      </c>
      <c r="BI13" s="70">
        <f>IF(OR(MOD($H13,2)=0,INDEX('Данные (2)'!$C$25:$V$44,INT($H13/2)+1,BI$2)&lt;&gt;2),INDEX($E$3:$F$22,BI$2,MOD(COLUMNS($AW$2:BI$2),2)+1),INDEX($E$3:$F$22,INT($H13/2)+1,MOD(COLUMNS($AW$2:BI$2),2)+1))</f>
        <v>-9.0096886790241903</v>
      </c>
      <c r="BJ13" s="70">
        <f>IF(OR(MOD($H13,2)=0,INDEX('Данные (2)'!$C$25:$V$44,INT($H13/2)+1,BJ$2)&lt;&gt;2),INDEX($E$3:$F$22,BJ$2,MOD(COLUMNS($AW$2:BJ$2),2)+1),INDEX($E$3:$F$22,INT($H13/2)+1,MOD(COLUMNS($AW$2:BJ$2),2)+1))</f>
        <v>7.8183148246802991</v>
      </c>
      <c r="BK13" s="70">
        <f>IF(OR(MOD($H13,2)=0,INDEX('Данные (2)'!$C$25:$V$44,INT($H13/2)+1,BK$2)&lt;&gt;2),INDEX($E$3:$F$22,BK$2,MOD(COLUMNS($AW$2:BK$2),2)+1),INDEX($E$3:$F$22,INT($H13/2)+1,MOD(COLUMNS($AW$2:BK$2),2)+1))</f>
        <v>-6.2348980185873346</v>
      </c>
      <c r="BL13" s="70">
        <f>IF(OR(MOD($H13,2)=0,INDEX('Данные (2)'!$C$25:$V$44,INT($H13/2)+1,BL$2)&lt;&gt;2),INDEX($E$3:$F$22,BL$2,MOD(COLUMNS($AW$2:BL$2),2)+1),INDEX($E$3:$F$22,INT($H13/2)+1,MOD(COLUMNS($AW$2:BL$2),2)+1))</f>
        <v>-4.3388373911755798</v>
      </c>
      <c r="BM13" s="70">
        <f>IF(OR(MOD($H13,2)=0,INDEX('Данные (2)'!$C$25:$V$44,INT($H13/2)+1,BM$2)&lt;&gt;2),INDEX($E$3:$F$22,BM$2,MOD(COLUMNS($AW$2:BM$2),2)+1),INDEX($E$3:$F$22,INT($H13/2)+1,MOD(COLUMNS($AW$2:BM$2),2)+1))</f>
        <v>-9.0096886790241921</v>
      </c>
      <c r="BN13" s="70">
        <f>IF(OR(MOD($H13,2)=0,INDEX('Данные (2)'!$C$25:$V$44,INT($H13/2)+1,BN$2)&lt;&gt;2),INDEX($E$3:$F$22,BN$2,MOD(COLUMNS($AW$2:BN$2),2)+1),INDEX($E$3:$F$22,INT($H13/2)+1,MOD(COLUMNS($AW$2:BN$2),2)+1))</f>
        <v>7.8183148246802991</v>
      </c>
      <c r="BO13" s="70">
        <f>IF(OR(MOD($H13,2)=0,INDEX('Данные (2)'!$C$25:$V$44,INT($H13/2)+1,BO$2)&lt;&gt;2),INDEX($E$3:$F$22,BO$2,MOD(COLUMNS($AW$2:BO$2),2)+1),INDEX($E$3:$F$22,INT($H13/2)+1,MOD(COLUMNS($AW$2:BO$2),2)+1))</f>
        <v>-6.2348980185873346</v>
      </c>
      <c r="BP13" s="70">
        <f>IF(OR(MOD($H13,2)=0,INDEX('Данные (2)'!$C$25:$V$44,INT($H13/2)+1,BP$2)&lt;&gt;2),INDEX($E$3:$F$22,BP$2,MOD(COLUMNS($AW$2:BP$2),2)+1),INDEX($E$3:$F$22,INT($H13/2)+1,MOD(COLUMNS($AW$2:BP$2),2)+1))</f>
        <v>7.8183148246802991</v>
      </c>
      <c r="BQ13" s="70">
        <f>IF(OR(MOD($H13,2)=0,INDEX('Данные (2)'!$C$25:$V$44,INT($H13/2)+1,BQ$2)&lt;&gt;2),INDEX($E$3:$F$22,BQ$2,MOD(COLUMNS($AW$2:BQ$2),2)+1),INDEX($E$3:$F$22,INT($H13/2)+1,MOD(COLUMNS($AW$2:BQ$2),2)+1))</f>
        <v>-6.2348980185873346</v>
      </c>
      <c r="BR13" s="70">
        <f>IF(OR(MOD($H13,2)=0,INDEX('Данные (2)'!$C$25:$V$44,INT($H13/2)+1,BR$2)&lt;&gt;2),INDEX($E$3:$F$22,BR$2,MOD(COLUMNS($AW$2:BR$2),2)+1),INDEX($E$3:$F$22,INT($H13/2)+1,MOD(COLUMNS($AW$2:BR$2),2)+1))</f>
        <v>7.8183148246802991</v>
      </c>
      <c r="BS13" s="70">
        <f>IF(OR(MOD($H13,2)=0,INDEX('Данные (2)'!$C$25:$V$44,INT($H13/2)+1,BS$2)&lt;&gt;2),INDEX($E$3:$F$22,BS$2,MOD(COLUMNS($AW$2:BS$2),2)+1),INDEX($E$3:$F$22,INT($H13/2)+1,MOD(COLUMNS($AW$2:BS$2),2)+1))</f>
        <v>-6.2348980185873346</v>
      </c>
      <c r="BT13" s="70">
        <f>IF(OR(MOD($H13,2)=0,INDEX('Данные (2)'!$C$25:$V$44,INT($H13/2)+1,BT$2)&lt;&gt;2),INDEX($E$3:$F$22,BT$2,MOD(COLUMNS($AW$2:BT$2),2)+1),INDEX($E$3:$F$22,INT($H13/2)+1,MOD(COLUMNS($AW$2:BT$2),2)+1))</f>
        <v>-7.8183148246802991</v>
      </c>
      <c r="BU13" s="70">
        <f>IF(OR(MOD($H13,2)=0,INDEX('Данные (2)'!$C$25:$V$44,INT($H13/2)+1,BU$2)&lt;&gt;2),INDEX($E$3:$F$22,BU$2,MOD(COLUMNS($AW$2:BU$2),2)+1),INDEX($E$3:$F$22,INT($H13/2)+1,MOD(COLUMNS($AW$2:BU$2),2)+1))</f>
        <v>6.2348980185873337</v>
      </c>
      <c r="BV13" s="70">
        <f>IF(OR(MOD($H13,2)=0,INDEX('Данные (2)'!$C$25:$V$44,INT($H13/2)+1,BV$2)&lt;&gt;2),INDEX($E$3:$F$22,BV$2,MOD(COLUMNS($AW$2:BV$2),2)+1),INDEX($E$3:$F$22,INT($H13/2)+1,MOD(COLUMNS($AW$2:BV$2),2)+1))</f>
        <v>-4.3388373911755833</v>
      </c>
      <c r="BW13" s="70">
        <f>IF(OR(MOD($H13,2)=0,INDEX('Данные (2)'!$C$25:$V$44,INT($H13/2)+1,BW$2)&lt;&gt;2),INDEX($E$3:$F$22,BW$2,MOD(COLUMNS($AW$2:BW$2),2)+1),INDEX($E$3:$F$22,INT($H13/2)+1,MOD(COLUMNS($AW$2:BW$2),2)+1))</f>
        <v>9.0096886790241903</v>
      </c>
      <c r="BX13" s="70">
        <f>IF(OR(MOD($H13,2)=0,INDEX('Данные (2)'!$C$25:$V$44,INT($H13/2)+1,BX$2)&lt;&gt;2),INDEX($E$3:$F$22,BX$2,MOD(COLUMNS($AW$2:BX$2),2)+1),INDEX($E$3:$F$22,INT($H13/2)+1,MOD(COLUMNS($AW$2:BX$2),2)+1))</f>
        <v>-2.45029690981724E-15</v>
      </c>
      <c r="BY13" s="70">
        <f>IF(OR(MOD($H13,2)=0,INDEX('Данные (2)'!$C$25:$V$44,INT($H13/2)+1,BY$2)&lt;&gt;2),INDEX($E$3:$F$22,BY$2,MOD(COLUMNS($AW$2:BY$2),2)+1),INDEX($E$3:$F$22,INT($H13/2)+1,MOD(COLUMNS($AW$2:BY$2),2)+1))</f>
        <v>10</v>
      </c>
      <c r="BZ13" s="70">
        <f>IF(OR(MOD($H13,2)=0,INDEX('Данные (2)'!$C$25:$V$44,INT($H13/2)+1,BZ$2)&lt;&gt;2),INDEX($E$3:$F$22,BZ$2,MOD(COLUMNS($AW$2:BZ$2),2)+1),INDEX($E$3:$F$22,INT($H13/2)+1,MOD(COLUMNS($AW$2:BZ$2),2)+1))</f>
        <v>4.3388373911755789</v>
      </c>
      <c r="CA13" s="70">
        <f>IF(OR(MOD($H13,2)=0,INDEX('Данные (2)'!$C$25:$V$44,INT($H13/2)+1,CA$2)&lt;&gt;2),INDEX($E$3:$F$22,CA$2,MOD(COLUMNS($AW$2:CA$2),2)+1),INDEX($E$3:$F$22,INT($H13/2)+1,MOD(COLUMNS($AW$2:CA$2),2)+1))</f>
        <v>9.0096886790241921</v>
      </c>
      <c r="CB13" s="70">
        <f>IF(OR(MOD($H13,2)=0,INDEX('Данные (2)'!$C$25:$V$44,INT($H13/2)+1,CB$2)&lt;&gt;2),INDEX($E$3:$F$22,CB$2,MOD(COLUMNS($AW$2:CB$2),2)+1),INDEX($E$3:$F$22,INT($H13/2)+1,MOD(COLUMNS($AW$2:CB$2),2)+1))</f>
        <v>7.8183148246802956</v>
      </c>
      <c r="CC13" s="70">
        <f>IF(OR(MOD($H13,2)=0,INDEX('Данные (2)'!$C$25:$V$44,INT($H13/2)+1,CC$2)&lt;&gt;2),INDEX($E$3:$F$22,CC$2,MOD(COLUMNS($AW$2:CC$2),2)+1),INDEX($E$3:$F$22,INT($H13/2)+1,MOD(COLUMNS($AW$2:CC$2),2)+1))</f>
        <v>6.2348980185873373</v>
      </c>
      <c r="CD13" s="70">
        <f>IF(OR(MOD($H13,2)=0,INDEX('Данные (2)'!$C$25:$V$44,INT($H13/2)+1,CD$2)&lt;&gt;2),INDEX($E$3:$F$22,CD$2,MOD(COLUMNS($AW$2:CD$2),2)+1),INDEX($E$3:$F$22,INT($H13/2)+1,MOD(COLUMNS($AW$2:CD$2),2)+1))</f>
        <v>9.7492791218182351</v>
      </c>
      <c r="CE13" s="70">
        <f>IF(OR(MOD($H13,2)=0,INDEX('Данные (2)'!$C$25:$V$44,INT($H13/2)+1,CE$2)&lt;&gt;2),INDEX($E$3:$F$22,CE$2,MOD(COLUMNS($AW$2:CE$2),2)+1),INDEX($E$3:$F$22,INT($H13/2)+1,MOD(COLUMNS($AW$2:CE$2),2)+1))</f>
        <v>2.2252093395631469</v>
      </c>
      <c r="CF13" s="70">
        <f>IF(OR(MOD($H13,2)=0,INDEX('Данные (2)'!$C$25:$V$44,INT($H13/2)+1,CF$2)&lt;&gt;2),INDEX($E$3:$F$22,CF$2,MOD(COLUMNS($AW$2:CF$2),2)+1),INDEX($E$3:$F$22,INT($H13/2)+1,MOD(COLUMNS($AW$2:CF$2),2)+1))</f>
        <v>9.7492791218182369</v>
      </c>
      <c r="CG13" s="70">
        <f>IF(OR(MOD($H13,2)=0,INDEX('Данные (2)'!$C$25:$V$44,INT($H13/2)+1,CG$2)&lt;&gt;2),INDEX($E$3:$F$22,CG$2,MOD(COLUMNS($AW$2:CG$2),2)+1),INDEX($E$3:$F$22,INT($H13/2)+1,MOD(COLUMNS($AW$2:CG$2),2)+1))</f>
        <v>-2.2252093395631407</v>
      </c>
      <c r="CH13" s="70">
        <f>IF(OR(MOD($H13,2)=0,INDEX('Данные (2)'!$C$25:$V$44,INT($H13/2)+1,CH$2)&lt;&gt;2),INDEX($E$3:$F$22,CH$2,MOD(COLUMNS($AW$2:CH$2),2)+1),INDEX($E$3:$F$22,INT($H13/2)+1,MOD(COLUMNS($AW$2:CH$2),2)+1))</f>
        <v>7.8183148246803</v>
      </c>
      <c r="CI13" s="70">
        <f>IF(OR(MOD($H13,2)=0,INDEX('Данные (2)'!$C$25:$V$44,INT($H13/2)+1,CI$2)&lt;&gt;2),INDEX($E$3:$F$22,CI$2,MOD(COLUMNS($AW$2:CI$2),2)+1),INDEX($E$3:$F$22,INT($H13/2)+1,MOD(COLUMNS($AW$2:CI$2),2)+1))</f>
        <v>-6.2348980185873328</v>
      </c>
      <c r="CJ13" s="70">
        <f>IF(OR(MOD($H13,2)=0,INDEX('Данные (2)'!$C$25:$V$44,INT($H13/2)+1,CJ$2)&lt;&gt;2),INDEX($E$3:$F$22,CJ$2,MOD(COLUMNS($AW$2:CJ$2),2)+1),INDEX($E$3:$F$22,INT($H13/2)+1,MOD(COLUMNS($AW$2:CJ$2),2)+1))</f>
        <v>4.3388373911755842</v>
      </c>
      <c r="CK13" s="70">
        <f>IF(OR(MOD($H13,2)=0,INDEX('Данные (2)'!$C$25:$V$44,INT($H13/2)+1,CK$2)&lt;&gt;2),INDEX($E$3:$F$22,CK$2,MOD(COLUMNS($AW$2:CK$2),2)+1),INDEX($E$3:$F$22,INT($H13/2)+1,MOD(COLUMNS($AW$2:CK$2),2)+1))</f>
        <v>-9.0096886790241886</v>
      </c>
      <c r="CM13" s="69">
        <f>INDEX(I13:AV13,$B$60*2-1)</f>
        <v>-4.3388373911755833</v>
      </c>
      <c r="CN13" s="69">
        <f>INDEX(I13:AV13,$B$60*2)</f>
        <v>9.0096886790241903</v>
      </c>
      <c r="CO13" s="69">
        <f>INDEX(AX13:CK13,$B$60*2-1)</f>
        <v>-4.3388373911755833</v>
      </c>
      <c r="CP13" s="69">
        <f>INDEX(AX13:CK13,$B$60*2)</f>
        <v>9.0096886790241903</v>
      </c>
    </row>
    <row r="14" spans="1:96" x14ac:dyDescent="0.25">
      <c r="A14" s="69" t="s">
        <v>344</v>
      </c>
      <c r="B14" s="63">
        <f>(B9+B10)/B7</f>
        <v>0.5714285714285714</v>
      </c>
      <c r="D14" s="65">
        <v>12</v>
      </c>
      <c r="E14" s="76">
        <f>$B$2 + $B$4*SIN($B$6*D14)</f>
        <v>-7.8183148246802991</v>
      </c>
      <c r="F14" s="76">
        <f>$B$2 + $B$4*COS($B$6*D14)</f>
        <v>6.2348980185873337</v>
      </c>
      <c r="H14" s="75">
        <v>10</v>
      </c>
      <c r="I14" s="74">
        <f>IF(OR(MOD($H14,2)=0,INDEX('Данные (2)'!$C$25:$V$44,INT($H14/2)+1,I$2)&lt;&gt;1),INDEX($E$3:$F$22,I$2,MOD(COLUMNS(H$2:$I$2),2)+1),INDEX($E$3:$F$22,INT($H14/2)+1,MOD(COLUMNS(H$2:$I$2),2)+1))</f>
        <v>4.3388373911755815</v>
      </c>
      <c r="J14" s="74">
        <f>IF(OR(MOD($H14,2)=0,INDEX('Данные (2)'!$C$25:$V$44,INT($H14/2)+1,J$2)&lt;&gt;1),INDEX($E$3:$F$22,J$2,MOD(COLUMNS($H$2:J$2),2)+1),INDEX($E$3:$F$22,INT($H14/2)+1,MOD(COLUMNS($H$2:J$2),2)+1))</f>
        <v>9.0096886790241921</v>
      </c>
      <c r="K14" s="74">
        <f>IF(OR(MOD($H14,2)=0,INDEX('Данные (2)'!$C$25:$V$44,INT($H14/2)+1,K$2)&lt;&gt;1),INDEX($E$3:$F$22,K$2,MOD(COLUMNS($H$2:K$2),2)+1),INDEX($E$3:$F$22,INT($H14/2)+1,MOD(COLUMNS($H$2:K$2),2)+1))</f>
        <v>7.8183148246802983</v>
      </c>
      <c r="L14" s="74">
        <f>IF(OR(MOD($H14,2)=0,INDEX('Данные (2)'!$C$25:$V$44,INT($H14/2)+1,L$2)&lt;&gt;1),INDEX($E$3:$F$22,L$2,MOD(COLUMNS($H$2:L$2),2)+1),INDEX($E$3:$F$22,INT($H14/2)+1,MOD(COLUMNS($H$2:L$2),2)+1))</f>
        <v>6.2348980185873355</v>
      </c>
      <c r="M14" s="74">
        <f>IF(OR(MOD($H14,2)=0,INDEX('Данные (2)'!$C$25:$V$44,INT($H14/2)+1,M$2)&lt;&gt;1),INDEX($E$3:$F$22,M$2,MOD(COLUMNS($H$2:M$2),2)+1),INDEX($E$3:$F$22,INT($H14/2)+1,MOD(COLUMNS($H$2:M$2),2)+1))</f>
        <v>9.7492791218182369</v>
      </c>
      <c r="N14" s="74">
        <f>IF(OR(MOD($H14,2)=0,INDEX('Данные (2)'!$C$25:$V$44,INT($H14/2)+1,N$2)&lt;&gt;1),INDEX($E$3:$F$22,N$2,MOD(COLUMNS($H$2:N$2),2)+1),INDEX($E$3:$F$22,INT($H14/2)+1,MOD(COLUMNS($H$2:N$2),2)+1))</f>
        <v>2.2252093395631443</v>
      </c>
      <c r="O14" s="74">
        <f>IF(OR(MOD($H14,2)=0,INDEX('Данные (2)'!$C$25:$V$44,INT($H14/2)+1,O$2)&lt;&gt;1),INDEX($E$3:$F$22,O$2,MOD(COLUMNS($H$2:O$2),2)+1),INDEX($E$3:$F$22,INT($H14/2)+1,MOD(COLUMNS($H$2:O$2),2)+1))</f>
        <v>9.7492791218182369</v>
      </c>
      <c r="P14" s="74">
        <f>IF(OR(MOD($H14,2)=0,INDEX('Данные (2)'!$C$25:$V$44,INT($H14/2)+1,P$2)&lt;&gt;1),INDEX($E$3:$F$22,P$2,MOD(COLUMNS($H$2:P$2),2)+1),INDEX($E$3:$F$22,INT($H14/2)+1,MOD(COLUMNS($H$2:P$2),2)+1))</f>
        <v>-2.2252093395631434</v>
      </c>
      <c r="Q14" s="74">
        <f>IF(OR(MOD($H14,2)=0,INDEX('Данные (2)'!$C$25:$V$44,INT($H14/2)+1,Q$2)&lt;&gt;1),INDEX($E$3:$F$22,Q$2,MOD(COLUMNS($H$2:Q$2),2)+1),INDEX($E$3:$F$22,INT($H14/2)+1,MOD(COLUMNS($H$2:Q$2),2)+1))</f>
        <v>7.8183148246802991</v>
      </c>
      <c r="R14" s="74">
        <f>IF(OR(MOD($H14,2)=0,INDEX('Данные (2)'!$C$25:$V$44,INT($H14/2)+1,R$2)&lt;&gt;1),INDEX($E$3:$F$22,R$2,MOD(COLUMNS($H$2:R$2),2)+1),INDEX($E$3:$F$22,INT($H14/2)+1,MOD(COLUMNS($H$2:R$2),2)+1))</f>
        <v>-6.2348980185873346</v>
      </c>
      <c r="S14" s="74">
        <f>IF(OR(MOD($H14,2)=0,INDEX('Данные (2)'!$C$25:$V$44,INT($H14/2)+1,S$2)&lt;&gt;1),INDEX($E$3:$F$22,S$2,MOD(COLUMNS($H$2:S$2),2)+1),INDEX($E$3:$F$22,INT($H14/2)+1,MOD(COLUMNS($H$2:S$2),2)+1))</f>
        <v>4.3388373911755824</v>
      </c>
      <c r="T14" s="74">
        <f>IF(OR(MOD($H14,2)=0,INDEX('Данные (2)'!$C$25:$V$44,INT($H14/2)+1,T$2)&lt;&gt;1),INDEX($E$3:$F$22,T$2,MOD(COLUMNS($H$2:T$2),2)+1),INDEX($E$3:$F$22,INT($H14/2)+1,MOD(COLUMNS($H$2:T$2),2)+1))</f>
        <v>-9.0096886790241903</v>
      </c>
      <c r="U14" s="74">
        <f>IF(OR(MOD($H14,2)=0,INDEX('Данные (2)'!$C$25:$V$44,INT($H14/2)+1,U$2)&lt;&gt;1),INDEX($E$3:$F$22,U$2,MOD(COLUMNS($H$2:U$2),2)+1),INDEX($E$3:$F$22,INT($H14/2)+1,MOD(COLUMNS($H$2:U$2),2)+1))</f>
        <v>1.22514845490862E-15</v>
      </c>
      <c r="V14" s="74">
        <f>IF(OR(MOD($H14,2)=0,INDEX('Данные (2)'!$C$25:$V$44,INT($H14/2)+1,V$2)&lt;&gt;1),INDEX($E$3:$F$22,V$2,MOD(COLUMNS($H$2:V$2),2)+1),INDEX($E$3:$F$22,INT($H14/2)+1,MOD(COLUMNS($H$2:V$2),2)+1))</f>
        <v>-10</v>
      </c>
      <c r="W14" s="74">
        <f>IF(OR(MOD($H14,2)=0,INDEX('Данные (2)'!$C$25:$V$44,INT($H14/2)+1,W$2)&lt;&gt;1),INDEX($E$3:$F$22,W$2,MOD(COLUMNS($H$2:W$2),2)+1),INDEX($E$3:$F$22,INT($H14/2)+1,MOD(COLUMNS($H$2:W$2),2)+1))</f>
        <v>-4.3388373911755798</v>
      </c>
      <c r="X14" s="74">
        <f>IF(OR(MOD($H14,2)=0,INDEX('Данные (2)'!$C$25:$V$44,INT($H14/2)+1,X$2)&lt;&gt;1),INDEX($E$3:$F$22,X$2,MOD(COLUMNS($H$2:X$2),2)+1),INDEX($E$3:$F$22,INT($H14/2)+1,MOD(COLUMNS($H$2:X$2),2)+1))</f>
        <v>-9.0096886790241921</v>
      </c>
      <c r="Y14" s="74">
        <f>IF(OR(MOD($H14,2)=0,INDEX('Данные (2)'!$C$25:$V$44,INT($H14/2)+1,Y$2)&lt;&gt;1),INDEX($E$3:$F$22,Y$2,MOD(COLUMNS($H$2:Y$2),2)+1),INDEX($E$3:$F$22,INT($H14/2)+1,MOD(COLUMNS($H$2:Y$2),2)+1))</f>
        <v>-7.8183148246802965</v>
      </c>
      <c r="Z14" s="74">
        <f>IF(OR(MOD($H14,2)=0,INDEX('Данные (2)'!$C$25:$V$44,INT($H14/2)+1,Z$2)&lt;&gt;1),INDEX($E$3:$F$22,Z$2,MOD(COLUMNS($H$2:Z$2),2)+1),INDEX($E$3:$F$22,INT($H14/2)+1,MOD(COLUMNS($H$2:Z$2),2)+1))</f>
        <v>-6.2348980185873373</v>
      </c>
      <c r="AA14" s="74">
        <f>IF(OR(MOD($H14,2)=0,INDEX('Данные (2)'!$C$25:$V$44,INT($H14/2)+1,AA$2)&lt;&gt;1),INDEX($E$3:$F$22,AA$2,MOD(COLUMNS($H$2:AA$2),2)+1),INDEX($E$3:$F$22,INT($H14/2)+1,MOD(COLUMNS($H$2:AA$2),2)+1))</f>
        <v>-9.7492791218182369</v>
      </c>
      <c r="AB14" s="74">
        <f>IF(OR(MOD($H14,2)=0,INDEX('Данные (2)'!$C$25:$V$44,INT($H14/2)+1,AB$2)&lt;&gt;1),INDEX($E$3:$F$22,AB$2,MOD(COLUMNS($H$2:AB$2),2)+1),INDEX($E$3:$F$22,INT($H14/2)+1,MOD(COLUMNS($H$2:AB$2),2)+1))</f>
        <v>-2.225209339563146</v>
      </c>
      <c r="AC14" s="74">
        <f>IF(OR(MOD($H14,2)=0,INDEX('Данные (2)'!$C$25:$V$44,INT($H14/2)+1,AC$2)&lt;&gt;1),INDEX($E$3:$F$22,AC$2,MOD(COLUMNS($H$2:AC$2),2)+1),INDEX($E$3:$F$22,INT($H14/2)+1,MOD(COLUMNS($H$2:AC$2),2)+1))</f>
        <v>-9.7492791218182369</v>
      </c>
      <c r="AD14" s="74">
        <f>IF(OR(MOD($H14,2)=0,INDEX('Данные (2)'!$C$25:$V$44,INT($H14/2)+1,AD$2)&lt;&gt;1),INDEX($E$3:$F$22,AD$2,MOD(COLUMNS($H$2:AD$2),2)+1),INDEX($E$3:$F$22,INT($H14/2)+1,MOD(COLUMNS($H$2:AD$2),2)+1))</f>
        <v>2.2252093395631425</v>
      </c>
      <c r="AE14" s="74">
        <f>IF(OR(MOD($H14,2)=0,INDEX('Данные (2)'!$C$25:$V$44,INT($H14/2)+1,AE$2)&lt;&gt;1),INDEX($E$3:$F$22,AE$2,MOD(COLUMNS($H$2:AE$2),2)+1),INDEX($E$3:$F$22,INT($H14/2)+1,MOD(COLUMNS($H$2:AE$2),2)+1))</f>
        <v>-7.8183148246802991</v>
      </c>
      <c r="AF14" s="74">
        <f>IF(OR(MOD($H14,2)=0,INDEX('Данные (2)'!$C$25:$V$44,INT($H14/2)+1,AF$2)&lt;&gt;1),INDEX($E$3:$F$22,AF$2,MOD(COLUMNS($H$2:AF$2),2)+1),INDEX($E$3:$F$22,INT($H14/2)+1,MOD(COLUMNS($H$2:AF$2),2)+1))</f>
        <v>6.2348980185873337</v>
      </c>
      <c r="AG14" s="74">
        <f>IF(OR(MOD($H14,2)=0,INDEX('Данные (2)'!$C$25:$V$44,INT($H14/2)+1,AG$2)&lt;&gt;1),INDEX($E$3:$F$22,AG$2,MOD(COLUMNS($H$2:AG$2),2)+1),INDEX($E$3:$F$22,INT($H14/2)+1,MOD(COLUMNS($H$2:AG$2),2)+1))</f>
        <v>-4.3388373911755833</v>
      </c>
      <c r="AH14" s="74">
        <f>IF(OR(MOD($H14,2)=0,INDEX('Данные (2)'!$C$25:$V$44,INT($H14/2)+1,AH$2)&lt;&gt;1),INDEX($E$3:$F$22,AH$2,MOD(COLUMNS($H$2:AH$2),2)+1),INDEX($E$3:$F$22,INT($H14/2)+1,MOD(COLUMNS($H$2:AH$2),2)+1))</f>
        <v>9.0096886790241903</v>
      </c>
      <c r="AI14" s="74">
        <f>IF(OR(MOD($H14,2)=0,INDEX('Данные (2)'!$C$25:$V$44,INT($H14/2)+1,AI$2)&lt;&gt;1),INDEX($E$3:$F$22,AI$2,MOD(COLUMNS($H$2:AI$2),2)+1),INDEX($E$3:$F$22,INT($H14/2)+1,MOD(COLUMNS($H$2:AI$2),2)+1))</f>
        <v>-2.45029690981724E-15</v>
      </c>
      <c r="AJ14" s="74">
        <f>IF(OR(MOD($H14,2)=0,INDEX('Данные (2)'!$C$25:$V$44,INT($H14/2)+1,AJ$2)&lt;&gt;1),INDEX($E$3:$F$22,AJ$2,MOD(COLUMNS($H$2:AJ$2),2)+1),INDEX($E$3:$F$22,INT($H14/2)+1,MOD(COLUMNS($H$2:AJ$2),2)+1))</f>
        <v>10</v>
      </c>
      <c r="AK14" s="74">
        <f>IF(OR(MOD($H14,2)=0,INDEX('Данные (2)'!$C$25:$V$44,INT($H14/2)+1,AK$2)&lt;&gt;1),INDEX($E$3:$F$22,AK$2,MOD(COLUMNS($H$2:AK$2),2)+1),INDEX($E$3:$F$22,INT($H14/2)+1,MOD(COLUMNS($H$2:AK$2),2)+1))</f>
        <v>4.3388373911755789</v>
      </c>
      <c r="AL14" s="74">
        <f>IF(OR(MOD($H14,2)=0,INDEX('Данные (2)'!$C$25:$V$44,INT($H14/2)+1,AL$2)&lt;&gt;1),INDEX($E$3:$F$22,AL$2,MOD(COLUMNS($H$2:AL$2),2)+1),INDEX($E$3:$F$22,INT($H14/2)+1,MOD(COLUMNS($H$2:AL$2),2)+1))</f>
        <v>9.0096886790241921</v>
      </c>
      <c r="AM14" s="74">
        <f>IF(OR(MOD($H14,2)=0,INDEX('Данные (2)'!$C$25:$V$44,INT($H14/2)+1,AM$2)&lt;&gt;1),INDEX($E$3:$F$22,AM$2,MOD(COLUMNS($H$2:AM$2),2)+1),INDEX($E$3:$F$22,INT($H14/2)+1,MOD(COLUMNS($H$2:AM$2),2)+1))</f>
        <v>7.8183148246802956</v>
      </c>
      <c r="AN14" s="74">
        <f>IF(OR(MOD($H14,2)=0,INDEX('Данные (2)'!$C$25:$V$44,INT($H14/2)+1,AN$2)&lt;&gt;1),INDEX($E$3:$F$22,AN$2,MOD(COLUMNS($H$2:AN$2),2)+1),INDEX($E$3:$F$22,INT($H14/2)+1,MOD(COLUMNS($H$2:AN$2),2)+1))</f>
        <v>6.2348980185873373</v>
      </c>
      <c r="AO14" s="74">
        <f>IF(OR(MOD($H14,2)=0,INDEX('Данные (2)'!$C$25:$V$44,INT($H14/2)+1,AO$2)&lt;&gt;1),INDEX($E$3:$F$22,AO$2,MOD(COLUMNS($H$2:AO$2),2)+1),INDEX($E$3:$F$22,INT($H14/2)+1,MOD(COLUMNS($H$2:AO$2),2)+1))</f>
        <v>9.7492791218182351</v>
      </c>
      <c r="AP14" s="74">
        <f>IF(OR(MOD($H14,2)=0,INDEX('Данные (2)'!$C$25:$V$44,INT($H14/2)+1,AP$2)&lt;&gt;1),INDEX($E$3:$F$22,AP$2,MOD(COLUMNS($H$2:AP$2),2)+1),INDEX($E$3:$F$22,INT($H14/2)+1,MOD(COLUMNS($H$2:AP$2),2)+1))</f>
        <v>2.2252093395631469</v>
      </c>
      <c r="AQ14" s="74">
        <f>IF(OR(MOD($H14,2)=0,INDEX('Данные (2)'!$C$25:$V$44,INT($H14/2)+1,AQ$2)&lt;&gt;1),INDEX($E$3:$F$22,AQ$2,MOD(COLUMNS($H$2:AQ$2),2)+1),INDEX($E$3:$F$22,INT($H14/2)+1,MOD(COLUMNS($H$2:AQ$2),2)+1))</f>
        <v>9.7492791218182369</v>
      </c>
      <c r="AR14" s="74">
        <f>IF(OR(MOD($H14,2)=0,INDEX('Данные (2)'!$C$25:$V$44,INT($H14/2)+1,AR$2)&lt;&gt;1),INDEX($E$3:$F$22,AR$2,MOD(COLUMNS($H$2:AR$2),2)+1),INDEX($E$3:$F$22,INT($H14/2)+1,MOD(COLUMNS($H$2:AR$2),2)+1))</f>
        <v>-2.2252093395631407</v>
      </c>
      <c r="AS14" s="74">
        <f>IF(OR(MOD($H14,2)=0,INDEX('Данные (2)'!$C$25:$V$44,INT($H14/2)+1,AS$2)&lt;&gt;1),INDEX($E$3:$F$22,AS$2,MOD(COLUMNS($H$2:AS$2),2)+1),INDEX($E$3:$F$22,INT($H14/2)+1,MOD(COLUMNS($H$2:AS$2),2)+1))</f>
        <v>7.8183148246803</v>
      </c>
      <c r="AT14" s="74">
        <f>IF(OR(MOD($H14,2)=0,INDEX('Данные (2)'!$C$25:$V$44,INT($H14/2)+1,AT$2)&lt;&gt;1),INDEX($E$3:$F$22,AT$2,MOD(COLUMNS($H$2:AT$2),2)+1),INDEX($E$3:$F$22,INT($H14/2)+1,MOD(COLUMNS($H$2:AT$2),2)+1))</f>
        <v>-6.2348980185873328</v>
      </c>
      <c r="AU14" s="74">
        <f>IF(OR(MOD($H14,2)=0,INDEX('Данные (2)'!$C$25:$V$44,INT($H14/2)+1,AU$2)&lt;&gt;1),INDEX($E$3:$F$22,AU$2,MOD(COLUMNS($H$2:AU$2),2)+1),INDEX($E$3:$F$22,INT($H14/2)+1,MOD(COLUMNS($H$2:AU$2),2)+1))</f>
        <v>4.3388373911755842</v>
      </c>
      <c r="AV14" s="74">
        <f>IF(OR(MOD($H14,2)=0,INDEX('Данные (2)'!$C$25:$V$44,INT($H14/2)+1,AV$2)&lt;&gt;1),INDEX($E$3:$F$22,AV$2,MOD(COLUMNS($H$2:AV$2),2)+1),INDEX($E$3:$F$22,INT($H14/2)+1,MOD(COLUMNS($H$2:AV$2),2)+1))</f>
        <v>-9.0096886790241886</v>
      </c>
      <c r="AX14" s="70">
        <f>IF(OR(MOD($H14,2)=0,INDEX('Данные (2)'!$C$25:$V$44,INT($H14/2)+1,AX$2)&lt;&gt;2),INDEX($E$3:$F$22,AX$2,MOD(COLUMNS($AW$2:AX$2),2)+1),INDEX($E$3:$F$22,INT($H14/2)+1,MOD(COLUMNS($AW$2:AX$2),2)+1))</f>
        <v>4.3388373911755815</v>
      </c>
      <c r="AY14" s="70">
        <f>IF(OR(MOD($H14,2)=0,INDEX('Данные (2)'!$C$25:$V$44,INT($H14/2)+1,AY$2)&lt;&gt;2),INDEX($E$3:$F$22,AY$2,MOD(COLUMNS($AW$2:AY$2),2)+1),INDEX($E$3:$F$22,INT($H14/2)+1,MOD(COLUMNS($AW$2:AY$2),2)+1))</f>
        <v>9.0096886790241921</v>
      </c>
      <c r="AZ14" s="70">
        <f>IF(OR(MOD($H14,2)=0,INDEX('Данные (2)'!$C$25:$V$44,INT($H14/2)+1,AZ$2)&lt;&gt;2),INDEX($E$3:$F$22,AZ$2,MOD(COLUMNS($AW$2:AZ$2),2)+1),INDEX($E$3:$F$22,INT($H14/2)+1,MOD(COLUMNS($AW$2:AZ$2),2)+1))</f>
        <v>7.8183148246802983</v>
      </c>
      <c r="BA14" s="70">
        <f>IF(OR(MOD($H14,2)=0,INDEX('Данные (2)'!$C$25:$V$44,INT($H14/2)+1,BA$2)&lt;&gt;2),INDEX($E$3:$F$22,BA$2,MOD(COLUMNS($AW$2:BA$2),2)+1),INDEX($E$3:$F$22,INT($H14/2)+1,MOD(COLUMNS($AW$2:BA$2),2)+1))</f>
        <v>6.2348980185873355</v>
      </c>
      <c r="BB14" s="70">
        <f>IF(OR(MOD($H14,2)=0,INDEX('Данные (2)'!$C$25:$V$44,INT($H14/2)+1,BB$2)&lt;&gt;2),INDEX($E$3:$F$22,BB$2,MOD(COLUMNS($AW$2:BB$2),2)+1),INDEX($E$3:$F$22,INT($H14/2)+1,MOD(COLUMNS($AW$2:BB$2),2)+1))</f>
        <v>9.7492791218182369</v>
      </c>
      <c r="BC14" s="70">
        <f>IF(OR(MOD($H14,2)=0,INDEX('Данные (2)'!$C$25:$V$44,INT($H14/2)+1,BC$2)&lt;&gt;2),INDEX($E$3:$F$22,BC$2,MOD(COLUMNS($AW$2:BC$2),2)+1),INDEX($E$3:$F$22,INT($H14/2)+1,MOD(COLUMNS($AW$2:BC$2),2)+1))</f>
        <v>2.2252093395631443</v>
      </c>
      <c r="BD14" s="70">
        <f>IF(OR(MOD($H14,2)=0,INDEX('Данные (2)'!$C$25:$V$44,INT($H14/2)+1,BD$2)&lt;&gt;2),INDEX($E$3:$F$22,BD$2,MOD(COLUMNS($AW$2:BD$2),2)+1),INDEX($E$3:$F$22,INT($H14/2)+1,MOD(COLUMNS($AW$2:BD$2),2)+1))</f>
        <v>9.7492791218182369</v>
      </c>
      <c r="BE14" s="70">
        <f>IF(OR(MOD($H14,2)=0,INDEX('Данные (2)'!$C$25:$V$44,INT($H14/2)+1,BE$2)&lt;&gt;2),INDEX($E$3:$F$22,BE$2,MOD(COLUMNS($AW$2:BE$2),2)+1),INDEX($E$3:$F$22,INT($H14/2)+1,MOD(COLUMNS($AW$2:BE$2),2)+1))</f>
        <v>-2.2252093395631434</v>
      </c>
      <c r="BF14" s="70">
        <f>IF(OR(MOD($H14,2)=0,INDEX('Данные (2)'!$C$25:$V$44,INT($H14/2)+1,BF$2)&lt;&gt;2),INDEX($E$3:$F$22,BF$2,MOD(COLUMNS($AW$2:BF$2),2)+1),INDEX($E$3:$F$22,INT($H14/2)+1,MOD(COLUMNS($AW$2:BF$2),2)+1))</f>
        <v>7.8183148246802991</v>
      </c>
      <c r="BG14" s="70">
        <f>IF(OR(MOD($H14,2)=0,INDEX('Данные (2)'!$C$25:$V$44,INT($H14/2)+1,BG$2)&lt;&gt;2),INDEX($E$3:$F$22,BG$2,MOD(COLUMNS($AW$2:BG$2),2)+1),INDEX($E$3:$F$22,INT($H14/2)+1,MOD(COLUMNS($AW$2:BG$2),2)+1))</f>
        <v>-6.2348980185873346</v>
      </c>
      <c r="BH14" s="70">
        <f>IF(OR(MOD($H14,2)=0,INDEX('Данные (2)'!$C$25:$V$44,INT($H14/2)+1,BH$2)&lt;&gt;2),INDEX($E$3:$F$22,BH$2,MOD(COLUMNS($AW$2:BH$2),2)+1),INDEX($E$3:$F$22,INT($H14/2)+1,MOD(COLUMNS($AW$2:BH$2),2)+1))</f>
        <v>4.3388373911755824</v>
      </c>
      <c r="BI14" s="70">
        <f>IF(OR(MOD($H14,2)=0,INDEX('Данные (2)'!$C$25:$V$44,INT($H14/2)+1,BI$2)&lt;&gt;2),INDEX($E$3:$F$22,BI$2,MOD(COLUMNS($AW$2:BI$2),2)+1),INDEX($E$3:$F$22,INT($H14/2)+1,MOD(COLUMNS($AW$2:BI$2),2)+1))</f>
        <v>-9.0096886790241903</v>
      </c>
      <c r="BJ14" s="70">
        <f>IF(OR(MOD($H14,2)=0,INDEX('Данные (2)'!$C$25:$V$44,INT($H14/2)+1,BJ$2)&lt;&gt;2),INDEX($E$3:$F$22,BJ$2,MOD(COLUMNS($AW$2:BJ$2),2)+1),INDEX($E$3:$F$22,INT($H14/2)+1,MOD(COLUMNS($AW$2:BJ$2),2)+1))</f>
        <v>1.22514845490862E-15</v>
      </c>
      <c r="BK14" s="70">
        <f>IF(OR(MOD($H14,2)=0,INDEX('Данные (2)'!$C$25:$V$44,INT($H14/2)+1,BK$2)&lt;&gt;2),INDEX($E$3:$F$22,BK$2,MOD(COLUMNS($AW$2:BK$2),2)+1),INDEX($E$3:$F$22,INT($H14/2)+1,MOD(COLUMNS($AW$2:BK$2),2)+1))</f>
        <v>-10</v>
      </c>
      <c r="BL14" s="70">
        <f>IF(OR(MOD($H14,2)=0,INDEX('Данные (2)'!$C$25:$V$44,INT($H14/2)+1,BL$2)&lt;&gt;2),INDEX($E$3:$F$22,BL$2,MOD(COLUMNS($AW$2:BL$2),2)+1),INDEX($E$3:$F$22,INT($H14/2)+1,MOD(COLUMNS($AW$2:BL$2),2)+1))</f>
        <v>-4.3388373911755798</v>
      </c>
      <c r="BM14" s="70">
        <f>IF(OR(MOD($H14,2)=0,INDEX('Данные (2)'!$C$25:$V$44,INT($H14/2)+1,BM$2)&lt;&gt;2),INDEX($E$3:$F$22,BM$2,MOD(COLUMNS($AW$2:BM$2),2)+1),INDEX($E$3:$F$22,INT($H14/2)+1,MOD(COLUMNS($AW$2:BM$2),2)+1))</f>
        <v>-9.0096886790241921</v>
      </c>
      <c r="BN14" s="70">
        <f>IF(OR(MOD($H14,2)=0,INDEX('Данные (2)'!$C$25:$V$44,INT($H14/2)+1,BN$2)&lt;&gt;2),INDEX($E$3:$F$22,BN$2,MOD(COLUMNS($AW$2:BN$2),2)+1),INDEX($E$3:$F$22,INT($H14/2)+1,MOD(COLUMNS($AW$2:BN$2),2)+1))</f>
        <v>-7.8183148246802965</v>
      </c>
      <c r="BO14" s="70">
        <f>IF(OR(MOD($H14,2)=0,INDEX('Данные (2)'!$C$25:$V$44,INT($H14/2)+1,BO$2)&lt;&gt;2),INDEX($E$3:$F$22,BO$2,MOD(COLUMNS($AW$2:BO$2),2)+1),INDEX($E$3:$F$22,INT($H14/2)+1,MOD(COLUMNS($AW$2:BO$2),2)+1))</f>
        <v>-6.2348980185873373</v>
      </c>
      <c r="BP14" s="70">
        <f>IF(OR(MOD($H14,2)=0,INDEX('Данные (2)'!$C$25:$V$44,INT($H14/2)+1,BP$2)&lt;&gt;2),INDEX($E$3:$F$22,BP$2,MOD(COLUMNS($AW$2:BP$2),2)+1),INDEX($E$3:$F$22,INT($H14/2)+1,MOD(COLUMNS($AW$2:BP$2),2)+1))</f>
        <v>-9.7492791218182369</v>
      </c>
      <c r="BQ14" s="70">
        <f>IF(OR(MOD($H14,2)=0,INDEX('Данные (2)'!$C$25:$V$44,INT($H14/2)+1,BQ$2)&lt;&gt;2),INDEX($E$3:$F$22,BQ$2,MOD(COLUMNS($AW$2:BQ$2),2)+1),INDEX($E$3:$F$22,INT($H14/2)+1,MOD(COLUMNS($AW$2:BQ$2),2)+1))</f>
        <v>-2.225209339563146</v>
      </c>
      <c r="BR14" s="70">
        <f>IF(OR(MOD($H14,2)=0,INDEX('Данные (2)'!$C$25:$V$44,INT($H14/2)+1,BR$2)&lt;&gt;2),INDEX($E$3:$F$22,BR$2,MOD(COLUMNS($AW$2:BR$2),2)+1),INDEX($E$3:$F$22,INT($H14/2)+1,MOD(COLUMNS($AW$2:BR$2),2)+1))</f>
        <v>-9.7492791218182369</v>
      </c>
      <c r="BS14" s="70">
        <f>IF(OR(MOD($H14,2)=0,INDEX('Данные (2)'!$C$25:$V$44,INT($H14/2)+1,BS$2)&lt;&gt;2),INDEX($E$3:$F$22,BS$2,MOD(COLUMNS($AW$2:BS$2),2)+1),INDEX($E$3:$F$22,INT($H14/2)+1,MOD(COLUMNS($AW$2:BS$2),2)+1))</f>
        <v>2.2252093395631425</v>
      </c>
      <c r="BT14" s="70">
        <f>IF(OR(MOD($H14,2)=0,INDEX('Данные (2)'!$C$25:$V$44,INT($H14/2)+1,BT$2)&lt;&gt;2),INDEX($E$3:$F$22,BT$2,MOD(COLUMNS($AW$2:BT$2),2)+1),INDEX($E$3:$F$22,INT($H14/2)+1,MOD(COLUMNS($AW$2:BT$2),2)+1))</f>
        <v>-7.8183148246802991</v>
      </c>
      <c r="BU14" s="70">
        <f>IF(OR(MOD($H14,2)=0,INDEX('Данные (2)'!$C$25:$V$44,INT($H14/2)+1,BU$2)&lt;&gt;2),INDEX($E$3:$F$22,BU$2,MOD(COLUMNS($AW$2:BU$2),2)+1),INDEX($E$3:$F$22,INT($H14/2)+1,MOD(COLUMNS($AW$2:BU$2),2)+1))</f>
        <v>6.2348980185873337</v>
      </c>
      <c r="BV14" s="70">
        <f>IF(OR(MOD($H14,2)=0,INDEX('Данные (2)'!$C$25:$V$44,INT($H14/2)+1,BV$2)&lt;&gt;2),INDEX($E$3:$F$22,BV$2,MOD(COLUMNS($AW$2:BV$2),2)+1),INDEX($E$3:$F$22,INT($H14/2)+1,MOD(COLUMNS($AW$2:BV$2),2)+1))</f>
        <v>-4.3388373911755833</v>
      </c>
      <c r="BW14" s="70">
        <f>IF(OR(MOD($H14,2)=0,INDEX('Данные (2)'!$C$25:$V$44,INT($H14/2)+1,BW$2)&lt;&gt;2),INDEX($E$3:$F$22,BW$2,MOD(COLUMNS($AW$2:BW$2),2)+1),INDEX($E$3:$F$22,INT($H14/2)+1,MOD(COLUMNS($AW$2:BW$2),2)+1))</f>
        <v>9.0096886790241903</v>
      </c>
      <c r="BX14" s="70">
        <f>IF(OR(MOD($H14,2)=0,INDEX('Данные (2)'!$C$25:$V$44,INT($H14/2)+1,BX$2)&lt;&gt;2),INDEX($E$3:$F$22,BX$2,MOD(COLUMNS($AW$2:BX$2),2)+1),INDEX($E$3:$F$22,INT($H14/2)+1,MOD(COLUMNS($AW$2:BX$2),2)+1))</f>
        <v>-2.45029690981724E-15</v>
      </c>
      <c r="BY14" s="70">
        <f>IF(OR(MOD($H14,2)=0,INDEX('Данные (2)'!$C$25:$V$44,INT($H14/2)+1,BY$2)&lt;&gt;2),INDEX($E$3:$F$22,BY$2,MOD(COLUMNS($AW$2:BY$2),2)+1),INDEX($E$3:$F$22,INT($H14/2)+1,MOD(COLUMNS($AW$2:BY$2),2)+1))</f>
        <v>10</v>
      </c>
      <c r="BZ14" s="70">
        <f>IF(OR(MOD($H14,2)=0,INDEX('Данные (2)'!$C$25:$V$44,INT($H14/2)+1,BZ$2)&lt;&gt;2),INDEX($E$3:$F$22,BZ$2,MOD(COLUMNS($AW$2:BZ$2),2)+1),INDEX($E$3:$F$22,INT($H14/2)+1,MOD(COLUMNS($AW$2:BZ$2),2)+1))</f>
        <v>4.3388373911755789</v>
      </c>
      <c r="CA14" s="70">
        <f>IF(OR(MOD($H14,2)=0,INDEX('Данные (2)'!$C$25:$V$44,INT($H14/2)+1,CA$2)&lt;&gt;2),INDEX($E$3:$F$22,CA$2,MOD(COLUMNS($AW$2:CA$2),2)+1),INDEX($E$3:$F$22,INT($H14/2)+1,MOD(COLUMNS($AW$2:CA$2),2)+1))</f>
        <v>9.0096886790241921</v>
      </c>
      <c r="CB14" s="70">
        <f>IF(OR(MOD($H14,2)=0,INDEX('Данные (2)'!$C$25:$V$44,INT($H14/2)+1,CB$2)&lt;&gt;2),INDEX($E$3:$F$22,CB$2,MOD(COLUMNS($AW$2:CB$2),2)+1),INDEX($E$3:$F$22,INT($H14/2)+1,MOD(COLUMNS($AW$2:CB$2),2)+1))</f>
        <v>7.8183148246802956</v>
      </c>
      <c r="CC14" s="70">
        <f>IF(OR(MOD($H14,2)=0,INDEX('Данные (2)'!$C$25:$V$44,INT($H14/2)+1,CC$2)&lt;&gt;2),INDEX($E$3:$F$22,CC$2,MOD(COLUMNS($AW$2:CC$2),2)+1),INDEX($E$3:$F$22,INT($H14/2)+1,MOD(COLUMNS($AW$2:CC$2),2)+1))</f>
        <v>6.2348980185873373</v>
      </c>
      <c r="CD14" s="70">
        <f>IF(OR(MOD($H14,2)=0,INDEX('Данные (2)'!$C$25:$V$44,INT($H14/2)+1,CD$2)&lt;&gt;2),INDEX($E$3:$F$22,CD$2,MOD(COLUMNS($AW$2:CD$2),2)+1),INDEX($E$3:$F$22,INT($H14/2)+1,MOD(COLUMNS($AW$2:CD$2),2)+1))</f>
        <v>9.7492791218182351</v>
      </c>
      <c r="CE14" s="70">
        <f>IF(OR(MOD($H14,2)=0,INDEX('Данные (2)'!$C$25:$V$44,INT($H14/2)+1,CE$2)&lt;&gt;2),INDEX($E$3:$F$22,CE$2,MOD(COLUMNS($AW$2:CE$2),2)+1),INDEX($E$3:$F$22,INT($H14/2)+1,MOD(COLUMNS($AW$2:CE$2),2)+1))</f>
        <v>2.2252093395631469</v>
      </c>
      <c r="CF14" s="70">
        <f>IF(OR(MOD($H14,2)=0,INDEX('Данные (2)'!$C$25:$V$44,INT($H14/2)+1,CF$2)&lt;&gt;2),INDEX($E$3:$F$22,CF$2,MOD(COLUMNS($AW$2:CF$2),2)+1),INDEX($E$3:$F$22,INT($H14/2)+1,MOD(COLUMNS($AW$2:CF$2),2)+1))</f>
        <v>9.7492791218182369</v>
      </c>
      <c r="CG14" s="70">
        <f>IF(OR(MOD($H14,2)=0,INDEX('Данные (2)'!$C$25:$V$44,INT($H14/2)+1,CG$2)&lt;&gt;2),INDEX($E$3:$F$22,CG$2,MOD(COLUMNS($AW$2:CG$2),2)+1),INDEX($E$3:$F$22,INT($H14/2)+1,MOD(COLUMNS($AW$2:CG$2),2)+1))</f>
        <v>-2.2252093395631407</v>
      </c>
      <c r="CH14" s="70">
        <f>IF(OR(MOD($H14,2)=0,INDEX('Данные (2)'!$C$25:$V$44,INT($H14/2)+1,CH$2)&lt;&gt;2),INDEX($E$3:$F$22,CH$2,MOD(COLUMNS($AW$2:CH$2),2)+1),INDEX($E$3:$F$22,INT($H14/2)+1,MOD(COLUMNS($AW$2:CH$2),2)+1))</f>
        <v>7.8183148246803</v>
      </c>
      <c r="CI14" s="70">
        <f>IF(OR(MOD($H14,2)=0,INDEX('Данные (2)'!$C$25:$V$44,INT($H14/2)+1,CI$2)&lt;&gt;2),INDEX($E$3:$F$22,CI$2,MOD(COLUMNS($AW$2:CI$2),2)+1),INDEX($E$3:$F$22,INT($H14/2)+1,MOD(COLUMNS($AW$2:CI$2),2)+1))</f>
        <v>-6.2348980185873328</v>
      </c>
      <c r="CJ14" s="70">
        <f>IF(OR(MOD($H14,2)=0,INDEX('Данные (2)'!$C$25:$V$44,INT($H14/2)+1,CJ$2)&lt;&gt;2),INDEX($E$3:$F$22,CJ$2,MOD(COLUMNS($AW$2:CJ$2),2)+1),INDEX($E$3:$F$22,INT($H14/2)+1,MOD(COLUMNS($AW$2:CJ$2),2)+1))</f>
        <v>4.3388373911755842</v>
      </c>
      <c r="CK14" s="70">
        <f>IF(OR(MOD($H14,2)=0,INDEX('Данные (2)'!$C$25:$V$44,INT($H14/2)+1,CK$2)&lt;&gt;2),INDEX($E$3:$F$22,CK$2,MOD(COLUMNS($AW$2:CK$2),2)+1),INDEX($E$3:$F$22,INT($H14/2)+1,MOD(COLUMNS($AW$2:CK$2),2)+1))</f>
        <v>-9.0096886790241886</v>
      </c>
      <c r="CM14" s="69">
        <f>INDEX(I14:AV14,$B$60*2-1)</f>
        <v>-4.3388373911755833</v>
      </c>
      <c r="CN14" s="69">
        <f>INDEX(I14:AV14,$B$60*2)</f>
        <v>9.0096886790241903</v>
      </c>
      <c r="CO14" s="69">
        <f>INDEX(AX14:CK14,$B$60*2-1)</f>
        <v>-4.3388373911755833</v>
      </c>
      <c r="CP14" s="69">
        <f>INDEX(AX14:CK14,$B$60*2)</f>
        <v>9.0096886790241903</v>
      </c>
    </row>
    <row r="15" spans="1:96" x14ac:dyDescent="0.25">
      <c r="D15" s="65">
        <v>13</v>
      </c>
      <c r="E15" s="76">
        <f>$B$2 + $B$4*SIN($B$6*D15)</f>
        <v>-4.3388373911755833</v>
      </c>
      <c r="F15" s="76">
        <f>$B$2 + $B$4*COS($B$6*D15)</f>
        <v>9.0096886790241903</v>
      </c>
      <c r="H15" s="75">
        <v>11</v>
      </c>
      <c r="I15" s="74">
        <f>IF(OR(MOD($H15,2)=0,INDEX('Данные (2)'!$C$25:$V$44,INT($H15/2)+1,I$2)&lt;&gt;1),INDEX($E$3:$F$22,I$2,MOD(COLUMNS(H$2:$I$2),2)+1),INDEX($E$3:$F$22,INT($H15/2)+1,MOD(COLUMNS(H$2:$I$2),2)+1))</f>
        <v>4.3388373911755824</v>
      </c>
      <c r="J15" s="74">
        <f>IF(OR(MOD($H15,2)=0,INDEX('Данные (2)'!$C$25:$V$44,INT($H15/2)+1,J$2)&lt;&gt;1),INDEX($E$3:$F$22,J$2,MOD(COLUMNS($H$2:J$2),2)+1),INDEX($E$3:$F$22,INT($H15/2)+1,MOD(COLUMNS($H$2:J$2),2)+1))</f>
        <v>-9.0096886790241903</v>
      </c>
      <c r="K15" s="74">
        <f>IF(OR(MOD($H15,2)=0,INDEX('Данные (2)'!$C$25:$V$44,INT($H15/2)+1,K$2)&lt;&gt;1),INDEX($E$3:$F$22,K$2,MOD(COLUMNS($H$2:K$2),2)+1),INDEX($E$3:$F$22,INT($H15/2)+1,MOD(COLUMNS($H$2:K$2),2)+1))</f>
        <v>7.8183148246802983</v>
      </c>
      <c r="L15" s="74">
        <f>IF(OR(MOD($H15,2)=0,INDEX('Данные (2)'!$C$25:$V$44,INT($H15/2)+1,L$2)&lt;&gt;1),INDEX($E$3:$F$22,L$2,MOD(COLUMNS($H$2:L$2),2)+1),INDEX($E$3:$F$22,INT($H15/2)+1,MOD(COLUMNS($H$2:L$2),2)+1))</f>
        <v>6.2348980185873355</v>
      </c>
      <c r="M15" s="74">
        <f>IF(OR(MOD($H15,2)=0,INDEX('Данные (2)'!$C$25:$V$44,INT($H15/2)+1,M$2)&lt;&gt;1),INDEX($E$3:$F$22,M$2,MOD(COLUMNS($H$2:M$2),2)+1),INDEX($E$3:$F$22,INT($H15/2)+1,MOD(COLUMNS($H$2:M$2),2)+1))</f>
        <v>4.3388373911755824</v>
      </c>
      <c r="N15" s="74">
        <f>IF(OR(MOD($H15,2)=0,INDEX('Данные (2)'!$C$25:$V$44,INT($H15/2)+1,N$2)&lt;&gt;1),INDEX($E$3:$F$22,N$2,MOD(COLUMNS($H$2:N$2),2)+1),INDEX($E$3:$F$22,INT($H15/2)+1,MOD(COLUMNS($H$2:N$2),2)+1))</f>
        <v>-9.0096886790241903</v>
      </c>
      <c r="O15" s="74">
        <f>IF(OR(MOD($H15,2)=0,INDEX('Данные (2)'!$C$25:$V$44,INT($H15/2)+1,O$2)&lt;&gt;1),INDEX($E$3:$F$22,O$2,MOD(COLUMNS($H$2:O$2),2)+1),INDEX($E$3:$F$22,INT($H15/2)+1,MOD(COLUMNS($H$2:O$2),2)+1))</f>
        <v>9.7492791218182369</v>
      </c>
      <c r="P15" s="74">
        <f>IF(OR(MOD($H15,2)=0,INDEX('Данные (2)'!$C$25:$V$44,INT($H15/2)+1,P$2)&lt;&gt;1),INDEX($E$3:$F$22,P$2,MOD(COLUMNS($H$2:P$2),2)+1),INDEX($E$3:$F$22,INT($H15/2)+1,MOD(COLUMNS($H$2:P$2),2)+1))</f>
        <v>-2.2252093395631434</v>
      </c>
      <c r="Q15" s="74">
        <f>IF(OR(MOD($H15,2)=0,INDEX('Данные (2)'!$C$25:$V$44,INT($H15/2)+1,Q$2)&lt;&gt;1),INDEX($E$3:$F$22,Q$2,MOD(COLUMNS($H$2:Q$2),2)+1),INDEX($E$3:$F$22,INT($H15/2)+1,MOD(COLUMNS($H$2:Q$2),2)+1))</f>
        <v>4.3388373911755824</v>
      </c>
      <c r="R15" s="74">
        <f>IF(OR(MOD($H15,2)=0,INDEX('Данные (2)'!$C$25:$V$44,INT($H15/2)+1,R$2)&lt;&gt;1),INDEX($E$3:$F$22,R$2,MOD(COLUMNS($H$2:R$2),2)+1),INDEX($E$3:$F$22,INT($H15/2)+1,MOD(COLUMNS($H$2:R$2),2)+1))</f>
        <v>-9.0096886790241903</v>
      </c>
      <c r="S15" s="74">
        <f>IF(OR(MOD($H15,2)=0,INDEX('Данные (2)'!$C$25:$V$44,INT($H15/2)+1,S$2)&lt;&gt;1),INDEX($E$3:$F$22,S$2,MOD(COLUMNS($H$2:S$2),2)+1),INDEX($E$3:$F$22,INT($H15/2)+1,MOD(COLUMNS($H$2:S$2),2)+1))</f>
        <v>4.3388373911755824</v>
      </c>
      <c r="T15" s="74">
        <f>IF(OR(MOD($H15,2)=0,INDEX('Данные (2)'!$C$25:$V$44,INT($H15/2)+1,T$2)&lt;&gt;1),INDEX($E$3:$F$22,T$2,MOD(COLUMNS($H$2:T$2),2)+1),INDEX($E$3:$F$22,INT($H15/2)+1,MOD(COLUMNS($H$2:T$2),2)+1))</f>
        <v>-9.0096886790241903</v>
      </c>
      <c r="U15" s="74">
        <f>IF(OR(MOD($H15,2)=0,INDEX('Данные (2)'!$C$25:$V$44,INT($H15/2)+1,U$2)&lt;&gt;1),INDEX($E$3:$F$22,U$2,MOD(COLUMNS($H$2:U$2),2)+1),INDEX($E$3:$F$22,INT($H15/2)+1,MOD(COLUMNS($H$2:U$2),2)+1))</f>
        <v>4.3388373911755824</v>
      </c>
      <c r="V15" s="74">
        <f>IF(OR(MOD($H15,2)=0,INDEX('Данные (2)'!$C$25:$V$44,INT($H15/2)+1,V$2)&lt;&gt;1),INDEX($E$3:$F$22,V$2,MOD(COLUMNS($H$2:V$2),2)+1),INDEX($E$3:$F$22,INT($H15/2)+1,MOD(COLUMNS($H$2:V$2),2)+1))</f>
        <v>-9.0096886790241903</v>
      </c>
      <c r="W15" s="74">
        <f>IF(OR(MOD($H15,2)=0,INDEX('Данные (2)'!$C$25:$V$44,INT($H15/2)+1,W$2)&lt;&gt;1),INDEX($E$3:$F$22,W$2,MOD(COLUMNS($H$2:W$2),2)+1),INDEX($E$3:$F$22,INT($H15/2)+1,MOD(COLUMNS($H$2:W$2),2)+1))</f>
        <v>-4.3388373911755798</v>
      </c>
      <c r="X15" s="74">
        <f>IF(OR(MOD($H15,2)=0,INDEX('Данные (2)'!$C$25:$V$44,INT($H15/2)+1,X$2)&lt;&gt;1),INDEX($E$3:$F$22,X$2,MOD(COLUMNS($H$2:X$2),2)+1),INDEX($E$3:$F$22,INT($H15/2)+1,MOD(COLUMNS($H$2:X$2),2)+1))</f>
        <v>-9.0096886790241921</v>
      </c>
      <c r="Y15" s="74">
        <f>IF(OR(MOD($H15,2)=0,INDEX('Данные (2)'!$C$25:$V$44,INT($H15/2)+1,Y$2)&lt;&gt;1),INDEX($E$3:$F$22,Y$2,MOD(COLUMNS($H$2:Y$2),2)+1),INDEX($E$3:$F$22,INT($H15/2)+1,MOD(COLUMNS($H$2:Y$2),2)+1))</f>
        <v>-7.8183148246802965</v>
      </c>
      <c r="Z15" s="74">
        <f>IF(OR(MOD($H15,2)=0,INDEX('Данные (2)'!$C$25:$V$44,INT($H15/2)+1,Z$2)&lt;&gt;1),INDEX($E$3:$F$22,Z$2,MOD(COLUMNS($H$2:Z$2),2)+1),INDEX($E$3:$F$22,INT($H15/2)+1,MOD(COLUMNS($H$2:Z$2),2)+1))</f>
        <v>-6.2348980185873373</v>
      </c>
      <c r="AA15" s="74">
        <f>IF(OR(MOD($H15,2)=0,INDEX('Данные (2)'!$C$25:$V$44,INT($H15/2)+1,AA$2)&lt;&gt;1),INDEX($E$3:$F$22,AA$2,MOD(COLUMNS($H$2:AA$2),2)+1),INDEX($E$3:$F$22,INT($H15/2)+1,MOD(COLUMNS($H$2:AA$2),2)+1))</f>
        <v>4.3388373911755824</v>
      </c>
      <c r="AB15" s="74">
        <f>IF(OR(MOD($H15,2)=0,INDEX('Данные (2)'!$C$25:$V$44,INT($H15/2)+1,AB$2)&lt;&gt;1),INDEX($E$3:$F$22,AB$2,MOD(COLUMNS($H$2:AB$2),2)+1),INDEX($E$3:$F$22,INT($H15/2)+1,MOD(COLUMNS($H$2:AB$2),2)+1))</f>
        <v>-9.0096886790241903</v>
      </c>
      <c r="AC15" s="74">
        <f>IF(OR(MOD($H15,2)=0,INDEX('Данные (2)'!$C$25:$V$44,INT($H15/2)+1,AC$2)&lt;&gt;1),INDEX($E$3:$F$22,AC$2,MOD(COLUMNS($H$2:AC$2),2)+1),INDEX($E$3:$F$22,INT($H15/2)+1,MOD(COLUMNS($H$2:AC$2),2)+1))</f>
        <v>-9.7492791218182369</v>
      </c>
      <c r="AD15" s="74">
        <f>IF(OR(MOD($H15,2)=0,INDEX('Данные (2)'!$C$25:$V$44,INT($H15/2)+1,AD$2)&lt;&gt;1),INDEX($E$3:$F$22,AD$2,MOD(COLUMNS($H$2:AD$2),2)+1),INDEX($E$3:$F$22,INT($H15/2)+1,MOD(COLUMNS($H$2:AD$2),2)+1))</f>
        <v>2.2252093395631425</v>
      </c>
      <c r="AE15" s="74">
        <f>IF(OR(MOD($H15,2)=0,INDEX('Данные (2)'!$C$25:$V$44,INT($H15/2)+1,AE$2)&lt;&gt;1),INDEX($E$3:$F$22,AE$2,MOD(COLUMNS($H$2:AE$2),2)+1),INDEX($E$3:$F$22,INT($H15/2)+1,MOD(COLUMNS($H$2:AE$2),2)+1))</f>
        <v>4.3388373911755824</v>
      </c>
      <c r="AF15" s="74">
        <f>IF(OR(MOD($H15,2)=0,INDEX('Данные (2)'!$C$25:$V$44,INT($H15/2)+1,AF$2)&lt;&gt;1),INDEX($E$3:$F$22,AF$2,MOD(COLUMNS($H$2:AF$2),2)+1),INDEX($E$3:$F$22,INT($H15/2)+1,MOD(COLUMNS($H$2:AF$2),2)+1))</f>
        <v>-9.0096886790241903</v>
      </c>
      <c r="AG15" s="74">
        <f>IF(OR(MOD($H15,2)=0,INDEX('Данные (2)'!$C$25:$V$44,INT($H15/2)+1,AG$2)&lt;&gt;1),INDEX($E$3:$F$22,AG$2,MOD(COLUMNS($H$2:AG$2),2)+1),INDEX($E$3:$F$22,INT($H15/2)+1,MOD(COLUMNS($H$2:AG$2),2)+1))</f>
        <v>-4.3388373911755833</v>
      </c>
      <c r="AH15" s="74">
        <f>IF(OR(MOD($H15,2)=0,INDEX('Данные (2)'!$C$25:$V$44,INT($H15/2)+1,AH$2)&lt;&gt;1),INDEX($E$3:$F$22,AH$2,MOD(COLUMNS($H$2:AH$2),2)+1),INDEX($E$3:$F$22,INT($H15/2)+1,MOD(COLUMNS($H$2:AH$2),2)+1))</f>
        <v>9.0096886790241903</v>
      </c>
      <c r="AI15" s="74">
        <f>IF(OR(MOD($H15,2)=0,INDEX('Данные (2)'!$C$25:$V$44,INT($H15/2)+1,AI$2)&lt;&gt;1),INDEX($E$3:$F$22,AI$2,MOD(COLUMNS($H$2:AI$2),2)+1),INDEX($E$3:$F$22,INT($H15/2)+1,MOD(COLUMNS($H$2:AI$2),2)+1))</f>
        <v>-2.45029690981724E-15</v>
      </c>
      <c r="AJ15" s="74">
        <f>IF(OR(MOD($H15,2)=0,INDEX('Данные (2)'!$C$25:$V$44,INT($H15/2)+1,AJ$2)&lt;&gt;1),INDEX($E$3:$F$22,AJ$2,MOD(COLUMNS($H$2:AJ$2),2)+1),INDEX($E$3:$F$22,INT($H15/2)+1,MOD(COLUMNS($H$2:AJ$2),2)+1))</f>
        <v>10</v>
      </c>
      <c r="AK15" s="74">
        <f>IF(OR(MOD($H15,2)=0,INDEX('Данные (2)'!$C$25:$V$44,INT($H15/2)+1,AK$2)&lt;&gt;1),INDEX($E$3:$F$22,AK$2,MOD(COLUMNS($H$2:AK$2),2)+1),INDEX($E$3:$F$22,INT($H15/2)+1,MOD(COLUMNS($H$2:AK$2),2)+1))</f>
        <v>4.3388373911755789</v>
      </c>
      <c r="AL15" s="74">
        <f>IF(OR(MOD($H15,2)=0,INDEX('Данные (2)'!$C$25:$V$44,INT($H15/2)+1,AL$2)&lt;&gt;1),INDEX($E$3:$F$22,AL$2,MOD(COLUMNS($H$2:AL$2),2)+1),INDEX($E$3:$F$22,INT($H15/2)+1,MOD(COLUMNS($H$2:AL$2),2)+1))</f>
        <v>9.0096886790241921</v>
      </c>
      <c r="AM15" s="74">
        <f>IF(OR(MOD($H15,2)=0,INDEX('Данные (2)'!$C$25:$V$44,INT($H15/2)+1,AM$2)&lt;&gt;1),INDEX($E$3:$F$22,AM$2,MOD(COLUMNS($H$2:AM$2),2)+1),INDEX($E$3:$F$22,INT($H15/2)+1,MOD(COLUMNS($H$2:AM$2),2)+1))</f>
        <v>7.8183148246802956</v>
      </c>
      <c r="AN15" s="74">
        <f>IF(OR(MOD($H15,2)=0,INDEX('Данные (2)'!$C$25:$V$44,INT($H15/2)+1,AN$2)&lt;&gt;1),INDEX($E$3:$F$22,AN$2,MOD(COLUMNS($H$2:AN$2),2)+1),INDEX($E$3:$F$22,INT($H15/2)+1,MOD(COLUMNS($H$2:AN$2),2)+1))</f>
        <v>6.2348980185873373</v>
      </c>
      <c r="AO15" s="74">
        <f>IF(OR(MOD($H15,2)=0,INDEX('Данные (2)'!$C$25:$V$44,INT($H15/2)+1,AO$2)&lt;&gt;1),INDEX($E$3:$F$22,AO$2,MOD(COLUMNS($H$2:AO$2),2)+1),INDEX($E$3:$F$22,INT($H15/2)+1,MOD(COLUMNS($H$2:AO$2),2)+1))</f>
        <v>9.7492791218182351</v>
      </c>
      <c r="AP15" s="74">
        <f>IF(OR(MOD($H15,2)=0,INDEX('Данные (2)'!$C$25:$V$44,INT($H15/2)+1,AP$2)&lt;&gt;1),INDEX($E$3:$F$22,AP$2,MOD(COLUMNS($H$2:AP$2),2)+1),INDEX($E$3:$F$22,INT($H15/2)+1,MOD(COLUMNS($H$2:AP$2),2)+1))</f>
        <v>2.2252093395631469</v>
      </c>
      <c r="AQ15" s="74">
        <f>IF(OR(MOD($H15,2)=0,INDEX('Данные (2)'!$C$25:$V$44,INT($H15/2)+1,AQ$2)&lt;&gt;1),INDEX($E$3:$F$22,AQ$2,MOD(COLUMNS($H$2:AQ$2),2)+1),INDEX($E$3:$F$22,INT($H15/2)+1,MOD(COLUMNS($H$2:AQ$2),2)+1))</f>
        <v>9.7492791218182369</v>
      </c>
      <c r="AR15" s="74">
        <f>IF(OR(MOD($H15,2)=0,INDEX('Данные (2)'!$C$25:$V$44,INT($H15/2)+1,AR$2)&lt;&gt;1),INDEX($E$3:$F$22,AR$2,MOD(COLUMNS($H$2:AR$2),2)+1),INDEX($E$3:$F$22,INT($H15/2)+1,MOD(COLUMNS($H$2:AR$2),2)+1))</f>
        <v>-2.2252093395631407</v>
      </c>
      <c r="AS15" s="74">
        <f>IF(OR(MOD($H15,2)=0,INDEX('Данные (2)'!$C$25:$V$44,INT($H15/2)+1,AS$2)&lt;&gt;1),INDEX($E$3:$F$22,AS$2,MOD(COLUMNS($H$2:AS$2),2)+1),INDEX($E$3:$F$22,INT($H15/2)+1,MOD(COLUMNS($H$2:AS$2),2)+1))</f>
        <v>7.8183148246803</v>
      </c>
      <c r="AT15" s="74">
        <f>IF(OR(MOD($H15,2)=0,INDEX('Данные (2)'!$C$25:$V$44,INT($H15/2)+1,AT$2)&lt;&gt;1),INDEX($E$3:$F$22,AT$2,MOD(COLUMNS($H$2:AT$2),2)+1),INDEX($E$3:$F$22,INT($H15/2)+1,MOD(COLUMNS($H$2:AT$2),2)+1))</f>
        <v>-6.2348980185873328</v>
      </c>
      <c r="AU15" s="74">
        <f>IF(OR(MOD($H15,2)=0,INDEX('Данные (2)'!$C$25:$V$44,INT($H15/2)+1,AU$2)&lt;&gt;1),INDEX($E$3:$F$22,AU$2,MOD(COLUMNS($H$2:AU$2),2)+1),INDEX($E$3:$F$22,INT($H15/2)+1,MOD(COLUMNS($H$2:AU$2),2)+1))</f>
        <v>4.3388373911755842</v>
      </c>
      <c r="AV15" s="74">
        <f>IF(OR(MOD($H15,2)=0,INDEX('Данные (2)'!$C$25:$V$44,INT($H15/2)+1,AV$2)&lt;&gt;1),INDEX($E$3:$F$22,AV$2,MOD(COLUMNS($H$2:AV$2),2)+1),INDEX($E$3:$F$22,INT($H15/2)+1,MOD(COLUMNS($H$2:AV$2),2)+1))</f>
        <v>-9.0096886790241886</v>
      </c>
      <c r="AX15" s="70">
        <f>IF(OR(MOD($H15,2)=0,INDEX('Данные (2)'!$C$25:$V$44,INT($H15/2)+1,AX$2)&lt;&gt;2),INDEX($E$3:$F$22,AX$2,MOD(COLUMNS($AW$2:AX$2),2)+1),INDEX($E$3:$F$22,INT($H15/2)+1,MOD(COLUMNS($AW$2:AX$2),2)+1))</f>
        <v>4.3388373911755815</v>
      </c>
      <c r="AY15" s="70">
        <f>IF(OR(MOD($H15,2)=0,INDEX('Данные (2)'!$C$25:$V$44,INT($H15/2)+1,AY$2)&lt;&gt;2),INDEX($E$3:$F$22,AY$2,MOD(COLUMNS($AW$2:AY$2),2)+1),INDEX($E$3:$F$22,INT($H15/2)+1,MOD(COLUMNS($AW$2:AY$2),2)+1))</f>
        <v>9.0096886790241921</v>
      </c>
      <c r="AZ15" s="70">
        <f>IF(OR(MOD($H15,2)=0,INDEX('Данные (2)'!$C$25:$V$44,INT($H15/2)+1,AZ$2)&lt;&gt;2),INDEX($E$3:$F$22,AZ$2,MOD(COLUMNS($AW$2:AZ$2),2)+1),INDEX($E$3:$F$22,INT($H15/2)+1,MOD(COLUMNS($AW$2:AZ$2),2)+1))</f>
        <v>7.8183148246802983</v>
      </c>
      <c r="BA15" s="70">
        <f>IF(OR(MOD($H15,2)=0,INDEX('Данные (2)'!$C$25:$V$44,INT($H15/2)+1,BA$2)&lt;&gt;2),INDEX($E$3:$F$22,BA$2,MOD(COLUMNS($AW$2:BA$2),2)+1),INDEX($E$3:$F$22,INT($H15/2)+1,MOD(COLUMNS($AW$2:BA$2),2)+1))</f>
        <v>6.2348980185873355</v>
      </c>
      <c r="BB15" s="70">
        <f>IF(OR(MOD($H15,2)=0,INDEX('Данные (2)'!$C$25:$V$44,INT($H15/2)+1,BB$2)&lt;&gt;2),INDEX($E$3:$F$22,BB$2,MOD(COLUMNS($AW$2:BB$2),2)+1),INDEX($E$3:$F$22,INT($H15/2)+1,MOD(COLUMNS($AW$2:BB$2),2)+1))</f>
        <v>9.7492791218182369</v>
      </c>
      <c r="BC15" s="70">
        <f>IF(OR(MOD($H15,2)=0,INDEX('Данные (2)'!$C$25:$V$44,INT($H15/2)+1,BC$2)&lt;&gt;2),INDEX($E$3:$F$22,BC$2,MOD(COLUMNS($AW$2:BC$2),2)+1),INDEX($E$3:$F$22,INT($H15/2)+1,MOD(COLUMNS($AW$2:BC$2),2)+1))</f>
        <v>2.2252093395631443</v>
      </c>
      <c r="BD15" s="70">
        <f>IF(OR(MOD($H15,2)=0,INDEX('Данные (2)'!$C$25:$V$44,INT($H15/2)+1,BD$2)&lt;&gt;2),INDEX($E$3:$F$22,BD$2,MOD(COLUMNS($AW$2:BD$2),2)+1),INDEX($E$3:$F$22,INT($H15/2)+1,MOD(COLUMNS($AW$2:BD$2),2)+1))</f>
        <v>4.3388373911755824</v>
      </c>
      <c r="BE15" s="70">
        <f>IF(OR(MOD($H15,2)=0,INDEX('Данные (2)'!$C$25:$V$44,INT($H15/2)+1,BE$2)&lt;&gt;2),INDEX($E$3:$F$22,BE$2,MOD(COLUMNS($AW$2:BE$2),2)+1),INDEX($E$3:$F$22,INT($H15/2)+1,MOD(COLUMNS($AW$2:BE$2),2)+1))</f>
        <v>-9.0096886790241903</v>
      </c>
      <c r="BF15" s="70">
        <f>IF(OR(MOD($H15,2)=0,INDEX('Данные (2)'!$C$25:$V$44,INT($H15/2)+1,BF$2)&lt;&gt;2),INDEX($E$3:$F$22,BF$2,MOD(COLUMNS($AW$2:BF$2),2)+1),INDEX($E$3:$F$22,INT($H15/2)+1,MOD(COLUMNS($AW$2:BF$2),2)+1))</f>
        <v>7.8183148246802991</v>
      </c>
      <c r="BG15" s="70">
        <f>IF(OR(MOD($H15,2)=0,INDEX('Данные (2)'!$C$25:$V$44,INT($H15/2)+1,BG$2)&lt;&gt;2),INDEX($E$3:$F$22,BG$2,MOD(COLUMNS($AW$2:BG$2),2)+1),INDEX($E$3:$F$22,INT($H15/2)+1,MOD(COLUMNS($AW$2:BG$2),2)+1))</f>
        <v>-6.2348980185873346</v>
      </c>
      <c r="BH15" s="70">
        <f>IF(OR(MOD($H15,2)=0,INDEX('Данные (2)'!$C$25:$V$44,INT($H15/2)+1,BH$2)&lt;&gt;2),INDEX($E$3:$F$22,BH$2,MOD(COLUMNS($AW$2:BH$2),2)+1),INDEX($E$3:$F$22,INT($H15/2)+1,MOD(COLUMNS($AW$2:BH$2),2)+1))</f>
        <v>4.3388373911755824</v>
      </c>
      <c r="BI15" s="70">
        <f>IF(OR(MOD($H15,2)=0,INDEX('Данные (2)'!$C$25:$V$44,INT($H15/2)+1,BI$2)&lt;&gt;2),INDEX($E$3:$F$22,BI$2,MOD(COLUMNS($AW$2:BI$2),2)+1),INDEX($E$3:$F$22,INT($H15/2)+1,MOD(COLUMNS($AW$2:BI$2),2)+1))</f>
        <v>-9.0096886790241903</v>
      </c>
      <c r="BJ15" s="70">
        <f>IF(OR(MOD($H15,2)=0,INDEX('Данные (2)'!$C$25:$V$44,INT($H15/2)+1,BJ$2)&lt;&gt;2),INDEX($E$3:$F$22,BJ$2,MOD(COLUMNS($AW$2:BJ$2),2)+1),INDEX($E$3:$F$22,INT($H15/2)+1,MOD(COLUMNS($AW$2:BJ$2),2)+1))</f>
        <v>1.22514845490862E-15</v>
      </c>
      <c r="BK15" s="70">
        <f>IF(OR(MOD($H15,2)=0,INDEX('Данные (2)'!$C$25:$V$44,INT($H15/2)+1,BK$2)&lt;&gt;2),INDEX($E$3:$F$22,BK$2,MOD(COLUMNS($AW$2:BK$2),2)+1),INDEX($E$3:$F$22,INT($H15/2)+1,MOD(COLUMNS($AW$2:BK$2),2)+1))</f>
        <v>-10</v>
      </c>
      <c r="BL15" s="70">
        <f>IF(OR(MOD($H15,2)=0,INDEX('Данные (2)'!$C$25:$V$44,INT($H15/2)+1,BL$2)&lt;&gt;2),INDEX($E$3:$F$22,BL$2,MOD(COLUMNS($AW$2:BL$2),2)+1),INDEX($E$3:$F$22,INT($H15/2)+1,MOD(COLUMNS($AW$2:BL$2),2)+1))</f>
        <v>4.3388373911755824</v>
      </c>
      <c r="BM15" s="70">
        <f>IF(OR(MOD($H15,2)=0,INDEX('Данные (2)'!$C$25:$V$44,INT($H15/2)+1,BM$2)&lt;&gt;2),INDEX($E$3:$F$22,BM$2,MOD(COLUMNS($AW$2:BM$2),2)+1),INDEX($E$3:$F$22,INT($H15/2)+1,MOD(COLUMNS($AW$2:BM$2),2)+1))</f>
        <v>-9.0096886790241903</v>
      </c>
      <c r="BN15" s="70">
        <f>IF(OR(MOD($H15,2)=0,INDEX('Данные (2)'!$C$25:$V$44,INT($H15/2)+1,BN$2)&lt;&gt;2),INDEX($E$3:$F$22,BN$2,MOD(COLUMNS($AW$2:BN$2),2)+1),INDEX($E$3:$F$22,INT($H15/2)+1,MOD(COLUMNS($AW$2:BN$2),2)+1))</f>
        <v>4.3388373911755824</v>
      </c>
      <c r="BO15" s="70">
        <f>IF(OR(MOD($H15,2)=0,INDEX('Данные (2)'!$C$25:$V$44,INT($H15/2)+1,BO$2)&lt;&gt;2),INDEX($E$3:$F$22,BO$2,MOD(COLUMNS($AW$2:BO$2),2)+1),INDEX($E$3:$F$22,INT($H15/2)+1,MOD(COLUMNS($AW$2:BO$2),2)+1))</f>
        <v>-9.0096886790241903</v>
      </c>
      <c r="BP15" s="70">
        <f>IF(OR(MOD($H15,2)=0,INDEX('Данные (2)'!$C$25:$V$44,INT($H15/2)+1,BP$2)&lt;&gt;2),INDEX($E$3:$F$22,BP$2,MOD(COLUMNS($AW$2:BP$2),2)+1),INDEX($E$3:$F$22,INT($H15/2)+1,MOD(COLUMNS($AW$2:BP$2),2)+1))</f>
        <v>-9.7492791218182369</v>
      </c>
      <c r="BQ15" s="70">
        <f>IF(OR(MOD($H15,2)=0,INDEX('Данные (2)'!$C$25:$V$44,INT($H15/2)+1,BQ$2)&lt;&gt;2),INDEX($E$3:$F$22,BQ$2,MOD(COLUMNS($AW$2:BQ$2),2)+1),INDEX($E$3:$F$22,INT($H15/2)+1,MOD(COLUMNS($AW$2:BQ$2),2)+1))</f>
        <v>-2.225209339563146</v>
      </c>
      <c r="BR15" s="70">
        <f>IF(OR(MOD($H15,2)=0,INDEX('Данные (2)'!$C$25:$V$44,INT($H15/2)+1,BR$2)&lt;&gt;2),INDEX($E$3:$F$22,BR$2,MOD(COLUMNS($AW$2:BR$2),2)+1),INDEX($E$3:$F$22,INT($H15/2)+1,MOD(COLUMNS($AW$2:BR$2),2)+1))</f>
        <v>-9.7492791218182369</v>
      </c>
      <c r="BS15" s="70">
        <f>IF(OR(MOD($H15,2)=0,INDEX('Данные (2)'!$C$25:$V$44,INT($H15/2)+1,BS$2)&lt;&gt;2),INDEX($E$3:$F$22,BS$2,MOD(COLUMNS($AW$2:BS$2),2)+1),INDEX($E$3:$F$22,INT($H15/2)+1,MOD(COLUMNS($AW$2:BS$2),2)+1))</f>
        <v>2.2252093395631425</v>
      </c>
      <c r="BT15" s="70">
        <f>IF(OR(MOD($H15,2)=0,INDEX('Данные (2)'!$C$25:$V$44,INT($H15/2)+1,BT$2)&lt;&gt;2),INDEX($E$3:$F$22,BT$2,MOD(COLUMNS($AW$2:BT$2),2)+1),INDEX($E$3:$F$22,INT($H15/2)+1,MOD(COLUMNS($AW$2:BT$2),2)+1))</f>
        <v>-7.8183148246802991</v>
      </c>
      <c r="BU15" s="70">
        <f>IF(OR(MOD($H15,2)=0,INDEX('Данные (2)'!$C$25:$V$44,INT($H15/2)+1,BU$2)&lt;&gt;2),INDEX($E$3:$F$22,BU$2,MOD(COLUMNS($AW$2:BU$2),2)+1),INDEX($E$3:$F$22,INT($H15/2)+1,MOD(COLUMNS($AW$2:BU$2),2)+1))</f>
        <v>6.2348980185873337</v>
      </c>
      <c r="BV15" s="70">
        <f>IF(OR(MOD($H15,2)=0,INDEX('Данные (2)'!$C$25:$V$44,INT($H15/2)+1,BV$2)&lt;&gt;2),INDEX($E$3:$F$22,BV$2,MOD(COLUMNS($AW$2:BV$2),2)+1),INDEX($E$3:$F$22,INT($H15/2)+1,MOD(COLUMNS($AW$2:BV$2),2)+1))</f>
        <v>4.3388373911755824</v>
      </c>
      <c r="BW15" s="70">
        <f>IF(OR(MOD($H15,2)=0,INDEX('Данные (2)'!$C$25:$V$44,INT($H15/2)+1,BW$2)&lt;&gt;2),INDEX($E$3:$F$22,BW$2,MOD(COLUMNS($AW$2:BW$2),2)+1),INDEX($E$3:$F$22,INT($H15/2)+1,MOD(COLUMNS($AW$2:BW$2),2)+1))</f>
        <v>-9.0096886790241903</v>
      </c>
      <c r="BX15" s="70">
        <f>IF(OR(MOD($H15,2)=0,INDEX('Данные (2)'!$C$25:$V$44,INT($H15/2)+1,BX$2)&lt;&gt;2),INDEX($E$3:$F$22,BX$2,MOD(COLUMNS($AW$2:BX$2),2)+1),INDEX($E$3:$F$22,INT($H15/2)+1,MOD(COLUMNS($AW$2:BX$2),2)+1))</f>
        <v>4.3388373911755824</v>
      </c>
      <c r="BY15" s="70">
        <f>IF(OR(MOD($H15,2)=0,INDEX('Данные (2)'!$C$25:$V$44,INT($H15/2)+1,BY$2)&lt;&gt;2),INDEX($E$3:$F$22,BY$2,MOD(COLUMNS($AW$2:BY$2),2)+1),INDEX($E$3:$F$22,INT($H15/2)+1,MOD(COLUMNS($AW$2:BY$2),2)+1))</f>
        <v>-9.0096886790241903</v>
      </c>
      <c r="BZ15" s="70">
        <f>IF(OR(MOD($H15,2)=0,INDEX('Данные (2)'!$C$25:$V$44,INT($H15/2)+1,BZ$2)&lt;&gt;2),INDEX($E$3:$F$22,BZ$2,MOD(COLUMNS($AW$2:BZ$2),2)+1),INDEX($E$3:$F$22,INT($H15/2)+1,MOD(COLUMNS($AW$2:BZ$2),2)+1))</f>
        <v>4.3388373911755789</v>
      </c>
      <c r="CA15" s="70">
        <f>IF(OR(MOD($H15,2)=0,INDEX('Данные (2)'!$C$25:$V$44,INT($H15/2)+1,CA$2)&lt;&gt;2),INDEX($E$3:$F$22,CA$2,MOD(COLUMNS($AW$2:CA$2),2)+1),INDEX($E$3:$F$22,INT($H15/2)+1,MOD(COLUMNS($AW$2:CA$2),2)+1))</f>
        <v>9.0096886790241921</v>
      </c>
      <c r="CB15" s="70">
        <f>IF(OR(MOD($H15,2)=0,INDEX('Данные (2)'!$C$25:$V$44,INT($H15/2)+1,CB$2)&lt;&gt;2),INDEX($E$3:$F$22,CB$2,MOD(COLUMNS($AW$2:CB$2),2)+1),INDEX($E$3:$F$22,INT($H15/2)+1,MOD(COLUMNS($AW$2:CB$2),2)+1))</f>
        <v>7.8183148246802956</v>
      </c>
      <c r="CC15" s="70">
        <f>IF(OR(MOD($H15,2)=0,INDEX('Данные (2)'!$C$25:$V$44,INT($H15/2)+1,CC$2)&lt;&gt;2),INDEX($E$3:$F$22,CC$2,MOD(COLUMNS($AW$2:CC$2),2)+1),INDEX($E$3:$F$22,INT($H15/2)+1,MOD(COLUMNS($AW$2:CC$2),2)+1))</f>
        <v>6.2348980185873373</v>
      </c>
      <c r="CD15" s="70">
        <f>IF(OR(MOD($H15,2)=0,INDEX('Данные (2)'!$C$25:$V$44,INT($H15/2)+1,CD$2)&lt;&gt;2),INDEX($E$3:$F$22,CD$2,MOD(COLUMNS($AW$2:CD$2),2)+1),INDEX($E$3:$F$22,INT($H15/2)+1,MOD(COLUMNS($AW$2:CD$2),2)+1))</f>
        <v>9.7492791218182351</v>
      </c>
      <c r="CE15" s="70">
        <f>IF(OR(MOD($H15,2)=0,INDEX('Данные (2)'!$C$25:$V$44,INT($H15/2)+1,CE$2)&lt;&gt;2),INDEX($E$3:$F$22,CE$2,MOD(COLUMNS($AW$2:CE$2),2)+1),INDEX($E$3:$F$22,INT($H15/2)+1,MOD(COLUMNS($AW$2:CE$2),2)+1))</f>
        <v>2.2252093395631469</v>
      </c>
      <c r="CF15" s="70">
        <f>IF(OR(MOD($H15,2)=0,INDEX('Данные (2)'!$C$25:$V$44,INT($H15/2)+1,CF$2)&lt;&gt;2),INDEX($E$3:$F$22,CF$2,MOD(COLUMNS($AW$2:CF$2),2)+1),INDEX($E$3:$F$22,INT($H15/2)+1,MOD(COLUMNS($AW$2:CF$2),2)+1))</f>
        <v>9.7492791218182369</v>
      </c>
      <c r="CG15" s="70">
        <f>IF(OR(MOD($H15,2)=0,INDEX('Данные (2)'!$C$25:$V$44,INT($H15/2)+1,CG$2)&lt;&gt;2),INDEX($E$3:$F$22,CG$2,MOD(COLUMNS($AW$2:CG$2),2)+1),INDEX($E$3:$F$22,INT($H15/2)+1,MOD(COLUMNS($AW$2:CG$2),2)+1))</f>
        <v>-2.2252093395631407</v>
      </c>
      <c r="CH15" s="70">
        <f>IF(OR(MOD($H15,2)=0,INDEX('Данные (2)'!$C$25:$V$44,INT($H15/2)+1,CH$2)&lt;&gt;2),INDEX($E$3:$F$22,CH$2,MOD(COLUMNS($AW$2:CH$2),2)+1),INDEX($E$3:$F$22,INT($H15/2)+1,MOD(COLUMNS($AW$2:CH$2),2)+1))</f>
        <v>7.8183148246803</v>
      </c>
      <c r="CI15" s="70">
        <f>IF(OR(MOD($H15,2)=0,INDEX('Данные (2)'!$C$25:$V$44,INT($H15/2)+1,CI$2)&lt;&gt;2),INDEX($E$3:$F$22,CI$2,MOD(COLUMNS($AW$2:CI$2),2)+1),INDEX($E$3:$F$22,INT($H15/2)+1,MOD(COLUMNS($AW$2:CI$2),2)+1))</f>
        <v>-6.2348980185873328</v>
      </c>
      <c r="CJ15" s="70">
        <f>IF(OR(MOD($H15,2)=0,INDEX('Данные (2)'!$C$25:$V$44,INT($H15/2)+1,CJ$2)&lt;&gt;2),INDEX($E$3:$F$22,CJ$2,MOD(COLUMNS($AW$2:CJ$2),2)+1),INDEX($E$3:$F$22,INT($H15/2)+1,MOD(COLUMNS($AW$2:CJ$2),2)+1))</f>
        <v>4.3388373911755842</v>
      </c>
      <c r="CK15" s="70">
        <f>IF(OR(MOD($H15,2)=0,INDEX('Данные (2)'!$C$25:$V$44,INT($H15/2)+1,CK$2)&lt;&gt;2),INDEX($E$3:$F$22,CK$2,MOD(COLUMNS($AW$2:CK$2),2)+1),INDEX($E$3:$F$22,INT($H15/2)+1,MOD(COLUMNS($AW$2:CK$2),2)+1))</f>
        <v>-9.0096886790241886</v>
      </c>
      <c r="CM15" s="69">
        <f>INDEX(I15:AV15,$B$60*2-1)</f>
        <v>-4.3388373911755833</v>
      </c>
      <c r="CN15" s="69">
        <f>INDEX(I15:AV15,$B$60*2)</f>
        <v>9.0096886790241903</v>
      </c>
      <c r="CO15" s="69">
        <f>INDEX(AX15:CK15,$B$60*2-1)</f>
        <v>4.3388373911755824</v>
      </c>
      <c r="CP15" s="69">
        <f>INDEX(AX15:CK15,$B$60*2)</f>
        <v>-9.0096886790241903</v>
      </c>
    </row>
    <row r="16" spans="1:96" x14ac:dyDescent="0.25">
      <c r="D16" s="65">
        <v>14</v>
      </c>
      <c r="E16" s="76">
        <f>$B$2 + $B$4*SIN($B$6*D16)</f>
        <v>-2.45029690981724E-15</v>
      </c>
      <c r="F16" s="76">
        <f>$B$2 + $B$4*COS($B$6*D16)</f>
        <v>10</v>
      </c>
      <c r="H16" s="75">
        <v>12</v>
      </c>
      <c r="I16" s="74">
        <f>IF(OR(MOD($H16,2)=0,INDEX('Данные (2)'!$C$25:$V$44,INT($H16/2)+1,I$2)&lt;&gt;1),INDEX($E$3:$F$22,I$2,MOD(COLUMNS(H$2:$I$2),2)+1),INDEX($E$3:$F$22,INT($H16/2)+1,MOD(COLUMNS(H$2:$I$2),2)+1))</f>
        <v>4.3388373911755815</v>
      </c>
      <c r="J16" s="74">
        <f>IF(OR(MOD($H16,2)=0,INDEX('Данные (2)'!$C$25:$V$44,INT($H16/2)+1,J$2)&lt;&gt;1),INDEX($E$3:$F$22,J$2,MOD(COLUMNS($H$2:J$2),2)+1),INDEX($E$3:$F$22,INT($H16/2)+1,MOD(COLUMNS($H$2:J$2),2)+1))</f>
        <v>9.0096886790241921</v>
      </c>
      <c r="K16" s="74">
        <f>IF(OR(MOD($H16,2)=0,INDEX('Данные (2)'!$C$25:$V$44,INT($H16/2)+1,K$2)&lt;&gt;1),INDEX($E$3:$F$22,K$2,MOD(COLUMNS($H$2:K$2),2)+1),INDEX($E$3:$F$22,INT($H16/2)+1,MOD(COLUMNS($H$2:K$2),2)+1))</f>
        <v>7.8183148246802983</v>
      </c>
      <c r="L16" s="74">
        <f>IF(OR(MOD($H16,2)=0,INDEX('Данные (2)'!$C$25:$V$44,INT($H16/2)+1,L$2)&lt;&gt;1),INDEX($E$3:$F$22,L$2,MOD(COLUMNS($H$2:L$2),2)+1),INDEX($E$3:$F$22,INT($H16/2)+1,MOD(COLUMNS($H$2:L$2),2)+1))</f>
        <v>6.2348980185873355</v>
      </c>
      <c r="M16" s="74">
        <f>IF(OR(MOD($H16,2)=0,INDEX('Данные (2)'!$C$25:$V$44,INT($H16/2)+1,M$2)&lt;&gt;1),INDEX($E$3:$F$22,M$2,MOD(COLUMNS($H$2:M$2),2)+1),INDEX($E$3:$F$22,INT($H16/2)+1,MOD(COLUMNS($H$2:M$2),2)+1))</f>
        <v>9.7492791218182369</v>
      </c>
      <c r="N16" s="74">
        <f>IF(OR(MOD($H16,2)=0,INDEX('Данные (2)'!$C$25:$V$44,INT($H16/2)+1,N$2)&lt;&gt;1),INDEX($E$3:$F$22,N$2,MOD(COLUMNS($H$2:N$2),2)+1),INDEX($E$3:$F$22,INT($H16/2)+1,MOD(COLUMNS($H$2:N$2),2)+1))</f>
        <v>2.2252093395631443</v>
      </c>
      <c r="O16" s="74">
        <f>IF(OR(MOD($H16,2)=0,INDEX('Данные (2)'!$C$25:$V$44,INT($H16/2)+1,O$2)&lt;&gt;1),INDEX($E$3:$F$22,O$2,MOD(COLUMNS($H$2:O$2),2)+1),INDEX($E$3:$F$22,INT($H16/2)+1,MOD(COLUMNS($H$2:O$2),2)+1))</f>
        <v>9.7492791218182369</v>
      </c>
      <c r="P16" s="74">
        <f>IF(OR(MOD($H16,2)=0,INDEX('Данные (2)'!$C$25:$V$44,INT($H16/2)+1,P$2)&lt;&gt;1),INDEX($E$3:$F$22,P$2,MOD(COLUMNS($H$2:P$2),2)+1),INDEX($E$3:$F$22,INT($H16/2)+1,MOD(COLUMNS($H$2:P$2),2)+1))</f>
        <v>-2.2252093395631434</v>
      </c>
      <c r="Q16" s="74">
        <f>IF(OR(MOD($H16,2)=0,INDEX('Данные (2)'!$C$25:$V$44,INT($H16/2)+1,Q$2)&lt;&gt;1),INDEX($E$3:$F$22,Q$2,MOD(COLUMNS($H$2:Q$2),2)+1),INDEX($E$3:$F$22,INT($H16/2)+1,MOD(COLUMNS($H$2:Q$2),2)+1))</f>
        <v>7.8183148246802991</v>
      </c>
      <c r="R16" s="74">
        <f>IF(OR(MOD($H16,2)=0,INDEX('Данные (2)'!$C$25:$V$44,INT($H16/2)+1,R$2)&lt;&gt;1),INDEX($E$3:$F$22,R$2,MOD(COLUMNS($H$2:R$2),2)+1),INDEX($E$3:$F$22,INT($H16/2)+1,MOD(COLUMNS($H$2:R$2),2)+1))</f>
        <v>-6.2348980185873346</v>
      </c>
      <c r="S16" s="74">
        <f>IF(OR(MOD($H16,2)=0,INDEX('Данные (2)'!$C$25:$V$44,INT($H16/2)+1,S$2)&lt;&gt;1),INDEX($E$3:$F$22,S$2,MOD(COLUMNS($H$2:S$2),2)+1),INDEX($E$3:$F$22,INT($H16/2)+1,MOD(COLUMNS($H$2:S$2),2)+1))</f>
        <v>4.3388373911755824</v>
      </c>
      <c r="T16" s="74">
        <f>IF(OR(MOD($H16,2)=0,INDEX('Данные (2)'!$C$25:$V$44,INT($H16/2)+1,T$2)&lt;&gt;1),INDEX($E$3:$F$22,T$2,MOD(COLUMNS($H$2:T$2),2)+1),INDEX($E$3:$F$22,INT($H16/2)+1,MOD(COLUMNS($H$2:T$2),2)+1))</f>
        <v>-9.0096886790241903</v>
      </c>
      <c r="U16" s="74">
        <f>IF(OR(MOD($H16,2)=0,INDEX('Данные (2)'!$C$25:$V$44,INT($H16/2)+1,U$2)&lt;&gt;1),INDEX($E$3:$F$22,U$2,MOD(COLUMNS($H$2:U$2),2)+1),INDEX($E$3:$F$22,INT($H16/2)+1,MOD(COLUMNS($H$2:U$2),2)+1))</f>
        <v>1.22514845490862E-15</v>
      </c>
      <c r="V16" s="74">
        <f>IF(OR(MOD($H16,2)=0,INDEX('Данные (2)'!$C$25:$V$44,INT($H16/2)+1,V$2)&lt;&gt;1),INDEX($E$3:$F$22,V$2,MOD(COLUMNS($H$2:V$2),2)+1),INDEX($E$3:$F$22,INT($H16/2)+1,MOD(COLUMNS($H$2:V$2),2)+1))</f>
        <v>-10</v>
      </c>
      <c r="W16" s="74">
        <f>IF(OR(MOD($H16,2)=0,INDEX('Данные (2)'!$C$25:$V$44,INT($H16/2)+1,W$2)&lt;&gt;1),INDEX($E$3:$F$22,W$2,MOD(COLUMNS($H$2:W$2),2)+1),INDEX($E$3:$F$22,INT($H16/2)+1,MOD(COLUMNS($H$2:W$2),2)+1))</f>
        <v>-4.3388373911755798</v>
      </c>
      <c r="X16" s="74">
        <f>IF(OR(MOD($H16,2)=0,INDEX('Данные (2)'!$C$25:$V$44,INT($H16/2)+1,X$2)&lt;&gt;1),INDEX($E$3:$F$22,X$2,MOD(COLUMNS($H$2:X$2),2)+1),INDEX($E$3:$F$22,INT($H16/2)+1,MOD(COLUMNS($H$2:X$2),2)+1))</f>
        <v>-9.0096886790241921</v>
      </c>
      <c r="Y16" s="74">
        <f>IF(OR(MOD($H16,2)=0,INDEX('Данные (2)'!$C$25:$V$44,INT($H16/2)+1,Y$2)&lt;&gt;1),INDEX($E$3:$F$22,Y$2,MOD(COLUMNS($H$2:Y$2),2)+1),INDEX($E$3:$F$22,INT($H16/2)+1,MOD(COLUMNS($H$2:Y$2),2)+1))</f>
        <v>-7.8183148246802965</v>
      </c>
      <c r="Z16" s="74">
        <f>IF(OR(MOD($H16,2)=0,INDEX('Данные (2)'!$C$25:$V$44,INT($H16/2)+1,Z$2)&lt;&gt;1),INDEX($E$3:$F$22,Z$2,MOD(COLUMNS($H$2:Z$2),2)+1),INDEX($E$3:$F$22,INT($H16/2)+1,MOD(COLUMNS($H$2:Z$2),2)+1))</f>
        <v>-6.2348980185873373</v>
      </c>
      <c r="AA16" s="74">
        <f>IF(OR(MOD($H16,2)=0,INDEX('Данные (2)'!$C$25:$V$44,INT($H16/2)+1,AA$2)&lt;&gt;1),INDEX($E$3:$F$22,AA$2,MOD(COLUMNS($H$2:AA$2),2)+1),INDEX($E$3:$F$22,INT($H16/2)+1,MOD(COLUMNS($H$2:AA$2),2)+1))</f>
        <v>-9.7492791218182369</v>
      </c>
      <c r="AB16" s="74">
        <f>IF(OR(MOD($H16,2)=0,INDEX('Данные (2)'!$C$25:$V$44,INT($H16/2)+1,AB$2)&lt;&gt;1),INDEX($E$3:$F$22,AB$2,MOD(COLUMNS($H$2:AB$2),2)+1),INDEX($E$3:$F$22,INT($H16/2)+1,MOD(COLUMNS($H$2:AB$2),2)+1))</f>
        <v>-2.225209339563146</v>
      </c>
      <c r="AC16" s="74">
        <f>IF(OR(MOD($H16,2)=0,INDEX('Данные (2)'!$C$25:$V$44,INT($H16/2)+1,AC$2)&lt;&gt;1),INDEX($E$3:$F$22,AC$2,MOD(COLUMNS($H$2:AC$2),2)+1),INDEX($E$3:$F$22,INT($H16/2)+1,MOD(COLUMNS($H$2:AC$2),2)+1))</f>
        <v>-9.7492791218182369</v>
      </c>
      <c r="AD16" s="74">
        <f>IF(OR(MOD($H16,2)=0,INDEX('Данные (2)'!$C$25:$V$44,INT($H16/2)+1,AD$2)&lt;&gt;1),INDEX($E$3:$F$22,AD$2,MOD(COLUMNS($H$2:AD$2),2)+1),INDEX($E$3:$F$22,INT($H16/2)+1,MOD(COLUMNS($H$2:AD$2),2)+1))</f>
        <v>2.2252093395631425</v>
      </c>
      <c r="AE16" s="74">
        <f>IF(OR(MOD($H16,2)=0,INDEX('Данные (2)'!$C$25:$V$44,INT($H16/2)+1,AE$2)&lt;&gt;1),INDEX($E$3:$F$22,AE$2,MOD(COLUMNS($H$2:AE$2),2)+1),INDEX($E$3:$F$22,INT($H16/2)+1,MOD(COLUMNS($H$2:AE$2),2)+1))</f>
        <v>-7.8183148246802991</v>
      </c>
      <c r="AF16" s="74">
        <f>IF(OR(MOD($H16,2)=0,INDEX('Данные (2)'!$C$25:$V$44,INT($H16/2)+1,AF$2)&lt;&gt;1),INDEX($E$3:$F$22,AF$2,MOD(COLUMNS($H$2:AF$2),2)+1),INDEX($E$3:$F$22,INT($H16/2)+1,MOD(COLUMNS($H$2:AF$2),2)+1))</f>
        <v>6.2348980185873337</v>
      </c>
      <c r="AG16" s="74">
        <f>IF(OR(MOD($H16,2)=0,INDEX('Данные (2)'!$C$25:$V$44,INT($H16/2)+1,AG$2)&lt;&gt;1),INDEX($E$3:$F$22,AG$2,MOD(COLUMNS($H$2:AG$2),2)+1),INDEX($E$3:$F$22,INT($H16/2)+1,MOD(COLUMNS($H$2:AG$2),2)+1))</f>
        <v>-4.3388373911755833</v>
      </c>
      <c r="AH16" s="74">
        <f>IF(OR(MOD($H16,2)=0,INDEX('Данные (2)'!$C$25:$V$44,INT($H16/2)+1,AH$2)&lt;&gt;1),INDEX($E$3:$F$22,AH$2,MOD(COLUMNS($H$2:AH$2),2)+1),INDEX($E$3:$F$22,INT($H16/2)+1,MOD(COLUMNS($H$2:AH$2),2)+1))</f>
        <v>9.0096886790241903</v>
      </c>
      <c r="AI16" s="74">
        <f>IF(OR(MOD($H16,2)=0,INDEX('Данные (2)'!$C$25:$V$44,INT($H16/2)+1,AI$2)&lt;&gt;1),INDEX($E$3:$F$22,AI$2,MOD(COLUMNS($H$2:AI$2),2)+1),INDEX($E$3:$F$22,INT($H16/2)+1,MOD(COLUMNS($H$2:AI$2),2)+1))</f>
        <v>-2.45029690981724E-15</v>
      </c>
      <c r="AJ16" s="74">
        <f>IF(OR(MOD($H16,2)=0,INDEX('Данные (2)'!$C$25:$V$44,INT($H16/2)+1,AJ$2)&lt;&gt;1),INDEX($E$3:$F$22,AJ$2,MOD(COLUMNS($H$2:AJ$2),2)+1),INDEX($E$3:$F$22,INT($H16/2)+1,MOD(COLUMNS($H$2:AJ$2),2)+1))</f>
        <v>10</v>
      </c>
      <c r="AK16" s="74">
        <f>IF(OR(MOD($H16,2)=0,INDEX('Данные (2)'!$C$25:$V$44,INT($H16/2)+1,AK$2)&lt;&gt;1),INDEX($E$3:$F$22,AK$2,MOD(COLUMNS($H$2:AK$2),2)+1),INDEX($E$3:$F$22,INT($H16/2)+1,MOD(COLUMNS($H$2:AK$2),2)+1))</f>
        <v>4.3388373911755789</v>
      </c>
      <c r="AL16" s="74">
        <f>IF(OR(MOD($H16,2)=0,INDEX('Данные (2)'!$C$25:$V$44,INT($H16/2)+1,AL$2)&lt;&gt;1),INDEX($E$3:$F$22,AL$2,MOD(COLUMNS($H$2:AL$2),2)+1),INDEX($E$3:$F$22,INT($H16/2)+1,MOD(COLUMNS($H$2:AL$2),2)+1))</f>
        <v>9.0096886790241921</v>
      </c>
      <c r="AM16" s="74">
        <f>IF(OR(MOD($H16,2)=0,INDEX('Данные (2)'!$C$25:$V$44,INT($H16/2)+1,AM$2)&lt;&gt;1),INDEX($E$3:$F$22,AM$2,MOD(COLUMNS($H$2:AM$2),2)+1),INDEX($E$3:$F$22,INT($H16/2)+1,MOD(COLUMNS($H$2:AM$2),2)+1))</f>
        <v>7.8183148246802956</v>
      </c>
      <c r="AN16" s="74">
        <f>IF(OR(MOD($H16,2)=0,INDEX('Данные (2)'!$C$25:$V$44,INT($H16/2)+1,AN$2)&lt;&gt;1),INDEX($E$3:$F$22,AN$2,MOD(COLUMNS($H$2:AN$2),2)+1),INDEX($E$3:$F$22,INT($H16/2)+1,MOD(COLUMNS($H$2:AN$2),2)+1))</f>
        <v>6.2348980185873373</v>
      </c>
      <c r="AO16" s="74">
        <f>IF(OR(MOD($H16,2)=0,INDEX('Данные (2)'!$C$25:$V$44,INT($H16/2)+1,AO$2)&lt;&gt;1),INDEX($E$3:$F$22,AO$2,MOD(COLUMNS($H$2:AO$2),2)+1),INDEX($E$3:$F$22,INT($H16/2)+1,MOD(COLUMNS($H$2:AO$2),2)+1))</f>
        <v>9.7492791218182351</v>
      </c>
      <c r="AP16" s="74">
        <f>IF(OR(MOD($H16,2)=0,INDEX('Данные (2)'!$C$25:$V$44,INT($H16/2)+1,AP$2)&lt;&gt;1),INDEX($E$3:$F$22,AP$2,MOD(COLUMNS($H$2:AP$2),2)+1),INDEX($E$3:$F$22,INT($H16/2)+1,MOD(COLUMNS($H$2:AP$2),2)+1))</f>
        <v>2.2252093395631469</v>
      </c>
      <c r="AQ16" s="74">
        <f>IF(OR(MOD($H16,2)=0,INDEX('Данные (2)'!$C$25:$V$44,INT($H16/2)+1,AQ$2)&lt;&gt;1),INDEX($E$3:$F$22,AQ$2,MOD(COLUMNS($H$2:AQ$2),2)+1),INDEX($E$3:$F$22,INT($H16/2)+1,MOD(COLUMNS($H$2:AQ$2),2)+1))</f>
        <v>9.7492791218182369</v>
      </c>
      <c r="AR16" s="74">
        <f>IF(OR(MOD($H16,2)=0,INDEX('Данные (2)'!$C$25:$V$44,INT($H16/2)+1,AR$2)&lt;&gt;1),INDEX($E$3:$F$22,AR$2,MOD(COLUMNS($H$2:AR$2),2)+1),INDEX($E$3:$F$22,INT($H16/2)+1,MOD(COLUMNS($H$2:AR$2),2)+1))</f>
        <v>-2.2252093395631407</v>
      </c>
      <c r="AS16" s="74">
        <f>IF(OR(MOD($H16,2)=0,INDEX('Данные (2)'!$C$25:$V$44,INT($H16/2)+1,AS$2)&lt;&gt;1),INDEX($E$3:$F$22,AS$2,MOD(COLUMNS($H$2:AS$2),2)+1),INDEX($E$3:$F$22,INT($H16/2)+1,MOD(COLUMNS($H$2:AS$2),2)+1))</f>
        <v>7.8183148246803</v>
      </c>
      <c r="AT16" s="74">
        <f>IF(OR(MOD($H16,2)=0,INDEX('Данные (2)'!$C$25:$V$44,INT($H16/2)+1,AT$2)&lt;&gt;1),INDEX($E$3:$F$22,AT$2,MOD(COLUMNS($H$2:AT$2),2)+1),INDEX($E$3:$F$22,INT($H16/2)+1,MOD(COLUMNS($H$2:AT$2),2)+1))</f>
        <v>-6.2348980185873328</v>
      </c>
      <c r="AU16" s="74">
        <f>IF(OR(MOD($H16,2)=0,INDEX('Данные (2)'!$C$25:$V$44,INT($H16/2)+1,AU$2)&lt;&gt;1),INDEX($E$3:$F$22,AU$2,MOD(COLUMNS($H$2:AU$2),2)+1),INDEX($E$3:$F$22,INT($H16/2)+1,MOD(COLUMNS($H$2:AU$2),2)+1))</f>
        <v>4.3388373911755842</v>
      </c>
      <c r="AV16" s="74">
        <f>IF(OR(MOD($H16,2)=0,INDEX('Данные (2)'!$C$25:$V$44,INT($H16/2)+1,AV$2)&lt;&gt;1),INDEX($E$3:$F$22,AV$2,MOD(COLUMNS($H$2:AV$2),2)+1),INDEX($E$3:$F$22,INT($H16/2)+1,MOD(COLUMNS($H$2:AV$2),2)+1))</f>
        <v>-9.0096886790241886</v>
      </c>
      <c r="AX16" s="70">
        <f>IF(OR(MOD($H16,2)=0,INDEX('Данные (2)'!$C$25:$V$44,INT($H16/2)+1,AX$2)&lt;&gt;2),INDEX($E$3:$F$22,AX$2,MOD(COLUMNS($AW$2:AX$2),2)+1),INDEX($E$3:$F$22,INT($H16/2)+1,MOD(COLUMNS($AW$2:AX$2),2)+1))</f>
        <v>4.3388373911755815</v>
      </c>
      <c r="AY16" s="70">
        <f>IF(OR(MOD($H16,2)=0,INDEX('Данные (2)'!$C$25:$V$44,INT($H16/2)+1,AY$2)&lt;&gt;2),INDEX($E$3:$F$22,AY$2,MOD(COLUMNS($AW$2:AY$2),2)+1),INDEX($E$3:$F$22,INT($H16/2)+1,MOD(COLUMNS($AW$2:AY$2),2)+1))</f>
        <v>9.0096886790241921</v>
      </c>
      <c r="AZ16" s="70">
        <f>IF(OR(MOD($H16,2)=0,INDEX('Данные (2)'!$C$25:$V$44,INT($H16/2)+1,AZ$2)&lt;&gt;2),INDEX($E$3:$F$22,AZ$2,MOD(COLUMNS($AW$2:AZ$2),2)+1),INDEX($E$3:$F$22,INT($H16/2)+1,MOD(COLUMNS($AW$2:AZ$2),2)+1))</f>
        <v>7.8183148246802983</v>
      </c>
      <c r="BA16" s="70">
        <f>IF(OR(MOD($H16,2)=0,INDEX('Данные (2)'!$C$25:$V$44,INT($H16/2)+1,BA$2)&lt;&gt;2),INDEX($E$3:$F$22,BA$2,MOD(COLUMNS($AW$2:BA$2),2)+1),INDEX($E$3:$F$22,INT($H16/2)+1,MOD(COLUMNS($AW$2:BA$2),2)+1))</f>
        <v>6.2348980185873355</v>
      </c>
      <c r="BB16" s="70">
        <f>IF(OR(MOD($H16,2)=0,INDEX('Данные (2)'!$C$25:$V$44,INT($H16/2)+1,BB$2)&lt;&gt;2),INDEX($E$3:$F$22,BB$2,MOD(COLUMNS($AW$2:BB$2),2)+1),INDEX($E$3:$F$22,INT($H16/2)+1,MOD(COLUMNS($AW$2:BB$2),2)+1))</f>
        <v>9.7492791218182369</v>
      </c>
      <c r="BC16" s="70">
        <f>IF(OR(MOD($H16,2)=0,INDEX('Данные (2)'!$C$25:$V$44,INT($H16/2)+1,BC$2)&lt;&gt;2),INDEX($E$3:$F$22,BC$2,MOD(COLUMNS($AW$2:BC$2),2)+1),INDEX($E$3:$F$22,INT($H16/2)+1,MOD(COLUMNS($AW$2:BC$2),2)+1))</f>
        <v>2.2252093395631443</v>
      </c>
      <c r="BD16" s="70">
        <f>IF(OR(MOD($H16,2)=0,INDEX('Данные (2)'!$C$25:$V$44,INT($H16/2)+1,BD$2)&lt;&gt;2),INDEX($E$3:$F$22,BD$2,MOD(COLUMNS($AW$2:BD$2),2)+1),INDEX($E$3:$F$22,INT($H16/2)+1,MOD(COLUMNS($AW$2:BD$2),2)+1))</f>
        <v>9.7492791218182369</v>
      </c>
      <c r="BE16" s="70">
        <f>IF(OR(MOD($H16,2)=0,INDEX('Данные (2)'!$C$25:$V$44,INT($H16/2)+1,BE$2)&lt;&gt;2),INDEX($E$3:$F$22,BE$2,MOD(COLUMNS($AW$2:BE$2),2)+1),INDEX($E$3:$F$22,INT($H16/2)+1,MOD(COLUMNS($AW$2:BE$2),2)+1))</f>
        <v>-2.2252093395631434</v>
      </c>
      <c r="BF16" s="70">
        <f>IF(OR(MOD($H16,2)=0,INDEX('Данные (2)'!$C$25:$V$44,INT($H16/2)+1,BF$2)&lt;&gt;2),INDEX($E$3:$F$22,BF$2,MOD(COLUMNS($AW$2:BF$2),2)+1),INDEX($E$3:$F$22,INT($H16/2)+1,MOD(COLUMNS($AW$2:BF$2),2)+1))</f>
        <v>7.8183148246802991</v>
      </c>
      <c r="BG16" s="70">
        <f>IF(OR(MOD($H16,2)=0,INDEX('Данные (2)'!$C$25:$V$44,INT($H16/2)+1,BG$2)&lt;&gt;2),INDEX($E$3:$F$22,BG$2,MOD(COLUMNS($AW$2:BG$2),2)+1),INDEX($E$3:$F$22,INT($H16/2)+1,MOD(COLUMNS($AW$2:BG$2),2)+1))</f>
        <v>-6.2348980185873346</v>
      </c>
      <c r="BH16" s="70">
        <f>IF(OR(MOD($H16,2)=0,INDEX('Данные (2)'!$C$25:$V$44,INT($H16/2)+1,BH$2)&lt;&gt;2),INDEX($E$3:$F$22,BH$2,MOD(COLUMNS($AW$2:BH$2),2)+1),INDEX($E$3:$F$22,INT($H16/2)+1,MOD(COLUMNS($AW$2:BH$2),2)+1))</f>
        <v>4.3388373911755824</v>
      </c>
      <c r="BI16" s="70">
        <f>IF(OR(MOD($H16,2)=0,INDEX('Данные (2)'!$C$25:$V$44,INT($H16/2)+1,BI$2)&lt;&gt;2),INDEX($E$3:$F$22,BI$2,MOD(COLUMNS($AW$2:BI$2),2)+1),INDEX($E$3:$F$22,INT($H16/2)+1,MOD(COLUMNS($AW$2:BI$2),2)+1))</f>
        <v>-9.0096886790241903</v>
      </c>
      <c r="BJ16" s="70">
        <f>IF(OR(MOD($H16,2)=0,INDEX('Данные (2)'!$C$25:$V$44,INT($H16/2)+1,BJ$2)&lt;&gt;2),INDEX($E$3:$F$22,BJ$2,MOD(COLUMNS($AW$2:BJ$2),2)+1),INDEX($E$3:$F$22,INT($H16/2)+1,MOD(COLUMNS($AW$2:BJ$2),2)+1))</f>
        <v>1.22514845490862E-15</v>
      </c>
      <c r="BK16" s="70">
        <f>IF(OR(MOD($H16,2)=0,INDEX('Данные (2)'!$C$25:$V$44,INT($H16/2)+1,BK$2)&lt;&gt;2),INDEX($E$3:$F$22,BK$2,MOD(COLUMNS($AW$2:BK$2),2)+1),INDEX($E$3:$F$22,INT($H16/2)+1,MOD(COLUMNS($AW$2:BK$2),2)+1))</f>
        <v>-10</v>
      </c>
      <c r="BL16" s="70">
        <f>IF(OR(MOD($H16,2)=0,INDEX('Данные (2)'!$C$25:$V$44,INT($H16/2)+1,BL$2)&lt;&gt;2),INDEX($E$3:$F$22,BL$2,MOD(COLUMNS($AW$2:BL$2),2)+1),INDEX($E$3:$F$22,INT($H16/2)+1,MOD(COLUMNS($AW$2:BL$2),2)+1))</f>
        <v>-4.3388373911755798</v>
      </c>
      <c r="BM16" s="70">
        <f>IF(OR(MOD($H16,2)=0,INDEX('Данные (2)'!$C$25:$V$44,INT($H16/2)+1,BM$2)&lt;&gt;2),INDEX($E$3:$F$22,BM$2,MOD(COLUMNS($AW$2:BM$2),2)+1),INDEX($E$3:$F$22,INT($H16/2)+1,MOD(COLUMNS($AW$2:BM$2),2)+1))</f>
        <v>-9.0096886790241921</v>
      </c>
      <c r="BN16" s="70">
        <f>IF(OR(MOD($H16,2)=0,INDEX('Данные (2)'!$C$25:$V$44,INT($H16/2)+1,BN$2)&lt;&gt;2),INDEX($E$3:$F$22,BN$2,MOD(COLUMNS($AW$2:BN$2),2)+1),INDEX($E$3:$F$22,INT($H16/2)+1,MOD(COLUMNS($AW$2:BN$2),2)+1))</f>
        <v>-7.8183148246802965</v>
      </c>
      <c r="BO16" s="70">
        <f>IF(OR(MOD($H16,2)=0,INDEX('Данные (2)'!$C$25:$V$44,INT($H16/2)+1,BO$2)&lt;&gt;2),INDEX($E$3:$F$22,BO$2,MOD(COLUMNS($AW$2:BO$2),2)+1),INDEX($E$3:$F$22,INT($H16/2)+1,MOD(COLUMNS($AW$2:BO$2),2)+1))</f>
        <v>-6.2348980185873373</v>
      </c>
      <c r="BP16" s="70">
        <f>IF(OR(MOD($H16,2)=0,INDEX('Данные (2)'!$C$25:$V$44,INT($H16/2)+1,BP$2)&lt;&gt;2),INDEX($E$3:$F$22,BP$2,MOD(COLUMNS($AW$2:BP$2),2)+1),INDEX($E$3:$F$22,INT($H16/2)+1,MOD(COLUMNS($AW$2:BP$2),2)+1))</f>
        <v>-9.7492791218182369</v>
      </c>
      <c r="BQ16" s="70">
        <f>IF(OR(MOD($H16,2)=0,INDEX('Данные (2)'!$C$25:$V$44,INT($H16/2)+1,BQ$2)&lt;&gt;2),INDEX($E$3:$F$22,BQ$2,MOD(COLUMNS($AW$2:BQ$2),2)+1),INDEX($E$3:$F$22,INT($H16/2)+1,MOD(COLUMNS($AW$2:BQ$2),2)+1))</f>
        <v>-2.225209339563146</v>
      </c>
      <c r="BR16" s="70">
        <f>IF(OR(MOD($H16,2)=0,INDEX('Данные (2)'!$C$25:$V$44,INT($H16/2)+1,BR$2)&lt;&gt;2),INDEX($E$3:$F$22,BR$2,MOD(COLUMNS($AW$2:BR$2),2)+1),INDEX($E$3:$F$22,INT($H16/2)+1,MOD(COLUMNS($AW$2:BR$2),2)+1))</f>
        <v>-9.7492791218182369</v>
      </c>
      <c r="BS16" s="70">
        <f>IF(OR(MOD($H16,2)=0,INDEX('Данные (2)'!$C$25:$V$44,INT($H16/2)+1,BS$2)&lt;&gt;2),INDEX($E$3:$F$22,BS$2,MOD(COLUMNS($AW$2:BS$2),2)+1),INDEX($E$3:$F$22,INT($H16/2)+1,MOD(COLUMNS($AW$2:BS$2),2)+1))</f>
        <v>2.2252093395631425</v>
      </c>
      <c r="BT16" s="70">
        <f>IF(OR(MOD($H16,2)=0,INDEX('Данные (2)'!$C$25:$V$44,INT($H16/2)+1,BT$2)&lt;&gt;2),INDEX($E$3:$F$22,BT$2,MOD(COLUMNS($AW$2:BT$2),2)+1),INDEX($E$3:$F$22,INT($H16/2)+1,MOD(COLUMNS($AW$2:BT$2),2)+1))</f>
        <v>-7.8183148246802991</v>
      </c>
      <c r="BU16" s="70">
        <f>IF(OR(MOD($H16,2)=0,INDEX('Данные (2)'!$C$25:$V$44,INT($H16/2)+1,BU$2)&lt;&gt;2),INDEX($E$3:$F$22,BU$2,MOD(COLUMNS($AW$2:BU$2),2)+1),INDEX($E$3:$F$22,INT($H16/2)+1,MOD(COLUMNS($AW$2:BU$2),2)+1))</f>
        <v>6.2348980185873337</v>
      </c>
      <c r="BV16" s="70">
        <f>IF(OR(MOD($H16,2)=0,INDEX('Данные (2)'!$C$25:$V$44,INT($H16/2)+1,BV$2)&lt;&gt;2),INDEX($E$3:$F$22,BV$2,MOD(COLUMNS($AW$2:BV$2),2)+1),INDEX($E$3:$F$22,INT($H16/2)+1,MOD(COLUMNS($AW$2:BV$2),2)+1))</f>
        <v>-4.3388373911755833</v>
      </c>
      <c r="BW16" s="70">
        <f>IF(OR(MOD($H16,2)=0,INDEX('Данные (2)'!$C$25:$V$44,INT($H16/2)+1,BW$2)&lt;&gt;2),INDEX($E$3:$F$22,BW$2,MOD(COLUMNS($AW$2:BW$2),2)+1),INDEX($E$3:$F$22,INT($H16/2)+1,MOD(COLUMNS($AW$2:BW$2),2)+1))</f>
        <v>9.0096886790241903</v>
      </c>
      <c r="BX16" s="70">
        <f>IF(OR(MOD($H16,2)=0,INDEX('Данные (2)'!$C$25:$V$44,INT($H16/2)+1,BX$2)&lt;&gt;2),INDEX($E$3:$F$22,BX$2,MOD(COLUMNS($AW$2:BX$2),2)+1),INDEX($E$3:$F$22,INT($H16/2)+1,MOD(COLUMNS($AW$2:BX$2),2)+1))</f>
        <v>-2.45029690981724E-15</v>
      </c>
      <c r="BY16" s="70">
        <f>IF(OR(MOD($H16,2)=0,INDEX('Данные (2)'!$C$25:$V$44,INT($H16/2)+1,BY$2)&lt;&gt;2),INDEX($E$3:$F$22,BY$2,MOD(COLUMNS($AW$2:BY$2),2)+1),INDEX($E$3:$F$22,INT($H16/2)+1,MOD(COLUMNS($AW$2:BY$2),2)+1))</f>
        <v>10</v>
      </c>
      <c r="BZ16" s="70">
        <f>IF(OR(MOD($H16,2)=0,INDEX('Данные (2)'!$C$25:$V$44,INT($H16/2)+1,BZ$2)&lt;&gt;2),INDEX($E$3:$F$22,BZ$2,MOD(COLUMNS($AW$2:BZ$2),2)+1),INDEX($E$3:$F$22,INT($H16/2)+1,MOD(COLUMNS($AW$2:BZ$2),2)+1))</f>
        <v>4.3388373911755789</v>
      </c>
      <c r="CA16" s="70">
        <f>IF(OR(MOD($H16,2)=0,INDEX('Данные (2)'!$C$25:$V$44,INT($H16/2)+1,CA$2)&lt;&gt;2),INDEX($E$3:$F$22,CA$2,MOD(COLUMNS($AW$2:CA$2),2)+1),INDEX($E$3:$F$22,INT($H16/2)+1,MOD(COLUMNS($AW$2:CA$2),2)+1))</f>
        <v>9.0096886790241921</v>
      </c>
      <c r="CB16" s="70">
        <f>IF(OR(MOD($H16,2)=0,INDEX('Данные (2)'!$C$25:$V$44,INT($H16/2)+1,CB$2)&lt;&gt;2),INDEX($E$3:$F$22,CB$2,MOD(COLUMNS($AW$2:CB$2),2)+1),INDEX($E$3:$F$22,INT($H16/2)+1,MOD(COLUMNS($AW$2:CB$2),2)+1))</f>
        <v>7.8183148246802956</v>
      </c>
      <c r="CC16" s="70">
        <f>IF(OR(MOD($H16,2)=0,INDEX('Данные (2)'!$C$25:$V$44,INT($H16/2)+1,CC$2)&lt;&gt;2),INDEX($E$3:$F$22,CC$2,MOD(COLUMNS($AW$2:CC$2),2)+1),INDEX($E$3:$F$22,INT($H16/2)+1,MOD(COLUMNS($AW$2:CC$2),2)+1))</f>
        <v>6.2348980185873373</v>
      </c>
      <c r="CD16" s="70">
        <f>IF(OR(MOD($H16,2)=0,INDEX('Данные (2)'!$C$25:$V$44,INT($H16/2)+1,CD$2)&lt;&gt;2),INDEX($E$3:$F$22,CD$2,MOD(COLUMNS($AW$2:CD$2),2)+1),INDEX($E$3:$F$22,INT($H16/2)+1,MOD(COLUMNS($AW$2:CD$2),2)+1))</f>
        <v>9.7492791218182351</v>
      </c>
      <c r="CE16" s="70">
        <f>IF(OR(MOD($H16,2)=0,INDEX('Данные (2)'!$C$25:$V$44,INT($H16/2)+1,CE$2)&lt;&gt;2),INDEX($E$3:$F$22,CE$2,MOD(COLUMNS($AW$2:CE$2),2)+1),INDEX($E$3:$F$22,INT($H16/2)+1,MOD(COLUMNS($AW$2:CE$2),2)+1))</f>
        <v>2.2252093395631469</v>
      </c>
      <c r="CF16" s="70">
        <f>IF(OR(MOD($H16,2)=0,INDEX('Данные (2)'!$C$25:$V$44,INT($H16/2)+1,CF$2)&lt;&gt;2),INDEX($E$3:$F$22,CF$2,MOD(COLUMNS($AW$2:CF$2),2)+1),INDEX($E$3:$F$22,INT($H16/2)+1,MOD(COLUMNS($AW$2:CF$2),2)+1))</f>
        <v>9.7492791218182369</v>
      </c>
      <c r="CG16" s="70">
        <f>IF(OR(MOD($H16,2)=0,INDEX('Данные (2)'!$C$25:$V$44,INT($H16/2)+1,CG$2)&lt;&gt;2),INDEX($E$3:$F$22,CG$2,MOD(COLUMNS($AW$2:CG$2),2)+1),INDEX($E$3:$F$22,INT($H16/2)+1,MOD(COLUMNS($AW$2:CG$2),2)+1))</f>
        <v>-2.2252093395631407</v>
      </c>
      <c r="CH16" s="70">
        <f>IF(OR(MOD($H16,2)=0,INDEX('Данные (2)'!$C$25:$V$44,INT($H16/2)+1,CH$2)&lt;&gt;2),INDEX($E$3:$F$22,CH$2,MOD(COLUMNS($AW$2:CH$2),2)+1),INDEX($E$3:$F$22,INT($H16/2)+1,MOD(COLUMNS($AW$2:CH$2),2)+1))</f>
        <v>7.8183148246803</v>
      </c>
      <c r="CI16" s="70">
        <f>IF(OR(MOD($H16,2)=0,INDEX('Данные (2)'!$C$25:$V$44,INT($H16/2)+1,CI$2)&lt;&gt;2),INDEX($E$3:$F$22,CI$2,MOD(COLUMNS($AW$2:CI$2),2)+1),INDEX($E$3:$F$22,INT($H16/2)+1,MOD(COLUMNS($AW$2:CI$2),2)+1))</f>
        <v>-6.2348980185873328</v>
      </c>
      <c r="CJ16" s="70">
        <f>IF(OR(MOD($H16,2)=0,INDEX('Данные (2)'!$C$25:$V$44,INT($H16/2)+1,CJ$2)&lt;&gt;2),INDEX($E$3:$F$22,CJ$2,MOD(COLUMNS($AW$2:CJ$2),2)+1),INDEX($E$3:$F$22,INT($H16/2)+1,MOD(COLUMNS($AW$2:CJ$2),2)+1))</f>
        <v>4.3388373911755842</v>
      </c>
      <c r="CK16" s="70">
        <f>IF(OR(MOD($H16,2)=0,INDEX('Данные (2)'!$C$25:$V$44,INT($H16/2)+1,CK$2)&lt;&gt;2),INDEX($E$3:$F$22,CK$2,MOD(COLUMNS($AW$2:CK$2),2)+1),INDEX($E$3:$F$22,INT($H16/2)+1,MOD(COLUMNS($AW$2:CK$2),2)+1))</f>
        <v>-9.0096886790241886</v>
      </c>
      <c r="CM16" s="69">
        <f>INDEX(I16:AV16,$B$60*2-1)</f>
        <v>-4.3388373911755833</v>
      </c>
      <c r="CN16" s="69">
        <f>INDEX(I16:AV16,$B$60*2)</f>
        <v>9.0096886790241903</v>
      </c>
      <c r="CO16" s="69">
        <f>INDEX(AX16:CK16,$B$60*2-1)</f>
        <v>-4.3388373911755833</v>
      </c>
      <c r="CP16" s="69">
        <f>INDEX(AX16:CK16,$B$60*2)</f>
        <v>9.0096886790241903</v>
      </c>
    </row>
    <row r="17" spans="4:94" x14ac:dyDescent="0.25">
      <c r="D17" s="65">
        <v>15</v>
      </c>
      <c r="E17" s="76">
        <f>$B$2 + $B$4*SIN($B$6*D17)</f>
        <v>4.3388373911755789</v>
      </c>
      <c r="F17" s="76">
        <f>$B$2 + $B$4*COS($B$6*D17)</f>
        <v>9.0096886790241921</v>
      </c>
      <c r="H17" s="75">
        <v>13</v>
      </c>
      <c r="I17" s="74">
        <f>IF(OR(MOD($H17,2)=0,INDEX('Данные (2)'!$C$25:$V$44,INT($H17/2)+1,I$2)&lt;&gt;1),INDEX($E$3:$F$22,I$2,MOD(COLUMNS(H$2:$I$2),2)+1),INDEX($E$3:$F$22,INT($H17/2)+1,MOD(COLUMNS(H$2:$I$2),2)+1))</f>
        <v>4.3388373911755815</v>
      </c>
      <c r="J17" s="74">
        <f>IF(OR(MOD($H17,2)=0,INDEX('Данные (2)'!$C$25:$V$44,INT($H17/2)+1,J$2)&lt;&gt;1),INDEX($E$3:$F$22,J$2,MOD(COLUMNS($H$2:J$2),2)+1),INDEX($E$3:$F$22,INT($H17/2)+1,MOD(COLUMNS($H$2:J$2),2)+1))</f>
        <v>9.0096886790241921</v>
      </c>
      <c r="K17" s="74">
        <f>IF(OR(MOD($H17,2)=0,INDEX('Данные (2)'!$C$25:$V$44,INT($H17/2)+1,K$2)&lt;&gt;1),INDEX($E$3:$F$22,K$2,MOD(COLUMNS($H$2:K$2),2)+1),INDEX($E$3:$F$22,INT($H17/2)+1,MOD(COLUMNS($H$2:K$2),2)+1))</f>
        <v>7.8183148246802983</v>
      </c>
      <c r="L17" s="74">
        <f>IF(OR(MOD($H17,2)=0,INDEX('Данные (2)'!$C$25:$V$44,INT($H17/2)+1,L$2)&lt;&gt;1),INDEX($E$3:$F$22,L$2,MOD(COLUMNS($H$2:L$2),2)+1),INDEX($E$3:$F$22,INT($H17/2)+1,MOD(COLUMNS($H$2:L$2),2)+1))</f>
        <v>6.2348980185873355</v>
      </c>
      <c r="M17" s="74">
        <f>IF(OR(MOD($H17,2)=0,INDEX('Данные (2)'!$C$25:$V$44,INT($H17/2)+1,M$2)&lt;&gt;1),INDEX($E$3:$F$22,M$2,MOD(COLUMNS($H$2:M$2),2)+1),INDEX($E$3:$F$22,INT($H17/2)+1,MOD(COLUMNS($H$2:M$2),2)+1))</f>
        <v>1.22514845490862E-15</v>
      </c>
      <c r="N17" s="74">
        <f>IF(OR(MOD($H17,2)=0,INDEX('Данные (2)'!$C$25:$V$44,INT($H17/2)+1,N$2)&lt;&gt;1),INDEX($E$3:$F$22,N$2,MOD(COLUMNS($H$2:N$2),2)+1),INDEX($E$3:$F$22,INT($H17/2)+1,MOD(COLUMNS($H$2:N$2),2)+1))</f>
        <v>-10</v>
      </c>
      <c r="O17" s="74">
        <f>IF(OR(MOD($H17,2)=0,INDEX('Данные (2)'!$C$25:$V$44,INT($H17/2)+1,O$2)&lt;&gt;1),INDEX($E$3:$F$22,O$2,MOD(COLUMNS($H$2:O$2),2)+1),INDEX($E$3:$F$22,INT($H17/2)+1,MOD(COLUMNS($H$2:O$2),2)+1))</f>
        <v>9.7492791218182369</v>
      </c>
      <c r="P17" s="74">
        <f>IF(OR(MOD($H17,2)=0,INDEX('Данные (2)'!$C$25:$V$44,INT($H17/2)+1,P$2)&lt;&gt;1),INDEX($E$3:$F$22,P$2,MOD(COLUMNS($H$2:P$2),2)+1),INDEX($E$3:$F$22,INT($H17/2)+1,MOD(COLUMNS($H$2:P$2),2)+1))</f>
        <v>-2.2252093395631434</v>
      </c>
      <c r="Q17" s="74">
        <f>IF(OR(MOD($H17,2)=0,INDEX('Данные (2)'!$C$25:$V$44,INT($H17/2)+1,Q$2)&lt;&gt;1),INDEX($E$3:$F$22,Q$2,MOD(COLUMNS($H$2:Q$2),2)+1),INDEX($E$3:$F$22,INT($H17/2)+1,MOD(COLUMNS($H$2:Q$2),2)+1))</f>
        <v>7.8183148246802991</v>
      </c>
      <c r="R17" s="74">
        <f>IF(OR(MOD($H17,2)=0,INDEX('Данные (2)'!$C$25:$V$44,INT($H17/2)+1,R$2)&lt;&gt;1),INDEX($E$3:$F$22,R$2,MOD(COLUMNS($H$2:R$2),2)+1),INDEX($E$3:$F$22,INT($H17/2)+1,MOD(COLUMNS($H$2:R$2),2)+1))</f>
        <v>-6.2348980185873346</v>
      </c>
      <c r="S17" s="74">
        <f>IF(OR(MOD($H17,2)=0,INDEX('Данные (2)'!$C$25:$V$44,INT($H17/2)+1,S$2)&lt;&gt;1),INDEX($E$3:$F$22,S$2,MOD(COLUMNS($H$2:S$2),2)+1),INDEX($E$3:$F$22,INT($H17/2)+1,MOD(COLUMNS($H$2:S$2),2)+1))</f>
        <v>1.22514845490862E-15</v>
      </c>
      <c r="T17" s="74">
        <f>IF(OR(MOD($H17,2)=0,INDEX('Данные (2)'!$C$25:$V$44,INT($H17/2)+1,T$2)&lt;&gt;1),INDEX($E$3:$F$22,T$2,MOD(COLUMNS($H$2:T$2),2)+1),INDEX($E$3:$F$22,INT($H17/2)+1,MOD(COLUMNS($H$2:T$2),2)+1))</f>
        <v>-10</v>
      </c>
      <c r="U17" s="74">
        <f>IF(OR(MOD($H17,2)=0,INDEX('Данные (2)'!$C$25:$V$44,INT($H17/2)+1,U$2)&lt;&gt;1),INDEX($E$3:$F$22,U$2,MOD(COLUMNS($H$2:U$2),2)+1),INDEX($E$3:$F$22,INT($H17/2)+1,MOD(COLUMNS($H$2:U$2),2)+1))</f>
        <v>1.22514845490862E-15</v>
      </c>
      <c r="V17" s="74">
        <f>IF(OR(MOD($H17,2)=0,INDEX('Данные (2)'!$C$25:$V$44,INT($H17/2)+1,V$2)&lt;&gt;1),INDEX($E$3:$F$22,V$2,MOD(COLUMNS($H$2:V$2),2)+1),INDEX($E$3:$F$22,INT($H17/2)+1,MOD(COLUMNS($H$2:V$2),2)+1))</f>
        <v>-10</v>
      </c>
      <c r="W17" s="74">
        <f>IF(OR(MOD($H17,2)=0,INDEX('Данные (2)'!$C$25:$V$44,INT($H17/2)+1,W$2)&lt;&gt;1),INDEX($E$3:$F$22,W$2,MOD(COLUMNS($H$2:W$2),2)+1),INDEX($E$3:$F$22,INT($H17/2)+1,MOD(COLUMNS($H$2:W$2),2)+1))</f>
        <v>-4.3388373911755798</v>
      </c>
      <c r="X17" s="74">
        <f>IF(OR(MOD($H17,2)=0,INDEX('Данные (2)'!$C$25:$V$44,INT($H17/2)+1,X$2)&lt;&gt;1),INDEX($E$3:$F$22,X$2,MOD(COLUMNS($H$2:X$2),2)+1),INDEX($E$3:$F$22,INT($H17/2)+1,MOD(COLUMNS($H$2:X$2),2)+1))</f>
        <v>-9.0096886790241921</v>
      </c>
      <c r="Y17" s="74">
        <f>IF(OR(MOD($H17,2)=0,INDEX('Данные (2)'!$C$25:$V$44,INT($H17/2)+1,Y$2)&lt;&gt;1),INDEX($E$3:$F$22,Y$2,MOD(COLUMNS($H$2:Y$2),2)+1),INDEX($E$3:$F$22,INT($H17/2)+1,MOD(COLUMNS($H$2:Y$2),2)+1))</f>
        <v>1.22514845490862E-15</v>
      </c>
      <c r="Z17" s="74">
        <f>IF(OR(MOD($H17,2)=0,INDEX('Данные (2)'!$C$25:$V$44,INT($H17/2)+1,Z$2)&lt;&gt;1),INDEX($E$3:$F$22,Z$2,MOD(COLUMNS($H$2:Z$2),2)+1),INDEX($E$3:$F$22,INT($H17/2)+1,MOD(COLUMNS($H$2:Z$2),2)+1))</f>
        <v>-10</v>
      </c>
      <c r="AA17" s="74">
        <f>IF(OR(MOD($H17,2)=0,INDEX('Данные (2)'!$C$25:$V$44,INT($H17/2)+1,AA$2)&lt;&gt;1),INDEX($E$3:$F$22,AA$2,MOD(COLUMNS($H$2:AA$2),2)+1),INDEX($E$3:$F$22,INT($H17/2)+1,MOD(COLUMNS($H$2:AA$2),2)+1))</f>
        <v>-9.7492791218182369</v>
      </c>
      <c r="AB17" s="74">
        <f>IF(OR(MOD($H17,2)=0,INDEX('Данные (2)'!$C$25:$V$44,INT($H17/2)+1,AB$2)&lt;&gt;1),INDEX($E$3:$F$22,AB$2,MOD(COLUMNS($H$2:AB$2),2)+1),INDEX($E$3:$F$22,INT($H17/2)+1,MOD(COLUMNS($H$2:AB$2),2)+1))</f>
        <v>-2.225209339563146</v>
      </c>
      <c r="AC17" s="74">
        <f>IF(OR(MOD($H17,2)=0,INDEX('Данные (2)'!$C$25:$V$44,INT($H17/2)+1,AC$2)&lt;&gt;1),INDEX($E$3:$F$22,AC$2,MOD(COLUMNS($H$2:AC$2),2)+1),INDEX($E$3:$F$22,INT($H17/2)+1,MOD(COLUMNS($H$2:AC$2),2)+1))</f>
        <v>-9.7492791218182369</v>
      </c>
      <c r="AD17" s="74">
        <f>IF(OR(MOD($H17,2)=0,INDEX('Данные (2)'!$C$25:$V$44,INT($H17/2)+1,AD$2)&lt;&gt;1),INDEX($E$3:$F$22,AD$2,MOD(COLUMNS($H$2:AD$2),2)+1),INDEX($E$3:$F$22,INT($H17/2)+1,MOD(COLUMNS($H$2:AD$2),2)+1))</f>
        <v>2.2252093395631425</v>
      </c>
      <c r="AE17" s="74">
        <f>IF(OR(MOD($H17,2)=0,INDEX('Данные (2)'!$C$25:$V$44,INT($H17/2)+1,AE$2)&lt;&gt;1),INDEX($E$3:$F$22,AE$2,MOD(COLUMNS($H$2:AE$2),2)+1),INDEX($E$3:$F$22,INT($H17/2)+1,MOD(COLUMNS($H$2:AE$2),2)+1))</f>
        <v>-7.8183148246802991</v>
      </c>
      <c r="AF17" s="74">
        <f>IF(OR(MOD($H17,2)=0,INDEX('Данные (2)'!$C$25:$V$44,INT($H17/2)+1,AF$2)&lt;&gt;1),INDEX($E$3:$F$22,AF$2,MOD(COLUMNS($H$2:AF$2),2)+1),INDEX($E$3:$F$22,INT($H17/2)+1,MOD(COLUMNS($H$2:AF$2),2)+1))</f>
        <v>6.2348980185873337</v>
      </c>
      <c r="AG17" s="74">
        <f>IF(OR(MOD($H17,2)=0,INDEX('Данные (2)'!$C$25:$V$44,INT($H17/2)+1,AG$2)&lt;&gt;1),INDEX($E$3:$F$22,AG$2,MOD(COLUMNS($H$2:AG$2),2)+1),INDEX($E$3:$F$22,INT($H17/2)+1,MOD(COLUMNS($H$2:AG$2),2)+1))</f>
        <v>1.22514845490862E-15</v>
      </c>
      <c r="AH17" s="74">
        <f>IF(OR(MOD($H17,2)=0,INDEX('Данные (2)'!$C$25:$V$44,INT($H17/2)+1,AH$2)&lt;&gt;1),INDEX($E$3:$F$22,AH$2,MOD(COLUMNS($H$2:AH$2),2)+1),INDEX($E$3:$F$22,INT($H17/2)+1,MOD(COLUMNS($H$2:AH$2),2)+1))</f>
        <v>-10</v>
      </c>
      <c r="AI17" s="74">
        <f>IF(OR(MOD($H17,2)=0,INDEX('Данные (2)'!$C$25:$V$44,INT($H17/2)+1,AI$2)&lt;&gt;1),INDEX($E$3:$F$22,AI$2,MOD(COLUMNS($H$2:AI$2),2)+1),INDEX($E$3:$F$22,INT($H17/2)+1,MOD(COLUMNS($H$2:AI$2),2)+1))</f>
        <v>-2.45029690981724E-15</v>
      </c>
      <c r="AJ17" s="74">
        <f>IF(OR(MOD($H17,2)=0,INDEX('Данные (2)'!$C$25:$V$44,INT($H17/2)+1,AJ$2)&lt;&gt;1),INDEX($E$3:$F$22,AJ$2,MOD(COLUMNS($H$2:AJ$2),2)+1),INDEX($E$3:$F$22,INT($H17/2)+1,MOD(COLUMNS($H$2:AJ$2),2)+1))</f>
        <v>10</v>
      </c>
      <c r="AK17" s="74">
        <f>IF(OR(MOD($H17,2)=0,INDEX('Данные (2)'!$C$25:$V$44,INT($H17/2)+1,AK$2)&lt;&gt;1),INDEX($E$3:$F$22,AK$2,MOD(COLUMNS($H$2:AK$2),2)+1),INDEX($E$3:$F$22,INT($H17/2)+1,MOD(COLUMNS($H$2:AK$2),2)+1))</f>
        <v>4.3388373911755789</v>
      </c>
      <c r="AL17" s="74">
        <f>IF(OR(MOD($H17,2)=0,INDEX('Данные (2)'!$C$25:$V$44,INT($H17/2)+1,AL$2)&lt;&gt;1),INDEX($E$3:$F$22,AL$2,MOD(COLUMNS($H$2:AL$2),2)+1),INDEX($E$3:$F$22,INT($H17/2)+1,MOD(COLUMNS($H$2:AL$2),2)+1))</f>
        <v>9.0096886790241921</v>
      </c>
      <c r="AM17" s="74">
        <f>IF(OR(MOD($H17,2)=0,INDEX('Данные (2)'!$C$25:$V$44,INT($H17/2)+1,AM$2)&lt;&gt;1),INDEX($E$3:$F$22,AM$2,MOD(COLUMNS($H$2:AM$2),2)+1),INDEX($E$3:$F$22,INT($H17/2)+1,MOD(COLUMNS($H$2:AM$2),2)+1))</f>
        <v>7.8183148246802956</v>
      </c>
      <c r="AN17" s="74">
        <f>IF(OR(MOD($H17,2)=0,INDEX('Данные (2)'!$C$25:$V$44,INT($H17/2)+1,AN$2)&lt;&gt;1),INDEX($E$3:$F$22,AN$2,MOD(COLUMNS($H$2:AN$2),2)+1),INDEX($E$3:$F$22,INT($H17/2)+1,MOD(COLUMNS($H$2:AN$2),2)+1))</f>
        <v>6.2348980185873373</v>
      </c>
      <c r="AO17" s="74">
        <f>IF(OR(MOD($H17,2)=0,INDEX('Данные (2)'!$C$25:$V$44,INT($H17/2)+1,AO$2)&lt;&gt;1),INDEX($E$3:$F$22,AO$2,MOD(COLUMNS($H$2:AO$2),2)+1),INDEX($E$3:$F$22,INT($H17/2)+1,MOD(COLUMNS($H$2:AO$2),2)+1))</f>
        <v>9.7492791218182351</v>
      </c>
      <c r="AP17" s="74">
        <f>IF(OR(MOD($H17,2)=0,INDEX('Данные (2)'!$C$25:$V$44,INT($H17/2)+1,AP$2)&lt;&gt;1),INDEX($E$3:$F$22,AP$2,MOD(COLUMNS($H$2:AP$2),2)+1),INDEX($E$3:$F$22,INT($H17/2)+1,MOD(COLUMNS($H$2:AP$2),2)+1))</f>
        <v>2.2252093395631469</v>
      </c>
      <c r="AQ17" s="74">
        <f>IF(OR(MOD($H17,2)=0,INDEX('Данные (2)'!$C$25:$V$44,INT($H17/2)+1,AQ$2)&lt;&gt;1),INDEX($E$3:$F$22,AQ$2,MOD(COLUMNS($H$2:AQ$2),2)+1),INDEX($E$3:$F$22,INT($H17/2)+1,MOD(COLUMNS($H$2:AQ$2),2)+1))</f>
        <v>9.7492791218182369</v>
      </c>
      <c r="AR17" s="74">
        <f>IF(OR(MOD($H17,2)=0,INDEX('Данные (2)'!$C$25:$V$44,INT($H17/2)+1,AR$2)&lt;&gt;1),INDEX($E$3:$F$22,AR$2,MOD(COLUMNS($H$2:AR$2),2)+1),INDEX($E$3:$F$22,INT($H17/2)+1,MOD(COLUMNS($H$2:AR$2),2)+1))</f>
        <v>-2.2252093395631407</v>
      </c>
      <c r="AS17" s="74">
        <f>IF(OR(MOD($H17,2)=0,INDEX('Данные (2)'!$C$25:$V$44,INT($H17/2)+1,AS$2)&lt;&gt;1),INDEX($E$3:$F$22,AS$2,MOD(COLUMNS($H$2:AS$2),2)+1),INDEX($E$3:$F$22,INT($H17/2)+1,MOD(COLUMNS($H$2:AS$2),2)+1))</f>
        <v>7.8183148246803</v>
      </c>
      <c r="AT17" s="74">
        <f>IF(OR(MOD($H17,2)=0,INDEX('Данные (2)'!$C$25:$V$44,INT($H17/2)+1,AT$2)&lt;&gt;1),INDEX($E$3:$F$22,AT$2,MOD(COLUMNS($H$2:AT$2),2)+1),INDEX($E$3:$F$22,INT($H17/2)+1,MOD(COLUMNS($H$2:AT$2),2)+1))</f>
        <v>-6.2348980185873328</v>
      </c>
      <c r="AU17" s="74">
        <f>IF(OR(MOD($H17,2)=0,INDEX('Данные (2)'!$C$25:$V$44,INT($H17/2)+1,AU$2)&lt;&gt;1),INDEX($E$3:$F$22,AU$2,MOD(COLUMNS($H$2:AU$2),2)+1),INDEX($E$3:$F$22,INT($H17/2)+1,MOD(COLUMNS($H$2:AU$2),2)+1))</f>
        <v>4.3388373911755842</v>
      </c>
      <c r="AV17" s="74">
        <f>IF(OR(MOD($H17,2)=0,INDEX('Данные (2)'!$C$25:$V$44,INT($H17/2)+1,AV$2)&lt;&gt;1),INDEX($E$3:$F$22,AV$2,MOD(COLUMNS($H$2:AV$2),2)+1),INDEX($E$3:$F$22,INT($H17/2)+1,MOD(COLUMNS($H$2:AV$2),2)+1))</f>
        <v>-9.0096886790241886</v>
      </c>
      <c r="AX17" s="70">
        <f>IF(OR(MOD($H17,2)=0,INDEX('Данные (2)'!$C$25:$V$44,INT($H17/2)+1,AX$2)&lt;&gt;2),INDEX($E$3:$F$22,AX$2,MOD(COLUMNS($AW$2:AX$2),2)+1),INDEX($E$3:$F$22,INT($H17/2)+1,MOD(COLUMNS($AW$2:AX$2),2)+1))</f>
        <v>4.3388373911755815</v>
      </c>
      <c r="AY17" s="70">
        <f>IF(OR(MOD($H17,2)=0,INDEX('Данные (2)'!$C$25:$V$44,INT($H17/2)+1,AY$2)&lt;&gt;2),INDEX($E$3:$F$22,AY$2,MOD(COLUMNS($AW$2:AY$2),2)+1),INDEX($E$3:$F$22,INT($H17/2)+1,MOD(COLUMNS($AW$2:AY$2),2)+1))</f>
        <v>9.0096886790241921</v>
      </c>
      <c r="AZ17" s="70">
        <f>IF(OR(MOD($H17,2)=0,INDEX('Данные (2)'!$C$25:$V$44,INT($H17/2)+1,AZ$2)&lt;&gt;2),INDEX($E$3:$F$22,AZ$2,MOD(COLUMNS($AW$2:AZ$2),2)+1),INDEX($E$3:$F$22,INT($H17/2)+1,MOD(COLUMNS($AW$2:AZ$2),2)+1))</f>
        <v>7.8183148246802983</v>
      </c>
      <c r="BA17" s="70">
        <f>IF(OR(MOD($H17,2)=0,INDEX('Данные (2)'!$C$25:$V$44,INT($H17/2)+1,BA$2)&lt;&gt;2),INDEX($E$3:$F$22,BA$2,MOD(COLUMNS($AW$2:BA$2),2)+1),INDEX($E$3:$F$22,INT($H17/2)+1,MOD(COLUMNS($AW$2:BA$2),2)+1))</f>
        <v>6.2348980185873355</v>
      </c>
      <c r="BB17" s="70">
        <f>IF(OR(MOD($H17,2)=0,INDEX('Данные (2)'!$C$25:$V$44,INT($H17/2)+1,BB$2)&lt;&gt;2),INDEX($E$3:$F$22,BB$2,MOD(COLUMNS($AW$2:BB$2),2)+1),INDEX($E$3:$F$22,INT($H17/2)+1,MOD(COLUMNS($AW$2:BB$2),2)+1))</f>
        <v>9.7492791218182369</v>
      </c>
      <c r="BC17" s="70">
        <f>IF(OR(MOD($H17,2)=0,INDEX('Данные (2)'!$C$25:$V$44,INT($H17/2)+1,BC$2)&lt;&gt;2),INDEX($E$3:$F$22,BC$2,MOD(COLUMNS($AW$2:BC$2),2)+1),INDEX($E$3:$F$22,INT($H17/2)+1,MOD(COLUMNS($AW$2:BC$2),2)+1))</f>
        <v>2.2252093395631443</v>
      </c>
      <c r="BD17" s="70">
        <f>IF(OR(MOD($H17,2)=0,INDEX('Данные (2)'!$C$25:$V$44,INT($H17/2)+1,BD$2)&lt;&gt;2),INDEX($E$3:$F$22,BD$2,MOD(COLUMNS($AW$2:BD$2),2)+1),INDEX($E$3:$F$22,INT($H17/2)+1,MOD(COLUMNS($AW$2:BD$2),2)+1))</f>
        <v>9.7492791218182369</v>
      </c>
      <c r="BE17" s="70">
        <f>IF(OR(MOD($H17,2)=0,INDEX('Данные (2)'!$C$25:$V$44,INT($H17/2)+1,BE$2)&lt;&gt;2),INDEX($E$3:$F$22,BE$2,MOD(COLUMNS($AW$2:BE$2),2)+1),INDEX($E$3:$F$22,INT($H17/2)+1,MOD(COLUMNS($AW$2:BE$2),2)+1))</f>
        <v>-2.2252093395631434</v>
      </c>
      <c r="BF17" s="70">
        <f>IF(OR(MOD($H17,2)=0,INDEX('Данные (2)'!$C$25:$V$44,INT($H17/2)+1,BF$2)&lt;&gt;2),INDEX($E$3:$F$22,BF$2,MOD(COLUMNS($AW$2:BF$2),2)+1),INDEX($E$3:$F$22,INT($H17/2)+1,MOD(COLUMNS($AW$2:BF$2),2)+1))</f>
        <v>1.22514845490862E-15</v>
      </c>
      <c r="BG17" s="70">
        <f>IF(OR(MOD($H17,2)=0,INDEX('Данные (2)'!$C$25:$V$44,INT($H17/2)+1,BG$2)&lt;&gt;2),INDEX($E$3:$F$22,BG$2,MOD(COLUMNS($AW$2:BG$2),2)+1),INDEX($E$3:$F$22,INT($H17/2)+1,MOD(COLUMNS($AW$2:BG$2),2)+1))</f>
        <v>-10</v>
      </c>
      <c r="BH17" s="70">
        <f>IF(OR(MOD($H17,2)=0,INDEX('Данные (2)'!$C$25:$V$44,INT($H17/2)+1,BH$2)&lt;&gt;2),INDEX($E$3:$F$22,BH$2,MOD(COLUMNS($AW$2:BH$2),2)+1),INDEX($E$3:$F$22,INT($H17/2)+1,MOD(COLUMNS($AW$2:BH$2),2)+1))</f>
        <v>4.3388373911755824</v>
      </c>
      <c r="BI17" s="70">
        <f>IF(OR(MOD($H17,2)=0,INDEX('Данные (2)'!$C$25:$V$44,INT($H17/2)+1,BI$2)&lt;&gt;2),INDEX($E$3:$F$22,BI$2,MOD(COLUMNS($AW$2:BI$2),2)+1),INDEX($E$3:$F$22,INT($H17/2)+1,MOD(COLUMNS($AW$2:BI$2),2)+1))</f>
        <v>-9.0096886790241903</v>
      </c>
      <c r="BJ17" s="70">
        <f>IF(OR(MOD($H17,2)=0,INDEX('Данные (2)'!$C$25:$V$44,INT($H17/2)+1,BJ$2)&lt;&gt;2),INDEX($E$3:$F$22,BJ$2,MOD(COLUMNS($AW$2:BJ$2),2)+1),INDEX($E$3:$F$22,INT($H17/2)+1,MOD(COLUMNS($AW$2:BJ$2),2)+1))</f>
        <v>1.22514845490862E-15</v>
      </c>
      <c r="BK17" s="70">
        <f>IF(OR(MOD($H17,2)=0,INDEX('Данные (2)'!$C$25:$V$44,INT($H17/2)+1,BK$2)&lt;&gt;2),INDEX($E$3:$F$22,BK$2,MOD(COLUMNS($AW$2:BK$2),2)+1),INDEX($E$3:$F$22,INT($H17/2)+1,MOD(COLUMNS($AW$2:BK$2),2)+1))</f>
        <v>-10</v>
      </c>
      <c r="BL17" s="70">
        <f>IF(OR(MOD($H17,2)=0,INDEX('Данные (2)'!$C$25:$V$44,INT($H17/2)+1,BL$2)&lt;&gt;2),INDEX($E$3:$F$22,BL$2,MOD(COLUMNS($AW$2:BL$2),2)+1),INDEX($E$3:$F$22,INT($H17/2)+1,MOD(COLUMNS($AW$2:BL$2),2)+1))</f>
        <v>-4.3388373911755798</v>
      </c>
      <c r="BM17" s="70">
        <f>IF(OR(MOD($H17,2)=0,INDEX('Данные (2)'!$C$25:$V$44,INT($H17/2)+1,BM$2)&lt;&gt;2),INDEX($E$3:$F$22,BM$2,MOD(COLUMNS($AW$2:BM$2),2)+1),INDEX($E$3:$F$22,INT($H17/2)+1,MOD(COLUMNS($AW$2:BM$2),2)+1))</f>
        <v>-9.0096886790241921</v>
      </c>
      <c r="BN17" s="70">
        <f>IF(OR(MOD($H17,2)=0,INDEX('Данные (2)'!$C$25:$V$44,INT($H17/2)+1,BN$2)&lt;&gt;2),INDEX($E$3:$F$22,BN$2,MOD(COLUMNS($AW$2:BN$2),2)+1),INDEX($E$3:$F$22,INT($H17/2)+1,MOD(COLUMNS($AW$2:BN$2),2)+1))</f>
        <v>-7.8183148246802965</v>
      </c>
      <c r="BO17" s="70">
        <f>IF(OR(MOD($H17,2)=0,INDEX('Данные (2)'!$C$25:$V$44,INT($H17/2)+1,BO$2)&lt;&gt;2),INDEX($E$3:$F$22,BO$2,MOD(COLUMNS($AW$2:BO$2),2)+1),INDEX($E$3:$F$22,INT($H17/2)+1,MOD(COLUMNS($AW$2:BO$2),2)+1))</f>
        <v>-6.2348980185873373</v>
      </c>
      <c r="BP17" s="70">
        <f>IF(OR(MOD($H17,2)=0,INDEX('Данные (2)'!$C$25:$V$44,INT($H17/2)+1,BP$2)&lt;&gt;2),INDEX($E$3:$F$22,BP$2,MOD(COLUMNS($AW$2:BP$2),2)+1),INDEX($E$3:$F$22,INT($H17/2)+1,MOD(COLUMNS($AW$2:BP$2),2)+1))</f>
        <v>-9.7492791218182369</v>
      </c>
      <c r="BQ17" s="70">
        <f>IF(OR(MOD($H17,2)=0,INDEX('Данные (2)'!$C$25:$V$44,INT($H17/2)+1,BQ$2)&lt;&gt;2),INDEX($E$3:$F$22,BQ$2,MOD(COLUMNS($AW$2:BQ$2),2)+1),INDEX($E$3:$F$22,INT($H17/2)+1,MOD(COLUMNS($AW$2:BQ$2),2)+1))</f>
        <v>-2.225209339563146</v>
      </c>
      <c r="BR17" s="70">
        <f>IF(OR(MOD($H17,2)=0,INDEX('Данные (2)'!$C$25:$V$44,INT($H17/2)+1,BR$2)&lt;&gt;2),INDEX($E$3:$F$22,BR$2,MOD(COLUMNS($AW$2:BR$2),2)+1),INDEX($E$3:$F$22,INT($H17/2)+1,MOD(COLUMNS($AW$2:BR$2),2)+1))</f>
        <v>-9.7492791218182369</v>
      </c>
      <c r="BS17" s="70">
        <f>IF(OR(MOD($H17,2)=0,INDEX('Данные (2)'!$C$25:$V$44,INT($H17/2)+1,BS$2)&lt;&gt;2),INDEX($E$3:$F$22,BS$2,MOD(COLUMNS($AW$2:BS$2),2)+1),INDEX($E$3:$F$22,INT($H17/2)+1,MOD(COLUMNS($AW$2:BS$2),2)+1))</f>
        <v>2.2252093395631425</v>
      </c>
      <c r="BT17" s="70">
        <f>IF(OR(MOD($H17,2)=0,INDEX('Данные (2)'!$C$25:$V$44,INT($H17/2)+1,BT$2)&lt;&gt;2),INDEX($E$3:$F$22,BT$2,MOD(COLUMNS($AW$2:BT$2),2)+1),INDEX($E$3:$F$22,INT($H17/2)+1,MOD(COLUMNS($AW$2:BT$2),2)+1))</f>
        <v>1.22514845490862E-15</v>
      </c>
      <c r="BU17" s="70">
        <f>IF(OR(MOD($H17,2)=0,INDEX('Данные (2)'!$C$25:$V$44,INT($H17/2)+1,BU$2)&lt;&gt;2),INDEX($E$3:$F$22,BU$2,MOD(COLUMNS($AW$2:BU$2),2)+1),INDEX($E$3:$F$22,INT($H17/2)+1,MOD(COLUMNS($AW$2:BU$2),2)+1))</f>
        <v>-10</v>
      </c>
      <c r="BV17" s="70">
        <f>IF(OR(MOD($H17,2)=0,INDEX('Данные (2)'!$C$25:$V$44,INT($H17/2)+1,BV$2)&lt;&gt;2),INDEX($E$3:$F$22,BV$2,MOD(COLUMNS($AW$2:BV$2),2)+1),INDEX($E$3:$F$22,INT($H17/2)+1,MOD(COLUMNS($AW$2:BV$2),2)+1))</f>
        <v>-4.3388373911755833</v>
      </c>
      <c r="BW17" s="70">
        <f>IF(OR(MOD($H17,2)=0,INDEX('Данные (2)'!$C$25:$V$44,INT($H17/2)+1,BW$2)&lt;&gt;2),INDEX($E$3:$F$22,BW$2,MOD(COLUMNS($AW$2:BW$2),2)+1),INDEX($E$3:$F$22,INT($H17/2)+1,MOD(COLUMNS($AW$2:BW$2),2)+1))</f>
        <v>9.0096886790241903</v>
      </c>
      <c r="BX17" s="70">
        <f>IF(OR(MOD($H17,2)=0,INDEX('Данные (2)'!$C$25:$V$44,INT($H17/2)+1,BX$2)&lt;&gt;2),INDEX($E$3:$F$22,BX$2,MOD(COLUMNS($AW$2:BX$2),2)+1),INDEX($E$3:$F$22,INT($H17/2)+1,MOD(COLUMNS($AW$2:BX$2),2)+1))</f>
        <v>1.22514845490862E-15</v>
      </c>
      <c r="BY17" s="70">
        <f>IF(OR(MOD($H17,2)=0,INDEX('Данные (2)'!$C$25:$V$44,INT($H17/2)+1,BY$2)&lt;&gt;2),INDEX($E$3:$F$22,BY$2,MOD(COLUMNS($AW$2:BY$2),2)+1),INDEX($E$3:$F$22,INT($H17/2)+1,MOD(COLUMNS($AW$2:BY$2),2)+1))</f>
        <v>-10</v>
      </c>
      <c r="BZ17" s="70">
        <f>IF(OR(MOD($H17,2)=0,INDEX('Данные (2)'!$C$25:$V$44,INT($H17/2)+1,BZ$2)&lt;&gt;2),INDEX($E$3:$F$22,BZ$2,MOD(COLUMNS($AW$2:BZ$2),2)+1),INDEX($E$3:$F$22,INT($H17/2)+1,MOD(COLUMNS($AW$2:BZ$2),2)+1))</f>
        <v>4.3388373911755789</v>
      </c>
      <c r="CA17" s="70">
        <f>IF(OR(MOD($H17,2)=0,INDEX('Данные (2)'!$C$25:$V$44,INT($H17/2)+1,CA$2)&lt;&gt;2),INDEX($E$3:$F$22,CA$2,MOD(COLUMNS($AW$2:CA$2),2)+1),INDEX($E$3:$F$22,INT($H17/2)+1,MOD(COLUMNS($AW$2:CA$2),2)+1))</f>
        <v>9.0096886790241921</v>
      </c>
      <c r="CB17" s="70">
        <f>IF(OR(MOD($H17,2)=0,INDEX('Данные (2)'!$C$25:$V$44,INT($H17/2)+1,CB$2)&lt;&gt;2),INDEX($E$3:$F$22,CB$2,MOD(COLUMNS($AW$2:CB$2),2)+1),INDEX($E$3:$F$22,INT($H17/2)+1,MOD(COLUMNS($AW$2:CB$2),2)+1))</f>
        <v>7.8183148246802956</v>
      </c>
      <c r="CC17" s="70">
        <f>IF(OR(MOD($H17,2)=0,INDEX('Данные (2)'!$C$25:$V$44,INT($H17/2)+1,CC$2)&lt;&gt;2),INDEX($E$3:$F$22,CC$2,MOD(COLUMNS($AW$2:CC$2),2)+1),INDEX($E$3:$F$22,INT($H17/2)+1,MOD(COLUMNS($AW$2:CC$2),2)+1))</f>
        <v>6.2348980185873373</v>
      </c>
      <c r="CD17" s="70">
        <f>IF(OR(MOD($H17,2)=0,INDEX('Данные (2)'!$C$25:$V$44,INT($H17/2)+1,CD$2)&lt;&gt;2),INDEX($E$3:$F$22,CD$2,MOD(COLUMNS($AW$2:CD$2),2)+1),INDEX($E$3:$F$22,INT($H17/2)+1,MOD(COLUMNS($AW$2:CD$2),2)+1))</f>
        <v>9.7492791218182351</v>
      </c>
      <c r="CE17" s="70">
        <f>IF(OR(MOD($H17,2)=0,INDEX('Данные (2)'!$C$25:$V$44,INT($H17/2)+1,CE$2)&lt;&gt;2),INDEX($E$3:$F$22,CE$2,MOD(COLUMNS($AW$2:CE$2),2)+1),INDEX($E$3:$F$22,INT($H17/2)+1,MOD(COLUMNS($AW$2:CE$2),2)+1))</f>
        <v>2.2252093395631469</v>
      </c>
      <c r="CF17" s="70">
        <f>IF(OR(MOD($H17,2)=0,INDEX('Данные (2)'!$C$25:$V$44,INT($H17/2)+1,CF$2)&lt;&gt;2),INDEX($E$3:$F$22,CF$2,MOD(COLUMNS($AW$2:CF$2),2)+1),INDEX($E$3:$F$22,INT($H17/2)+1,MOD(COLUMNS($AW$2:CF$2),2)+1))</f>
        <v>9.7492791218182369</v>
      </c>
      <c r="CG17" s="70">
        <f>IF(OR(MOD($H17,2)=0,INDEX('Данные (2)'!$C$25:$V$44,INT($H17/2)+1,CG$2)&lt;&gt;2),INDEX($E$3:$F$22,CG$2,MOD(COLUMNS($AW$2:CG$2),2)+1),INDEX($E$3:$F$22,INT($H17/2)+1,MOD(COLUMNS($AW$2:CG$2),2)+1))</f>
        <v>-2.2252093395631407</v>
      </c>
      <c r="CH17" s="70">
        <f>IF(OR(MOD($H17,2)=0,INDEX('Данные (2)'!$C$25:$V$44,INT($H17/2)+1,CH$2)&lt;&gt;2),INDEX($E$3:$F$22,CH$2,MOD(COLUMNS($AW$2:CH$2),2)+1),INDEX($E$3:$F$22,INT($H17/2)+1,MOD(COLUMNS($AW$2:CH$2),2)+1))</f>
        <v>7.8183148246803</v>
      </c>
      <c r="CI17" s="70">
        <f>IF(OR(MOD($H17,2)=0,INDEX('Данные (2)'!$C$25:$V$44,INT($H17/2)+1,CI$2)&lt;&gt;2),INDEX($E$3:$F$22,CI$2,MOD(COLUMNS($AW$2:CI$2),2)+1),INDEX($E$3:$F$22,INT($H17/2)+1,MOD(COLUMNS($AW$2:CI$2),2)+1))</f>
        <v>-6.2348980185873328</v>
      </c>
      <c r="CJ17" s="70">
        <f>IF(OR(MOD($H17,2)=0,INDEX('Данные (2)'!$C$25:$V$44,INT($H17/2)+1,CJ$2)&lt;&gt;2),INDEX($E$3:$F$22,CJ$2,MOD(COLUMNS($AW$2:CJ$2),2)+1),INDEX($E$3:$F$22,INT($H17/2)+1,MOD(COLUMNS($AW$2:CJ$2),2)+1))</f>
        <v>4.3388373911755842</v>
      </c>
      <c r="CK17" s="70">
        <f>IF(OR(MOD($H17,2)=0,INDEX('Данные (2)'!$C$25:$V$44,INT($H17/2)+1,CK$2)&lt;&gt;2),INDEX($E$3:$F$22,CK$2,MOD(COLUMNS($AW$2:CK$2),2)+1),INDEX($E$3:$F$22,INT($H17/2)+1,MOD(COLUMNS($AW$2:CK$2),2)+1))</f>
        <v>-9.0096886790241886</v>
      </c>
      <c r="CM17" s="69">
        <f>INDEX(I17:AV17,$B$60*2-1)</f>
        <v>1.22514845490862E-15</v>
      </c>
      <c r="CN17" s="69">
        <f>INDEX(I17:AV17,$B$60*2)</f>
        <v>-10</v>
      </c>
      <c r="CO17" s="69">
        <f>INDEX(AX17:CK17,$B$60*2-1)</f>
        <v>-4.3388373911755833</v>
      </c>
      <c r="CP17" s="69">
        <f>INDEX(AX17:CK17,$B$60*2)</f>
        <v>9.0096886790241903</v>
      </c>
    </row>
    <row r="18" spans="4:94" x14ac:dyDescent="0.25">
      <c r="D18" s="65">
        <v>16</v>
      </c>
      <c r="E18" s="76">
        <f>$B$2 + $B$4*SIN($B$6*D18)</f>
        <v>7.8183148246802956</v>
      </c>
      <c r="F18" s="76">
        <f>$B$2 + $B$4*COS($B$6*D18)</f>
        <v>6.2348980185873373</v>
      </c>
      <c r="H18" s="75">
        <v>14</v>
      </c>
      <c r="I18" s="74">
        <f>IF(OR(MOD($H18,2)=0,INDEX('Данные (2)'!$C$25:$V$44,INT($H18/2)+1,I$2)&lt;&gt;1),INDEX($E$3:$F$22,I$2,MOD(COLUMNS(H$2:$I$2),2)+1),INDEX($E$3:$F$22,INT($H18/2)+1,MOD(COLUMNS(H$2:$I$2),2)+1))</f>
        <v>4.3388373911755815</v>
      </c>
      <c r="J18" s="74">
        <f>IF(OR(MOD($H18,2)=0,INDEX('Данные (2)'!$C$25:$V$44,INT($H18/2)+1,J$2)&lt;&gt;1),INDEX($E$3:$F$22,J$2,MOD(COLUMNS($H$2:J$2),2)+1),INDEX($E$3:$F$22,INT($H18/2)+1,MOD(COLUMNS($H$2:J$2),2)+1))</f>
        <v>9.0096886790241921</v>
      </c>
      <c r="K18" s="74">
        <f>IF(OR(MOD($H18,2)=0,INDEX('Данные (2)'!$C$25:$V$44,INT($H18/2)+1,K$2)&lt;&gt;1),INDEX($E$3:$F$22,K$2,MOD(COLUMNS($H$2:K$2),2)+1),INDEX($E$3:$F$22,INT($H18/2)+1,MOD(COLUMNS($H$2:K$2),2)+1))</f>
        <v>7.8183148246802983</v>
      </c>
      <c r="L18" s="74">
        <f>IF(OR(MOD($H18,2)=0,INDEX('Данные (2)'!$C$25:$V$44,INT($H18/2)+1,L$2)&lt;&gt;1),INDEX($E$3:$F$22,L$2,MOD(COLUMNS($H$2:L$2),2)+1),INDEX($E$3:$F$22,INT($H18/2)+1,MOD(COLUMNS($H$2:L$2),2)+1))</f>
        <v>6.2348980185873355</v>
      </c>
      <c r="M18" s="74">
        <f>IF(OR(MOD($H18,2)=0,INDEX('Данные (2)'!$C$25:$V$44,INT($H18/2)+1,M$2)&lt;&gt;1),INDEX($E$3:$F$22,M$2,MOD(COLUMNS($H$2:M$2),2)+1),INDEX($E$3:$F$22,INT($H18/2)+1,MOD(COLUMNS($H$2:M$2),2)+1))</f>
        <v>9.7492791218182369</v>
      </c>
      <c r="N18" s="74">
        <f>IF(OR(MOD($H18,2)=0,INDEX('Данные (2)'!$C$25:$V$44,INT($H18/2)+1,N$2)&lt;&gt;1),INDEX($E$3:$F$22,N$2,MOD(COLUMNS($H$2:N$2),2)+1),INDEX($E$3:$F$22,INT($H18/2)+1,MOD(COLUMNS($H$2:N$2),2)+1))</f>
        <v>2.2252093395631443</v>
      </c>
      <c r="O18" s="74">
        <f>IF(OR(MOD($H18,2)=0,INDEX('Данные (2)'!$C$25:$V$44,INT($H18/2)+1,O$2)&lt;&gt;1),INDEX($E$3:$F$22,O$2,MOD(COLUMNS($H$2:O$2),2)+1),INDEX($E$3:$F$22,INT($H18/2)+1,MOD(COLUMNS($H$2:O$2),2)+1))</f>
        <v>9.7492791218182369</v>
      </c>
      <c r="P18" s="74">
        <f>IF(OR(MOD($H18,2)=0,INDEX('Данные (2)'!$C$25:$V$44,INT($H18/2)+1,P$2)&lt;&gt;1),INDEX($E$3:$F$22,P$2,MOD(COLUMNS($H$2:P$2),2)+1),INDEX($E$3:$F$22,INT($H18/2)+1,MOD(COLUMNS($H$2:P$2),2)+1))</f>
        <v>-2.2252093395631434</v>
      </c>
      <c r="Q18" s="74">
        <f>IF(OR(MOD($H18,2)=0,INDEX('Данные (2)'!$C$25:$V$44,INT($H18/2)+1,Q$2)&lt;&gt;1),INDEX($E$3:$F$22,Q$2,MOD(COLUMNS($H$2:Q$2),2)+1),INDEX($E$3:$F$22,INT($H18/2)+1,MOD(COLUMNS($H$2:Q$2),2)+1))</f>
        <v>7.8183148246802991</v>
      </c>
      <c r="R18" s="74">
        <f>IF(OR(MOD($H18,2)=0,INDEX('Данные (2)'!$C$25:$V$44,INT($H18/2)+1,R$2)&lt;&gt;1),INDEX($E$3:$F$22,R$2,MOD(COLUMNS($H$2:R$2),2)+1),INDEX($E$3:$F$22,INT($H18/2)+1,MOD(COLUMNS($H$2:R$2),2)+1))</f>
        <v>-6.2348980185873346</v>
      </c>
      <c r="S18" s="74">
        <f>IF(OR(MOD($H18,2)=0,INDEX('Данные (2)'!$C$25:$V$44,INT($H18/2)+1,S$2)&lt;&gt;1),INDEX($E$3:$F$22,S$2,MOD(COLUMNS($H$2:S$2),2)+1),INDEX($E$3:$F$22,INT($H18/2)+1,MOD(COLUMNS($H$2:S$2),2)+1))</f>
        <v>4.3388373911755824</v>
      </c>
      <c r="T18" s="74">
        <f>IF(OR(MOD($H18,2)=0,INDEX('Данные (2)'!$C$25:$V$44,INT($H18/2)+1,T$2)&lt;&gt;1),INDEX($E$3:$F$22,T$2,MOD(COLUMNS($H$2:T$2),2)+1),INDEX($E$3:$F$22,INT($H18/2)+1,MOD(COLUMNS($H$2:T$2),2)+1))</f>
        <v>-9.0096886790241903</v>
      </c>
      <c r="U18" s="74">
        <f>IF(OR(MOD($H18,2)=0,INDEX('Данные (2)'!$C$25:$V$44,INT($H18/2)+1,U$2)&lt;&gt;1),INDEX($E$3:$F$22,U$2,MOD(COLUMNS($H$2:U$2),2)+1),INDEX($E$3:$F$22,INT($H18/2)+1,MOD(COLUMNS($H$2:U$2),2)+1))</f>
        <v>1.22514845490862E-15</v>
      </c>
      <c r="V18" s="74">
        <f>IF(OR(MOD($H18,2)=0,INDEX('Данные (2)'!$C$25:$V$44,INT($H18/2)+1,V$2)&lt;&gt;1),INDEX($E$3:$F$22,V$2,MOD(COLUMNS($H$2:V$2),2)+1),INDEX($E$3:$F$22,INT($H18/2)+1,MOD(COLUMNS($H$2:V$2),2)+1))</f>
        <v>-10</v>
      </c>
      <c r="W18" s="74">
        <f>IF(OR(MOD($H18,2)=0,INDEX('Данные (2)'!$C$25:$V$44,INT($H18/2)+1,W$2)&lt;&gt;1),INDEX($E$3:$F$22,W$2,MOD(COLUMNS($H$2:W$2),2)+1),INDEX($E$3:$F$22,INT($H18/2)+1,MOD(COLUMNS($H$2:W$2),2)+1))</f>
        <v>-4.3388373911755798</v>
      </c>
      <c r="X18" s="74">
        <f>IF(OR(MOD($H18,2)=0,INDEX('Данные (2)'!$C$25:$V$44,INT($H18/2)+1,X$2)&lt;&gt;1),INDEX($E$3:$F$22,X$2,MOD(COLUMNS($H$2:X$2),2)+1),INDEX($E$3:$F$22,INT($H18/2)+1,MOD(COLUMNS($H$2:X$2),2)+1))</f>
        <v>-9.0096886790241921</v>
      </c>
      <c r="Y18" s="74">
        <f>IF(OR(MOD($H18,2)=0,INDEX('Данные (2)'!$C$25:$V$44,INT($H18/2)+1,Y$2)&lt;&gt;1),INDEX($E$3:$F$22,Y$2,MOD(COLUMNS($H$2:Y$2),2)+1),INDEX($E$3:$F$22,INT($H18/2)+1,MOD(COLUMNS($H$2:Y$2),2)+1))</f>
        <v>-7.8183148246802965</v>
      </c>
      <c r="Z18" s="74">
        <f>IF(OR(MOD($H18,2)=0,INDEX('Данные (2)'!$C$25:$V$44,INT($H18/2)+1,Z$2)&lt;&gt;1),INDEX($E$3:$F$22,Z$2,MOD(COLUMNS($H$2:Z$2),2)+1),INDEX($E$3:$F$22,INT($H18/2)+1,MOD(COLUMNS($H$2:Z$2),2)+1))</f>
        <v>-6.2348980185873373</v>
      </c>
      <c r="AA18" s="74">
        <f>IF(OR(MOD($H18,2)=0,INDEX('Данные (2)'!$C$25:$V$44,INT($H18/2)+1,AA$2)&lt;&gt;1),INDEX($E$3:$F$22,AA$2,MOD(COLUMNS($H$2:AA$2),2)+1),INDEX($E$3:$F$22,INT($H18/2)+1,MOD(COLUMNS($H$2:AA$2),2)+1))</f>
        <v>-9.7492791218182369</v>
      </c>
      <c r="AB18" s="74">
        <f>IF(OR(MOD($H18,2)=0,INDEX('Данные (2)'!$C$25:$V$44,INT($H18/2)+1,AB$2)&lt;&gt;1),INDEX($E$3:$F$22,AB$2,MOD(COLUMNS($H$2:AB$2),2)+1),INDEX($E$3:$F$22,INT($H18/2)+1,MOD(COLUMNS($H$2:AB$2),2)+1))</f>
        <v>-2.225209339563146</v>
      </c>
      <c r="AC18" s="74">
        <f>IF(OR(MOD($H18,2)=0,INDEX('Данные (2)'!$C$25:$V$44,INT($H18/2)+1,AC$2)&lt;&gt;1),INDEX($E$3:$F$22,AC$2,MOD(COLUMNS($H$2:AC$2),2)+1),INDEX($E$3:$F$22,INT($H18/2)+1,MOD(COLUMNS($H$2:AC$2),2)+1))</f>
        <v>-9.7492791218182369</v>
      </c>
      <c r="AD18" s="74">
        <f>IF(OR(MOD($H18,2)=0,INDEX('Данные (2)'!$C$25:$V$44,INT($H18/2)+1,AD$2)&lt;&gt;1),INDEX($E$3:$F$22,AD$2,MOD(COLUMNS($H$2:AD$2),2)+1),INDEX($E$3:$F$22,INT($H18/2)+1,MOD(COLUMNS($H$2:AD$2),2)+1))</f>
        <v>2.2252093395631425</v>
      </c>
      <c r="AE18" s="74">
        <f>IF(OR(MOD($H18,2)=0,INDEX('Данные (2)'!$C$25:$V$44,INT($H18/2)+1,AE$2)&lt;&gt;1),INDEX($E$3:$F$22,AE$2,MOD(COLUMNS($H$2:AE$2),2)+1),INDEX($E$3:$F$22,INT($H18/2)+1,MOD(COLUMNS($H$2:AE$2),2)+1))</f>
        <v>-7.8183148246802991</v>
      </c>
      <c r="AF18" s="74">
        <f>IF(OR(MOD($H18,2)=0,INDEX('Данные (2)'!$C$25:$V$44,INT($H18/2)+1,AF$2)&lt;&gt;1),INDEX($E$3:$F$22,AF$2,MOD(COLUMNS($H$2:AF$2),2)+1),INDEX($E$3:$F$22,INT($H18/2)+1,MOD(COLUMNS($H$2:AF$2),2)+1))</f>
        <v>6.2348980185873337</v>
      </c>
      <c r="AG18" s="74">
        <f>IF(OR(MOD($H18,2)=0,INDEX('Данные (2)'!$C$25:$V$44,INT($H18/2)+1,AG$2)&lt;&gt;1),INDEX($E$3:$F$22,AG$2,MOD(COLUMNS($H$2:AG$2),2)+1),INDEX($E$3:$F$22,INT($H18/2)+1,MOD(COLUMNS($H$2:AG$2),2)+1))</f>
        <v>-4.3388373911755833</v>
      </c>
      <c r="AH18" s="74">
        <f>IF(OR(MOD($H18,2)=0,INDEX('Данные (2)'!$C$25:$V$44,INT($H18/2)+1,AH$2)&lt;&gt;1),INDEX($E$3:$F$22,AH$2,MOD(COLUMNS($H$2:AH$2),2)+1),INDEX($E$3:$F$22,INT($H18/2)+1,MOD(COLUMNS($H$2:AH$2),2)+1))</f>
        <v>9.0096886790241903</v>
      </c>
      <c r="AI18" s="74">
        <f>IF(OR(MOD($H18,2)=0,INDEX('Данные (2)'!$C$25:$V$44,INT($H18/2)+1,AI$2)&lt;&gt;1),INDEX($E$3:$F$22,AI$2,MOD(COLUMNS($H$2:AI$2),2)+1),INDEX($E$3:$F$22,INT($H18/2)+1,MOD(COLUMNS($H$2:AI$2),2)+1))</f>
        <v>-2.45029690981724E-15</v>
      </c>
      <c r="AJ18" s="74">
        <f>IF(OR(MOD($H18,2)=0,INDEX('Данные (2)'!$C$25:$V$44,INT($H18/2)+1,AJ$2)&lt;&gt;1),INDEX($E$3:$F$22,AJ$2,MOD(COLUMNS($H$2:AJ$2),2)+1),INDEX($E$3:$F$22,INT($H18/2)+1,MOD(COLUMNS($H$2:AJ$2),2)+1))</f>
        <v>10</v>
      </c>
      <c r="AK18" s="74">
        <f>IF(OR(MOD($H18,2)=0,INDEX('Данные (2)'!$C$25:$V$44,INT($H18/2)+1,AK$2)&lt;&gt;1),INDEX($E$3:$F$22,AK$2,MOD(COLUMNS($H$2:AK$2),2)+1),INDEX($E$3:$F$22,INT($H18/2)+1,MOD(COLUMNS($H$2:AK$2),2)+1))</f>
        <v>4.3388373911755789</v>
      </c>
      <c r="AL18" s="74">
        <f>IF(OR(MOD($H18,2)=0,INDEX('Данные (2)'!$C$25:$V$44,INT($H18/2)+1,AL$2)&lt;&gt;1),INDEX($E$3:$F$22,AL$2,MOD(COLUMNS($H$2:AL$2),2)+1),INDEX($E$3:$F$22,INT($H18/2)+1,MOD(COLUMNS($H$2:AL$2),2)+1))</f>
        <v>9.0096886790241921</v>
      </c>
      <c r="AM18" s="74">
        <f>IF(OR(MOD($H18,2)=0,INDEX('Данные (2)'!$C$25:$V$44,INT($H18/2)+1,AM$2)&lt;&gt;1),INDEX($E$3:$F$22,AM$2,MOD(COLUMNS($H$2:AM$2),2)+1),INDEX($E$3:$F$22,INT($H18/2)+1,MOD(COLUMNS($H$2:AM$2),2)+1))</f>
        <v>7.8183148246802956</v>
      </c>
      <c r="AN18" s="74">
        <f>IF(OR(MOD($H18,2)=0,INDEX('Данные (2)'!$C$25:$V$44,INT($H18/2)+1,AN$2)&lt;&gt;1),INDEX($E$3:$F$22,AN$2,MOD(COLUMNS($H$2:AN$2),2)+1),INDEX($E$3:$F$22,INT($H18/2)+1,MOD(COLUMNS($H$2:AN$2),2)+1))</f>
        <v>6.2348980185873373</v>
      </c>
      <c r="AO18" s="74">
        <f>IF(OR(MOD($H18,2)=0,INDEX('Данные (2)'!$C$25:$V$44,INT($H18/2)+1,AO$2)&lt;&gt;1),INDEX($E$3:$F$22,AO$2,MOD(COLUMNS($H$2:AO$2),2)+1),INDEX($E$3:$F$22,INT($H18/2)+1,MOD(COLUMNS($H$2:AO$2),2)+1))</f>
        <v>9.7492791218182351</v>
      </c>
      <c r="AP18" s="74">
        <f>IF(OR(MOD($H18,2)=0,INDEX('Данные (2)'!$C$25:$V$44,INT($H18/2)+1,AP$2)&lt;&gt;1),INDEX($E$3:$F$22,AP$2,MOD(COLUMNS($H$2:AP$2),2)+1),INDEX($E$3:$F$22,INT($H18/2)+1,MOD(COLUMNS($H$2:AP$2),2)+1))</f>
        <v>2.2252093395631469</v>
      </c>
      <c r="AQ18" s="74">
        <f>IF(OR(MOD($H18,2)=0,INDEX('Данные (2)'!$C$25:$V$44,INT($H18/2)+1,AQ$2)&lt;&gt;1),INDEX($E$3:$F$22,AQ$2,MOD(COLUMNS($H$2:AQ$2),2)+1),INDEX($E$3:$F$22,INT($H18/2)+1,MOD(COLUMNS($H$2:AQ$2),2)+1))</f>
        <v>9.7492791218182369</v>
      </c>
      <c r="AR18" s="74">
        <f>IF(OR(MOD($H18,2)=0,INDEX('Данные (2)'!$C$25:$V$44,INT($H18/2)+1,AR$2)&lt;&gt;1),INDEX($E$3:$F$22,AR$2,MOD(COLUMNS($H$2:AR$2),2)+1),INDEX($E$3:$F$22,INT($H18/2)+1,MOD(COLUMNS($H$2:AR$2),2)+1))</f>
        <v>-2.2252093395631407</v>
      </c>
      <c r="AS18" s="74">
        <f>IF(OR(MOD($H18,2)=0,INDEX('Данные (2)'!$C$25:$V$44,INT($H18/2)+1,AS$2)&lt;&gt;1),INDEX($E$3:$F$22,AS$2,MOD(COLUMNS($H$2:AS$2),2)+1),INDEX($E$3:$F$22,INT($H18/2)+1,MOD(COLUMNS($H$2:AS$2),2)+1))</f>
        <v>7.8183148246803</v>
      </c>
      <c r="AT18" s="74">
        <f>IF(OR(MOD($H18,2)=0,INDEX('Данные (2)'!$C$25:$V$44,INT($H18/2)+1,AT$2)&lt;&gt;1),INDEX($E$3:$F$22,AT$2,MOD(COLUMNS($H$2:AT$2),2)+1),INDEX($E$3:$F$22,INT($H18/2)+1,MOD(COLUMNS($H$2:AT$2),2)+1))</f>
        <v>-6.2348980185873328</v>
      </c>
      <c r="AU18" s="74">
        <f>IF(OR(MOD($H18,2)=0,INDEX('Данные (2)'!$C$25:$V$44,INT($H18/2)+1,AU$2)&lt;&gt;1),INDEX($E$3:$F$22,AU$2,MOD(COLUMNS($H$2:AU$2),2)+1),INDEX($E$3:$F$22,INT($H18/2)+1,MOD(COLUMNS($H$2:AU$2),2)+1))</f>
        <v>4.3388373911755842</v>
      </c>
      <c r="AV18" s="74">
        <f>IF(OR(MOD($H18,2)=0,INDEX('Данные (2)'!$C$25:$V$44,INT($H18/2)+1,AV$2)&lt;&gt;1),INDEX($E$3:$F$22,AV$2,MOD(COLUMNS($H$2:AV$2),2)+1),INDEX($E$3:$F$22,INT($H18/2)+1,MOD(COLUMNS($H$2:AV$2),2)+1))</f>
        <v>-9.0096886790241886</v>
      </c>
      <c r="AX18" s="70">
        <f>IF(OR(MOD($H18,2)=0,INDEX('Данные (2)'!$C$25:$V$44,INT($H18/2)+1,AX$2)&lt;&gt;2),INDEX($E$3:$F$22,AX$2,MOD(COLUMNS($AW$2:AX$2),2)+1),INDEX($E$3:$F$22,INT($H18/2)+1,MOD(COLUMNS($AW$2:AX$2),2)+1))</f>
        <v>4.3388373911755815</v>
      </c>
      <c r="AY18" s="70">
        <f>IF(OR(MOD($H18,2)=0,INDEX('Данные (2)'!$C$25:$V$44,INT($H18/2)+1,AY$2)&lt;&gt;2),INDEX($E$3:$F$22,AY$2,MOD(COLUMNS($AW$2:AY$2),2)+1),INDEX($E$3:$F$22,INT($H18/2)+1,MOD(COLUMNS($AW$2:AY$2),2)+1))</f>
        <v>9.0096886790241921</v>
      </c>
      <c r="AZ18" s="70">
        <f>IF(OR(MOD($H18,2)=0,INDEX('Данные (2)'!$C$25:$V$44,INT($H18/2)+1,AZ$2)&lt;&gt;2),INDEX($E$3:$F$22,AZ$2,MOD(COLUMNS($AW$2:AZ$2),2)+1),INDEX($E$3:$F$22,INT($H18/2)+1,MOD(COLUMNS($AW$2:AZ$2),2)+1))</f>
        <v>7.8183148246802983</v>
      </c>
      <c r="BA18" s="70">
        <f>IF(OR(MOD($H18,2)=0,INDEX('Данные (2)'!$C$25:$V$44,INT($H18/2)+1,BA$2)&lt;&gt;2),INDEX($E$3:$F$22,BA$2,MOD(COLUMNS($AW$2:BA$2),2)+1),INDEX($E$3:$F$22,INT($H18/2)+1,MOD(COLUMNS($AW$2:BA$2),2)+1))</f>
        <v>6.2348980185873355</v>
      </c>
      <c r="BB18" s="70">
        <f>IF(OR(MOD($H18,2)=0,INDEX('Данные (2)'!$C$25:$V$44,INT($H18/2)+1,BB$2)&lt;&gt;2),INDEX($E$3:$F$22,BB$2,MOD(COLUMNS($AW$2:BB$2),2)+1),INDEX($E$3:$F$22,INT($H18/2)+1,MOD(COLUMNS($AW$2:BB$2),2)+1))</f>
        <v>9.7492791218182369</v>
      </c>
      <c r="BC18" s="70">
        <f>IF(OR(MOD($H18,2)=0,INDEX('Данные (2)'!$C$25:$V$44,INT($H18/2)+1,BC$2)&lt;&gt;2),INDEX($E$3:$F$22,BC$2,MOD(COLUMNS($AW$2:BC$2),2)+1),INDEX($E$3:$F$22,INT($H18/2)+1,MOD(COLUMNS($AW$2:BC$2),2)+1))</f>
        <v>2.2252093395631443</v>
      </c>
      <c r="BD18" s="70">
        <f>IF(OR(MOD($H18,2)=0,INDEX('Данные (2)'!$C$25:$V$44,INT($H18/2)+1,BD$2)&lt;&gt;2),INDEX($E$3:$F$22,BD$2,MOD(COLUMNS($AW$2:BD$2),2)+1),INDEX($E$3:$F$22,INT($H18/2)+1,MOD(COLUMNS($AW$2:BD$2),2)+1))</f>
        <v>9.7492791218182369</v>
      </c>
      <c r="BE18" s="70">
        <f>IF(OR(MOD($H18,2)=0,INDEX('Данные (2)'!$C$25:$V$44,INT($H18/2)+1,BE$2)&lt;&gt;2),INDEX($E$3:$F$22,BE$2,MOD(COLUMNS($AW$2:BE$2),2)+1),INDEX($E$3:$F$22,INT($H18/2)+1,MOD(COLUMNS($AW$2:BE$2),2)+1))</f>
        <v>-2.2252093395631434</v>
      </c>
      <c r="BF18" s="70">
        <f>IF(OR(MOD($H18,2)=0,INDEX('Данные (2)'!$C$25:$V$44,INT($H18/2)+1,BF$2)&lt;&gt;2),INDEX($E$3:$F$22,BF$2,MOD(COLUMNS($AW$2:BF$2),2)+1),INDEX($E$3:$F$22,INT($H18/2)+1,MOD(COLUMNS($AW$2:BF$2),2)+1))</f>
        <v>7.8183148246802991</v>
      </c>
      <c r="BG18" s="70">
        <f>IF(OR(MOD($H18,2)=0,INDEX('Данные (2)'!$C$25:$V$44,INT($H18/2)+1,BG$2)&lt;&gt;2),INDEX($E$3:$F$22,BG$2,MOD(COLUMNS($AW$2:BG$2),2)+1),INDEX($E$3:$F$22,INT($H18/2)+1,MOD(COLUMNS($AW$2:BG$2),2)+1))</f>
        <v>-6.2348980185873346</v>
      </c>
      <c r="BH18" s="70">
        <f>IF(OR(MOD($H18,2)=0,INDEX('Данные (2)'!$C$25:$V$44,INT($H18/2)+1,BH$2)&lt;&gt;2),INDEX($E$3:$F$22,BH$2,MOD(COLUMNS($AW$2:BH$2),2)+1),INDEX($E$3:$F$22,INT($H18/2)+1,MOD(COLUMNS($AW$2:BH$2),2)+1))</f>
        <v>4.3388373911755824</v>
      </c>
      <c r="BI18" s="70">
        <f>IF(OR(MOD($H18,2)=0,INDEX('Данные (2)'!$C$25:$V$44,INT($H18/2)+1,BI$2)&lt;&gt;2),INDEX($E$3:$F$22,BI$2,MOD(COLUMNS($AW$2:BI$2),2)+1),INDEX($E$3:$F$22,INT($H18/2)+1,MOD(COLUMNS($AW$2:BI$2),2)+1))</f>
        <v>-9.0096886790241903</v>
      </c>
      <c r="BJ18" s="70">
        <f>IF(OR(MOD($H18,2)=0,INDEX('Данные (2)'!$C$25:$V$44,INT($H18/2)+1,BJ$2)&lt;&gt;2),INDEX($E$3:$F$22,BJ$2,MOD(COLUMNS($AW$2:BJ$2),2)+1),INDEX($E$3:$F$22,INT($H18/2)+1,MOD(COLUMNS($AW$2:BJ$2),2)+1))</f>
        <v>1.22514845490862E-15</v>
      </c>
      <c r="BK18" s="70">
        <f>IF(OR(MOD($H18,2)=0,INDEX('Данные (2)'!$C$25:$V$44,INT($H18/2)+1,BK$2)&lt;&gt;2),INDEX($E$3:$F$22,BK$2,MOD(COLUMNS($AW$2:BK$2),2)+1),INDEX($E$3:$F$22,INT($H18/2)+1,MOD(COLUMNS($AW$2:BK$2),2)+1))</f>
        <v>-10</v>
      </c>
      <c r="BL18" s="70">
        <f>IF(OR(MOD($H18,2)=0,INDEX('Данные (2)'!$C$25:$V$44,INT($H18/2)+1,BL$2)&lt;&gt;2),INDEX($E$3:$F$22,BL$2,MOD(COLUMNS($AW$2:BL$2),2)+1),INDEX($E$3:$F$22,INT($H18/2)+1,MOD(COLUMNS($AW$2:BL$2),2)+1))</f>
        <v>-4.3388373911755798</v>
      </c>
      <c r="BM18" s="70">
        <f>IF(OR(MOD($H18,2)=0,INDEX('Данные (2)'!$C$25:$V$44,INT($H18/2)+1,BM$2)&lt;&gt;2),INDEX($E$3:$F$22,BM$2,MOD(COLUMNS($AW$2:BM$2),2)+1),INDEX($E$3:$F$22,INT($H18/2)+1,MOD(COLUMNS($AW$2:BM$2),2)+1))</f>
        <v>-9.0096886790241921</v>
      </c>
      <c r="BN18" s="70">
        <f>IF(OR(MOD($H18,2)=0,INDEX('Данные (2)'!$C$25:$V$44,INT($H18/2)+1,BN$2)&lt;&gt;2),INDEX($E$3:$F$22,BN$2,MOD(COLUMNS($AW$2:BN$2),2)+1),INDEX($E$3:$F$22,INT($H18/2)+1,MOD(COLUMNS($AW$2:BN$2),2)+1))</f>
        <v>-7.8183148246802965</v>
      </c>
      <c r="BO18" s="70">
        <f>IF(OR(MOD($H18,2)=0,INDEX('Данные (2)'!$C$25:$V$44,INT($H18/2)+1,BO$2)&lt;&gt;2),INDEX($E$3:$F$22,BO$2,MOD(COLUMNS($AW$2:BO$2),2)+1),INDEX($E$3:$F$22,INT($H18/2)+1,MOD(COLUMNS($AW$2:BO$2),2)+1))</f>
        <v>-6.2348980185873373</v>
      </c>
      <c r="BP18" s="70">
        <f>IF(OR(MOD($H18,2)=0,INDEX('Данные (2)'!$C$25:$V$44,INT($H18/2)+1,BP$2)&lt;&gt;2),INDEX($E$3:$F$22,BP$2,MOD(COLUMNS($AW$2:BP$2),2)+1),INDEX($E$3:$F$22,INT($H18/2)+1,MOD(COLUMNS($AW$2:BP$2),2)+1))</f>
        <v>-9.7492791218182369</v>
      </c>
      <c r="BQ18" s="70">
        <f>IF(OR(MOD($H18,2)=0,INDEX('Данные (2)'!$C$25:$V$44,INT($H18/2)+1,BQ$2)&lt;&gt;2),INDEX($E$3:$F$22,BQ$2,MOD(COLUMNS($AW$2:BQ$2),2)+1),INDEX($E$3:$F$22,INT($H18/2)+1,MOD(COLUMNS($AW$2:BQ$2),2)+1))</f>
        <v>-2.225209339563146</v>
      </c>
      <c r="BR18" s="70">
        <f>IF(OR(MOD($H18,2)=0,INDEX('Данные (2)'!$C$25:$V$44,INT($H18/2)+1,BR$2)&lt;&gt;2),INDEX($E$3:$F$22,BR$2,MOD(COLUMNS($AW$2:BR$2),2)+1),INDEX($E$3:$F$22,INT($H18/2)+1,MOD(COLUMNS($AW$2:BR$2),2)+1))</f>
        <v>-9.7492791218182369</v>
      </c>
      <c r="BS18" s="70">
        <f>IF(OR(MOD($H18,2)=0,INDEX('Данные (2)'!$C$25:$V$44,INT($H18/2)+1,BS$2)&lt;&gt;2),INDEX($E$3:$F$22,BS$2,MOD(COLUMNS($AW$2:BS$2),2)+1),INDEX($E$3:$F$22,INT($H18/2)+1,MOD(COLUMNS($AW$2:BS$2),2)+1))</f>
        <v>2.2252093395631425</v>
      </c>
      <c r="BT18" s="70">
        <f>IF(OR(MOD($H18,2)=0,INDEX('Данные (2)'!$C$25:$V$44,INT($H18/2)+1,BT$2)&lt;&gt;2),INDEX($E$3:$F$22,BT$2,MOD(COLUMNS($AW$2:BT$2),2)+1),INDEX($E$3:$F$22,INT($H18/2)+1,MOD(COLUMNS($AW$2:BT$2),2)+1))</f>
        <v>-7.8183148246802991</v>
      </c>
      <c r="BU18" s="70">
        <f>IF(OR(MOD($H18,2)=0,INDEX('Данные (2)'!$C$25:$V$44,INT($H18/2)+1,BU$2)&lt;&gt;2),INDEX($E$3:$F$22,BU$2,MOD(COLUMNS($AW$2:BU$2),2)+1),INDEX($E$3:$F$22,INT($H18/2)+1,MOD(COLUMNS($AW$2:BU$2),2)+1))</f>
        <v>6.2348980185873337</v>
      </c>
      <c r="BV18" s="70">
        <f>IF(OR(MOD($H18,2)=0,INDEX('Данные (2)'!$C$25:$V$44,INT($H18/2)+1,BV$2)&lt;&gt;2),INDEX($E$3:$F$22,BV$2,MOD(COLUMNS($AW$2:BV$2),2)+1),INDEX($E$3:$F$22,INT($H18/2)+1,MOD(COLUMNS($AW$2:BV$2),2)+1))</f>
        <v>-4.3388373911755833</v>
      </c>
      <c r="BW18" s="70">
        <f>IF(OR(MOD($H18,2)=0,INDEX('Данные (2)'!$C$25:$V$44,INT($H18/2)+1,BW$2)&lt;&gt;2),INDEX($E$3:$F$22,BW$2,MOD(COLUMNS($AW$2:BW$2),2)+1),INDEX($E$3:$F$22,INT($H18/2)+1,MOD(COLUMNS($AW$2:BW$2),2)+1))</f>
        <v>9.0096886790241903</v>
      </c>
      <c r="BX18" s="70">
        <f>IF(OR(MOD($H18,2)=0,INDEX('Данные (2)'!$C$25:$V$44,INT($H18/2)+1,BX$2)&lt;&gt;2),INDEX($E$3:$F$22,BX$2,MOD(COLUMNS($AW$2:BX$2),2)+1),INDEX($E$3:$F$22,INT($H18/2)+1,MOD(COLUMNS($AW$2:BX$2),2)+1))</f>
        <v>-2.45029690981724E-15</v>
      </c>
      <c r="BY18" s="70">
        <f>IF(OR(MOD($H18,2)=0,INDEX('Данные (2)'!$C$25:$V$44,INT($H18/2)+1,BY$2)&lt;&gt;2),INDEX($E$3:$F$22,BY$2,MOD(COLUMNS($AW$2:BY$2),2)+1),INDEX($E$3:$F$22,INT($H18/2)+1,MOD(COLUMNS($AW$2:BY$2),2)+1))</f>
        <v>10</v>
      </c>
      <c r="BZ18" s="70">
        <f>IF(OR(MOD($H18,2)=0,INDEX('Данные (2)'!$C$25:$V$44,INT($H18/2)+1,BZ$2)&lt;&gt;2),INDEX($E$3:$F$22,BZ$2,MOD(COLUMNS($AW$2:BZ$2),2)+1),INDEX($E$3:$F$22,INT($H18/2)+1,MOD(COLUMNS($AW$2:BZ$2),2)+1))</f>
        <v>4.3388373911755789</v>
      </c>
      <c r="CA18" s="70">
        <f>IF(OR(MOD($H18,2)=0,INDEX('Данные (2)'!$C$25:$V$44,INT($H18/2)+1,CA$2)&lt;&gt;2),INDEX($E$3:$F$22,CA$2,MOD(COLUMNS($AW$2:CA$2),2)+1),INDEX($E$3:$F$22,INT($H18/2)+1,MOD(COLUMNS($AW$2:CA$2),2)+1))</f>
        <v>9.0096886790241921</v>
      </c>
      <c r="CB18" s="70">
        <f>IF(OR(MOD($H18,2)=0,INDEX('Данные (2)'!$C$25:$V$44,INT($H18/2)+1,CB$2)&lt;&gt;2),INDEX($E$3:$F$22,CB$2,MOD(COLUMNS($AW$2:CB$2),2)+1),INDEX($E$3:$F$22,INT($H18/2)+1,MOD(COLUMNS($AW$2:CB$2),2)+1))</f>
        <v>7.8183148246802956</v>
      </c>
      <c r="CC18" s="70">
        <f>IF(OR(MOD($H18,2)=0,INDEX('Данные (2)'!$C$25:$V$44,INT($H18/2)+1,CC$2)&lt;&gt;2),INDEX($E$3:$F$22,CC$2,MOD(COLUMNS($AW$2:CC$2),2)+1),INDEX($E$3:$F$22,INT($H18/2)+1,MOD(COLUMNS($AW$2:CC$2),2)+1))</f>
        <v>6.2348980185873373</v>
      </c>
      <c r="CD18" s="70">
        <f>IF(OR(MOD($H18,2)=0,INDEX('Данные (2)'!$C$25:$V$44,INT($H18/2)+1,CD$2)&lt;&gt;2),INDEX($E$3:$F$22,CD$2,MOD(COLUMNS($AW$2:CD$2),2)+1),INDEX($E$3:$F$22,INT($H18/2)+1,MOD(COLUMNS($AW$2:CD$2),2)+1))</f>
        <v>9.7492791218182351</v>
      </c>
      <c r="CE18" s="70">
        <f>IF(OR(MOD($H18,2)=0,INDEX('Данные (2)'!$C$25:$V$44,INT($H18/2)+1,CE$2)&lt;&gt;2),INDEX($E$3:$F$22,CE$2,MOD(COLUMNS($AW$2:CE$2),2)+1),INDEX($E$3:$F$22,INT($H18/2)+1,MOD(COLUMNS($AW$2:CE$2),2)+1))</f>
        <v>2.2252093395631469</v>
      </c>
      <c r="CF18" s="70">
        <f>IF(OR(MOD($H18,2)=0,INDEX('Данные (2)'!$C$25:$V$44,INT($H18/2)+1,CF$2)&lt;&gt;2),INDEX($E$3:$F$22,CF$2,MOD(COLUMNS($AW$2:CF$2),2)+1),INDEX($E$3:$F$22,INT($H18/2)+1,MOD(COLUMNS($AW$2:CF$2),2)+1))</f>
        <v>9.7492791218182369</v>
      </c>
      <c r="CG18" s="70">
        <f>IF(OR(MOD($H18,2)=0,INDEX('Данные (2)'!$C$25:$V$44,INT($H18/2)+1,CG$2)&lt;&gt;2),INDEX($E$3:$F$22,CG$2,MOD(COLUMNS($AW$2:CG$2),2)+1),INDEX($E$3:$F$22,INT($H18/2)+1,MOD(COLUMNS($AW$2:CG$2),2)+1))</f>
        <v>-2.2252093395631407</v>
      </c>
      <c r="CH18" s="70">
        <f>IF(OR(MOD($H18,2)=0,INDEX('Данные (2)'!$C$25:$V$44,INT($H18/2)+1,CH$2)&lt;&gt;2),INDEX($E$3:$F$22,CH$2,MOD(COLUMNS($AW$2:CH$2),2)+1),INDEX($E$3:$F$22,INT($H18/2)+1,MOD(COLUMNS($AW$2:CH$2),2)+1))</f>
        <v>7.8183148246803</v>
      </c>
      <c r="CI18" s="70">
        <f>IF(OR(MOD($H18,2)=0,INDEX('Данные (2)'!$C$25:$V$44,INT($H18/2)+1,CI$2)&lt;&gt;2),INDEX($E$3:$F$22,CI$2,MOD(COLUMNS($AW$2:CI$2),2)+1),INDEX($E$3:$F$22,INT($H18/2)+1,MOD(COLUMNS($AW$2:CI$2),2)+1))</f>
        <v>-6.2348980185873328</v>
      </c>
      <c r="CJ18" s="70">
        <f>IF(OR(MOD($H18,2)=0,INDEX('Данные (2)'!$C$25:$V$44,INT($H18/2)+1,CJ$2)&lt;&gt;2),INDEX($E$3:$F$22,CJ$2,MOD(COLUMNS($AW$2:CJ$2),2)+1),INDEX($E$3:$F$22,INT($H18/2)+1,MOD(COLUMNS($AW$2:CJ$2),2)+1))</f>
        <v>4.3388373911755842</v>
      </c>
      <c r="CK18" s="70">
        <f>IF(OR(MOD($H18,2)=0,INDEX('Данные (2)'!$C$25:$V$44,INT($H18/2)+1,CK$2)&lt;&gt;2),INDEX($E$3:$F$22,CK$2,MOD(COLUMNS($AW$2:CK$2),2)+1),INDEX($E$3:$F$22,INT($H18/2)+1,MOD(COLUMNS($AW$2:CK$2),2)+1))</f>
        <v>-9.0096886790241886</v>
      </c>
      <c r="CM18" s="69">
        <f>INDEX(I18:AV18,$B$60*2-1)</f>
        <v>-4.3388373911755833</v>
      </c>
      <c r="CN18" s="69">
        <f>INDEX(I18:AV18,$B$60*2)</f>
        <v>9.0096886790241903</v>
      </c>
      <c r="CO18" s="69">
        <f>INDEX(AX18:CK18,$B$60*2-1)</f>
        <v>-4.3388373911755833</v>
      </c>
      <c r="CP18" s="69">
        <f>INDEX(AX18:CK18,$B$60*2)</f>
        <v>9.0096886790241903</v>
      </c>
    </row>
    <row r="19" spans="4:94" x14ac:dyDescent="0.25">
      <c r="D19" s="65">
        <v>17</v>
      </c>
      <c r="E19" s="76">
        <f>$B$2 + $B$4*SIN($B$6*D19)</f>
        <v>9.7492791218182351</v>
      </c>
      <c r="F19" s="76">
        <f>$B$2 + $B$4*COS($B$6*D19)</f>
        <v>2.2252093395631469</v>
      </c>
      <c r="H19" s="75">
        <v>15</v>
      </c>
      <c r="I19" s="74">
        <f>IF(OR(MOD($H19,2)=0,INDEX('Данные (2)'!$C$25:$V$44,INT($H19/2)+1,I$2)&lt;&gt;1),INDEX($E$3:$F$22,I$2,MOD(COLUMNS(H$2:$I$2),2)+1),INDEX($E$3:$F$22,INT($H19/2)+1,MOD(COLUMNS(H$2:$I$2),2)+1))</f>
        <v>-4.3388373911755798</v>
      </c>
      <c r="J19" s="74">
        <f>IF(OR(MOD($H19,2)=0,INDEX('Данные (2)'!$C$25:$V$44,INT($H19/2)+1,J$2)&lt;&gt;1),INDEX($E$3:$F$22,J$2,MOD(COLUMNS($H$2:J$2),2)+1),INDEX($E$3:$F$22,INT($H19/2)+1,MOD(COLUMNS($H$2:J$2),2)+1))</f>
        <v>-9.0096886790241921</v>
      </c>
      <c r="K19" s="74">
        <f>IF(OR(MOD($H19,2)=0,INDEX('Данные (2)'!$C$25:$V$44,INT($H19/2)+1,K$2)&lt;&gt;1),INDEX($E$3:$F$22,K$2,MOD(COLUMNS($H$2:K$2),2)+1),INDEX($E$3:$F$22,INT($H19/2)+1,MOD(COLUMNS($H$2:K$2),2)+1))</f>
        <v>7.8183148246802983</v>
      </c>
      <c r="L19" s="74">
        <f>IF(OR(MOD($H19,2)=0,INDEX('Данные (2)'!$C$25:$V$44,INT($H19/2)+1,L$2)&lt;&gt;1),INDEX($E$3:$F$22,L$2,MOD(COLUMNS($H$2:L$2),2)+1),INDEX($E$3:$F$22,INT($H19/2)+1,MOD(COLUMNS($H$2:L$2),2)+1))</f>
        <v>6.2348980185873355</v>
      </c>
      <c r="M19" s="74">
        <f>IF(OR(MOD($H19,2)=0,INDEX('Данные (2)'!$C$25:$V$44,INT($H19/2)+1,M$2)&lt;&gt;1),INDEX($E$3:$F$22,M$2,MOD(COLUMNS($H$2:M$2),2)+1),INDEX($E$3:$F$22,INT($H19/2)+1,MOD(COLUMNS($H$2:M$2),2)+1))</f>
        <v>-4.3388373911755798</v>
      </c>
      <c r="N19" s="74">
        <f>IF(OR(MOD($H19,2)=0,INDEX('Данные (2)'!$C$25:$V$44,INT($H19/2)+1,N$2)&lt;&gt;1),INDEX($E$3:$F$22,N$2,MOD(COLUMNS($H$2:N$2),2)+1),INDEX($E$3:$F$22,INT($H19/2)+1,MOD(COLUMNS($H$2:N$2),2)+1))</f>
        <v>-9.0096886790241921</v>
      </c>
      <c r="O19" s="74">
        <f>IF(OR(MOD($H19,2)=0,INDEX('Данные (2)'!$C$25:$V$44,INT($H19/2)+1,O$2)&lt;&gt;1),INDEX($E$3:$F$22,O$2,MOD(COLUMNS($H$2:O$2),2)+1),INDEX($E$3:$F$22,INT($H19/2)+1,MOD(COLUMNS($H$2:O$2),2)+1))</f>
        <v>-4.3388373911755798</v>
      </c>
      <c r="P19" s="74">
        <f>IF(OR(MOD($H19,2)=0,INDEX('Данные (2)'!$C$25:$V$44,INT($H19/2)+1,P$2)&lt;&gt;1),INDEX($E$3:$F$22,P$2,MOD(COLUMNS($H$2:P$2),2)+1),INDEX($E$3:$F$22,INT($H19/2)+1,MOD(COLUMNS($H$2:P$2),2)+1))</f>
        <v>-9.0096886790241921</v>
      </c>
      <c r="Q19" s="74">
        <f>IF(OR(MOD($H19,2)=0,INDEX('Данные (2)'!$C$25:$V$44,INT($H19/2)+1,Q$2)&lt;&gt;1),INDEX($E$3:$F$22,Q$2,MOD(COLUMNS($H$2:Q$2),2)+1),INDEX($E$3:$F$22,INT($H19/2)+1,MOD(COLUMNS($H$2:Q$2),2)+1))</f>
        <v>-4.3388373911755798</v>
      </c>
      <c r="R19" s="74">
        <f>IF(OR(MOD($H19,2)=0,INDEX('Данные (2)'!$C$25:$V$44,INT($H19/2)+1,R$2)&lt;&gt;1),INDEX($E$3:$F$22,R$2,MOD(COLUMNS($H$2:R$2),2)+1),INDEX($E$3:$F$22,INT($H19/2)+1,MOD(COLUMNS($H$2:R$2),2)+1))</f>
        <v>-9.0096886790241921</v>
      </c>
      <c r="S19" s="74">
        <f>IF(OR(MOD($H19,2)=0,INDEX('Данные (2)'!$C$25:$V$44,INT($H19/2)+1,S$2)&lt;&gt;1),INDEX($E$3:$F$22,S$2,MOD(COLUMNS($H$2:S$2),2)+1),INDEX($E$3:$F$22,INT($H19/2)+1,MOD(COLUMNS($H$2:S$2),2)+1))</f>
        <v>4.3388373911755824</v>
      </c>
      <c r="T19" s="74">
        <f>IF(OR(MOD($H19,2)=0,INDEX('Данные (2)'!$C$25:$V$44,INT($H19/2)+1,T$2)&lt;&gt;1),INDEX($E$3:$F$22,T$2,MOD(COLUMNS($H$2:T$2),2)+1),INDEX($E$3:$F$22,INT($H19/2)+1,MOD(COLUMNS($H$2:T$2),2)+1))</f>
        <v>-9.0096886790241903</v>
      </c>
      <c r="U19" s="74">
        <f>IF(OR(MOD($H19,2)=0,INDEX('Данные (2)'!$C$25:$V$44,INT($H19/2)+1,U$2)&lt;&gt;1),INDEX($E$3:$F$22,U$2,MOD(COLUMNS($H$2:U$2),2)+1),INDEX($E$3:$F$22,INT($H19/2)+1,MOD(COLUMNS($H$2:U$2),2)+1))</f>
        <v>1.22514845490862E-15</v>
      </c>
      <c r="V19" s="74">
        <f>IF(OR(MOD($H19,2)=0,INDEX('Данные (2)'!$C$25:$V$44,INT($H19/2)+1,V$2)&lt;&gt;1),INDEX($E$3:$F$22,V$2,MOD(COLUMNS($H$2:V$2),2)+1),INDEX($E$3:$F$22,INT($H19/2)+1,MOD(COLUMNS($H$2:V$2),2)+1))</f>
        <v>-10</v>
      </c>
      <c r="W19" s="74">
        <f>IF(OR(MOD($H19,2)=0,INDEX('Данные (2)'!$C$25:$V$44,INT($H19/2)+1,W$2)&lt;&gt;1),INDEX($E$3:$F$22,W$2,MOD(COLUMNS($H$2:W$2),2)+1),INDEX($E$3:$F$22,INT($H19/2)+1,MOD(COLUMNS($H$2:W$2),2)+1))</f>
        <v>-4.3388373911755798</v>
      </c>
      <c r="X19" s="74">
        <f>IF(OR(MOD($H19,2)=0,INDEX('Данные (2)'!$C$25:$V$44,INT($H19/2)+1,X$2)&lt;&gt;1),INDEX($E$3:$F$22,X$2,MOD(COLUMNS($H$2:X$2),2)+1),INDEX($E$3:$F$22,INT($H19/2)+1,MOD(COLUMNS($H$2:X$2),2)+1))</f>
        <v>-9.0096886790241921</v>
      </c>
      <c r="Y19" s="74">
        <f>IF(OR(MOD($H19,2)=0,INDEX('Данные (2)'!$C$25:$V$44,INT($H19/2)+1,Y$2)&lt;&gt;1),INDEX($E$3:$F$22,Y$2,MOD(COLUMNS($H$2:Y$2),2)+1),INDEX($E$3:$F$22,INT($H19/2)+1,MOD(COLUMNS($H$2:Y$2),2)+1))</f>
        <v>-7.8183148246802965</v>
      </c>
      <c r="Z19" s="74">
        <f>IF(OR(MOD($H19,2)=0,INDEX('Данные (2)'!$C$25:$V$44,INT($H19/2)+1,Z$2)&lt;&gt;1),INDEX($E$3:$F$22,Z$2,MOD(COLUMNS($H$2:Z$2),2)+1),INDEX($E$3:$F$22,INT($H19/2)+1,MOD(COLUMNS($H$2:Z$2),2)+1))</f>
        <v>-6.2348980185873373</v>
      </c>
      <c r="AA19" s="74">
        <f>IF(OR(MOD($H19,2)=0,INDEX('Данные (2)'!$C$25:$V$44,INT($H19/2)+1,AA$2)&lt;&gt;1),INDEX($E$3:$F$22,AA$2,MOD(COLUMNS($H$2:AA$2),2)+1),INDEX($E$3:$F$22,INT($H19/2)+1,MOD(COLUMNS($H$2:AA$2),2)+1))</f>
        <v>-9.7492791218182369</v>
      </c>
      <c r="AB19" s="74">
        <f>IF(OR(MOD($H19,2)=0,INDEX('Данные (2)'!$C$25:$V$44,INT($H19/2)+1,AB$2)&lt;&gt;1),INDEX($E$3:$F$22,AB$2,MOD(COLUMNS($H$2:AB$2),2)+1),INDEX($E$3:$F$22,INT($H19/2)+1,MOD(COLUMNS($H$2:AB$2),2)+1))</f>
        <v>-2.225209339563146</v>
      </c>
      <c r="AC19" s="74">
        <f>IF(OR(MOD($H19,2)=0,INDEX('Данные (2)'!$C$25:$V$44,INT($H19/2)+1,AC$2)&lt;&gt;1),INDEX($E$3:$F$22,AC$2,MOD(COLUMNS($H$2:AC$2),2)+1),INDEX($E$3:$F$22,INT($H19/2)+1,MOD(COLUMNS($H$2:AC$2),2)+1))</f>
        <v>-9.7492791218182369</v>
      </c>
      <c r="AD19" s="74">
        <f>IF(OR(MOD($H19,2)=0,INDEX('Данные (2)'!$C$25:$V$44,INT($H19/2)+1,AD$2)&lt;&gt;1),INDEX($E$3:$F$22,AD$2,MOD(COLUMNS($H$2:AD$2),2)+1),INDEX($E$3:$F$22,INT($H19/2)+1,MOD(COLUMNS($H$2:AD$2),2)+1))</f>
        <v>2.2252093395631425</v>
      </c>
      <c r="AE19" s="74">
        <f>IF(OR(MOD($H19,2)=0,INDEX('Данные (2)'!$C$25:$V$44,INT($H19/2)+1,AE$2)&lt;&gt;1),INDEX($E$3:$F$22,AE$2,MOD(COLUMNS($H$2:AE$2),2)+1),INDEX($E$3:$F$22,INT($H19/2)+1,MOD(COLUMNS($H$2:AE$2),2)+1))</f>
        <v>-7.8183148246802991</v>
      </c>
      <c r="AF19" s="74">
        <f>IF(OR(MOD($H19,2)=0,INDEX('Данные (2)'!$C$25:$V$44,INT($H19/2)+1,AF$2)&lt;&gt;1),INDEX($E$3:$F$22,AF$2,MOD(COLUMNS($H$2:AF$2),2)+1),INDEX($E$3:$F$22,INT($H19/2)+1,MOD(COLUMNS($H$2:AF$2),2)+1))</f>
        <v>6.2348980185873337</v>
      </c>
      <c r="AG19" s="74">
        <f>IF(OR(MOD($H19,2)=0,INDEX('Данные (2)'!$C$25:$V$44,INT($H19/2)+1,AG$2)&lt;&gt;1),INDEX($E$3:$F$22,AG$2,MOD(COLUMNS($H$2:AG$2),2)+1),INDEX($E$3:$F$22,INT($H19/2)+1,MOD(COLUMNS($H$2:AG$2),2)+1))</f>
        <v>-4.3388373911755833</v>
      </c>
      <c r="AH19" s="74">
        <f>IF(OR(MOD($H19,2)=0,INDEX('Данные (2)'!$C$25:$V$44,INT($H19/2)+1,AH$2)&lt;&gt;1),INDEX($E$3:$F$22,AH$2,MOD(COLUMNS($H$2:AH$2),2)+1),INDEX($E$3:$F$22,INT($H19/2)+1,MOD(COLUMNS($H$2:AH$2),2)+1))</f>
        <v>9.0096886790241903</v>
      </c>
      <c r="AI19" s="74">
        <f>IF(OR(MOD($H19,2)=0,INDEX('Данные (2)'!$C$25:$V$44,INT($H19/2)+1,AI$2)&lt;&gt;1),INDEX($E$3:$F$22,AI$2,MOD(COLUMNS($H$2:AI$2),2)+1),INDEX($E$3:$F$22,INT($H19/2)+1,MOD(COLUMNS($H$2:AI$2),2)+1))</f>
        <v>-2.45029690981724E-15</v>
      </c>
      <c r="AJ19" s="74">
        <f>IF(OR(MOD($H19,2)=0,INDEX('Данные (2)'!$C$25:$V$44,INT($H19/2)+1,AJ$2)&lt;&gt;1),INDEX($E$3:$F$22,AJ$2,MOD(COLUMNS($H$2:AJ$2),2)+1),INDEX($E$3:$F$22,INT($H19/2)+1,MOD(COLUMNS($H$2:AJ$2),2)+1))</f>
        <v>10</v>
      </c>
      <c r="AK19" s="74">
        <f>IF(OR(MOD($H19,2)=0,INDEX('Данные (2)'!$C$25:$V$44,INT($H19/2)+1,AK$2)&lt;&gt;1),INDEX($E$3:$F$22,AK$2,MOD(COLUMNS($H$2:AK$2),2)+1),INDEX($E$3:$F$22,INT($H19/2)+1,MOD(COLUMNS($H$2:AK$2),2)+1))</f>
        <v>4.3388373911755789</v>
      </c>
      <c r="AL19" s="74">
        <f>IF(OR(MOD($H19,2)=0,INDEX('Данные (2)'!$C$25:$V$44,INT($H19/2)+1,AL$2)&lt;&gt;1),INDEX($E$3:$F$22,AL$2,MOD(COLUMNS($H$2:AL$2),2)+1),INDEX($E$3:$F$22,INT($H19/2)+1,MOD(COLUMNS($H$2:AL$2),2)+1))</f>
        <v>9.0096886790241921</v>
      </c>
      <c r="AM19" s="74">
        <f>IF(OR(MOD($H19,2)=0,INDEX('Данные (2)'!$C$25:$V$44,INT($H19/2)+1,AM$2)&lt;&gt;1),INDEX($E$3:$F$22,AM$2,MOD(COLUMNS($H$2:AM$2),2)+1),INDEX($E$3:$F$22,INT($H19/2)+1,MOD(COLUMNS($H$2:AM$2),2)+1))</f>
        <v>7.8183148246802956</v>
      </c>
      <c r="AN19" s="74">
        <f>IF(OR(MOD($H19,2)=0,INDEX('Данные (2)'!$C$25:$V$44,INT($H19/2)+1,AN$2)&lt;&gt;1),INDEX($E$3:$F$22,AN$2,MOD(COLUMNS($H$2:AN$2),2)+1),INDEX($E$3:$F$22,INT($H19/2)+1,MOD(COLUMNS($H$2:AN$2),2)+1))</f>
        <v>6.2348980185873373</v>
      </c>
      <c r="AO19" s="74">
        <f>IF(OR(MOD($H19,2)=0,INDEX('Данные (2)'!$C$25:$V$44,INT($H19/2)+1,AO$2)&lt;&gt;1),INDEX($E$3:$F$22,AO$2,MOD(COLUMNS($H$2:AO$2),2)+1),INDEX($E$3:$F$22,INT($H19/2)+1,MOD(COLUMNS($H$2:AO$2),2)+1))</f>
        <v>9.7492791218182351</v>
      </c>
      <c r="AP19" s="74">
        <f>IF(OR(MOD($H19,2)=0,INDEX('Данные (2)'!$C$25:$V$44,INT($H19/2)+1,AP$2)&lt;&gt;1),INDEX($E$3:$F$22,AP$2,MOD(COLUMNS($H$2:AP$2),2)+1),INDEX($E$3:$F$22,INT($H19/2)+1,MOD(COLUMNS($H$2:AP$2),2)+1))</f>
        <v>2.2252093395631469</v>
      </c>
      <c r="AQ19" s="74">
        <f>IF(OR(MOD($H19,2)=0,INDEX('Данные (2)'!$C$25:$V$44,INT($H19/2)+1,AQ$2)&lt;&gt;1),INDEX($E$3:$F$22,AQ$2,MOD(COLUMNS($H$2:AQ$2),2)+1),INDEX($E$3:$F$22,INT($H19/2)+1,MOD(COLUMNS($H$2:AQ$2),2)+1))</f>
        <v>9.7492791218182369</v>
      </c>
      <c r="AR19" s="74">
        <f>IF(OR(MOD($H19,2)=0,INDEX('Данные (2)'!$C$25:$V$44,INT($H19/2)+1,AR$2)&lt;&gt;1),INDEX($E$3:$F$22,AR$2,MOD(COLUMNS($H$2:AR$2),2)+1),INDEX($E$3:$F$22,INT($H19/2)+1,MOD(COLUMNS($H$2:AR$2),2)+1))</f>
        <v>-2.2252093395631407</v>
      </c>
      <c r="AS19" s="74">
        <f>IF(OR(MOD($H19,2)=0,INDEX('Данные (2)'!$C$25:$V$44,INT($H19/2)+1,AS$2)&lt;&gt;1),INDEX($E$3:$F$22,AS$2,MOD(COLUMNS($H$2:AS$2),2)+1),INDEX($E$3:$F$22,INT($H19/2)+1,MOD(COLUMNS($H$2:AS$2),2)+1))</f>
        <v>7.8183148246803</v>
      </c>
      <c r="AT19" s="74">
        <f>IF(OR(MOD($H19,2)=0,INDEX('Данные (2)'!$C$25:$V$44,INT($H19/2)+1,AT$2)&lt;&gt;1),INDEX($E$3:$F$22,AT$2,MOD(COLUMNS($H$2:AT$2),2)+1),INDEX($E$3:$F$22,INT($H19/2)+1,MOD(COLUMNS($H$2:AT$2),2)+1))</f>
        <v>-6.2348980185873328</v>
      </c>
      <c r="AU19" s="74">
        <f>IF(OR(MOD($H19,2)=0,INDEX('Данные (2)'!$C$25:$V$44,INT($H19/2)+1,AU$2)&lt;&gt;1),INDEX($E$3:$F$22,AU$2,MOD(COLUMNS($H$2:AU$2),2)+1),INDEX($E$3:$F$22,INT($H19/2)+1,MOD(COLUMNS($H$2:AU$2),2)+1))</f>
        <v>4.3388373911755842</v>
      </c>
      <c r="AV19" s="74">
        <f>IF(OR(MOD($H19,2)=0,INDEX('Данные (2)'!$C$25:$V$44,INT($H19/2)+1,AV$2)&lt;&gt;1),INDEX($E$3:$F$22,AV$2,MOD(COLUMNS($H$2:AV$2),2)+1),INDEX($E$3:$F$22,INT($H19/2)+1,MOD(COLUMNS($H$2:AV$2),2)+1))</f>
        <v>-9.0096886790241886</v>
      </c>
      <c r="AX19" s="70">
        <f>IF(OR(MOD($H19,2)=0,INDEX('Данные (2)'!$C$25:$V$44,INT($H19/2)+1,AX$2)&lt;&gt;2),INDEX($E$3:$F$22,AX$2,MOD(COLUMNS($AW$2:AX$2),2)+1),INDEX($E$3:$F$22,INT($H19/2)+1,MOD(COLUMNS($AW$2:AX$2),2)+1))</f>
        <v>4.3388373911755815</v>
      </c>
      <c r="AY19" s="70">
        <f>IF(OR(MOD($H19,2)=0,INDEX('Данные (2)'!$C$25:$V$44,INT($H19/2)+1,AY$2)&lt;&gt;2),INDEX($E$3:$F$22,AY$2,MOD(COLUMNS($AW$2:AY$2),2)+1),INDEX($E$3:$F$22,INT($H19/2)+1,MOD(COLUMNS($AW$2:AY$2),2)+1))</f>
        <v>9.0096886790241921</v>
      </c>
      <c r="AZ19" s="70">
        <f>IF(OR(MOD($H19,2)=0,INDEX('Данные (2)'!$C$25:$V$44,INT($H19/2)+1,AZ$2)&lt;&gt;2),INDEX($E$3:$F$22,AZ$2,MOD(COLUMNS($AW$2:AZ$2),2)+1),INDEX($E$3:$F$22,INT($H19/2)+1,MOD(COLUMNS($AW$2:AZ$2),2)+1))</f>
        <v>-4.3388373911755798</v>
      </c>
      <c r="BA19" s="70">
        <f>IF(OR(MOD($H19,2)=0,INDEX('Данные (2)'!$C$25:$V$44,INT($H19/2)+1,BA$2)&lt;&gt;2),INDEX($E$3:$F$22,BA$2,MOD(COLUMNS($AW$2:BA$2),2)+1),INDEX($E$3:$F$22,INT($H19/2)+1,MOD(COLUMNS($AW$2:BA$2),2)+1))</f>
        <v>-9.0096886790241921</v>
      </c>
      <c r="BB19" s="70">
        <f>IF(OR(MOD($H19,2)=0,INDEX('Данные (2)'!$C$25:$V$44,INT($H19/2)+1,BB$2)&lt;&gt;2),INDEX($E$3:$F$22,BB$2,MOD(COLUMNS($AW$2:BB$2),2)+1),INDEX($E$3:$F$22,INT($H19/2)+1,MOD(COLUMNS($AW$2:BB$2),2)+1))</f>
        <v>9.7492791218182369</v>
      </c>
      <c r="BC19" s="70">
        <f>IF(OR(MOD($H19,2)=0,INDEX('Данные (2)'!$C$25:$V$44,INT($H19/2)+1,BC$2)&lt;&gt;2),INDEX($E$3:$F$22,BC$2,MOD(COLUMNS($AW$2:BC$2),2)+1),INDEX($E$3:$F$22,INT($H19/2)+1,MOD(COLUMNS($AW$2:BC$2),2)+1))</f>
        <v>2.2252093395631443</v>
      </c>
      <c r="BD19" s="70">
        <f>IF(OR(MOD($H19,2)=0,INDEX('Данные (2)'!$C$25:$V$44,INT($H19/2)+1,BD$2)&lt;&gt;2),INDEX($E$3:$F$22,BD$2,MOD(COLUMNS($AW$2:BD$2),2)+1),INDEX($E$3:$F$22,INT($H19/2)+1,MOD(COLUMNS($AW$2:BD$2),2)+1))</f>
        <v>9.7492791218182369</v>
      </c>
      <c r="BE19" s="70">
        <f>IF(OR(MOD($H19,2)=0,INDEX('Данные (2)'!$C$25:$V$44,INT($H19/2)+1,BE$2)&lt;&gt;2),INDEX($E$3:$F$22,BE$2,MOD(COLUMNS($AW$2:BE$2),2)+1),INDEX($E$3:$F$22,INT($H19/2)+1,MOD(COLUMNS($AW$2:BE$2),2)+1))</f>
        <v>-2.2252093395631434</v>
      </c>
      <c r="BF19" s="70">
        <f>IF(OR(MOD($H19,2)=0,INDEX('Данные (2)'!$C$25:$V$44,INT($H19/2)+1,BF$2)&lt;&gt;2),INDEX($E$3:$F$22,BF$2,MOD(COLUMNS($AW$2:BF$2),2)+1),INDEX($E$3:$F$22,INT($H19/2)+1,MOD(COLUMNS($AW$2:BF$2),2)+1))</f>
        <v>7.8183148246802991</v>
      </c>
      <c r="BG19" s="70">
        <f>IF(OR(MOD($H19,2)=0,INDEX('Данные (2)'!$C$25:$V$44,INT($H19/2)+1,BG$2)&lt;&gt;2),INDEX($E$3:$F$22,BG$2,MOD(COLUMNS($AW$2:BG$2),2)+1),INDEX($E$3:$F$22,INT($H19/2)+1,MOD(COLUMNS($AW$2:BG$2),2)+1))</f>
        <v>-6.2348980185873346</v>
      </c>
      <c r="BH19" s="70">
        <f>IF(OR(MOD($H19,2)=0,INDEX('Данные (2)'!$C$25:$V$44,INT($H19/2)+1,BH$2)&lt;&gt;2),INDEX($E$3:$F$22,BH$2,MOD(COLUMNS($AW$2:BH$2),2)+1),INDEX($E$3:$F$22,INT($H19/2)+1,MOD(COLUMNS($AW$2:BH$2),2)+1))</f>
        <v>-4.3388373911755798</v>
      </c>
      <c r="BI19" s="70">
        <f>IF(OR(MOD($H19,2)=0,INDEX('Данные (2)'!$C$25:$V$44,INT($H19/2)+1,BI$2)&lt;&gt;2),INDEX($E$3:$F$22,BI$2,MOD(COLUMNS($AW$2:BI$2),2)+1),INDEX($E$3:$F$22,INT($H19/2)+1,MOD(COLUMNS($AW$2:BI$2),2)+1))</f>
        <v>-9.0096886790241921</v>
      </c>
      <c r="BJ19" s="70">
        <f>IF(OR(MOD($H19,2)=0,INDEX('Данные (2)'!$C$25:$V$44,INT($H19/2)+1,BJ$2)&lt;&gt;2),INDEX($E$3:$F$22,BJ$2,MOD(COLUMNS($AW$2:BJ$2),2)+1),INDEX($E$3:$F$22,INT($H19/2)+1,MOD(COLUMNS($AW$2:BJ$2),2)+1))</f>
        <v>1.22514845490862E-15</v>
      </c>
      <c r="BK19" s="70">
        <f>IF(OR(MOD($H19,2)=0,INDEX('Данные (2)'!$C$25:$V$44,INT($H19/2)+1,BK$2)&lt;&gt;2),INDEX($E$3:$F$22,BK$2,MOD(COLUMNS($AW$2:BK$2),2)+1),INDEX($E$3:$F$22,INT($H19/2)+1,MOD(COLUMNS($AW$2:BK$2),2)+1))</f>
        <v>-10</v>
      </c>
      <c r="BL19" s="70">
        <f>IF(OR(MOD($H19,2)=0,INDEX('Данные (2)'!$C$25:$V$44,INT($H19/2)+1,BL$2)&lt;&gt;2),INDEX($E$3:$F$22,BL$2,MOD(COLUMNS($AW$2:BL$2),2)+1),INDEX($E$3:$F$22,INT($H19/2)+1,MOD(COLUMNS($AW$2:BL$2),2)+1))</f>
        <v>-4.3388373911755798</v>
      </c>
      <c r="BM19" s="70">
        <f>IF(OR(MOD($H19,2)=0,INDEX('Данные (2)'!$C$25:$V$44,INT($H19/2)+1,BM$2)&lt;&gt;2),INDEX($E$3:$F$22,BM$2,MOD(COLUMNS($AW$2:BM$2),2)+1),INDEX($E$3:$F$22,INT($H19/2)+1,MOD(COLUMNS($AW$2:BM$2),2)+1))</f>
        <v>-9.0096886790241921</v>
      </c>
      <c r="BN19" s="70">
        <f>IF(OR(MOD($H19,2)=0,INDEX('Данные (2)'!$C$25:$V$44,INT($H19/2)+1,BN$2)&lt;&gt;2),INDEX($E$3:$F$22,BN$2,MOD(COLUMNS($AW$2:BN$2),2)+1),INDEX($E$3:$F$22,INT($H19/2)+1,MOD(COLUMNS($AW$2:BN$2),2)+1))</f>
        <v>-4.3388373911755798</v>
      </c>
      <c r="BO19" s="70">
        <f>IF(OR(MOD($H19,2)=0,INDEX('Данные (2)'!$C$25:$V$44,INT($H19/2)+1,BO$2)&lt;&gt;2),INDEX($E$3:$F$22,BO$2,MOD(COLUMNS($AW$2:BO$2),2)+1),INDEX($E$3:$F$22,INT($H19/2)+1,MOD(COLUMNS($AW$2:BO$2),2)+1))</f>
        <v>-9.0096886790241921</v>
      </c>
      <c r="BP19" s="70">
        <f>IF(OR(MOD($H19,2)=0,INDEX('Данные (2)'!$C$25:$V$44,INT($H19/2)+1,BP$2)&lt;&gt;2),INDEX($E$3:$F$22,BP$2,MOD(COLUMNS($AW$2:BP$2),2)+1),INDEX($E$3:$F$22,INT($H19/2)+1,MOD(COLUMNS($AW$2:BP$2),2)+1))</f>
        <v>-4.3388373911755798</v>
      </c>
      <c r="BQ19" s="70">
        <f>IF(OR(MOD($H19,2)=0,INDEX('Данные (2)'!$C$25:$V$44,INT($H19/2)+1,BQ$2)&lt;&gt;2),INDEX($E$3:$F$22,BQ$2,MOD(COLUMNS($AW$2:BQ$2),2)+1),INDEX($E$3:$F$22,INT($H19/2)+1,MOD(COLUMNS($AW$2:BQ$2),2)+1))</f>
        <v>-9.0096886790241921</v>
      </c>
      <c r="BR19" s="70">
        <f>IF(OR(MOD($H19,2)=0,INDEX('Данные (2)'!$C$25:$V$44,INT($H19/2)+1,BR$2)&lt;&gt;2),INDEX($E$3:$F$22,BR$2,MOD(COLUMNS($AW$2:BR$2),2)+1),INDEX($E$3:$F$22,INT($H19/2)+1,MOD(COLUMNS($AW$2:BR$2),2)+1))</f>
        <v>-4.3388373911755798</v>
      </c>
      <c r="BS19" s="70">
        <f>IF(OR(MOD($H19,2)=0,INDEX('Данные (2)'!$C$25:$V$44,INT($H19/2)+1,BS$2)&lt;&gt;2),INDEX($E$3:$F$22,BS$2,MOD(COLUMNS($AW$2:BS$2),2)+1),INDEX($E$3:$F$22,INT($H19/2)+1,MOD(COLUMNS($AW$2:BS$2),2)+1))</f>
        <v>-9.0096886790241921</v>
      </c>
      <c r="BT19" s="70">
        <f>IF(OR(MOD($H19,2)=0,INDEX('Данные (2)'!$C$25:$V$44,INT($H19/2)+1,BT$2)&lt;&gt;2),INDEX($E$3:$F$22,BT$2,MOD(COLUMNS($AW$2:BT$2),2)+1),INDEX($E$3:$F$22,INT($H19/2)+1,MOD(COLUMNS($AW$2:BT$2),2)+1))</f>
        <v>-4.3388373911755798</v>
      </c>
      <c r="BU19" s="70">
        <f>IF(OR(MOD($H19,2)=0,INDEX('Данные (2)'!$C$25:$V$44,INT($H19/2)+1,BU$2)&lt;&gt;2),INDEX($E$3:$F$22,BU$2,MOD(COLUMNS($AW$2:BU$2),2)+1),INDEX($E$3:$F$22,INT($H19/2)+1,MOD(COLUMNS($AW$2:BU$2),2)+1))</f>
        <v>-9.0096886790241921</v>
      </c>
      <c r="BV19" s="70">
        <f>IF(OR(MOD($H19,2)=0,INDEX('Данные (2)'!$C$25:$V$44,INT($H19/2)+1,BV$2)&lt;&gt;2),INDEX($E$3:$F$22,BV$2,MOD(COLUMNS($AW$2:BV$2),2)+1),INDEX($E$3:$F$22,INT($H19/2)+1,MOD(COLUMNS($AW$2:BV$2),2)+1))</f>
        <v>-4.3388373911755798</v>
      </c>
      <c r="BW19" s="70">
        <f>IF(OR(MOD($H19,2)=0,INDEX('Данные (2)'!$C$25:$V$44,INT($H19/2)+1,BW$2)&lt;&gt;2),INDEX($E$3:$F$22,BW$2,MOD(COLUMNS($AW$2:BW$2),2)+1),INDEX($E$3:$F$22,INT($H19/2)+1,MOD(COLUMNS($AW$2:BW$2),2)+1))</f>
        <v>-9.0096886790241921</v>
      </c>
      <c r="BX19" s="70">
        <f>IF(OR(MOD($H19,2)=0,INDEX('Данные (2)'!$C$25:$V$44,INT($H19/2)+1,BX$2)&lt;&gt;2),INDEX($E$3:$F$22,BX$2,MOD(COLUMNS($AW$2:BX$2),2)+1),INDEX($E$3:$F$22,INT($H19/2)+1,MOD(COLUMNS($AW$2:BX$2),2)+1))</f>
        <v>-4.3388373911755798</v>
      </c>
      <c r="BY19" s="70">
        <f>IF(OR(MOD($H19,2)=0,INDEX('Данные (2)'!$C$25:$V$44,INT($H19/2)+1,BY$2)&lt;&gt;2),INDEX($E$3:$F$22,BY$2,MOD(COLUMNS($AW$2:BY$2),2)+1),INDEX($E$3:$F$22,INT($H19/2)+1,MOD(COLUMNS($AW$2:BY$2),2)+1))</f>
        <v>-9.0096886790241921</v>
      </c>
      <c r="BZ19" s="70">
        <f>IF(OR(MOD($H19,2)=0,INDEX('Данные (2)'!$C$25:$V$44,INT($H19/2)+1,BZ$2)&lt;&gt;2),INDEX($E$3:$F$22,BZ$2,MOD(COLUMNS($AW$2:BZ$2),2)+1),INDEX($E$3:$F$22,INT($H19/2)+1,MOD(COLUMNS($AW$2:BZ$2),2)+1))</f>
        <v>4.3388373911755789</v>
      </c>
      <c r="CA19" s="70">
        <f>IF(OR(MOD($H19,2)=0,INDEX('Данные (2)'!$C$25:$V$44,INT($H19/2)+1,CA$2)&lt;&gt;2),INDEX($E$3:$F$22,CA$2,MOD(COLUMNS($AW$2:CA$2),2)+1),INDEX($E$3:$F$22,INT($H19/2)+1,MOD(COLUMNS($AW$2:CA$2),2)+1))</f>
        <v>9.0096886790241921</v>
      </c>
      <c r="CB19" s="70">
        <f>IF(OR(MOD($H19,2)=0,INDEX('Данные (2)'!$C$25:$V$44,INT($H19/2)+1,CB$2)&lt;&gt;2),INDEX($E$3:$F$22,CB$2,MOD(COLUMNS($AW$2:CB$2),2)+1),INDEX($E$3:$F$22,INT($H19/2)+1,MOD(COLUMNS($AW$2:CB$2),2)+1))</f>
        <v>7.8183148246802956</v>
      </c>
      <c r="CC19" s="70">
        <f>IF(OR(MOD($H19,2)=0,INDEX('Данные (2)'!$C$25:$V$44,INT($H19/2)+1,CC$2)&lt;&gt;2),INDEX($E$3:$F$22,CC$2,MOD(COLUMNS($AW$2:CC$2),2)+1),INDEX($E$3:$F$22,INT($H19/2)+1,MOD(COLUMNS($AW$2:CC$2),2)+1))</f>
        <v>6.2348980185873373</v>
      </c>
      <c r="CD19" s="70">
        <f>IF(OR(MOD($H19,2)=0,INDEX('Данные (2)'!$C$25:$V$44,INT($H19/2)+1,CD$2)&lt;&gt;2),INDEX($E$3:$F$22,CD$2,MOD(COLUMNS($AW$2:CD$2),2)+1),INDEX($E$3:$F$22,INT($H19/2)+1,MOD(COLUMNS($AW$2:CD$2),2)+1))</f>
        <v>9.7492791218182351</v>
      </c>
      <c r="CE19" s="70">
        <f>IF(OR(MOD($H19,2)=0,INDEX('Данные (2)'!$C$25:$V$44,INT($H19/2)+1,CE$2)&lt;&gt;2),INDEX($E$3:$F$22,CE$2,MOD(COLUMNS($AW$2:CE$2),2)+1),INDEX($E$3:$F$22,INT($H19/2)+1,MOD(COLUMNS($AW$2:CE$2),2)+1))</f>
        <v>2.2252093395631469</v>
      </c>
      <c r="CF19" s="70">
        <f>IF(OR(MOD($H19,2)=0,INDEX('Данные (2)'!$C$25:$V$44,INT($H19/2)+1,CF$2)&lt;&gt;2),INDEX($E$3:$F$22,CF$2,MOD(COLUMNS($AW$2:CF$2),2)+1),INDEX($E$3:$F$22,INT($H19/2)+1,MOD(COLUMNS($AW$2:CF$2),2)+1))</f>
        <v>9.7492791218182369</v>
      </c>
      <c r="CG19" s="70">
        <f>IF(OR(MOD($H19,2)=0,INDEX('Данные (2)'!$C$25:$V$44,INT($H19/2)+1,CG$2)&lt;&gt;2),INDEX($E$3:$F$22,CG$2,MOD(COLUMNS($AW$2:CG$2),2)+1),INDEX($E$3:$F$22,INT($H19/2)+1,MOD(COLUMNS($AW$2:CG$2),2)+1))</f>
        <v>-2.2252093395631407</v>
      </c>
      <c r="CH19" s="70">
        <f>IF(OR(MOD($H19,2)=0,INDEX('Данные (2)'!$C$25:$V$44,INT($H19/2)+1,CH$2)&lt;&gt;2),INDEX($E$3:$F$22,CH$2,MOD(COLUMNS($AW$2:CH$2),2)+1),INDEX($E$3:$F$22,INT($H19/2)+1,MOD(COLUMNS($AW$2:CH$2),2)+1))</f>
        <v>7.8183148246803</v>
      </c>
      <c r="CI19" s="70">
        <f>IF(OR(MOD($H19,2)=0,INDEX('Данные (2)'!$C$25:$V$44,INT($H19/2)+1,CI$2)&lt;&gt;2),INDEX($E$3:$F$22,CI$2,MOD(COLUMNS($AW$2:CI$2),2)+1),INDEX($E$3:$F$22,INT($H19/2)+1,MOD(COLUMNS($AW$2:CI$2),2)+1))</f>
        <v>-6.2348980185873328</v>
      </c>
      <c r="CJ19" s="70">
        <f>IF(OR(MOD($H19,2)=0,INDEX('Данные (2)'!$C$25:$V$44,INT($H19/2)+1,CJ$2)&lt;&gt;2),INDEX($E$3:$F$22,CJ$2,MOD(COLUMNS($AW$2:CJ$2),2)+1),INDEX($E$3:$F$22,INT($H19/2)+1,MOD(COLUMNS($AW$2:CJ$2),2)+1))</f>
        <v>4.3388373911755842</v>
      </c>
      <c r="CK19" s="70">
        <f>IF(OR(MOD($H19,2)=0,INDEX('Данные (2)'!$C$25:$V$44,INT($H19/2)+1,CK$2)&lt;&gt;2),INDEX($E$3:$F$22,CK$2,MOD(COLUMNS($AW$2:CK$2),2)+1),INDEX($E$3:$F$22,INT($H19/2)+1,MOD(COLUMNS($AW$2:CK$2),2)+1))</f>
        <v>-9.0096886790241886</v>
      </c>
      <c r="CM19" s="69">
        <f>INDEX(I19:AV19,$B$60*2-1)</f>
        <v>-4.3388373911755833</v>
      </c>
      <c r="CN19" s="69">
        <f>INDEX(I19:AV19,$B$60*2)</f>
        <v>9.0096886790241903</v>
      </c>
      <c r="CO19" s="69">
        <f>INDEX(AX19:CK19,$B$60*2-1)</f>
        <v>-4.3388373911755798</v>
      </c>
      <c r="CP19" s="69">
        <f>INDEX(AX19:CK19,$B$60*2)</f>
        <v>-9.0096886790241921</v>
      </c>
    </row>
    <row r="20" spans="4:94" x14ac:dyDescent="0.25">
      <c r="D20" s="65">
        <v>18</v>
      </c>
      <c r="E20" s="76">
        <f>$B$2 + $B$4*SIN($B$6*D20)</f>
        <v>9.7492791218182369</v>
      </c>
      <c r="F20" s="76">
        <f>$B$2 + $B$4*COS($B$6*D20)</f>
        <v>-2.2252093395631407</v>
      </c>
      <c r="H20" s="75">
        <v>16</v>
      </c>
      <c r="I20" s="74">
        <f>IF(OR(MOD($H20,2)=0,INDEX('Данные (2)'!$C$25:$V$44,INT($H20/2)+1,I$2)&lt;&gt;1),INDEX($E$3:$F$22,I$2,MOD(COLUMNS(H$2:$I$2),2)+1),INDEX($E$3:$F$22,INT($H20/2)+1,MOD(COLUMNS(H$2:$I$2),2)+1))</f>
        <v>4.3388373911755815</v>
      </c>
      <c r="J20" s="74">
        <f>IF(OR(MOD($H20,2)=0,INDEX('Данные (2)'!$C$25:$V$44,INT($H20/2)+1,J$2)&lt;&gt;1),INDEX($E$3:$F$22,J$2,MOD(COLUMNS($H$2:J$2),2)+1),INDEX($E$3:$F$22,INT($H20/2)+1,MOD(COLUMNS($H$2:J$2),2)+1))</f>
        <v>9.0096886790241921</v>
      </c>
      <c r="K20" s="74">
        <f>IF(OR(MOD($H20,2)=0,INDEX('Данные (2)'!$C$25:$V$44,INT($H20/2)+1,K$2)&lt;&gt;1),INDEX($E$3:$F$22,K$2,MOD(COLUMNS($H$2:K$2),2)+1),INDEX($E$3:$F$22,INT($H20/2)+1,MOD(COLUMNS($H$2:K$2),2)+1))</f>
        <v>7.8183148246802983</v>
      </c>
      <c r="L20" s="74">
        <f>IF(OR(MOD($H20,2)=0,INDEX('Данные (2)'!$C$25:$V$44,INT($H20/2)+1,L$2)&lt;&gt;1),INDEX($E$3:$F$22,L$2,MOD(COLUMNS($H$2:L$2),2)+1),INDEX($E$3:$F$22,INT($H20/2)+1,MOD(COLUMNS($H$2:L$2),2)+1))</f>
        <v>6.2348980185873355</v>
      </c>
      <c r="M20" s="74">
        <f>IF(OR(MOD($H20,2)=0,INDEX('Данные (2)'!$C$25:$V$44,INT($H20/2)+1,M$2)&lt;&gt;1),INDEX($E$3:$F$22,M$2,MOD(COLUMNS($H$2:M$2),2)+1),INDEX($E$3:$F$22,INT($H20/2)+1,MOD(COLUMNS($H$2:M$2),2)+1))</f>
        <v>9.7492791218182369</v>
      </c>
      <c r="N20" s="74">
        <f>IF(OR(MOD($H20,2)=0,INDEX('Данные (2)'!$C$25:$V$44,INT($H20/2)+1,N$2)&lt;&gt;1),INDEX($E$3:$F$22,N$2,MOD(COLUMNS($H$2:N$2),2)+1),INDEX($E$3:$F$22,INT($H20/2)+1,MOD(COLUMNS($H$2:N$2),2)+1))</f>
        <v>2.2252093395631443</v>
      </c>
      <c r="O20" s="74">
        <f>IF(OR(MOD($H20,2)=0,INDEX('Данные (2)'!$C$25:$V$44,INT($H20/2)+1,O$2)&lt;&gt;1),INDEX($E$3:$F$22,O$2,MOD(COLUMNS($H$2:O$2),2)+1),INDEX($E$3:$F$22,INT($H20/2)+1,MOD(COLUMNS($H$2:O$2),2)+1))</f>
        <v>9.7492791218182369</v>
      </c>
      <c r="P20" s="74">
        <f>IF(OR(MOD($H20,2)=0,INDEX('Данные (2)'!$C$25:$V$44,INT($H20/2)+1,P$2)&lt;&gt;1),INDEX($E$3:$F$22,P$2,MOD(COLUMNS($H$2:P$2),2)+1),INDEX($E$3:$F$22,INT($H20/2)+1,MOD(COLUMNS($H$2:P$2),2)+1))</f>
        <v>-2.2252093395631434</v>
      </c>
      <c r="Q20" s="74">
        <f>IF(OR(MOD($H20,2)=0,INDEX('Данные (2)'!$C$25:$V$44,INT($H20/2)+1,Q$2)&lt;&gt;1),INDEX($E$3:$F$22,Q$2,MOD(COLUMNS($H$2:Q$2),2)+1),INDEX($E$3:$F$22,INT($H20/2)+1,MOD(COLUMNS($H$2:Q$2),2)+1))</f>
        <v>7.8183148246802991</v>
      </c>
      <c r="R20" s="74">
        <f>IF(OR(MOD($H20,2)=0,INDEX('Данные (2)'!$C$25:$V$44,INT($H20/2)+1,R$2)&lt;&gt;1),INDEX($E$3:$F$22,R$2,MOD(COLUMNS($H$2:R$2),2)+1),INDEX($E$3:$F$22,INT($H20/2)+1,MOD(COLUMNS($H$2:R$2),2)+1))</f>
        <v>-6.2348980185873346</v>
      </c>
      <c r="S20" s="74">
        <f>IF(OR(MOD($H20,2)=0,INDEX('Данные (2)'!$C$25:$V$44,INT($H20/2)+1,S$2)&lt;&gt;1),INDEX($E$3:$F$22,S$2,MOD(COLUMNS($H$2:S$2),2)+1),INDEX($E$3:$F$22,INT($H20/2)+1,MOD(COLUMNS($H$2:S$2),2)+1))</f>
        <v>4.3388373911755824</v>
      </c>
      <c r="T20" s="74">
        <f>IF(OR(MOD($H20,2)=0,INDEX('Данные (2)'!$C$25:$V$44,INT($H20/2)+1,T$2)&lt;&gt;1),INDEX($E$3:$F$22,T$2,MOD(COLUMNS($H$2:T$2),2)+1),INDEX($E$3:$F$22,INT($H20/2)+1,MOD(COLUMNS($H$2:T$2),2)+1))</f>
        <v>-9.0096886790241903</v>
      </c>
      <c r="U20" s="74">
        <f>IF(OR(MOD($H20,2)=0,INDEX('Данные (2)'!$C$25:$V$44,INT($H20/2)+1,U$2)&lt;&gt;1),INDEX($E$3:$F$22,U$2,MOD(COLUMNS($H$2:U$2),2)+1),INDEX($E$3:$F$22,INT($H20/2)+1,MOD(COLUMNS($H$2:U$2),2)+1))</f>
        <v>1.22514845490862E-15</v>
      </c>
      <c r="V20" s="74">
        <f>IF(OR(MOD($H20,2)=0,INDEX('Данные (2)'!$C$25:$V$44,INT($H20/2)+1,V$2)&lt;&gt;1),INDEX($E$3:$F$22,V$2,MOD(COLUMNS($H$2:V$2),2)+1),INDEX($E$3:$F$22,INT($H20/2)+1,MOD(COLUMNS($H$2:V$2),2)+1))</f>
        <v>-10</v>
      </c>
      <c r="W20" s="74">
        <f>IF(OR(MOD($H20,2)=0,INDEX('Данные (2)'!$C$25:$V$44,INT($H20/2)+1,W$2)&lt;&gt;1),INDEX($E$3:$F$22,W$2,MOD(COLUMNS($H$2:W$2),2)+1),INDEX($E$3:$F$22,INT($H20/2)+1,MOD(COLUMNS($H$2:W$2),2)+1))</f>
        <v>-4.3388373911755798</v>
      </c>
      <c r="X20" s="74">
        <f>IF(OR(MOD($H20,2)=0,INDEX('Данные (2)'!$C$25:$V$44,INT($H20/2)+1,X$2)&lt;&gt;1),INDEX($E$3:$F$22,X$2,MOD(COLUMNS($H$2:X$2),2)+1),INDEX($E$3:$F$22,INT($H20/2)+1,MOD(COLUMNS($H$2:X$2),2)+1))</f>
        <v>-9.0096886790241921</v>
      </c>
      <c r="Y20" s="74">
        <f>IF(OR(MOD($H20,2)=0,INDEX('Данные (2)'!$C$25:$V$44,INT($H20/2)+1,Y$2)&lt;&gt;1),INDEX($E$3:$F$22,Y$2,MOD(COLUMNS($H$2:Y$2),2)+1),INDEX($E$3:$F$22,INT($H20/2)+1,MOD(COLUMNS($H$2:Y$2),2)+1))</f>
        <v>-7.8183148246802965</v>
      </c>
      <c r="Z20" s="74">
        <f>IF(OR(MOD($H20,2)=0,INDEX('Данные (2)'!$C$25:$V$44,INT($H20/2)+1,Z$2)&lt;&gt;1),INDEX($E$3:$F$22,Z$2,MOD(COLUMNS($H$2:Z$2),2)+1),INDEX($E$3:$F$22,INT($H20/2)+1,MOD(COLUMNS($H$2:Z$2),2)+1))</f>
        <v>-6.2348980185873373</v>
      </c>
      <c r="AA20" s="74">
        <f>IF(OR(MOD($H20,2)=0,INDEX('Данные (2)'!$C$25:$V$44,INT($H20/2)+1,AA$2)&lt;&gt;1),INDEX($E$3:$F$22,AA$2,MOD(COLUMNS($H$2:AA$2),2)+1),INDEX($E$3:$F$22,INT($H20/2)+1,MOD(COLUMNS($H$2:AA$2),2)+1))</f>
        <v>-9.7492791218182369</v>
      </c>
      <c r="AB20" s="74">
        <f>IF(OR(MOD($H20,2)=0,INDEX('Данные (2)'!$C$25:$V$44,INT($H20/2)+1,AB$2)&lt;&gt;1),INDEX($E$3:$F$22,AB$2,MOD(COLUMNS($H$2:AB$2),2)+1),INDEX($E$3:$F$22,INT($H20/2)+1,MOD(COLUMNS($H$2:AB$2),2)+1))</f>
        <v>-2.225209339563146</v>
      </c>
      <c r="AC20" s="74">
        <f>IF(OR(MOD($H20,2)=0,INDEX('Данные (2)'!$C$25:$V$44,INT($H20/2)+1,AC$2)&lt;&gt;1),INDEX($E$3:$F$22,AC$2,MOD(COLUMNS($H$2:AC$2),2)+1),INDEX($E$3:$F$22,INT($H20/2)+1,MOD(COLUMNS($H$2:AC$2),2)+1))</f>
        <v>-9.7492791218182369</v>
      </c>
      <c r="AD20" s="74">
        <f>IF(OR(MOD($H20,2)=0,INDEX('Данные (2)'!$C$25:$V$44,INT($H20/2)+1,AD$2)&lt;&gt;1),INDEX($E$3:$F$22,AD$2,MOD(COLUMNS($H$2:AD$2),2)+1),INDEX($E$3:$F$22,INT($H20/2)+1,MOD(COLUMNS($H$2:AD$2),2)+1))</f>
        <v>2.2252093395631425</v>
      </c>
      <c r="AE20" s="74">
        <f>IF(OR(MOD($H20,2)=0,INDEX('Данные (2)'!$C$25:$V$44,INT($H20/2)+1,AE$2)&lt;&gt;1),INDEX($E$3:$F$22,AE$2,MOD(COLUMNS($H$2:AE$2),2)+1),INDEX($E$3:$F$22,INT($H20/2)+1,MOD(COLUMNS($H$2:AE$2),2)+1))</f>
        <v>-7.8183148246802991</v>
      </c>
      <c r="AF20" s="74">
        <f>IF(OR(MOD($H20,2)=0,INDEX('Данные (2)'!$C$25:$V$44,INT($H20/2)+1,AF$2)&lt;&gt;1),INDEX($E$3:$F$22,AF$2,MOD(COLUMNS($H$2:AF$2),2)+1),INDEX($E$3:$F$22,INT($H20/2)+1,MOD(COLUMNS($H$2:AF$2),2)+1))</f>
        <v>6.2348980185873337</v>
      </c>
      <c r="AG20" s="74">
        <f>IF(OR(MOD($H20,2)=0,INDEX('Данные (2)'!$C$25:$V$44,INT($H20/2)+1,AG$2)&lt;&gt;1),INDEX($E$3:$F$22,AG$2,MOD(COLUMNS($H$2:AG$2),2)+1),INDEX($E$3:$F$22,INT($H20/2)+1,MOD(COLUMNS($H$2:AG$2),2)+1))</f>
        <v>-4.3388373911755833</v>
      </c>
      <c r="AH20" s="74">
        <f>IF(OR(MOD($H20,2)=0,INDEX('Данные (2)'!$C$25:$V$44,INT($H20/2)+1,AH$2)&lt;&gt;1),INDEX($E$3:$F$22,AH$2,MOD(COLUMNS($H$2:AH$2),2)+1),INDEX($E$3:$F$22,INT($H20/2)+1,MOD(COLUMNS($H$2:AH$2),2)+1))</f>
        <v>9.0096886790241903</v>
      </c>
      <c r="AI20" s="74">
        <f>IF(OR(MOD($H20,2)=0,INDEX('Данные (2)'!$C$25:$V$44,INT($H20/2)+1,AI$2)&lt;&gt;1),INDEX($E$3:$F$22,AI$2,MOD(COLUMNS($H$2:AI$2),2)+1),INDEX($E$3:$F$22,INT($H20/2)+1,MOD(COLUMNS($H$2:AI$2),2)+1))</f>
        <v>-2.45029690981724E-15</v>
      </c>
      <c r="AJ20" s="74">
        <f>IF(OR(MOD($H20,2)=0,INDEX('Данные (2)'!$C$25:$V$44,INT($H20/2)+1,AJ$2)&lt;&gt;1),INDEX($E$3:$F$22,AJ$2,MOD(COLUMNS($H$2:AJ$2),2)+1),INDEX($E$3:$F$22,INT($H20/2)+1,MOD(COLUMNS($H$2:AJ$2),2)+1))</f>
        <v>10</v>
      </c>
      <c r="AK20" s="74">
        <f>IF(OR(MOD($H20,2)=0,INDEX('Данные (2)'!$C$25:$V$44,INT($H20/2)+1,AK$2)&lt;&gt;1),INDEX($E$3:$F$22,AK$2,MOD(COLUMNS($H$2:AK$2),2)+1),INDEX($E$3:$F$22,INT($H20/2)+1,MOD(COLUMNS($H$2:AK$2),2)+1))</f>
        <v>4.3388373911755789</v>
      </c>
      <c r="AL20" s="74">
        <f>IF(OR(MOD($H20,2)=0,INDEX('Данные (2)'!$C$25:$V$44,INT($H20/2)+1,AL$2)&lt;&gt;1),INDEX($E$3:$F$22,AL$2,MOD(COLUMNS($H$2:AL$2),2)+1),INDEX($E$3:$F$22,INT($H20/2)+1,MOD(COLUMNS($H$2:AL$2),2)+1))</f>
        <v>9.0096886790241921</v>
      </c>
      <c r="AM20" s="74">
        <f>IF(OR(MOD($H20,2)=0,INDEX('Данные (2)'!$C$25:$V$44,INT($H20/2)+1,AM$2)&lt;&gt;1),INDEX($E$3:$F$22,AM$2,MOD(COLUMNS($H$2:AM$2),2)+1),INDEX($E$3:$F$22,INT($H20/2)+1,MOD(COLUMNS($H$2:AM$2),2)+1))</f>
        <v>7.8183148246802956</v>
      </c>
      <c r="AN20" s="74">
        <f>IF(OR(MOD($H20,2)=0,INDEX('Данные (2)'!$C$25:$V$44,INT($H20/2)+1,AN$2)&lt;&gt;1),INDEX($E$3:$F$22,AN$2,MOD(COLUMNS($H$2:AN$2),2)+1),INDEX($E$3:$F$22,INT($H20/2)+1,MOD(COLUMNS($H$2:AN$2),2)+1))</f>
        <v>6.2348980185873373</v>
      </c>
      <c r="AO20" s="74">
        <f>IF(OR(MOD($H20,2)=0,INDEX('Данные (2)'!$C$25:$V$44,INT($H20/2)+1,AO$2)&lt;&gt;1),INDEX($E$3:$F$22,AO$2,MOD(COLUMNS($H$2:AO$2),2)+1),INDEX($E$3:$F$22,INT($H20/2)+1,MOD(COLUMNS($H$2:AO$2),2)+1))</f>
        <v>9.7492791218182351</v>
      </c>
      <c r="AP20" s="74">
        <f>IF(OR(MOD($H20,2)=0,INDEX('Данные (2)'!$C$25:$V$44,INT($H20/2)+1,AP$2)&lt;&gt;1),INDEX($E$3:$F$22,AP$2,MOD(COLUMNS($H$2:AP$2),2)+1),INDEX($E$3:$F$22,INT($H20/2)+1,MOD(COLUMNS($H$2:AP$2),2)+1))</f>
        <v>2.2252093395631469</v>
      </c>
      <c r="AQ20" s="74">
        <f>IF(OR(MOD($H20,2)=0,INDEX('Данные (2)'!$C$25:$V$44,INT($H20/2)+1,AQ$2)&lt;&gt;1),INDEX($E$3:$F$22,AQ$2,MOD(COLUMNS($H$2:AQ$2),2)+1),INDEX($E$3:$F$22,INT($H20/2)+1,MOD(COLUMNS($H$2:AQ$2),2)+1))</f>
        <v>9.7492791218182369</v>
      </c>
      <c r="AR20" s="74">
        <f>IF(OR(MOD($H20,2)=0,INDEX('Данные (2)'!$C$25:$V$44,INT($H20/2)+1,AR$2)&lt;&gt;1),INDEX($E$3:$F$22,AR$2,MOD(COLUMNS($H$2:AR$2),2)+1),INDEX($E$3:$F$22,INT($H20/2)+1,MOD(COLUMNS($H$2:AR$2),2)+1))</f>
        <v>-2.2252093395631407</v>
      </c>
      <c r="AS20" s="74">
        <f>IF(OR(MOD($H20,2)=0,INDEX('Данные (2)'!$C$25:$V$44,INT($H20/2)+1,AS$2)&lt;&gt;1),INDEX($E$3:$F$22,AS$2,MOD(COLUMNS($H$2:AS$2),2)+1),INDEX($E$3:$F$22,INT($H20/2)+1,MOD(COLUMNS($H$2:AS$2),2)+1))</f>
        <v>7.8183148246803</v>
      </c>
      <c r="AT20" s="74">
        <f>IF(OR(MOD($H20,2)=0,INDEX('Данные (2)'!$C$25:$V$44,INT($H20/2)+1,AT$2)&lt;&gt;1),INDEX($E$3:$F$22,AT$2,MOD(COLUMNS($H$2:AT$2),2)+1),INDEX($E$3:$F$22,INT($H20/2)+1,MOD(COLUMNS($H$2:AT$2),2)+1))</f>
        <v>-6.2348980185873328</v>
      </c>
      <c r="AU20" s="74">
        <f>IF(OR(MOD($H20,2)=0,INDEX('Данные (2)'!$C$25:$V$44,INT($H20/2)+1,AU$2)&lt;&gt;1),INDEX($E$3:$F$22,AU$2,MOD(COLUMNS($H$2:AU$2),2)+1),INDEX($E$3:$F$22,INT($H20/2)+1,MOD(COLUMNS($H$2:AU$2),2)+1))</f>
        <v>4.3388373911755842</v>
      </c>
      <c r="AV20" s="74">
        <f>IF(OR(MOD($H20,2)=0,INDEX('Данные (2)'!$C$25:$V$44,INT($H20/2)+1,AV$2)&lt;&gt;1),INDEX($E$3:$F$22,AV$2,MOD(COLUMNS($H$2:AV$2),2)+1),INDEX($E$3:$F$22,INT($H20/2)+1,MOD(COLUMNS($H$2:AV$2),2)+1))</f>
        <v>-9.0096886790241886</v>
      </c>
      <c r="AX20" s="70">
        <f>IF(OR(MOD($H20,2)=0,INDEX('Данные (2)'!$C$25:$V$44,INT($H20/2)+1,AX$2)&lt;&gt;2),INDEX($E$3:$F$22,AX$2,MOD(COLUMNS($AW$2:AX$2),2)+1),INDEX($E$3:$F$22,INT($H20/2)+1,MOD(COLUMNS($AW$2:AX$2),2)+1))</f>
        <v>4.3388373911755815</v>
      </c>
      <c r="AY20" s="70">
        <f>IF(OR(MOD($H20,2)=0,INDEX('Данные (2)'!$C$25:$V$44,INT($H20/2)+1,AY$2)&lt;&gt;2),INDEX($E$3:$F$22,AY$2,MOD(COLUMNS($AW$2:AY$2),2)+1),INDEX($E$3:$F$22,INT($H20/2)+1,MOD(COLUMNS($AW$2:AY$2),2)+1))</f>
        <v>9.0096886790241921</v>
      </c>
      <c r="AZ20" s="70">
        <f>IF(OR(MOD($H20,2)=0,INDEX('Данные (2)'!$C$25:$V$44,INT($H20/2)+1,AZ$2)&lt;&gt;2),INDEX($E$3:$F$22,AZ$2,MOD(COLUMNS($AW$2:AZ$2),2)+1),INDEX($E$3:$F$22,INT($H20/2)+1,MOD(COLUMNS($AW$2:AZ$2),2)+1))</f>
        <v>7.8183148246802983</v>
      </c>
      <c r="BA20" s="70">
        <f>IF(OR(MOD($H20,2)=0,INDEX('Данные (2)'!$C$25:$V$44,INT($H20/2)+1,BA$2)&lt;&gt;2),INDEX($E$3:$F$22,BA$2,MOD(COLUMNS($AW$2:BA$2),2)+1),INDEX($E$3:$F$22,INT($H20/2)+1,MOD(COLUMNS($AW$2:BA$2),2)+1))</f>
        <v>6.2348980185873355</v>
      </c>
      <c r="BB20" s="70">
        <f>IF(OR(MOD($H20,2)=0,INDEX('Данные (2)'!$C$25:$V$44,INT($H20/2)+1,BB$2)&lt;&gt;2),INDEX($E$3:$F$22,BB$2,MOD(COLUMNS($AW$2:BB$2),2)+1),INDEX($E$3:$F$22,INT($H20/2)+1,MOD(COLUMNS($AW$2:BB$2),2)+1))</f>
        <v>9.7492791218182369</v>
      </c>
      <c r="BC20" s="70">
        <f>IF(OR(MOD($H20,2)=0,INDEX('Данные (2)'!$C$25:$V$44,INT($H20/2)+1,BC$2)&lt;&gt;2),INDEX($E$3:$F$22,BC$2,MOD(COLUMNS($AW$2:BC$2),2)+1),INDEX($E$3:$F$22,INT($H20/2)+1,MOD(COLUMNS($AW$2:BC$2),2)+1))</f>
        <v>2.2252093395631443</v>
      </c>
      <c r="BD20" s="70">
        <f>IF(OR(MOD($H20,2)=0,INDEX('Данные (2)'!$C$25:$V$44,INT($H20/2)+1,BD$2)&lt;&gt;2),INDEX($E$3:$F$22,BD$2,MOD(COLUMNS($AW$2:BD$2),2)+1),INDEX($E$3:$F$22,INT($H20/2)+1,MOD(COLUMNS($AW$2:BD$2),2)+1))</f>
        <v>9.7492791218182369</v>
      </c>
      <c r="BE20" s="70">
        <f>IF(OR(MOD($H20,2)=0,INDEX('Данные (2)'!$C$25:$V$44,INT($H20/2)+1,BE$2)&lt;&gt;2),INDEX($E$3:$F$22,BE$2,MOD(COLUMNS($AW$2:BE$2),2)+1),INDEX($E$3:$F$22,INT($H20/2)+1,MOD(COLUMNS($AW$2:BE$2),2)+1))</f>
        <v>-2.2252093395631434</v>
      </c>
      <c r="BF20" s="70">
        <f>IF(OR(MOD($H20,2)=0,INDEX('Данные (2)'!$C$25:$V$44,INT($H20/2)+1,BF$2)&lt;&gt;2),INDEX($E$3:$F$22,BF$2,MOD(COLUMNS($AW$2:BF$2),2)+1),INDEX($E$3:$F$22,INT($H20/2)+1,MOD(COLUMNS($AW$2:BF$2),2)+1))</f>
        <v>7.8183148246802991</v>
      </c>
      <c r="BG20" s="70">
        <f>IF(OR(MOD($H20,2)=0,INDEX('Данные (2)'!$C$25:$V$44,INT($H20/2)+1,BG$2)&lt;&gt;2),INDEX($E$3:$F$22,BG$2,MOD(COLUMNS($AW$2:BG$2),2)+1),INDEX($E$3:$F$22,INT($H20/2)+1,MOD(COLUMNS($AW$2:BG$2),2)+1))</f>
        <v>-6.2348980185873346</v>
      </c>
      <c r="BH20" s="70">
        <f>IF(OR(MOD($H20,2)=0,INDEX('Данные (2)'!$C$25:$V$44,INT($H20/2)+1,BH$2)&lt;&gt;2),INDEX($E$3:$F$22,BH$2,MOD(COLUMNS($AW$2:BH$2),2)+1),INDEX($E$3:$F$22,INT($H20/2)+1,MOD(COLUMNS($AW$2:BH$2),2)+1))</f>
        <v>4.3388373911755824</v>
      </c>
      <c r="BI20" s="70">
        <f>IF(OR(MOD($H20,2)=0,INDEX('Данные (2)'!$C$25:$V$44,INT($H20/2)+1,BI$2)&lt;&gt;2),INDEX($E$3:$F$22,BI$2,MOD(COLUMNS($AW$2:BI$2),2)+1),INDEX($E$3:$F$22,INT($H20/2)+1,MOD(COLUMNS($AW$2:BI$2),2)+1))</f>
        <v>-9.0096886790241903</v>
      </c>
      <c r="BJ20" s="70">
        <f>IF(OR(MOD($H20,2)=0,INDEX('Данные (2)'!$C$25:$V$44,INT($H20/2)+1,BJ$2)&lt;&gt;2),INDEX($E$3:$F$22,BJ$2,MOD(COLUMNS($AW$2:BJ$2),2)+1),INDEX($E$3:$F$22,INT($H20/2)+1,MOD(COLUMNS($AW$2:BJ$2),2)+1))</f>
        <v>1.22514845490862E-15</v>
      </c>
      <c r="BK20" s="70">
        <f>IF(OR(MOD($H20,2)=0,INDEX('Данные (2)'!$C$25:$V$44,INT($H20/2)+1,BK$2)&lt;&gt;2),INDEX($E$3:$F$22,BK$2,MOD(COLUMNS($AW$2:BK$2),2)+1),INDEX($E$3:$F$22,INT($H20/2)+1,MOD(COLUMNS($AW$2:BK$2),2)+1))</f>
        <v>-10</v>
      </c>
      <c r="BL20" s="70">
        <f>IF(OR(MOD($H20,2)=0,INDEX('Данные (2)'!$C$25:$V$44,INT($H20/2)+1,BL$2)&lt;&gt;2),INDEX($E$3:$F$22,BL$2,MOD(COLUMNS($AW$2:BL$2),2)+1),INDEX($E$3:$F$22,INT($H20/2)+1,MOD(COLUMNS($AW$2:BL$2),2)+1))</f>
        <v>-4.3388373911755798</v>
      </c>
      <c r="BM20" s="70">
        <f>IF(OR(MOD($H20,2)=0,INDEX('Данные (2)'!$C$25:$V$44,INT($H20/2)+1,BM$2)&lt;&gt;2),INDEX($E$3:$F$22,BM$2,MOD(COLUMNS($AW$2:BM$2),2)+1),INDEX($E$3:$F$22,INT($H20/2)+1,MOD(COLUMNS($AW$2:BM$2),2)+1))</f>
        <v>-9.0096886790241921</v>
      </c>
      <c r="BN20" s="70">
        <f>IF(OR(MOD($H20,2)=0,INDEX('Данные (2)'!$C$25:$V$44,INT($H20/2)+1,BN$2)&lt;&gt;2),INDEX($E$3:$F$22,BN$2,MOD(COLUMNS($AW$2:BN$2),2)+1),INDEX($E$3:$F$22,INT($H20/2)+1,MOD(COLUMNS($AW$2:BN$2),2)+1))</f>
        <v>-7.8183148246802965</v>
      </c>
      <c r="BO20" s="70">
        <f>IF(OR(MOD($H20,2)=0,INDEX('Данные (2)'!$C$25:$V$44,INT($H20/2)+1,BO$2)&lt;&gt;2),INDEX($E$3:$F$22,BO$2,MOD(COLUMNS($AW$2:BO$2),2)+1),INDEX($E$3:$F$22,INT($H20/2)+1,MOD(COLUMNS($AW$2:BO$2),2)+1))</f>
        <v>-6.2348980185873373</v>
      </c>
      <c r="BP20" s="70">
        <f>IF(OR(MOD($H20,2)=0,INDEX('Данные (2)'!$C$25:$V$44,INT($H20/2)+1,BP$2)&lt;&gt;2),INDEX($E$3:$F$22,BP$2,MOD(COLUMNS($AW$2:BP$2),2)+1),INDEX($E$3:$F$22,INT($H20/2)+1,MOD(COLUMNS($AW$2:BP$2),2)+1))</f>
        <v>-9.7492791218182369</v>
      </c>
      <c r="BQ20" s="70">
        <f>IF(OR(MOD($H20,2)=0,INDEX('Данные (2)'!$C$25:$V$44,INT($H20/2)+1,BQ$2)&lt;&gt;2),INDEX($E$3:$F$22,BQ$2,MOD(COLUMNS($AW$2:BQ$2),2)+1),INDEX($E$3:$F$22,INT($H20/2)+1,MOD(COLUMNS($AW$2:BQ$2),2)+1))</f>
        <v>-2.225209339563146</v>
      </c>
      <c r="BR20" s="70">
        <f>IF(OR(MOD($H20,2)=0,INDEX('Данные (2)'!$C$25:$V$44,INT($H20/2)+1,BR$2)&lt;&gt;2),INDEX($E$3:$F$22,BR$2,MOD(COLUMNS($AW$2:BR$2),2)+1),INDEX($E$3:$F$22,INT($H20/2)+1,MOD(COLUMNS($AW$2:BR$2),2)+1))</f>
        <v>-9.7492791218182369</v>
      </c>
      <c r="BS20" s="70">
        <f>IF(OR(MOD($H20,2)=0,INDEX('Данные (2)'!$C$25:$V$44,INT($H20/2)+1,BS$2)&lt;&gt;2),INDEX($E$3:$F$22,BS$2,MOD(COLUMNS($AW$2:BS$2),2)+1),INDEX($E$3:$F$22,INT($H20/2)+1,MOD(COLUMNS($AW$2:BS$2),2)+1))</f>
        <v>2.2252093395631425</v>
      </c>
      <c r="BT20" s="70">
        <f>IF(OR(MOD($H20,2)=0,INDEX('Данные (2)'!$C$25:$V$44,INT($H20/2)+1,BT$2)&lt;&gt;2),INDEX($E$3:$F$22,BT$2,MOD(COLUMNS($AW$2:BT$2),2)+1),INDEX($E$3:$F$22,INT($H20/2)+1,MOD(COLUMNS($AW$2:BT$2),2)+1))</f>
        <v>-7.8183148246802991</v>
      </c>
      <c r="BU20" s="70">
        <f>IF(OR(MOD($H20,2)=0,INDEX('Данные (2)'!$C$25:$V$44,INT($H20/2)+1,BU$2)&lt;&gt;2),INDEX($E$3:$F$22,BU$2,MOD(COLUMNS($AW$2:BU$2),2)+1),INDEX($E$3:$F$22,INT($H20/2)+1,MOD(COLUMNS($AW$2:BU$2),2)+1))</f>
        <v>6.2348980185873337</v>
      </c>
      <c r="BV20" s="70">
        <f>IF(OR(MOD($H20,2)=0,INDEX('Данные (2)'!$C$25:$V$44,INT($H20/2)+1,BV$2)&lt;&gt;2),INDEX($E$3:$F$22,BV$2,MOD(COLUMNS($AW$2:BV$2),2)+1),INDEX($E$3:$F$22,INT($H20/2)+1,MOD(COLUMNS($AW$2:BV$2),2)+1))</f>
        <v>-4.3388373911755833</v>
      </c>
      <c r="BW20" s="70">
        <f>IF(OR(MOD($H20,2)=0,INDEX('Данные (2)'!$C$25:$V$44,INT($H20/2)+1,BW$2)&lt;&gt;2),INDEX($E$3:$F$22,BW$2,MOD(COLUMNS($AW$2:BW$2),2)+1),INDEX($E$3:$F$22,INT($H20/2)+1,MOD(COLUMNS($AW$2:BW$2),2)+1))</f>
        <v>9.0096886790241903</v>
      </c>
      <c r="BX20" s="70">
        <f>IF(OR(MOD($H20,2)=0,INDEX('Данные (2)'!$C$25:$V$44,INT($H20/2)+1,BX$2)&lt;&gt;2),INDEX($E$3:$F$22,BX$2,MOD(COLUMNS($AW$2:BX$2),2)+1),INDEX($E$3:$F$22,INT($H20/2)+1,MOD(COLUMNS($AW$2:BX$2),2)+1))</f>
        <v>-2.45029690981724E-15</v>
      </c>
      <c r="BY20" s="70">
        <f>IF(OR(MOD($H20,2)=0,INDEX('Данные (2)'!$C$25:$V$44,INT($H20/2)+1,BY$2)&lt;&gt;2),INDEX($E$3:$F$22,BY$2,MOD(COLUMNS($AW$2:BY$2),2)+1),INDEX($E$3:$F$22,INT($H20/2)+1,MOD(COLUMNS($AW$2:BY$2),2)+1))</f>
        <v>10</v>
      </c>
      <c r="BZ20" s="70">
        <f>IF(OR(MOD($H20,2)=0,INDEX('Данные (2)'!$C$25:$V$44,INT($H20/2)+1,BZ$2)&lt;&gt;2),INDEX($E$3:$F$22,BZ$2,MOD(COLUMNS($AW$2:BZ$2),2)+1),INDEX($E$3:$F$22,INT($H20/2)+1,MOD(COLUMNS($AW$2:BZ$2),2)+1))</f>
        <v>4.3388373911755789</v>
      </c>
      <c r="CA20" s="70">
        <f>IF(OR(MOD($H20,2)=0,INDEX('Данные (2)'!$C$25:$V$44,INT($H20/2)+1,CA$2)&lt;&gt;2),INDEX($E$3:$F$22,CA$2,MOD(COLUMNS($AW$2:CA$2),2)+1),INDEX($E$3:$F$22,INT($H20/2)+1,MOD(COLUMNS($AW$2:CA$2),2)+1))</f>
        <v>9.0096886790241921</v>
      </c>
      <c r="CB20" s="70">
        <f>IF(OR(MOD($H20,2)=0,INDEX('Данные (2)'!$C$25:$V$44,INT($H20/2)+1,CB$2)&lt;&gt;2),INDEX($E$3:$F$22,CB$2,MOD(COLUMNS($AW$2:CB$2),2)+1),INDEX($E$3:$F$22,INT($H20/2)+1,MOD(COLUMNS($AW$2:CB$2),2)+1))</f>
        <v>7.8183148246802956</v>
      </c>
      <c r="CC20" s="70">
        <f>IF(OR(MOD($H20,2)=0,INDEX('Данные (2)'!$C$25:$V$44,INT($H20/2)+1,CC$2)&lt;&gt;2),INDEX($E$3:$F$22,CC$2,MOD(COLUMNS($AW$2:CC$2),2)+1),INDEX($E$3:$F$22,INT($H20/2)+1,MOD(COLUMNS($AW$2:CC$2),2)+1))</f>
        <v>6.2348980185873373</v>
      </c>
      <c r="CD20" s="70">
        <f>IF(OR(MOD($H20,2)=0,INDEX('Данные (2)'!$C$25:$V$44,INT($H20/2)+1,CD$2)&lt;&gt;2),INDEX($E$3:$F$22,CD$2,MOD(COLUMNS($AW$2:CD$2),2)+1),INDEX($E$3:$F$22,INT($H20/2)+1,MOD(COLUMNS($AW$2:CD$2),2)+1))</f>
        <v>9.7492791218182351</v>
      </c>
      <c r="CE20" s="70">
        <f>IF(OR(MOD($H20,2)=0,INDEX('Данные (2)'!$C$25:$V$44,INT($H20/2)+1,CE$2)&lt;&gt;2),INDEX($E$3:$F$22,CE$2,MOD(COLUMNS($AW$2:CE$2),2)+1),INDEX($E$3:$F$22,INT($H20/2)+1,MOD(COLUMNS($AW$2:CE$2),2)+1))</f>
        <v>2.2252093395631469</v>
      </c>
      <c r="CF20" s="70">
        <f>IF(OR(MOD($H20,2)=0,INDEX('Данные (2)'!$C$25:$V$44,INT($H20/2)+1,CF$2)&lt;&gt;2),INDEX($E$3:$F$22,CF$2,MOD(COLUMNS($AW$2:CF$2),2)+1),INDEX($E$3:$F$22,INT($H20/2)+1,MOD(COLUMNS($AW$2:CF$2),2)+1))</f>
        <v>9.7492791218182369</v>
      </c>
      <c r="CG20" s="70">
        <f>IF(OR(MOD($H20,2)=0,INDEX('Данные (2)'!$C$25:$V$44,INT($H20/2)+1,CG$2)&lt;&gt;2),INDEX($E$3:$F$22,CG$2,MOD(COLUMNS($AW$2:CG$2),2)+1),INDEX($E$3:$F$22,INT($H20/2)+1,MOD(COLUMNS($AW$2:CG$2),2)+1))</f>
        <v>-2.2252093395631407</v>
      </c>
      <c r="CH20" s="70">
        <f>IF(OR(MOD($H20,2)=0,INDEX('Данные (2)'!$C$25:$V$44,INT($H20/2)+1,CH$2)&lt;&gt;2),INDEX($E$3:$F$22,CH$2,MOD(COLUMNS($AW$2:CH$2),2)+1),INDEX($E$3:$F$22,INT($H20/2)+1,MOD(COLUMNS($AW$2:CH$2),2)+1))</f>
        <v>7.8183148246803</v>
      </c>
      <c r="CI20" s="70">
        <f>IF(OR(MOD($H20,2)=0,INDEX('Данные (2)'!$C$25:$V$44,INT($H20/2)+1,CI$2)&lt;&gt;2),INDEX($E$3:$F$22,CI$2,MOD(COLUMNS($AW$2:CI$2),2)+1),INDEX($E$3:$F$22,INT($H20/2)+1,MOD(COLUMNS($AW$2:CI$2),2)+1))</f>
        <v>-6.2348980185873328</v>
      </c>
      <c r="CJ20" s="70">
        <f>IF(OR(MOD($H20,2)=0,INDEX('Данные (2)'!$C$25:$V$44,INT($H20/2)+1,CJ$2)&lt;&gt;2),INDEX($E$3:$F$22,CJ$2,MOD(COLUMNS($AW$2:CJ$2),2)+1),INDEX($E$3:$F$22,INT($H20/2)+1,MOD(COLUMNS($AW$2:CJ$2),2)+1))</f>
        <v>4.3388373911755842</v>
      </c>
      <c r="CK20" s="70">
        <f>IF(OR(MOD($H20,2)=0,INDEX('Данные (2)'!$C$25:$V$44,INT($H20/2)+1,CK$2)&lt;&gt;2),INDEX($E$3:$F$22,CK$2,MOD(COLUMNS($AW$2:CK$2),2)+1),INDEX($E$3:$F$22,INT($H20/2)+1,MOD(COLUMNS($AW$2:CK$2),2)+1))</f>
        <v>-9.0096886790241886</v>
      </c>
      <c r="CM20" s="69">
        <f>INDEX(I20:AV20,$B$60*2-1)</f>
        <v>-4.3388373911755833</v>
      </c>
      <c r="CN20" s="69">
        <f>INDEX(I20:AV20,$B$60*2)</f>
        <v>9.0096886790241903</v>
      </c>
      <c r="CO20" s="69">
        <f>INDEX(AX20:CK20,$B$60*2-1)</f>
        <v>-4.3388373911755833</v>
      </c>
      <c r="CP20" s="69">
        <f>INDEX(AX20:CK20,$B$60*2)</f>
        <v>9.0096886790241903</v>
      </c>
    </row>
    <row r="21" spans="4:94" x14ac:dyDescent="0.25">
      <c r="D21" s="65">
        <v>19</v>
      </c>
      <c r="E21" s="76">
        <f>$B$2 + $B$4*SIN($B$6*D21)</f>
        <v>7.8183148246803</v>
      </c>
      <c r="F21" s="76">
        <f>$B$2 + $B$4*COS($B$6*D21)</f>
        <v>-6.2348980185873328</v>
      </c>
      <c r="H21" s="75">
        <v>17</v>
      </c>
      <c r="I21" s="74">
        <f>IF(OR(MOD($H21,2)=0,INDEX('Данные (2)'!$C$25:$V$44,INT($H21/2)+1,I$2)&lt;&gt;1),INDEX($E$3:$F$22,I$2,MOD(COLUMNS(H$2:$I$2),2)+1),INDEX($E$3:$F$22,INT($H21/2)+1,MOD(COLUMNS(H$2:$I$2),2)+1))</f>
        <v>-7.8183148246802965</v>
      </c>
      <c r="J21" s="74">
        <f>IF(OR(MOD($H21,2)=0,INDEX('Данные (2)'!$C$25:$V$44,INT($H21/2)+1,J$2)&lt;&gt;1),INDEX($E$3:$F$22,J$2,MOD(COLUMNS($H$2:J$2),2)+1),INDEX($E$3:$F$22,INT($H21/2)+1,MOD(COLUMNS($H$2:J$2),2)+1))</f>
        <v>-6.2348980185873373</v>
      </c>
      <c r="K21" s="74">
        <f>IF(OR(MOD($H21,2)=0,INDEX('Данные (2)'!$C$25:$V$44,INT($H21/2)+1,K$2)&lt;&gt;1),INDEX($E$3:$F$22,K$2,MOD(COLUMNS($H$2:K$2),2)+1),INDEX($E$3:$F$22,INT($H21/2)+1,MOD(COLUMNS($H$2:K$2),2)+1))</f>
        <v>7.8183148246802983</v>
      </c>
      <c r="L21" s="74">
        <f>IF(OR(MOD($H21,2)=0,INDEX('Данные (2)'!$C$25:$V$44,INT($H21/2)+1,L$2)&lt;&gt;1),INDEX($E$3:$F$22,L$2,MOD(COLUMNS($H$2:L$2),2)+1),INDEX($E$3:$F$22,INT($H21/2)+1,MOD(COLUMNS($H$2:L$2),2)+1))</f>
        <v>6.2348980185873355</v>
      </c>
      <c r="M21" s="74">
        <f>IF(OR(MOD($H21,2)=0,INDEX('Данные (2)'!$C$25:$V$44,INT($H21/2)+1,M$2)&lt;&gt;1),INDEX($E$3:$F$22,M$2,MOD(COLUMNS($H$2:M$2),2)+1),INDEX($E$3:$F$22,INT($H21/2)+1,MOD(COLUMNS($H$2:M$2),2)+1))</f>
        <v>9.7492791218182369</v>
      </c>
      <c r="N21" s="74">
        <f>IF(OR(MOD($H21,2)=0,INDEX('Данные (2)'!$C$25:$V$44,INT($H21/2)+1,N$2)&lt;&gt;1),INDEX($E$3:$F$22,N$2,MOD(COLUMNS($H$2:N$2),2)+1),INDEX($E$3:$F$22,INT($H21/2)+1,MOD(COLUMNS($H$2:N$2),2)+1))</f>
        <v>2.2252093395631443</v>
      </c>
      <c r="O21" s="74">
        <f>IF(OR(MOD($H21,2)=0,INDEX('Данные (2)'!$C$25:$V$44,INT($H21/2)+1,O$2)&lt;&gt;1),INDEX($E$3:$F$22,O$2,MOD(COLUMNS($H$2:O$2),2)+1),INDEX($E$3:$F$22,INT($H21/2)+1,MOD(COLUMNS($H$2:O$2),2)+1))</f>
        <v>9.7492791218182369</v>
      </c>
      <c r="P21" s="74">
        <f>IF(OR(MOD($H21,2)=0,INDEX('Данные (2)'!$C$25:$V$44,INT($H21/2)+1,P$2)&lt;&gt;1),INDEX($E$3:$F$22,P$2,MOD(COLUMNS($H$2:P$2),2)+1),INDEX($E$3:$F$22,INT($H21/2)+1,MOD(COLUMNS($H$2:P$2),2)+1))</f>
        <v>-2.2252093395631434</v>
      </c>
      <c r="Q21" s="74">
        <f>IF(OR(MOD($H21,2)=0,INDEX('Данные (2)'!$C$25:$V$44,INT($H21/2)+1,Q$2)&lt;&gt;1),INDEX($E$3:$F$22,Q$2,MOD(COLUMNS($H$2:Q$2),2)+1),INDEX($E$3:$F$22,INT($H21/2)+1,MOD(COLUMNS($H$2:Q$2),2)+1))</f>
        <v>7.8183148246802991</v>
      </c>
      <c r="R21" s="74">
        <f>IF(OR(MOD($H21,2)=0,INDEX('Данные (2)'!$C$25:$V$44,INT($H21/2)+1,R$2)&lt;&gt;1),INDEX($E$3:$F$22,R$2,MOD(COLUMNS($H$2:R$2),2)+1),INDEX($E$3:$F$22,INT($H21/2)+1,MOD(COLUMNS($H$2:R$2),2)+1))</f>
        <v>-6.2348980185873346</v>
      </c>
      <c r="S21" s="74">
        <f>IF(OR(MOD($H21,2)=0,INDEX('Данные (2)'!$C$25:$V$44,INT($H21/2)+1,S$2)&lt;&gt;1),INDEX($E$3:$F$22,S$2,MOD(COLUMNS($H$2:S$2),2)+1),INDEX($E$3:$F$22,INT($H21/2)+1,MOD(COLUMNS($H$2:S$2),2)+1))</f>
        <v>4.3388373911755824</v>
      </c>
      <c r="T21" s="74">
        <f>IF(OR(MOD($H21,2)=0,INDEX('Данные (2)'!$C$25:$V$44,INT($H21/2)+1,T$2)&lt;&gt;1),INDEX($E$3:$F$22,T$2,MOD(COLUMNS($H$2:T$2),2)+1),INDEX($E$3:$F$22,INT($H21/2)+1,MOD(COLUMNS($H$2:T$2),2)+1))</f>
        <v>-9.0096886790241903</v>
      </c>
      <c r="U21" s="74">
        <f>IF(OR(MOD($H21,2)=0,INDEX('Данные (2)'!$C$25:$V$44,INT($H21/2)+1,U$2)&lt;&gt;1),INDEX($E$3:$F$22,U$2,MOD(COLUMNS($H$2:U$2),2)+1),INDEX($E$3:$F$22,INT($H21/2)+1,MOD(COLUMNS($H$2:U$2),2)+1))</f>
        <v>-7.8183148246802965</v>
      </c>
      <c r="V21" s="74">
        <f>IF(OR(MOD($H21,2)=0,INDEX('Данные (2)'!$C$25:$V$44,INT($H21/2)+1,V$2)&lt;&gt;1),INDEX($E$3:$F$22,V$2,MOD(COLUMNS($H$2:V$2),2)+1),INDEX($E$3:$F$22,INT($H21/2)+1,MOD(COLUMNS($H$2:V$2),2)+1))</f>
        <v>-6.2348980185873373</v>
      </c>
      <c r="W21" s="74">
        <f>IF(OR(MOD($H21,2)=0,INDEX('Данные (2)'!$C$25:$V$44,INT($H21/2)+1,W$2)&lt;&gt;1),INDEX($E$3:$F$22,W$2,MOD(COLUMNS($H$2:W$2),2)+1),INDEX($E$3:$F$22,INT($H21/2)+1,MOD(COLUMNS($H$2:W$2),2)+1))</f>
        <v>-4.3388373911755798</v>
      </c>
      <c r="X21" s="74">
        <f>IF(OR(MOD($H21,2)=0,INDEX('Данные (2)'!$C$25:$V$44,INT($H21/2)+1,X$2)&lt;&gt;1),INDEX($E$3:$F$22,X$2,MOD(COLUMNS($H$2:X$2),2)+1),INDEX($E$3:$F$22,INT($H21/2)+1,MOD(COLUMNS($H$2:X$2),2)+1))</f>
        <v>-9.0096886790241921</v>
      </c>
      <c r="Y21" s="74">
        <f>IF(OR(MOD($H21,2)=0,INDEX('Данные (2)'!$C$25:$V$44,INT($H21/2)+1,Y$2)&lt;&gt;1),INDEX($E$3:$F$22,Y$2,MOD(COLUMNS($H$2:Y$2),2)+1),INDEX($E$3:$F$22,INT($H21/2)+1,MOD(COLUMNS($H$2:Y$2),2)+1))</f>
        <v>-7.8183148246802965</v>
      </c>
      <c r="Z21" s="74">
        <f>IF(OR(MOD($H21,2)=0,INDEX('Данные (2)'!$C$25:$V$44,INT($H21/2)+1,Z$2)&lt;&gt;1),INDEX($E$3:$F$22,Z$2,MOD(COLUMNS($H$2:Z$2),2)+1),INDEX($E$3:$F$22,INT($H21/2)+1,MOD(COLUMNS($H$2:Z$2),2)+1))</f>
        <v>-6.2348980185873373</v>
      </c>
      <c r="AA21" s="74">
        <f>IF(OR(MOD($H21,2)=0,INDEX('Данные (2)'!$C$25:$V$44,INT($H21/2)+1,AA$2)&lt;&gt;1),INDEX($E$3:$F$22,AA$2,MOD(COLUMNS($H$2:AA$2),2)+1),INDEX($E$3:$F$22,INT($H21/2)+1,MOD(COLUMNS($H$2:AA$2),2)+1))</f>
        <v>-9.7492791218182369</v>
      </c>
      <c r="AB21" s="74">
        <f>IF(OR(MOD($H21,2)=0,INDEX('Данные (2)'!$C$25:$V$44,INT($H21/2)+1,AB$2)&lt;&gt;1),INDEX($E$3:$F$22,AB$2,MOD(COLUMNS($H$2:AB$2),2)+1),INDEX($E$3:$F$22,INT($H21/2)+1,MOD(COLUMNS($H$2:AB$2),2)+1))</f>
        <v>-2.225209339563146</v>
      </c>
      <c r="AC21" s="74">
        <f>IF(OR(MOD($H21,2)=0,INDEX('Данные (2)'!$C$25:$V$44,INT($H21/2)+1,AC$2)&lt;&gt;1),INDEX($E$3:$F$22,AC$2,MOD(COLUMNS($H$2:AC$2),2)+1),INDEX($E$3:$F$22,INT($H21/2)+1,MOD(COLUMNS($H$2:AC$2),2)+1))</f>
        <v>-9.7492791218182369</v>
      </c>
      <c r="AD21" s="74">
        <f>IF(OR(MOD($H21,2)=0,INDEX('Данные (2)'!$C$25:$V$44,INT($H21/2)+1,AD$2)&lt;&gt;1),INDEX($E$3:$F$22,AD$2,MOD(COLUMNS($H$2:AD$2),2)+1),INDEX($E$3:$F$22,INT($H21/2)+1,MOD(COLUMNS($H$2:AD$2),2)+1))</f>
        <v>2.2252093395631425</v>
      </c>
      <c r="AE21" s="74">
        <f>IF(OR(MOD($H21,2)=0,INDEX('Данные (2)'!$C$25:$V$44,INT($H21/2)+1,AE$2)&lt;&gt;1),INDEX($E$3:$F$22,AE$2,MOD(COLUMNS($H$2:AE$2),2)+1),INDEX($E$3:$F$22,INT($H21/2)+1,MOD(COLUMNS($H$2:AE$2),2)+1))</f>
        <v>-7.8183148246802965</v>
      </c>
      <c r="AF21" s="74">
        <f>IF(OR(MOD($H21,2)=0,INDEX('Данные (2)'!$C$25:$V$44,INT($H21/2)+1,AF$2)&lt;&gt;1),INDEX($E$3:$F$22,AF$2,MOD(COLUMNS($H$2:AF$2),2)+1),INDEX($E$3:$F$22,INT($H21/2)+1,MOD(COLUMNS($H$2:AF$2),2)+1))</f>
        <v>-6.2348980185873373</v>
      </c>
      <c r="AG21" s="74">
        <f>IF(OR(MOD($H21,2)=0,INDEX('Данные (2)'!$C$25:$V$44,INT($H21/2)+1,AG$2)&lt;&gt;1),INDEX($E$3:$F$22,AG$2,MOD(COLUMNS($H$2:AG$2),2)+1),INDEX($E$3:$F$22,INT($H21/2)+1,MOD(COLUMNS($H$2:AG$2),2)+1))</f>
        <v>-4.3388373911755833</v>
      </c>
      <c r="AH21" s="74">
        <f>IF(OR(MOD($H21,2)=0,INDEX('Данные (2)'!$C$25:$V$44,INT($H21/2)+1,AH$2)&lt;&gt;1),INDEX($E$3:$F$22,AH$2,MOD(COLUMNS($H$2:AH$2),2)+1),INDEX($E$3:$F$22,INT($H21/2)+1,MOD(COLUMNS($H$2:AH$2),2)+1))</f>
        <v>9.0096886790241903</v>
      </c>
      <c r="AI21" s="74">
        <f>IF(OR(MOD($H21,2)=0,INDEX('Данные (2)'!$C$25:$V$44,INT($H21/2)+1,AI$2)&lt;&gt;1),INDEX($E$3:$F$22,AI$2,MOD(COLUMNS($H$2:AI$2),2)+1),INDEX($E$3:$F$22,INT($H21/2)+1,MOD(COLUMNS($H$2:AI$2),2)+1))</f>
        <v>-2.45029690981724E-15</v>
      </c>
      <c r="AJ21" s="74">
        <f>IF(OR(MOD($H21,2)=0,INDEX('Данные (2)'!$C$25:$V$44,INT($H21/2)+1,AJ$2)&lt;&gt;1),INDEX($E$3:$F$22,AJ$2,MOD(COLUMNS($H$2:AJ$2),2)+1),INDEX($E$3:$F$22,INT($H21/2)+1,MOD(COLUMNS($H$2:AJ$2),2)+1))</f>
        <v>10</v>
      </c>
      <c r="AK21" s="74">
        <f>IF(OR(MOD($H21,2)=0,INDEX('Данные (2)'!$C$25:$V$44,INT($H21/2)+1,AK$2)&lt;&gt;1),INDEX($E$3:$F$22,AK$2,MOD(COLUMNS($H$2:AK$2),2)+1),INDEX($E$3:$F$22,INT($H21/2)+1,MOD(COLUMNS($H$2:AK$2),2)+1))</f>
        <v>4.3388373911755789</v>
      </c>
      <c r="AL21" s="74">
        <f>IF(OR(MOD($H21,2)=0,INDEX('Данные (2)'!$C$25:$V$44,INT($H21/2)+1,AL$2)&lt;&gt;1),INDEX($E$3:$F$22,AL$2,MOD(COLUMNS($H$2:AL$2),2)+1),INDEX($E$3:$F$22,INT($H21/2)+1,MOD(COLUMNS($H$2:AL$2),2)+1))</f>
        <v>9.0096886790241921</v>
      </c>
      <c r="AM21" s="74">
        <f>IF(OR(MOD($H21,2)=0,INDEX('Данные (2)'!$C$25:$V$44,INT($H21/2)+1,AM$2)&lt;&gt;1),INDEX($E$3:$F$22,AM$2,MOD(COLUMNS($H$2:AM$2),2)+1),INDEX($E$3:$F$22,INT($H21/2)+1,MOD(COLUMNS($H$2:AM$2),2)+1))</f>
        <v>7.8183148246802956</v>
      </c>
      <c r="AN21" s="74">
        <f>IF(OR(MOD($H21,2)=0,INDEX('Данные (2)'!$C$25:$V$44,INT($H21/2)+1,AN$2)&lt;&gt;1),INDEX($E$3:$F$22,AN$2,MOD(COLUMNS($H$2:AN$2),2)+1),INDEX($E$3:$F$22,INT($H21/2)+1,MOD(COLUMNS($H$2:AN$2),2)+1))</f>
        <v>6.2348980185873373</v>
      </c>
      <c r="AO21" s="74">
        <f>IF(OR(MOD($H21,2)=0,INDEX('Данные (2)'!$C$25:$V$44,INT($H21/2)+1,AO$2)&lt;&gt;1),INDEX($E$3:$F$22,AO$2,MOD(COLUMNS($H$2:AO$2),2)+1),INDEX($E$3:$F$22,INT($H21/2)+1,MOD(COLUMNS($H$2:AO$2),2)+1))</f>
        <v>9.7492791218182351</v>
      </c>
      <c r="AP21" s="74">
        <f>IF(OR(MOD($H21,2)=0,INDEX('Данные (2)'!$C$25:$V$44,INT($H21/2)+1,AP$2)&lt;&gt;1),INDEX($E$3:$F$22,AP$2,MOD(COLUMNS($H$2:AP$2),2)+1),INDEX($E$3:$F$22,INT($H21/2)+1,MOD(COLUMNS($H$2:AP$2),2)+1))</f>
        <v>2.2252093395631469</v>
      </c>
      <c r="AQ21" s="74">
        <f>IF(OR(MOD($H21,2)=0,INDEX('Данные (2)'!$C$25:$V$44,INT($H21/2)+1,AQ$2)&lt;&gt;1),INDEX($E$3:$F$22,AQ$2,MOD(COLUMNS($H$2:AQ$2),2)+1),INDEX($E$3:$F$22,INT($H21/2)+1,MOD(COLUMNS($H$2:AQ$2),2)+1))</f>
        <v>9.7492791218182369</v>
      </c>
      <c r="AR21" s="74">
        <f>IF(OR(MOD($H21,2)=0,INDEX('Данные (2)'!$C$25:$V$44,INT($H21/2)+1,AR$2)&lt;&gt;1),INDEX($E$3:$F$22,AR$2,MOD(COLUMNS($H$2:AR$2),2)+1),INDEX($E$3:$F$22,INT($H21/2)+1,MOD(COLUMNS($H$2:AR$2),2)+1))</f>
        <v>-2.2252093395631407</v>
      </c>
      <c r="AS21" s="74">
        <f>IF(OR(MOD($H21,2)=0,INDEX('Данные (2)'!$C$25:$V$44,INT($H21/2)+1,AS$2)&lt;&gt;1),INDEX($E$3:$F$22,AS$2,MOD(COLUMNS($H$2:AS$2),2)+1),INDEX($E$3:$F$22,INT($H21/2)+1,MOD(COLUMNS($H$2:AS$2),2)+1))</f>
        <v>7.8183148246803</v>
      </c>
      <c r="AT21" s="74">
        <f>IF(OR(MOD($H21,2)=0,INDEX('Данные (2)'!$C$25:$V$44,INT($H21/2)+1,AT$2)&lt;&gt;1),INDEX($E$3:$F$22,AT$2,MOD(COLUMNS($H$2:AT$2),2)+1),INDEX($E$3:$F$22,INT($H21/2)+1,MOD(COLUMNS($H$2:AT$2),2)+1))</f>
        <v>-6.2348980185873328</v>
      </c>
      <c r="AU21" s="74">
        <f>IF(OR(MOD($H21,2)=0,INDEX('Данные (2)'!$C$25:$V$44,INT($H21/2)+1,AU$2)&lt;&gt;1),INDEX($E$3:$F$22,AU$2,MOD(COLUMNS($H$2:AU$2),2)+1),INDEX($E$3:$F$22,INT($H21/2)+1,MOD(COLUMNS($H$2:AU$2),2)+1))</f>
        <v>4.3388373911755842</v>
      </c>
      <c r="AV21" s="74">
        <f>IF(OR(MOD($H21,2)=0,INDEX('Данные (2)'!$C$25:$V$44,INT($H21/2)+1,AV$2)&lt;&gt;1),INDEX($E$3:$F$22,AV$2,MOD(COLUMNS($H$2:AV$2),2)+1),INDEX($E$3:$F$22,INT($H21/2)+1,MOD(COLUMNS($H$2:AV$2),2)+1))</f>
        <v>-9.0096886790241886</v>
      </c>
      <c r="AX21" s="70">
        <f>IF(OR(MOD($H21,2)=0,INDEX('Данные (2)'!$C$25:$V$44,INT($H21/2)+1,AX$2)&lt;&gt;2),INDEX($E$3:$F$22,AX$2,MOD(COLUMNS($AW$2:AX$2),2)+1),INDEX($E$3:$F$22,INT($H21/2)+1,MOD(COLUMNS($AW$2:AX$2),2)+1))</f>
        <v>4.3388373911755815</v>
      </c>
      <c r="AY21" s="70">
        <f>IF(OR(MOD($H21,2)=0,INDEX('Данные (2)'!$C$25:$V$44,INT($H21/2)+1,AY$2)&lt;&gt;2),INDEX($E$3:$F$22,AY$2,MOD(COLUMNS($AW$2:AY$2),2)+1),INDEX($E$3:$F$22,INT($H21/2)+1,MOD(COLUMNS($AW$2:AY$2),2)+1))</f>
        <v>9.0096886790241921</v>
      </c>
      <c r="AZ21" s="70">
        <f>IF(OR(MOD($H21,2)=0,INDEX('Данные (2)'!$C$25:$V$44,INT($H21/2)+1,AZ$2)&lt;&gt;2),INDEX($E$3:$F$22,AZ$2,MOD(COLUMNS($AW$2:AZ$2),2)+1),INDEX($E$3:$F$22,INT($H21/2)+1,MOD(COLUMNS($AW$2:AZ$2),2)+1))</f>
        <v>-7.8183148246802965</v>
      </c>
      <c r="BA21" s="70">
        <f>IF(OR(MOD($H21,2)=0,INDEX('Данные (2)'!$C$25:$V$44,INT($H21/2)+1,BA$2)&lt;&gt;2),INDEX($E$3:$F$22,BA$2,MOD(COLUMNS($AW$2:BA$2),2)+1),INDEX($E$3:$F$22,INT($H21/2)+1,MOD(COLUMNS($AW$2:BA$2),2)+1))</f>
        <v>-6.2348980185873373</v>
      </c>
      <c r="BB21" s="70">
        <f>IF(OR(MOD($H21,2)=0,INDEX('Данные (2)'!$C$25:$V$44,INT($H21/2)+1,BB$2)&lt;&gt;2),INDEX($E$3:$F$22,BB$2,MOD(COLUMNS($AW$2:BB$2),2)+1),INDEX($E$3:$F$22,INT($H21/2)+1,MOD(COLUMNS($AW$2:BB$2),2)+1))</f>
        <v>-7.8183148246802965</v>
      </c>
      <c r="BC21" s="70">
        <f>IF(OR(MOD($H21,2)=0,INDEX('Данные (2)'!$C$25:$V$44,INT($H21/2)+1,BC$2)&lt;&gt;2),INDEX($E$3:$F$22,BC$2,MOD(COLUMNS($AW$2:BC$2),2)+1),INDEX($E$3:$F$22,INT($H21/2)+1,MOD(COLUMNS($AW$2:BC$2),2)+1))</f>
        <v>-6.2348980185873373</v>
      </c>
      <c r="BD21" s="70">
        <f>IF(OR(MOD($H21,2)=0,INDEX('Данные (2)'!$C$25:$V$44,INT($H21/2)+1,BD$2)&lt;&gt;2),INDEX($E$3:$F$22,BD$2,MOD(COLUMNS($AW$2:BD$2),2)+1),INDEX($E$3:$F$22,INT($H21/2)+1,MOD(COLUMNS($AW$2:BD$2),2)+1))</f>
        <v>9.7492791218182369</v>
      </c>
      <c r="BE21" s="70">
        <f>IF(OR(MOD($H21,2)=0,INDEX('Данные (2)'!$C$25:$V$44,INT($H21/2)+1,BE$2)&lt;&gt;2),INDEX($E$3:$F$22,BE$2,MOD(COLUMNS($AW$2:BE$2),2)+1),INDEX($E$3:$F$22,INT($H21/2)+1,MOD(COLUMNS($AW$2:BE$2),2)+1))</f>
        <v>-2.2252093395631434</v>
      </c>
      <c r="BF21" s="70">
        <f>IF(OR(MOD($H21,2)=0,INDEX('Данные (2)'!$C$25:$V$44,INT($H21/2)+1,BF$2)&lt;&gt;2),INDEX($E$3:$F$22,BF$2,MOD(COLUMNS($AW$2:BF$2),2)+1),INDEX($E$3:$F$22,INT($H21/2)+1,MOD(COLUMNS($AW$2:BF$2),2)+1))</f>
        <v>-7.8183148246802965</v>
      </c>
      <c r="BG21" s="70">
        <f>IF(OR(MOD($H21,2)=0,INDEX('Данные (2)'!$C$25:$V$44,INT($H21/2)+1,BG$2)&lt;&gt;2),INDEX($E$3:$F$22,BG$2,MOD(COLUMNS($AW$2:BG$2),2)+1),INDEX($E$3:$F$22,INT($H21/2)+1,MOD(COLUMNS($AW$2:BG$2),2)+1))</f>
        <v>-6.2348980185873373</v>
      </c>
      <c r="BH21" s="70">
        <f>IF(OR(MOD($H21,2)=0,INDEX('Данные (2)'!$C$25:$V$44,INT($H21/2)+1,BH$2)&lt;&gt;2),INDEX($E$3:$F$22,BH$2,MOD(COLUMNS($AW$2:BH$2),2)+1),INDEX($E$3:$F$22,INT($H21/2)+1,MOD(COLUMNS($AW$2:BH$2),2)+1))</f>
        <v>-7.8183148246802965</v>
      </c>
      <c r="BI21" s="70">
        <f>IF(OR(MOD($H21,2)=0,INDEX('Данные (2)'!$C$25:$V$44,INT($H21/2)+1,BI$2)&lt;&gt;2),INDEX($E$3:$F$22,BI$2,MOD(COLUMNS($AW$2:BI$2),2)+1),INDEX($E$3:$F$22,INT($H21/2)+1,MOD(COLUMNS($AW$2:BI$2),2)+1))</f>
        <v>-6.2348980185873373</v>
      </c>
      <c r="BJ21" s="70">
        <f>IF(OR(MOD($H21,2)=0,INDEX('Данные (2)'!$C$25:$V$44,INT($H21/2)+1,BJ$2)&lt;&gt;2),INDEX($E$3:$F$22,BJ$2,MOD(COLUMNS($AW$2:BJ$2),2)+1),INDEX($E$3:$F$22,INT($H21/2)+1,MOD(COLUMNS($AW$2:BJ$2),2)+1))</f>
        <v>1.22514845490862E-15</v>
      </c>
      <c r="BK21" s="70">
        <f>IF(OR(MOD($H21,2)=0,INDEX('Данные (2)'!$C$25:$V$44,INT($H21/2)+1,BK$2)&lt;&gt;2),INDEX($E$3:$F$22,BK$2,MOD(COLUMNS($AW$2:BK$2),2)+1),INDEX($E$3:$F$22,INT($H21/2)+1,MOD(COLUMNS($AW$2:BK$2),2)+1))</f>
        <v>-10</v>
      </c>
      <c r="BL21" s="70">
        <f>IF(OR(MOD($H21,2)=0,INDEX('Данные (2)'!$C$25:$V$44,INT($H21/2)+1,BL$2)&lt;&gt;2),INDEX($E$3:$F$22,BL$2,MOD(COLUMNS($AW$2:BL$2),2)+1),INDEX($E$3:$F$22,INT($H21/2)+1,MOD(COLUMNS($AW$2:BL$2),2)+1))</f>
        <v>-7.8183148246802965</v>
      </c>
      <c r="BM21" s="70">
        <f>IF(OR(MOD($H21,2)=0,INDEX('Данные (2)'!$C$25:$V$44,INT($H21/2)+1,BM$2)&lt;&gt;2),INDEX($E$3:$F$22,BM$2,MOD(COLUMNS($AW$2:BM$2),2)+1),INDEX($E$3:$F$22,INT($H21/2)+1,MOD(COLUMNS($AW$2:BM$2),2)+1))</f>
        <v>-6.2348980185873373</v>
      </c>
      <c r="BN21" s="70">
        <f>IF(OR(MOD($H21,2)=0,INDEX('Данные (2)'!$C$25:$V$44,INT($H21/2)+1,BN$2)&lt;&gt;2),INDEX($E$3:$F$22,BN$2,MOD(COLUMNS($AW$2:BN$2),2)+1),INDEX($E$3:$F$22,INT($H21/2)+1,MOD(COLUMNS($AW$2:BN$2),2)+1))</f>
        <v>-7.8183148246802965</v>
      </c>
      <c r="BO21" s="70">
        <f>IF(OR(MOD($H21,2)=0,INDEX('Данные (2)'!$C$25:$V$44,INT($H21/2)+1,BO$2)&lt;&gt;2),INDEX($E$3:$F$22,BO$2,MOD(COLUMNS($AW$2:BO$2),2)+1),INDEX($E$3:$F$22,INT($H21/2)+1,MOD(COLUMNS($AW$2:BO$2),2)+1))</f>
        <v>-6.2348980185873373</v>
      </c>
      <c r="BP21" s="70">
        <f>IF(OR(MOD($H21,2)=0,INDEX('Данные (2)'!$C$25:$V$44,INT($H21/2)+1,BP$2)&lt;&gt;2),INDEX($E$3:$F$22,BP$2,MOD(COLUMNS($AW$2:BP$2),2)+1),INDEX($E$3:$F$22,INT($H21/2)+1,MOD(COLUMNS($AW$2:BP$2),2)+1))</f>
        <v>-9.7492791218182369</v>
      </c>
      <c r="BQ21" s="70">
        <f>IF(OR(MOD($H21,2)=0,INDEX('Данные (2)'!$C$25:$V$44,INT($H21/2)+1,BQ$2)&lt;&gt;2),INDEX($E$3:$F$22,BQ$2,MOD(COLUMNS($AW$2:BQ$2),2)+1),INDEX($E$3:$F$22,INT($H21/2)+1,MOD(COLUMNS($AW$2:BQ$2),2)+1))</f>
        <v>-2.225209339563146</v>
      </c>
      <c r="BR21" s="70">
        <f>IF(OR(MOD($H21,2)=0,INDEX('Данные (2)'!$C$25:$V$44,INT($H21/2)+1,BR$2)&lt;&gt;2),INDEX($E$3:$F$22,BR$2,MOD(COLUMNS($AW$2:BR$2),2)+1),INDEX($E$3:$F$22,INT($H21/2)+1,MOD(COLUMNS($AW$2:BR$2),2)+1))</f>
        <v>-9.7492791218182369</v>
      </c>
      <c r="BS21" s="70">
        <f>IF(OR(MOD($H21,2)=0,INDEX('Данные (2)'!$C$25:$V$44,INT($H21/2)+1,BS$2)&lt;&gt;2),INDEX($E$3:$F$22,BS$2,MOD(COLUMNS($AW$2:BS$2),2)+1),INDEX($E$3:$F$22,INT($H21/2)+1,MOD(COLUMNS($AW$2:BS$2),2)+1))</f>
        <v>2.2252093395631425</v>
      </c>
      <c r="BT21" s="70">
        <f>IF(OR(MOD($H21,2)=0,INDEX('Данные (2)'!$C$25:$V$44,INT($H21/2)+1,BT$2)&lt;&gt;2),INDEX($E$3:$F$22,BT$2,MOD(COLUMNS($AW$2:BT$2),2)+1),INDEX($E$3:$F$22,INT($H21/2)+1,MOD(COLUMNS($AW$2:BT$2),2)+1))</f>
        <v>-7.8183148246802991</v>
      </c>
      <c r="BU21" s="70">
        <f>IF(OR(MOD($H21,2)=0,INDEX('Данные (2)'!$C$25:$V$44,INT($H21/2)+1,BU$2)&lt;&gt;2),INDEX($E$3:$F$22,BU$2,MOD(COLUMNS($AW$2:BU$2),2)+1),INDEX($E$3:$F$22,INT($H21/2)+1,MOD(COLUMNS($AW$2:BU$2),2)+1))</f>
        <v>6.2348980185873337</v>
      </c>
      <c r="BV21" s="70">
        <f>IF(OR(MOD($H21,2)=0,INDEX('Данные (2)'!$C$25:$V$44,INT($H21/2)+1,BV$2)&lt;&gt;2),INDEX($E$3:$F$22,BV$2,MOD(COLUMNS($AW$2:BV$2),2)+1),INDEX($E$3:$F$22,INT($H21/2)+1,MOD(COLUMNS($AW$2:BV$2),2)+1))</f>
        <v>-4.3388373911755833</v>
      </c>
      <c r="BW21" s="70">
        <f>IF(OR(MOD($H21,2)=0,INDEX('Данные (2)'!$C$25:$V$44,INT($H21/2)+1,BW$2)&lt;&gt;2),INDEX($E$3:$F$22,BW$2,MOD(COLUMNS($AW$2:BW$2),2)+1),INDEX($E$3:$F$22,INT($H21/2)+1,MOD(COLUMNS($AW$2:BW$2),2)+1))</f>
        <v>9.0096886790241903</v>
      </c>
      <c r="BX21" s="70">
        <f>IF(OR(MOD($H21,2)=0,INDEX('Данные (2)'!$C$25:$V$44,INT($H21/2)+1,BX$2)&lt;&gt;2),INDEX($E$3:$F$22,BX$2,MOD(COLUMNS($AW$2:BX$2),2)+1),INDEX($E$3:$F$22,INT($H21/2)+1,MOD(COLUMNS($AW$2:BX$2),2)+1))</f>
        <v>-2.45029690981724E-15</v>
      </c>
      <c r="BY21" s="70">
        <f>IF(OR(MOD($H21,2)=0,INDEX('Данные (2)'!$C$25:$V$44,INT($H21/2)+1,BY$2)&lt;&gt;2),INDEX($E$3:$F$22,BY$2,MOD(COLUMNS($AW$2:BY$2),2)+1),INDEX($E$3:$F$22,INT($H21/2)+1,MOD(COLUMNS($AW$2:BY$2),2)+1))</f>
        <v>10</v>
      </c>
      <c r="BZ21" s="70">
        <f>IF(OR(MOD($H21,2)=0,INDEX('Данные (2)'!$C$25:$V$44,INT($H21/2)+1,BZ$2)&lt;&gt;2),INDEX($E$3:$F$22,BZ$2,MOD(COLUMNS($AW$2:BZ$2),2)+1),INDEX($E$3:$F$22,INT($H21/2)+1,MOD(COLUMNS($AW$2:BZ$2),2)+1))</f>
        <v>4.3388373911755789</v>
      </c>
      <c r="CA21" s="70">
        <f>IF(OR(MOD($H21,2)=0,INDEX('Данные (2)'!$C$25:$V$44,INT($H21/2)+1,CA$2)&lt;&gt;2),INDEX($E$3:$F$22,CA$2,MOD(COLUMNS($AW$2:CA$2),2)+1),INDEX($E$3:$F$22,INT($H21/2)+1,MOD(COLUMNS($AW$2:CA$2),2)+1))</f>
        <v>9.0096886790241921</v>
      </c>
      <c r="CB21" s="70">
        <f>IF(OR(MOD($H21,2)=0,INDEX('Данные (2)'!$C$25:$V$44,INT($H21/2)+1,CB$2)&lt;&gt;2),INDEX($E$3:$F$22,CB$2,MOD(COLUMNS($AW$2:CB$2),2)+1),INDEX($E$3:$F$22,INT($H21/2)+1,MOD(COLUMNS($AW$2:CB$2),2)+1))</f>
        <v>7.8183148246802956</v>
      </c>
      <c r="CC21" s="70">
        <f>IF(OR(MOD($H21,2)=0,INDEX('Данные (2)'!$C$25:$V$44,INT($H21/2)+1,CC$2)&lt;&gt;2),INDEX($E$3:$F$22,CC$2,MOD(COLUMNS($AW$2:CC$2),2)+1),INDEX($E$3:$F$22,INT($H21/2)+1,MOD(COLUMNS($AW$2:CC$2),2)+1))</f>
        <v>6.2348980185873373</v>
      </c>
      <c r="CD21" s="70">
        <f>IF(OR(MOD($H21,2)=0,INDEX('Данные (2)'!$C$25:$V$44,INT($H21/2)+1,CD$2)&lt;&gt;2),INDEX($E$3:$F$22,CD$2,MOD(COLUMNS($AW$2:CD$2),2)+1),INDEX($E$3:$F$22,INT($H21/2)+1,MOD(COLUMNS($AW$2:CD$2),2)+1))</f>
        <v>9.7492791218182351</v>
      </c>
      <c r="CE21" s="70">
        <f>IF(OR(MOD($H21,2)=0,INDEX('Данные (2)'!$C$25:$V$44,INT($H21/2)+1,CE$2)&lt;&gt;2),INDEX($E$3:$F$22,CE$2,MOD(COLUMNS($AW$2:CE$2),2)+1),INDEX($E$3:$F$22,INT($H21/2)+1,MOD(COLUMNS($AW$2:CE$2),2)+1))</f>
        <v>2.2252093395631469</v>
      </c>
      <c r="CF21" s="70">
        <f>IF(OR(MOD($H21,2)=0,INDEX('Данные (2)'!$C$25:$V$44,INT($H21/2)+1,CF$2)&lt;&gt;2),INDEX($E$3:$F$22,CF$2,MOD(COLUMNS($AW$2:CF$2),2)+1),INDEX($E$3:$F$22,INT($H21/2)+1,MOD(COLUMNS($AW$2:CF$2),2)+1))</f>
        <v>9.7492791218182369</v>
      </c>
      <c r="CG21" s="70">
        <f>IF(OR(MOD($H21,2)=0,INDEX('Данные (2)'!$C$25:$V$44,INT($H21/2)+1,CG$2)&lt;&gt;2),INDEX($E$3:$F$22,CG$2,MOD(COLUMNS($AW$2:CG$2),2)+1),INDEX($E$3:$F$22,INT($H21/2)+1,MOD(COLUMNS($AW$2:CG$2),2)+1))</f>
        <v>-2.2252093395631407</v>
      </c>
      <c r="CH21" s="70">
        <f>IF(OR(MOD($H21,2)=0,INDEX('Данные (2)'!$C$25:$V$44,INT($H21/2)+1,CH$2)&lt;&gt;2),INDEX($E$3:$F$22,CH$2,MOD(COLUMNS($AW$2:CH$2),2)+1),INDEX($E$3:$F$22,INT($H21/2)+1,MOD(COLUMNS($AW$2:CH$2),2)+1))</f>
        <v>7.8183148246803</v>
      </c>
      <c r="CI21" s="70">
        <f>IF(OR(MOD($H21,2)=0,INDEX('Данные (2)'!$C$25:$V$44,INT($H21/2)+1,CI$2)&lt;&gt;2),INDEX($E$3:$F$22,CI$2,MOD(COLUMNS($AW$2:CI$2),2)+1),INDEX($E$3:$F$22,INT($H21/2)+1,MOD(COLUMNS($AW$2:CI$2),2)+1))</f>
        <v>-6.2348980185873328</v>
      </c>
      <c r="CJ21" s="70">
        <f>IF(OR(MOD($H21,2)=0,INDEX('Данные (2)'!$C$25:$V$44,INT($H21/2)+1,CJ$2)&lt;&gt;2),INDEX($E$3:$F$22,CJ$2,MOD(COLUMNS($AW$2:CJ$2),2)+1),INDEX($E$3:$F$22,INT($H21/2)+1,MOD(COLUMNS($AW$2:CJ$2),2)+1))</f>
        <v>4.3388373911755842</v>
      </c>
      <c r="CK21" s="70">
        <f>IF(OR(MOD($H21,2)=0,INDEX('Данные (2)'!$C$25:$V$44,INT($H21/2)+1,CK$2)&lt;&gt;2),INDEX($E$3:$F$22,CK$2,MOD(COLUMNS($AW$2:CK$2),2)+1),INDEX($E$3:$F$22,INT($H21/2)+1,MOD(COLUMNS($AW$2:CK$2),2)+1))</f>
        <v>-9.0096886790241886</v>
      </c>
      <c r="CM21" s="69">
        <f>INDEX(I21:AV21,$B$60*2-1)</f>
        <v>-4.3388373911755833</v>
      </c>
      <c r="CN21" s="69">
        <f>INDEX(I21:AV21,$B$60*2)</f>
        <v>9.0096886790241903</v>
      </c>
      <c r="CO21" s="69">
        <f>INDEX(AX21:CK21,$B$60*2-1)</f>
        <v>-4.3388373911755833</v>
      </c>
      <c r="CP21" s="69">
        <f>INDEX(AX21:CK21,$B$60*2)</f>
        <v>9.0096886790241903</v>
      </c>
    </row>
    <row r="22" spans="4:94" x14ac:dyDescent="0.25">
      <c r="D22" s="65">
        <v>20</v>
      </c>
      <c r="E22" s="76">
        <f>$B$2 + $B$4*SIN($B$6*D22)</f>
        <v>4.3388373911755842</v>
      </c>
      <c r="F22" s="76">
        <f>$B$2 + $B$4*COS($B$6*D22)</f>
        <v>-9.0096886790241886</v>
      </c>
      <c r="H22" s="75">
        <v>18</v>
      </c>
      <c r="I22" s="74">
        <f>IF(OR(MOD($H22,2)=0,INDEX('Данные (2)'!$C$25:$V$44,INT($H22/2)+1,I$2)&lt;&gt;1),INDEX($E$3:$F$22,I$2,MOD(COLUMNS(H$2:$I$2),2)+1),INDEX($E$3:$F$22,INT($H22/2)+1,MOD(COLUMNS(H$2:$I$2),2)+1))</f>
        <v>4.3388373911755815</v>
      </c>
      <c r="J22" s="74">
        <f>IF(OR(MOD($H22,2)=0,INDEX('Данные (2)'!$C$25:$V$44,INT($H22/2)+1,J$2)&lt;&gt;1),INDEX($E$3:$F$22,J$2,MOD(COLUMNS($H$2:J$2),2)+1),INDEX($E$3:$F$22,INT($H22/2)+1,MOD(COLUMNS($H$2:J$2),2)+1))</f>
        <v>9.0096886790241921</v>
      </c>
      <c r="K22" s="74">
        <f>IF(OR(MOD($H22,2)=0,INDEX('Данные (2)'!$C$25:$V$44,INT($H22/2)+1,K$2)&lt;&gt;1),INDEX($E$3:$F$22,K$2,MOD(COLUMNS($H$2:K$2),2)+1),INDEX($E$3:$F$22,INT($H22/2)+1,MOD(COLUMNS($H$2:K$2),2)+1))</f>
        <v>7.8183148246802983</v>
      </c>
      <c r="L22" s="74">
        <f>IF(OR(MOD($H22,2)=0,INDEX('Данные (2)'!$C$25:$V$44,INT($H22/2)+1,L$2)&lt;&gt;1),INDEX($E$3:$F$22,L$2,MOD(COLUMNS($H$2:L$2),2)+1),INDEX($E$3:$F$22,INT($H22/2)+1,MOD(COLUMNS($H$2:L$2),2)+1))</f>
        <v>6.2348980185873355</v>
      </c>
      <c r="M22" s="74">
        <f>IF(OR(MOD($H22,2)=0,INDEX('Данные (2)'!$C$25:$V$44,INT($H22/2)+1,M$2)&lt;&gt;1),INDEX($E$3:$F$22,M$2,MOD(COLUMNS($H$2:M$2),2)+1),INDEX($E$3:$F$22,INT($H22/2)+1,MOD(COLUMNS($H$2:M$2),2)+1))</f>
        <v>9.7492791218182369</v>
      </c>
      <c r="N22" s="74">
        <f>IF(OR(MOD($H22,2)=0,INDEX('Данные (2)'!$C$25:$V$44,INT($H22/2)+1,N$2)&lt;&gt;1),INDEX($E$3:$F$22,N$2,MOD(COLUMNS($H$2:N$2),2)+1),INDEX($E$3:$F$22,INT($H22/2)+1,MOD(COLUMNS($H$2:N$2),2)+1))</f>
        <v>2.2252093395631443</v>
      </c>
      <c r="O22" s="74">
        <f>IF(OR(MOD($H22,2)=0,INDEX('Данные (2)'!$C$25:$V$44,INT($H22/2)+1,O$2)&lt;&gt;1),INDEX($E$3:$F$22,O$2,MOD(COLUMNS($H$2:O$2),2)+1),INDEX($E$3:$F$22,INT($H22/2)+1,MOD(COLUMNS($H$2:O$2),2)+1))</f>
        <v>9.7492791218182369</v>
      </c>
      <c r="P22" s="74">
        <f>IF(OR(MOD($H22,2)=0,INDEX('Данные (2)'!$C$25:$V$44,INT($H22/2)+1,P$2)&lt;&gt;1),INDEX($E$3:$F$22,P$2,MOD(COLUMNS($H$2:P$2),2)+1),INDEX($E$3:$F$22,INT($H22/2)+1,MOD(COLUMNS($H$2:P$2),2)+1))</f>
        <v>-2.2252093395631434</v>
      </c>
      <c r="Q22" s="74">
        <f>IF(OR(MOD($H22,2)=0,INDEX('Данные (2)'!$C$25:$V$44,INT($H22/2)+1,Q$2)&lt;&gt;1),INDEX($E$3:$F$22,Q$2,MOD(COLUMNS($H$2:Q$2),2)+1),INDEX($E$3:$F$22,INT($H22/2)+1,MOD(COLUMNS($H$2:Q$2),2)+1))</f>
        <v>7.8183148246802991</v>
      </c>
      <c r="R22" s="74">
        <f>IF(OR(MOD($H22,2)=0,INDEX('Данные (2)'!$C$25:$V$44,INT($H22/2)+1,R$2)&lt;&gt;1),INDEX($E$3:$F$22,R$2,MOD(COLUMNS($H$2:R$2),2)+1),INDEX($E$3:$F$22,INT($H22/2)+1,MOD(COLUMNS($H$2:R$2),2)+1))</f>
        <v>-6.2348980185873346</v>
      </c>
      <c r="S22" s="74">
        <f>IF(OR(MOD($H22,2)=0,INDEX('Данные (2)'!$C$25:$V$44,INT($H22/2)+1,S$2)&lt;&gt;1),INDEX($E$3:$F$22,S$2,MOD(COLUMNS($H$2:S$2),2)+1),INDEX($E$3:$F$22,INT($H22/2)+1,MOD(COLUMNS($H$2:S$2),2)+1))</f>
        <v>4.3388373911755824</v>
      </c>
      <c r="T22" s="74">
        <f>IF(OR(MOD($H22,2)=0,INDEX('Данные (2)'!$C$25:$V$44,INT($H22/2)+1,T$2)&lt;&gt;1),INDEX($E$3:$F$22,T$2,MOD(COLUMNS($H$2:T$2),2)+1),INDEX($E$3:$F$22,INT($H22/2)+1,MOD(COLUMNS($H$2:T$2),2)+1))</f>
        <v>-9.0096886790241903</v>
      </c>
      <c r="U22" s="74">
        <f>IF(OR(MOD($H22,2)=0,INDEX('Данные (2)'!$C$25:$V$44,INT($H22/2)+1,U$2)&lt;&gt;1),INDEX($E$3:$F$22,U$2,MOD(COLUMNS($H$2:U$2),2)+1),INDEX($E$3:$F$22,INT($H22/2)+1,MOD(COLUMNS($H$2:U$2),2)+1))</f>
        <v>1.22514845490862E-15</v>
      </c>
      <c r="V22" s="74">
        <f>IF(OR(MOD($H22,2)=0,INDEX('Данные (2)'!$C$25:$V$44,INT($H22/2)+1,V$2)&lt;&gt;1),INDEX($E$3:$F$22,V$2,MOD(COLUMNS($H$2:V$2),2)+1),INDEX($E$3:$F$22,INT($H22/2)+1,MOD(COLUMNS($H$2:V$2),2)+1))</f>
        <v>-10</v>
      </c>
      <c r="W22" s="74">
        <f>IF(OR(MOD($H22,2)=0,INDEX('Данные (2)'!$C$25:$V$44,INT($H22/2)+1,W$2)&lt;&gt;1),INDEX($E$3:$F$22,W$2,MOD(COLUMNS($H$2:W$2),2)+1),INDEX($E$3:$F$22,INT($H22/2)+1,MOD(COLUMNS($H$2:W$2),2)+1))</f>
        <v>-4.3388373911755798</v>
      </c>
      <c r="X22" s="74">
        <f>IF(OR(MOD($H22,2)=0,INDEX('Данные (2)'!$C$25:$V$44,INT($H22/2)+1,X$2)&lt;&gt;1),INDEX($E$3:$F$22,X$2,MOD(COLUMNS($H$2:X$2),2)+1),INDEX($E$3:$F$22,INT($H22/2)+1,MOD(COLUMNS($H$2:X$2),2)+1))</f>
        <v>-9.0096886790241921</v>
      </c>
      <c r="Y22" s="74">
        <f>IF(OR(MOD($H22,2)=0,INDEX('Данные (2)'!$C$25:$V$44,INT($H22/2)+1,Y$2)&lt;&gt;1),INDEX($E$3:$F$22,Y$2,MOD(COLUMNS($H$2:Y$2),2)+1),INDEX($E$3:$F$22,INT($H22/2)+1,MOD(COLUMNS($H$2:Y$2),2)+1))</f>
        <v>-7.8183148246802965</v>
      </c>
      <c r="Z22" s="74">
        <f>IF(OR(MOD($H22,2)=0,INDEX('Данные (2)'!$C$25:$V$44,INT($H22/2)+1,Z$2)&lt;&gt;1),INDEX($E$3:$F$22,Z$2,MOD(COLUMNS($H$2:Z$2),2)+1),INDEX($E$3:$F$22,INT($H22/2)+1,MOD(COLUMNS($H$2:Z$2),2)+1))</f>
        <v>-6.2348980185873373</v>
      </c>
      <c r="AA22" s="74">
        <f>IF(OR(MOD($H22,2)=0,INDEX('Данные (2)'!$C$25:$V$44,INT($H22/2)+1,AA$2)&lt;&gt;1),INDEX($E$3:$F$22,AA$2,MOD(COLUMNS($H$2:AA$2),2)+1),INDEX($E$3:$F$22,INT($H22/2)+1,MOD(COLUMNS($H$2:AA$2),2)+1))</f>
        <v>-9.7492791218182369</v>
      </c>
      <c r="AB22" s="74">
        <f>IF(OR(MOD($H22,2)=0,INDEX('Данные (2)'!$C$25:$V$44,INT($H22/2)+1,AB$2)&lt;&gt;1),INDEX($E$3:$F$22,AB$2,MOD(COLUMNS($H$2:AB$2),2)+1),INDEX($E$3:$F$22,INT($H22/2)+1,MOD(COLUMNS($H$2:AB$2),2)+1))</f>
        <v>-2.225209339563146</v>
      </c>
      <c r="AC22" s="74">
        <f>IF(OR(MOD($H22,2)=0,INDEX('Данные (2)'!$C$25:$V$44,INT($H22/2)+1,AC$2)&lt;&gt;1),INDEX($E$3:$F$22,AC$2,MOD(COLUMNS($H$2:AC$2),2)+1),INDEX($E$3:$F$22,INT($H22/2)+1,MOD(COLUMNS($H$2:AC$2),2)+1))</f>
        <v>-9.7492791218182369</v>
      </c>
      <c r="AD22" s="74">
        <f>IF(OR(MOD($H22,2)=0,INDEX('Данные (2)'!$C$25:$V$44,INT($H22/2)+1,AD$2)&lt;&gt;1),INDEX($E$3:$F$22,AD$2,MOD(COLUMNS($H$2:AD$2),2)+1),INDEX($E$3:$F$22,INT($H22/2)+1,MOD(COLUMNS($H$2:AD$2),2)+1))</f>
        <v>2.2252093395631425</v>
      </c>
      <c r="AE22" s="74">
        <f>IF(OR(MOD($H22,2)=0,INDEX('Данные (2)'!$C$25:$V$44,INT($H22/2)+1,AE$2)&lt;&gt;1),INDEX($E$3:$F$22,AE$2,MOD(COLUMNS($H$2:AE$2),2)+1),INDEX($E$3:$F$22,INT($H22/2)+1,MOD(COLUMNS($H$2:AE$2),2)+1))</f>
        <v>-7.8183148246802991</v>
      </c>
      <c r="AF22" s="74">
        <f>IF(OR(MOD($H22,2)=0,INDEX('Данные (2)'!$C$25:$V$44,INT($H22/2)+1,AF$2)&lt;&gt;1),INDEX($E$3:$F$22,AF$2,MOD(COLUMNS($H$2:AF$2),2)+1),INDEX($E$3:$F$22,INT($H22/2)+1,MOD(COLUMNS($H$2:AF$2),2)+1))</f>
        <v>6.2348980185873337</v>
      </c>
      <c r="AG22" s="74">
        <f>IF(OR(MOD($H22,2)=0,INDEX('Данные (2)'!$C$25:$V$44,INT($H22/2)+1,AG$2)&lt;&gt;1),INDEX($E$3:$F$22,AG$2,MOD(COLUMNS($H$2:AG$2),2)+1),INDEX($E$3:$F$22,INT($H22/2)+1,MOD(COLUMNS($H$2:AG$2),2)+1))</f>
        <v>-4.3388373911755833</v>
      </c>
      <c r="AH22" s="74">
        <f>IF(OR(MOD($H22,2)=0,INDEX('Данные (2)'!$C$25:$V$44,INT($H22/2)+1,AH$2)&lt;&gt;1),INDEX($E$3:$F$22,AH$2,MOD(COLUMNS($H$2:AH$2),2)+1),INDEX($E$3:$F$22,INT($H22/2)+1,MOD(COLUMNS($H$2:AH$2),2)+1))</f>
        <v>9.0096886790241903</v>
      </c>
      <c r="AI22" s="74">
        <f>IF(OR(MOD($H22,2)=0,INDEX('Данные (2)'!$C$25:$V$44,INT($H22/2)+1,AI$2)&lt;&gt;1),INDEX($E$3:$F$22,AI$2,MOD(COLUMNS($H$2:AI$2),2)+1),INDEX($E$3:$F$22,INT($H22/2)+1,MOD(COLUMNS($H$2:AI$2),2)+1))</f>
        <v>-2.45029690981724E-15</v>
      </c>
      <c r="AJ22" s="74">
        <f>IF(OR(MOD($H22,2)=0,INDEX('Данные (2)'!$C$25:$V$44,INT($H22/2)+1,AJ$2)&lt;&gt;1),INDEX($E$3:$F$22,AJ$2,MOD(COLUMNS($H$2:AJ$2),2)+1),INDEX($E$3:$F$22,INT($H22/2)+1,MOD(COLUMNS($H$2:AJ$2),2)+1))</f>
        <v>10</v>
      </c>
      <c r="AK22" s="74">
        <f>IF(OR(MOD($H22,2)=0,INDEX('Данные (2)'!$C$25:$V$44,INT($H22/2)+1,AK$2)&lt;&gt;1),INDEX($E$3:$F$22,AK$2,MOD(COLUMNS($H$2:AK$2),2)+1),INDEX($E$3:$F$22,INT($H22/2)+1,MOD(COLUMNS($H$2:AK$2),2)+1))</f>
        <v>4.3388373911755789</v>
      </c>
      <c r="AL22" s="74">
        <f>IF(OR(MOD($H22,2)=0,INDEX('Данные (2)'!$C$25:$V$44,INT($H22/2)+1,AL$2)&lt;&gt;1),INDEX($E$3:$F$22,AL$2,MOD(COLUMNS($H$2:AL$2),2)+1),INDEX($E$3:$F$22,INT($H22/2)+1,MOD(COLUMNS($H$2:AL$2),2)+1))</f>
        <v>9.0096886790241921</v>
      </c>
      <c r="AM22" s="74">
        <f>IF(OR(MOD($H22,2)=0,INDEX('Данные (2)'!$C$25:$V$44,INT($H22/2)+1,AM$2)&lt;&gt;1),INDEX($E$3:$F$22,AM$2,MOD(COLUMNS($H$2:AM$2),2)+1),INDEX($E$3:$F$22,INT($H22/2)+1,MOD(COLUMNS($H$2:AM$2),2)+1))</f>
        <v>7.8183148246802956</v>
      </c>
      <c r="AN22" s="74">
        <f>IF(OR(MOD($H22,2)=0,INDEX('Данные (2)'!$C$25:$V$44,INT($H22/2)+1,AN$2)&lt;&gt;1),INDEX($E$3:$F$22,AN$2,MOD(COLUMNS($H$2:AN$2),2)+1),INDEX($E$3:$F$22,INT($H22/2)+1,MOD(COLUMNS($H$2:AN$2),2)+1))</f>
        <v>6.2348980185873373</v>
      </c>
      <c r="AO22" s="74">
        <f>IF(OR(MOD($H22,2)=0,INDEX('Данные (2)'!$C$25:$V$44,INT($H22/2)+1,AO$2)&lt;&gt;1),INDEX($E$3:$F$22,AO$2,MOD(COLUMNS($H$2:AO$2),2)+1),INDEX($E$3:$F$22,INT($H22/2)+1,MOD(COLUMNS($H$2:AO$2),2)+1))</f>
        <v>9.7492791218182351</v>
      </c>
      <c r="AP22" s="74">
        <f>IF(OR(MOD($H22,2)=0,INDEX('Данные (2)'!$C$25:$V$44,INT($H22/2)+1,AP$2)&lt;&gt;1),INDEX($E$3:$F$22,AP$2,MOD(COLUMNS($H$2:AP$2),2)+1),INDEX($E$3:$F$22,INT($H22/2)+1,MOD(COLUMNS($H$2:AP$2),2)+1))</f>
        <v>2.2252093395631469</v>
      </c>
      <c r="AQ22" s="74">
        <f>IF(OR(MOD($H22,2)=0,INDEX('Данные (2)'!$C$25:$V$44,INT($H22/2)+1,AQ$2)&lt;&gt;1),INDEX($E$3:$F$22,AQ$2,MOD(COLUMNS($H$2:AQ$2),2)+1),INDEX($E$3:$F$22,INT($H22/2)+1,MOD(COLUMNS($H$2:AQ$2),2)+1))</f>
        <v>9.7492791218182369</v>
      </c>
      <c r="AR22" s="74">
        <f>IF(OR(MOD($H22,2)=0,INDEX('Данные (2)'!$C$25:$V$44,INT($H22/2)+1,AR$2)&lt;&gt;1),INDEX($E$3:$F$22,AR$2,MOD(COLUMNS($H$2:AR$2),2)+1),INDEX($E$3:$F$22,INT($H22/2)+1,MOD(COLUMNS($H$2:AR$2),2)+1))</f>
        <v>-2.2252093395631407</v>
      </c>
      <c r="AS22" s="74">
        <f>IF(OR(MOD($H22,2)=0,INDEX('Данные (2)'!$C$25:$V$44,INT($H22/2)+1,AS$2)&lt;&gt;1),INDEX($E$3:$F$22,AS$2,MOD(COLUMNS($H$2:AS$2),2)+1),INDEX($E$3:$F$22,INT($H22/2)+1,MOD(COLUMNS($H$2:AS$2),2)+1))</f>
        <v>7.8183148246803</v>
      </c>
      <c r="AT22" s="74">
        <f>IF(OR(MOD($H22,2)=0,INDEX('Данные (2)'!$C$25:$V$44,INT($H22/2)+1,AT$2)&lt;&gt;1),INDEX($E$3:$F$22,AT$2,MOD(COLUMNS($H$2:AT$2),2)+1),INDEX($E$3:$F$22,INT($H22/2)+1,MOD(COLUMNS($H$2:AT$2),2)+1))</f>
        <v>-6.2348980185873328</v>
      </c>
      <c r="AU22" s="74">
        <f>IF(OR(MOD($H22,2)=0,INDEX('Данные (2)'!$C$25:$V$44,INT($H22/2)+1,AU$2)&lt;&gt;1),INDEX($E$3:$F$22,AU$2,MOD(COLUMNS($H$2:AU$2),2)+1),INDEX($E$3:$F$22,INT($H22/2)+1,MOD(COLUMNS($H$2:AU$2),2)+1))</f>
        <v>4.3388373911755842</v>
      </c>
      <c r="AV22" s="74">
        <f>IF(OR(MOD($H22,2)=0,INDEX('Данные (2)'!$C$25:$V$44,INT($H22/2)+1,AV$2)&lt;&gt;1),INDEX($E$3:$F$22,AV$2,MOD(COLUMNS($H$2:AV$2),2)+1),INDEX($E$3:$F$22,INT($H22/2)+1,MOD(COLUMNS($H$2:AV$2),2)+1))</f>
        <v>-9.0096886790241886</v>
      </c>
      <c r="AX22" s="70">
        <f>IF(OR(MOD($H22,2)=0,INDEX('Данные (2)'!$C$25:$V$44,INT($H22/2)+1,AX$2)&lt;&gt;2),INDEX($E$3:$F$22,AX$2,MOD(COLUMNS($AW$2:AX$2),2)+1),INDEX($E$3:$F$22,INT($H22/2)+1,MOD(COLUMNS($AW$2:AX$2),2)+1))</f>
        <v>4.3388373911755815</v>
      </c>
      <c r="AY22" s="70">
        <f>IF(OR(MOD($H22,2)=0,INDEX('Данные (2)'!$C$25:$V$44,INT($H22/2)+1,AY$2)&lt;&gt;2),INDEX($E$3:$F$22,AY$2,MOD(COLUMNS($AW$2:AY$2),2)+1),INDEX($E$3:$F$22,INT($H22/2)+1,MOD(COLUMNS($AW$2:AY$2),2)+1))</f>
        <v>9.0096886790241921</v>
      </c>
      <c r="AZ22" s="70">
        <f>IF(OR(MOD($H22,2)=0,INDEX('Данные (2)'!$C$25:$V$44,INT($H22/2)+1,AZ$2)&lt;&gt;2),INDEX($E$3:$F$22,AZ$2,MOD(COLUMNS($AW$2:AZ$2),2)+1),INDEX($E$3:$F$22,INT($H22/2)+1,MOD(COLUMNS($AW$2:AZ$2),2)+1))</f>
        <v>7.8183148246802983</v>
      </c>
      <c r="BA22" s="70">
        <f>IF(OR(MOD($H22,2)=0,INDEX('Данные (2)'!$C$25:$V$44,INT($H22/2)+1,BA$2)&lt;&gt;2),INDEX($E$3:$F$22,BA$2,MOD(COLUMNS($AW$2:BA$2),2)+1),INDEX($E$3:$F$22,INT($H22/2)+1,MOD(COLUMNS($AW$2:BA$2),2)+1))</f>
        <v>6.2348980185873355</v>
      </c>
      <c r="BB22" s="70">
        <f>IF(OR(MOD($H22,2)=0,INDEX('Данные (2)'!$C$25:$V$44,INT($H22/2)+1,BB$2)&lt;&gt;2),INDEX($E$3:$F$22,BB$2,MOD(COLUMNS($AW$2:BB$2),2)+1),INDEX($E$3:$F$22,INT($H22/2)+1,MOD(COLUMNS($AW$2:BB$2),2)+1))</f>
        <v>9.7492791218182369</v>
      </c>
      <c r="BC22" s="70">
        <f>IF(OR(MOD($H22,2)=0,INDEX('Данные (2)'!$C$25:$V$44,INT($H22/2)+1,BC$2)&lt;&gt;2),INDEX($E$3:$F$22,BC$2,MOD(COLUMNS($AW$2:BC$2),2)+1),INDEX($E$3:$F$22,INT($H22/2)+1,MOD(COLUMNS($AW$2:BC$2),2)+1))</f>
        <v>2.2252093395631443</v>
      </c>
      <c r="BD22" s="70">
        <f>IF(OR(MOD($H22,2)=0,INDEX('Данные (2)'!$C$25:$V$44,INT($H22/2)+1,BD$2)&lt;&gt;2),INDEX($E$3:$F$22,BD$2,MOD(COLUMNS($AW$2:BD$2),2)+1),INDEX($E$3:$F$22,INT($H22/2)+1,MOD(COLUMNS($AW$2:BD$2),2)+1))</f>
        <v>9.7492791218182369</v>
      </c>
      <c r="BE22" s="70">
        <f>IF(OR(MOD($H22,2)=0,INDEX('Данные (2)'!$C$25:$V$44,INT($H22/2)+1,BE$2)&lt;&gt;2),INDEX($E$3:$F$22,BE$2,MOD(COLUMNS($AW$2:BE$2),2)+1),INDEX($E$3:$F$22,INT($H22/2)+1,MOD(COLUMNS($AW$2:BE$2),2)+1))</f>
        <v>-2.2252093395631434</v>
      </c>
      <c r="BF22" s="70">
        <f>IF(OR(MOD($H22,2)=0,INDEX('Данные (2)'!$C$25:$V$44,INT($H22/2)+1,BF$2)&lt;&gt;2),INDEX($E$3:$F$22,BF$2,MOD(COLUMNS($AW$2:BF$2),2)+1),INDEX($E$3:$F$22,INT($H22/2)+1,MOD(COLUMNS($AW$2:BF$2),2)+1))</f>
        <v>7.8183148246802991</v>
      </c>
      <c r="BG22" s="70">
        <f>IF(OR(MOD($H22,2)=0,INDEX('Данные (2)'!$C$25:$V$44,INT($H22/2)+1,BG$2)&lt;&gt;2),INDEX($E$3:$F$22,BG$2,MOD(COLUMNS($AW$2:BG$2),2)+1),INDEX($E$3:$F$22,INT($H22/2)+1,MOD(COLUMNS($AW$2:BG$2),2)+1))</f>
        <v>-6.2348980185873346</v>
      </c>
      <c r="BH22" s="70">
        <f>IF(OR(MOD($H22,2)=0,INDEX('Данные (2)'!$C$25:$V$44,INT($H22/2)+1,BH$2)&lt;&gt;2),INDEX($E$3:$F$22,BH$2,MOD(COLUMNS($AW$2:BH$2),2)+1),INDEX($E$3:$F$22,INT($H22/2)+1,MOD(COLUMNS($AW$2:BH$2),2)+1))</f>
        <v>4.3388373911755824</v>
      </c>
      <c r="BI22" s="70">
        <f>IF(OR(MOD($H22,2)=0,INDEX('Данные (2)'!$C$25:$V$44,INT($H22/2)+1,BI$2)&lt;&gt;2),INDEX($E$3:$F$22,BI$2,MOD(COLUMNS($AW$2:BI$2),2)+1),INDEX($E$3:$F$22,INT($H22/2)+1,MOD(COLUMNS($AW$2:BI$2),2)+1))</f>
        <v>-9.0096886790241903</v>
      </c>
      <c r="BJ22" s="70">
        <f>IF(OR(MOD($H22,2)=0,INDEX('Данные (2)'!$C$25:$V$44,INT($H22/2)+1,BJ$2)&lt;&gt;2),INDEX($E$3:$F$22,BJ$2,MOD(COLUMNS($AW$2:BJ$2),2)+1),INDEX($E$3:$F$22,INT($H22/2)+1,MOD(COLUMNS($AW$2:BJ$2),2)+1))</f>
        <v>1.22514845490862E-15</v>
      </c>
      <c r="BK22" s="70">
        <f>IF(OR(MOD($H22,2)=0,INDEX('Данные (2)'!$C$25:$V$44,INT($H22/2)+1,BK$2)&lt;&gt;2),INDEX($E$3:$F$22,BK$2,MOD(COLUMNS($AW$2:BK$2),2)+1),INDEX($E$3:$F$22,INT($H22/2)+1,MOD(COLUMNS($AW$2:BK$2),2)+1))</f>
        <v>-10</v>
      </c>
      <c r="BL22" s="70">
        <f>IF(OR(MOD($H22,2)=0,INDEX('Данные (2)'!$C$25:$V$44,INT($H22/2)+1,BL$2)&lt;&gt;2),INDEX($E$3:$F$22,BL$2,MOD(COLUMNS($AW$2:BL$2),2)+1),INDEX($E$3:$F$22,INT($H22/2)+1,MOD(COLUMNS($AW$2:BL$2),2)+1))</f>
        <v>-4.3388373911755798</v>
      </c>
      <c r="BM22" s="70">
        <f>IF(OR(MOD($H22,2)=0,INDEX('Данные (2)'!$C$25:$V$44,INT($H22/2)+1,BM$2)&lt;&gt;2),INDEX($E$3:$F$22,BM$2,MOD(COLUMNS($AW$2:BM$2),2)+1),INDEX($E$3:$F$22,INT($H22/2)+1,MOD(COLUMNS($AW$2:BM$2),2)+1))</f>
        <v>-9.0096886790241921</v>
      </c>
      <c r="BN22" s="70">
        <f>IF(OR(MOD($H22,2)=0,INDEX('Данные (2)'!$C$25:$V$44,INT($H22/2)+1,BN$2)&lt;&gt;2),INDEX($E$3:$F$22,BN$2,MOD(COLUMNS($AW$2:BN$2),2)+1),INDEX($E$3:$F$22,INT($H22/2)+1,MOD(COLUMNS($AW$2:BN$2),2)+1))</f>
        <v>-7.8183148246802965</v>
      </c>
      <c r="BO22" s="70">
        <f>IF(OR(MOD($H22,2)=0,INDEX('Данные (2)'!$C$25:$V$44,INT($H22/2)+1,BO$2)&lt;&gt;2),INDEX($E$3:$F$22,BO$2,MOD(COLUMNS($AW$2:BO$2),2)+1),INDEX($E$3:$F$22,INT($H22/2)+1,MOD(COLUMNS($AW$2:BO$2),2)+1))</f>
        <v>-6.2348980185873373</v>
      </c>
      <c r="BP22" s="70">
        <f>IF(OR(MOD($H22,2)=0,INDEX('Данные (2)'!$C$25:$V$44,INT($H22/2)+1,BP$2)&lt;&gt;2),INDEX($E$3:$F$22,BP$2,MOD(COLUMNS($AW$2:BP$2),2)+1),INDEX($E$3:$F$22,INT($H22/2)+1,MOD(COLUMNS($AW$2:BP$2),2)+1))</f>
        <v>-9.7492791218182369</v>
      </c>
      <c r="BQ22" s="70">
        <f>IF(OR(MOD($H22,2)=0,INDEX('Данные (2)'!$C$25:$V$44,INT($H22/2)+1,BQ$2)&lt;&gt;2),INDEX($E$3:$F$22,BQ$2,MOD(COLUMNS($AW$2:BQ$2),2)+1),INDEX($E$3:$F$22,INT($H22/2)+1,MOD(COLUMNS($AW$2:BQ$2),2)+1))</f>
        <v>-2.225209339563146</v>
      </c>
      <c r="BR22" s="70">
        <f>IF(OR(MOD($H22,2)=0,INDEX('Данные (2)'!$C$25:$V$44,INT($H22/2)+1,BR$2)&lt;&gt;2),INDEX($E$3:$F$22,BR$2,MOD(COLUMNS($AW$2:BR$2),2)+1),INDEX($E$3:$F$22,INT($H22/2)+1,MOD(COLUMNS($AW$2:BR$2),2)+1))</f>
        <v>-9.7492791218182369</v>
      </c>
      <c r="BS22" s="70">
        <f>IF(OR(MOD($H22,2)=0,INDEX('Данные (2)'!$C$25:$V$44,INT($H22/2)+1,BS$2)&lt;&gt;2),INDEX($E$3:$F$22,BS$2,MOD(COLUMNS($AW$2:BS$2),2)+1),INDEX($E$3:$F$22,INT($H22/2)+1,MOD(COLUMNS($AW$2:BS$2),2)+1))</f>
        <v>2.2252093395631425</v>
      </c>
      <c r="BT22" s="70">
        <f>IF(OR(MOD($H22,2)=0,INDEX('Данные (2)'!$C$25:$V$44,INT($H22/2)+1,BT$2)&lt;&gt;2),INDEX($E$3:$F$22,BT$2,MOD(COLUMNS($AW$2:BT$2),2)+1),INDEX($E$3:$F$22,INT($H22/2)+1,MOD(COLUMNS($AW$2:BT$2),2)+1))</f>
        <v>-7.8183148246802991</v>
      </c>
      <c r="BU22" s="70">
        <f>IF(OR(MOD($H22,2)=0,INDEX('Данные (2)'!$C$25:$V$44,INT($H22/2)+1,BU$2)&lt;&gt;2),INDEX($E$3:$F$22,BU$2,MOD(COLUMNS($AW$2:BU$2),2)+1),INDEX($E$3:$F$22,INT($H22/2)+1,MOD(COLUMNS($AW$2:BU$2),2)+1))</f>
        <v>6.2348980185873337</v>
      </c>
      <c r="BV22" s="70">
        <f>IF(OR(MOD($H22,2)=0,INDEX('Данные (2)'!$C$25:$V$44,INT($H22/2)+1,BV$2)&lt;&gt;2),INDEX($E$3:$F$22,BV$2,MOD(COLUMNS($AW$2:BV$2),2)+1),INDEX($E$3:$F$22,INT($H22/2)+1,MOD(COLUMNS($AW$2:BV$2),2)+1))</f>
        <v>-4.3388373911755833</v>
      </c>
      <c r="BW22" s="70">
        <f>IF(OR(MOD($H22,2)=0,INDEX('Данные (2)'!$C$25:$V$44,INT($H22/2)+1,BW$2)&lt;&gt;2),INDEX($E$3:$F$22,BW$2,MOD(COLUMNS($AW$2:BW$2),2)+1),INDEX($E$3:$F$22,INT($H22/2)+1,MOD(COLUMNS($AW$2:BW$2),2)+1))</f>
        <v>9.0096886790241903</v>
      </c>
      <c r="BX22" s="70">
        <f>IF(OR(MOD($H22,2)=0,INDEX('Данные (2)'!$C$25:$V$44,INT($H22/2)+1,BX$2)&lt;&gt;2),INDEX($E$3:$F$22,BX$2,MOD(COLUMNS($AW$2:BX$2),2)+1),INDEX($E$3:$F$22,INT($H22/2)+1,MOD(COLUMNS($AW$2:BX$2),2)+1))</f>
        <v>-2.45029690981724E-15</v>
      </c>
      <c r="BY22" s="70">
        <f>IF(OR(MOD($H22,2)=0,INDEX('Данные (2)'!$C$25:$V$44,INT($H22/2)+1,BY$2)&lt;&gt;2),INDEX($E$3:$F$22,BY$2,MOD(COLUMNS($AW$2:BY$2),2)+1),INDEX($E$3:$F$22,INT($H22/2)+1,MOD(COLUMNS($AW$2:BY$2),2)+1))</f>
        <v>10</v>
      </c>
      <c r="BZ22" s="70">
        <f>IF(OR(MOD($H22,2)=0,INDEX('Данные (2)'!$C$25:$V$44,INT($H22/2)+1,BZ$2)&lt;&gt;2),INDEX($E$3:$F$22,BZ$2,MOD(COLUMNS($AW$2:BZ$2),2)+1),INDEX($E$3:$F$22,INT($H22/2)+1,MOD(COLUMNS($AW$2:BZ$2),2)+1))</f>
        <v>4.3388373911755789</v>
      </c>
      <c r="CA22" s="70">
        <f>IF(OR(MOD($H22,2)=0,INDEX('Данные (2)'!$C$25:$V$44,INT($H22/2)+1,CA$2)&lt;&gt;2),INDEX($E$3:$F$22,CA$2,MOD(COLUMNS($AW$2:CA$2),2)+1),INDEX($E$3:$F$22,INT($H22/2)+1,MOD(COLUMNS($AW$2:CA$2),2)+1))</f>
        <v>9.0096886790241921</v>
      </c>
      <c r="CB22" s="70">
        <f>IF(OR(MOD($H22,2)=0,INDEX('Данные (2)'!$C$25:$V$44,INT($H22/2)+1,CB$2)&lt;&gt;2),INDEX($E$3:$F$22,CB$2,MOD(COLUMNS($AW$2:CB$2),2)+1),INDEX($E$3:$F$22,INT($H22/2)+1,MOD(COLUMNS($AW$2:CB$2),2)+1))</f>
        <v>7.8183148246802956</v>
      </c>
      <c r="CC22" s="70">
        <f>IF(OR(MOD($H22,2)=0,INDEX('Данные (2)'!$C$25:$V$44,INT($H22/2)+1,CC$2)&lt;&gt;2),INDEX($E$3:$F$22,CC$2,MOD(COLUMNS($AW$2:CC$2),2)+1),INDEX($E$3:$F$22,INT($H22/2)+1,MOD(COLUMNS($AW$2:CC$2),2)+1))</f>
        <v>6.2348980185873373</v>
      </c>
      <c r="CD22" s="70">
        <f>IF(OR(MOD($H22,2)=0,INDEX('Данные (2)'!$C$25:$V$44,INT($H22/2)+1,CD$2)&lt;&gt;2),INDEX($E$3:$F$22,CD$2,MOD(COLUMNS($AW$2:CD$2),2)+1),INDEX($E$3:$F$22,INT($H22/2)+1,MOD(COLUMNS($AW$2:CD$2),2)+1))</f>
        <v>9.7492791218182351</v>
      </c>
      <c r="CE22" s="70">
        <f>IF(OR(MOD($H22,2)=0,INDEX('Данные (2)'!$C$25:$V$44,INT($H22/2)+1,CE$2)&lt;&gt;2),INDEX($E$3:$F$22,CE$2,MOD(COLUMNS($AW$2:CE$2),2)+1),INDEX($E$3:$F$22,INT($H22/2)+1,MOD(COLUMNS($AW$2:CE$2),2)+1))</f>
        <v>2.2252093395631469</v>
      </c>
      <c r="CF22" s="70">
        <f>IF(OR(MOD($H22,2)=0,INDEX('Данные (2)'!$C$25:$V$44,INT($H22/2)+1,CF$2)&lt;&gt;2),INDEX($E$3:$F$22,CF$2,MOD(COLUMNS($AW$2:CF$2),2)+1),INDEX($E$3:$F$22,INT($H22/2)+1,MOD(COLUMNS($AW$2:CF$2),2)+1))</f>
        <v>9.7492791218182369</v>
      </c>
      <c r="CG22" s="70">
        <f>IF(OR(MOD($H22,2)=0,INDEX('Данные (2)'!$C$25:$V$44,INT($H22/2)+1,CG$2)&lt;&gt;2),INDEX($E$3:$F$22,CG$2,MOD(COLUMNS($AW$2:CG$2),2)+1),INDEX($E$3:$F$22,INT($H22/2)+1,MOD(COLUMNS($AW$2:CG$2),2)+1))</f>
        <v>-2.2252093395631407</v>
      </c>
      <c r="CH22" s="70">
        <f>IF(OR(MOD($H22,2)=0,INDEX('Данные (2)'!$C$25:$V$44,INT($H22/2)+1,CH$2)&lt;&gt;2),INDEX($E$3:$F$22,CH$2,MOD(COLUMNS($AW$2:CH$2),2)+1),INDEX($E$3:$F$22,INT($H22/2)+1,MOD(COLUMNS($AW$2:CH$2),2)+1))</f>
        <v>7.8183148246803</v>
      </c>
      <c r="CI22" s="70">
        <f>IF(OR(MOD($H22,2)=0,INDEX('Данные (2)'!$C$25:$V$44,INT($H22/2)+1,CI$2)&lt;&gt;2),INDEX($E$3:$F$22,CI$2,MOD(COLUMNS($AW$2:CI$2),2)+1),INDEX($E$3:$F$22,INT($H22/2)+1,MOD(COLUMNS($AW$2:CI$2),2)+1))</f>
        <v>-6.2348980185873328</v>
      </c>
      <c r="CJ22" s="70">
        <f>IF(OR(MOD($H22,2)=0,INDEX('Данные (2)'!$C$25:$V$44,INT($H22/2)+1,CJ$2)&lt;&gt;2),INDEX($E$3:$F$22,CJ$2,MOD(COLUMNS($AW$2:CJ$2),2)+1),INDEX($E$3:$F$22,INT($H22/2)+1,MOD(COLUMNS($AW$2:CJ$2),2)+1))</f>
        <v>4.3388373911755842</v>
      </c>
      <c r="CK22" s="70">
        <f>IF(OR(MOD($H22,2)=0,INDEX('Данные (2)'!$C$25:$V$44,INT($H22/2)+1,CK$2)&lt;&gt;2),INDEX($E$3:$F$22,CK$2,MOD(COLUMNS($AW$2:CK$2),2)+1),INDEX($E$3:$F$22,INT($H22/2)+1,MOD(COLUMNS($AW$2:CK$2),2)+1))</f>
        <v>-9.0096886790241886</v>
      </c>
      <c r="CM22" s="69">
        <f>INDEX(I22:AV22,$B$60*2-1)</f>
        <v>-4.3388373911755833</v>
      </c>
      <c r="CN22" s="69">
        <f>INDEX(I22:AV22,$B$60*2)</f>
        <v>9.0096886790241903</v>
      </c>
      <c r="CO22" s="69">
        <f>INDEX(AX22:CK22,$B$60*2-1)</f>
        <v>-4.3388373911755833</v>
      </c>
      <c r="CP22" s="69">
        <f>INDEX(AX22:CK22,$B$60*2)</f>
        <v>9.0096886790241903</v>
      </c>
    </row>
    <row r="23" spans="4:94" x14ac:dyDescent="0.25">
      <c r="H23" s="75">
        <v>19</v>
      </c>
      <c r="I23" s="74">
        <f>IF(OR(MOD($H23,2)=0,INDEX('Данные (2)'!$C$25:$V$44,INT($H23/2)+1,I$2)&lt;&gt;1),INDEX($E$3:$F$22,I$2,MOD(COLUMNS(H$2:$I$2),2)+1),INDEX($E$3:$F$22,INT($H23/2)+1,MOD(COLUMNS(H$2:$I$2),2)+1))</f>
        <v>4.3388373911755815</v>
      </c>
      <c r="J23" s="74">
        <f>IF(OR(MOD($H23,2)=0,INDEX('Данные (2)'!$C$25:$V$44,INT($H23/2)+1,J$2)&lt;&gt;1),INDEX($E$3:$F$22,J$2,MOD(COLUMNS($H$2:J$2),2)+1),INDEX($E$3:$F$22,INT($H23/2)+1,MOD(COLUMNS($H$2:J$2),2)+1))</f>
        <v>9.0096886790241921</v>
      </c>
      <c r="K23" s="74">
        <f>IF(OR(MOD($H23,2)=0,INDEX('Данные (2)'!$C$25:$V$44,INT($H23/2)+1,K$2)&lt;&gt;1),INDEX($E$3:$F$22,K$2,MOD(COLUMNS($H$2:K$2),2)+1),INDEX($E$3:$F$22,INT($H23/2)+1,MOD(COLUMNS($H$2:K$2),2)+1))</f>
        <v>7.8183148246802983</v>
      </c>
      <c r="L23" s="74">
        <f>IF(OR(MOD($H23,2)=0,INDEX('Данные (2)'!$C$25:$V$44,INT($H23/2)+1,L$2)&lt;&gt;1),INDEX($E$3:$F$22,L$2,MOD(COLUMNS($H$2:L$2),2)+1),INDEX($E$3:$F$22,INT($H23/2)+1,MOD(COLUMNS($H$2:L$2),2)+1))</f>
        <v>6.2348980185873355</v>
      </c>
      <c r="M23" s="74">
        <f>IF(OR(MOD($H23,2)=0,INDEX('Данные (2)'!$C$25:$V$44,INT($H23/2)+1,M$2)&lt;&gt;1),INDEX($E$3:$F$22,M$2,MOD(COLUMNS($H$2:M$2),2)+1),INDEX($E$3:$F$22,INT($H23/2)+1,MOD(COLUMNS($H$2:M$2),2)+1))</f>
        <v>-9.7492791218182369</v>
      </c>
      <c r="N23" s="74">
        <f>IF(OR(MOD($H23,2)=0,INDEX('Данные (2)'!$C$25:$V$44,INT($H23/2)+1,N$2)&lt;&gt;1),INDEX($E$3:$F$22,N$2,MOD(COLUMNS($H$2:N$2),2)+1),INDEX($E$3:$F$22,INT($H23/2)+1,MOD(COLUMNS($H$2:N$2),2)+1))</f>
        <v>-2.225209339563146</v>
      </c>
      <c r="O23" s="74">
        <f>IF(OR(MOD($H23,2)=0,INDEX('Данные (2)'!$C$25:$V$44,INT($H23/2)+1,O$2)&lt;&gt;1),INDEX($E$3:$F$22,O$2,MOD(COLUMNS($H$2:O$2),2)+1),INDEX($E$3:$F$22,INT($H23/2)+1,MOD(COLUMNS($H$2:O$2),2)+1))</f>
        <v>-9.7492791218182369</v>
      </c>
      <c r="P23" s="74">
        <f>IF(OR(MOD($H23,2)=0,INDEX('Данные (2)'!$C$25:$V$44,INT($H23/2)+1,P$2)&lt;&gt;1),INDEX($E$3:$F$22,P$2,MOD(COLUMNS($H$2:P$2),2)+1),INDEX($E$3:$F$22,INT($H23/2)+1,MOD(COLUMNS($H$2:P$2),2)+1))</f>
        <v>-2.225209339563146</v>
      </c>
      <c r="Q23" s="74">
        <f>IF(OR(MOD($H23,2)=0,INDEX('Данные (2)'!$C$25:$V$44,INT($H23/2)+1,Q$2)&lt;&gt;1),INDEX($E$3:$F$22,Q$2,MOD(COLUMNS($H$2:Q$2),2)+1),INDEX($E$3:$F$22,INT($H23/2)+1,MOD(COLUMNS($H$2:Q$2),2)+1))</f>
        <v>7.8183148246802991</v>
      </c>
      <c r="R23" s="74">
        <f>IF(OR(MOD($H23,2)=0,INDEX('Данные (2)'!$C$25:$V$44,INT($H23/2)+1,R$2)&lt;&gt;1),INDEX($E$3:$F$22,R$2,MOD(COLUMNS($H$2:R$2),2)+1),INDEX($E$3:$F$22,INT($H23/2)+1,MOD(COLUMNS($H$2:R$2),2)+1))</f>
        <v>-6.2348980185873346</v>
      </c>
      <c r="S23" s="74">
        <f>IF(OR(MOD($H23,2)=0,INDEX('Данные (2)'!$C$25:$V$44,INT($H23/2)+1,S$2)&lt;&gt;1),INDEX($E$3:$F$22,S$2,MOD(COLUMNS($H$2:S$2),2)+1),INDEX($E$3:$F$22,INT($H23/2)+1,MOD(COLUMNS($H$2:S$2),2)+1))</f>
        <v>-9.7492791218182369</v>
      </c>
      <c r="T23" s="74">
        <f>IF(OR(MOD($H23,2)=0,INDEX('Данные (2)'!$C$25:$V$44,INT($H23/2)+1,T$2)&lt;&gt;1),INDEX($E$3:$F$22,T$2,MOD(COLUMNS($H$2:T$2),2)+1),INDEX($E$3:$F$22,INT($H23/2)+1,MOD(COLUMNS($H$2:T$2),2)+1))</f>
        <v>-2.225209339563146</v>
      </c>
      <c r="U23" s="74">
        <f>IF(OR(MOD($H23,2)=0,INDEX('Данные (2)'!$C$25:$V$44,INT($H23/2)+1,U$2)&lt;&gt;1),INDEX($E$3:$F$22,U$2,MOD(COLUMNS($H$2:U$2),2)+1),INDEX($E$3:$F$22,INT($H23/2)+1,MOD(COLUMNS($H$2:U$2),2)+1))</f>
        <v>1.22514845490862E-15</v>
      </c>
      <c r="V23" s="74">
        <f>IF(OR(MOD($H23,2)=0,INDEX('Данные (2)'!$C$25:$V$44,INT($H23/2)+1,V$2)&lt;&gt;1),INDEX($E$3:$F$22,V$2,MOD(COLUMNS($H$2:V$2),2)+1),INDEX($E$3:$F$22,INT($H23/2)+1,MOD(COLUMNS($H$2:V$2),2)+1))</f>
        <v>-10</v>
      </c>
      <c r="W23" s="74">
        <f>IF(OR(MOD($H23,2)=0,INDEX('Данные (2)'!$C$25:$V$44,INT($H23/2)+1,W$2)&lt;&gt;1),INDEX($E$3:$F$22,W$2,MOD(COLUMNS($H$2:W$2),2)+1),INDEX($E$3:$F$22,INT($H23/2)+1,MOD(COLUMNS($H$2:W$2),2)+1))</f>
        <v>-4.3388373911755798</v>
      </c>
      <c r="X23" s="74">
        <f>IF(OR(MOD($H23,2)=0,INDEX('Данные (2)'!$C$25:$V$44,INT($H23/2)+1,X$2)&lt;&gt;1),INDEX($E$3:$F$22,X$2,MOD(COLUMNS($H$2:X$2),2)+1),INDEX($E$3:$F$22,INT($H23/2)+1,MOD(COLUMNS($H$2:X$2),2)+1))</f>
        <v>-9.0096886790241921</v>
      </c>
      <c r="Y23" s="74">
        <f>IF(OR(MOD($H23,2)=0,INDEX('Данные (2)'!$C$25:$V$44,INT($H23/2)+1,Y$2)&lt;&gt;1),INDEX($E$3:$F$22,Y$2,MOD(COLUMNS($H$2:Y$2),2)+1),INDEX($E$3:$F$22,INT($H23/2)+1,MOD(COLUMNS($H$2:Y$2),2)+1))</f>
        <v>-7.8183148246802965</v>
      </c>
      <c r="Z23" s="74">
        <f>IF(OR(MOD($H23,2)=0,INDEX('Данные (2)'!$C$25:$V$44,INT($H23/2)+1,Z$2)&lt;&gt;1),INDEX($E$3:$F$22,Z$2,MOD(COLUMNS($H$2:Z$2),2)+1),INDEX($E$3:$F$22,INT($H23/2)+1,MOD(COLUMNS($H$2:Z$2),2)+1))</f>
        <v>-6.2348980185873373</v>
      </c>
      <c r="AA23" s="74">
        <f>IF(OR(MOD($H23,2)=0,INDEX('Данные (2)'!$C$25:$V$44,INT($H23/2)+1,AA$2)&lt;&gt;1),INDEX($E$3:$F$22,AA$2,MOD(COLUMNS($H$2:AA$2),2)+1),INDEX($E$3:$F$22,INT($H23/2)+1,MOD(COLUMNS($H$2:AA$2),2)+1))</f>
        <v>-9.7492791218182369</v>
      </c>
      <c r="AB23" s="74">
        <f>IF(OR(MOD($H23,2)=0,INDEX('Данные (2)'!$C$25:$V$44,INT($H23/2)+1,AB$2)&lt;&gt;1),INDEX($E$3:$F$22,AB$2,MOD(COLUMNS($H$2:AB$2),2)+1),INDEX($E$3:$F$22,INT($H23/2)+1,MOD(COLUMNS($H$2:AB$2),2)+1))</f>
        <v>-2.225209339563146</v>
      </c>
      <c r="AC23" s="74">
        <f>IF(OR(MOD($H23,2)=0,INDEX('Данные (2)'!$C$25:$V$44,INT($H23/2)+1,AC$2)&lt;&gt;1),INDEX($E$3:$F$22,AC$2,MOD(COLUMNS($H$2:AC$2),2)+1),INDEX($E$3:$F$22,INT($H23/2)+1,MOD(COLUMNS($H$2:AC$2),2)+1))</f>
        <v>-9.7492791218182369</v>
      </c>
      <c r="AD23" s="74">
        <f>IF(OR(MOD($H23,2)=0,INDEX('Данные (2)'!$C$25:$V$44,INT($H23/2)+1,AD$2)&lt;&gt;1),INDEX($E$3:$F$22,AD$2,MOD(COLUMNS($H$2:AD$2),2)+1),INDEX($E$3:$F$22,INT($H23/2)+1,MOD(COLUMNS($H$2:AD$2),2)+1))</f>
        <v>-2.225209339563146</v>
      </c>
      <c r="AE23" s="74">
        <f>IF(OR(MOD($H23,2)=0,INDEX('Данные (2)'!$C$25:$V$44,INT($H23/2)+1,AE$2)&lt;&gt;1),INDEX($E$3:$F$22,AE$2,MOD(COLUMNS($H$2:AE$2),2)+1),INDEX($E$3:$F$22,INT($H23/2)+1,MOD(COLUMNS($H$2:AE$2),2)+1))</f>
        <v>-7.8183148246802991</v>
      </c>
      <c r="AF23" s="74">
        <f>IF(OR(MOD($H23,2)=0,INDEX('Данные (2)'!$C$25:$V$44,INT($H23/2)+1,AF$2)&lt;&gt;1),INDEX($E$3:$F$22,AF$2,MOD(COLUMNS($H$2:AF$2),2)+1),INDEX($E$3:$F$22,INT($H23/2)+1,MOD(COLUMNS($H$2:AF$2),2)+1))</f>
        <v>6.2348980185873337</v>
      </c>
      <c r="AG23" s="74">
        <f>IF(OR(MOD($H23,2)=0,INDEX('Данные (2)'!$C$25:$V$44,INT($H23/2)+1,AG$2)&lt;&gt;1),INDEX($E$3:$F$22,AG$2,MOD(COLUMNS($H$2:AG$2),2)+1),INDEX($E$3:$F$22,INT($H23/2)+1,MOD(COLUMNS($H$2:AG$2),2)+1))</f>
        <v>-4.3388373911755833</v>
      </c>
      <c r="AH23" s="74">
        <f>IF(OR(MOD($H23,2)=0,INDEX('Данные (2)'!$C$25:$V$44,INT($H23/2)+1,AH$2)&lt;&gt;1),INDEX($E$3:$F$22,AH$2,MOD(COLUMNS($H$2:AH$2),2)+1),INDEX($E$3:$F$22,INT($H23/2)+1,MOD(COLUMNS($H$2:AH$2),2)+1))</f>
        <v>9.0096886790241903</v>
      </c>
      <c r="AI23" s="74">
        <f>IF(OR(MOD($H23,2)=0,INDEX('Данные (2)'!$C$25:$V$44,INT($H23/2)+1,AI$2)&lt;&gt;1),INDEX($E$3:$F$22,AI$2,MOD(COLUMNS($H$2:AI$2),2)+1),INDEX($E$3:$F$22,INT($H23/2)+1,MOD(COLUMNS($H$2:AI$2),2)+1))</f>
        <v>-2.45029690981724E-15</v>
      </c>
      <c r="AJ23" s="74">
        <f>IF(OR(MOD($H23,2)=0,INDEX('Данные (2)'!$C$25:$V$44,INT($H23/2)+1,AJ$2)&lt;&gt;1),INDEX($E$3:$F$22,AJ$2,MOD(COLUMNS($H$2:AJ$2),2)+1),INDEX($E$3:$F$22,INT($H23/2)+1,MOD(COLUMNS($H$2:AJ$2),2)+1))</f>
        <v>10</v>
      </c>
      <c r="AK23" s="74">
        <f>IF(OR(MOD($H23,2)=0,INDEX('Данные (2)'!$C$25:$V$44,INT($H23/2)+1,AK$2)&lt;&gt;1),INDEX($E$3:$F$22,AK$2,MOD(COLUMNS($H$2:AK$2),2)+1),INDEX($E$3:$F$22,INT($H23/2)+1,MOD(COLUMNS($H$2:AK$2),2)+1))</f>
        <v>4.3388373911755789</v>
      </c>
      <c r="AL23" s="74">
        <f>IF(OR(MOD($H23,2)=0,INDEX('Данные (2)'!$C$25:$V$44,INT($H23/2)+1,AL$2)&lt;&gt;1),INDEX($E$3:$F$22,AL$2,MOD(COLUMNS($H$2:AL$2),2)+1),INDEX($E$3:$F$22,INT($H23/2)+1,MOD(COLUMNS($H$2:AL$2),2)+1))</f>
        <v>9.0096886790241921</v>
      </c>
      <c r="AM23" s="74">
        <f>IF(OR(MOD($H23,2)=0,INDEX('Данные (2)'!$C$25:$V$44,INT($H23/2)+1,AM$2)&lt;&gt;1),INDEX($E$3:$F$22,AM$2,MOD(COLUMNS($H$2:AM$2),2)+1),INDEX($E$3:$F$22,INT($H23/2)+1,MOD(COLUMNS($H$2:AM$2),2)+1))</f>
        <v>7.8183148246802956</v>
      </c>
      <c r="AN23" s="74">
        <f>IF(OR(MOD($H23,2)=0,INDEX('Данные (2)'!$C$25:$V$44,INT($H23/2)+1,AN$2)&lt;&gt;1),INDEX($E$3:$F$22,AN$2,MOD(COLUMNS($H$2:AN$2),2)+1),INDEX($E$3:$F$22,INT($H23/2)+1,MOD(COLUMNS($H$2:AN$2),2)+1))</f>
        <v>6.2348980185873373</v>
      </c>
      <c r="AO23" s="74">
        <f>IF(OR(MOD($H23,2)=0,INDEX('Данные (2)'!$C$25:$V$44,INT($H23/2)+1,AO$2)&lt;&gt;1),INDEX($E$3:$F$22,AO$2,MOD(COLUMNS($H$2:AO$2),2)+1),INDEX($E$3:$F$22,INT($H23/2)+1,MOD(COLUMNS($H$2:AO$2),2)+1))</f>
        <v>9.7492791218182351</v>
      </c>
      <c r="AP23" s="74">
        <f>IF(OR(MOD($H23,2)=0,INDEX('Данные (2)'!$C$25:$V$44,INT($H23/2)+1,AP$2)&lt;&gt;1),INDEX($E$3:$F$22,AP$2,MOD(COLUMNS($H$2:AP$2),2)+1),INDEX($E$3:$F$22,INT($H23/2)+1,MOD(COLUMNS($H$2:AP$2),2)+1))</f>
        <v>2.2252093395631469</v>
      </c>
      <c r="AQ23" s="74">
        <f>IF(OR(MOD($H23,2)=0,INDEX('Данные (2)'!$C$25:$V$44,INT($H23/2)+1,AQ$2)&lt;&gt;1),INDEX($E$3:$F$22,AQ$2,MOD(COLUMNS($H$2:AQ$2),2)+1),INDEX($E$3:$F$22,INT($H23/2)+1,MOD(COLUMNS($H$2:AQ$2),2)+1))</f>
        <v>9.7492791218182369</v>
      </c>
      <c r="AR23" s="74">
        <f>IF(OR(MOD($H23,2)=0,INDEX('Данные (2)'!$C$25:$V$44,INT($H23/2)+1,AR$2)&lt;&gt;1),INDEX($E$3:$F$22,AR$2,MOD(COLUMNS($H$2:AR$2),2)+1),INDEX($E$3:$F$22,INT($H23/2)+1,MOD(COLUMNS($H$2:AR$2),2)+1))</f>
        <v>-2.2252093395631407</v>
      </c>
      <c r="AS23" s="74">
        <f>IF(OR(MOD($H23,2)=0,INDEX('Данные (2)'!$C$25:$V$44,INT($H23/2)+1,AS$2)&lt;&gt;1),INDEX($E$3:$F$22,AS$2,MOD(COLUMNS($H$2:AS$2),2)+1),INDEX($E$3:$F$22,INT($H23/2)+1,MOD(COLUMNS($H$2:AS$2),2)+1))</f>
        <v>7.8183148246803</v>
      </c>
      <c r="AT23" s="74">
        <f>IF(OR(MOD($H23,2)=0,INDEX('Данные (2)'!$C$25:$V$44,INT($H23/2)+1,AT$2)&lt;&gt;1),INDEX($E$3:$F$22,AT$2,MOD(COLUMNS($H$2:AT$2),2)+1),INDEX($E$3:$F$22,INT($H23/2)+1,MOD(COLUMNS($H$2:AT$2),2)+1))</f>
        <v>-6.2348980185873328</v>
      </c>
      <c r="AU23" s="74">
        <f>IF(OR(MOD($H23,2)=0,INDEX('Данные (2)'!$C$25:$V$44,INT($H23/2)+1,AU$2)&lt;&gt;1),INDEX($E$3:$F$22,AU$2,MOD(COLUMNS($H$2:AU$2),2)+1),INDEX($E$3:$F$22,INT($H23/2)+1,MOD(COLUMNS($H$2:AU$2),2)+1))</f>
        <v>4.3388373911755842</v>
      </c>
      <c r="AV23" s="74">
        <f>IF(OR(MOD($H23,2)=0,INDEX('Данные (2)'!$C$25:$V$44,INT($H23/2)+1,AV$2)&lt;&gt;1),INDEX($E$3:$F$22,AV$2,MOD(COLUMNS($H$2:AV$2),2)+1),INDEX($E$3:$F$22,INT($H23/2)+1,MOD(COLUMNS($H$2:AV$2),2)+1))</f>
        <v>-9.0096886790241886</v>
      </c>
      <c r="AX23" s="70">
        <f>IF(OR(MOD($H23,2)=0,INDEX('Данные (2)'!$C$25:$V$44,INT($H23/2)+1,AX$2)&lt;&gt;2),INDEX($E$3:$F$22,AX$2,MOD(COLUMNS($AW$2:AX$2),2)+1),INDEX($E$3:$F$22,INT($H23/2)+1,MOD(COLUMNS($AW$2:AX$2),2)+1))</f>
        <v>-9.7492791218182369</v>
      </c>
      <c r="AY23" s="70">
        <f>IF(OR(MOD($H23,2)=0,INDEX('Данные (2)'!$C$25:$V$44,INT($H23/2)+1,AY$2)&lt;&gt;2),INDEX($E$3:$F$22,AY$2,MOD(COLUMNS($AW$2:AY$2),2)+1),INDEX($E$3:$F$22,INT($H23/2)+1,MOD(COLUMNS($AW$2:AY$2),2)+1))</f>
        <v>-2.225209339563146</v>
      </c>
      <c r="AZ23" s="70">
        <f>IF(OR(MOD($H23,2)=0,INDEX('Данные (2)'!$C$25:$V$44,INT($H23/2)+1,AZ$2)&lt;&gt;2),INDEX($E$3:$F$22,AZ$2,MOD(COLUMNS($AW$2:AZ$2),2)+1),INDEX($E$3:$F$22,INT($H23/2)+1,MOD(COLUMNS($AW$2:AZ$2),2)+1))</f>
        <v>7.8183148246802983</v>
      </c>
      <c r="BA23" s="70">
        <f>IF(OR(MOD($H23,2)=0,INDEX('Данные (2)'!$C$25:$V$44,INT($H23/2)+1,BA$2)&lt;&gt;2),INDEX($E$3:$F$22,BA$2,MOD(COLUMNS($AW$2:BA$2),2)+1),INDEX($E$3:$F$22,INT($H23/2)+1,MOD(COLUMNS($AW$2:BA$2),2)+1))</f>
        <v>6.2348980185873355</v>
      </c>
      <c r="BB23" s="70">
        <f>IF(OR(MOD($H23,2)=0,INDEX('Данные (2)'!$C$25:$V$44,INT($H23/2)+1,BB$2)&lt;&gt;2),INDEX($E$3:$F$22,BB$2,MOD(COLUMNS($AW$2:BB$2),2)+1),INDEX($E$3:$F$22,INT($H23/2)+1,MOD(COLUMNS($AW$2:BB$2),2)+1))</f>
        <v>9.7492791218182369</v>
      </c>
      <c r="BC23" s="70">
        <f>IF(OR(MOD($H23,2)=0,INDEX('Данные (2)'!$C$25:$V$44,INT($H23/2)+1,BC$2)&lt;&gt;2),INDEX($E$3:$F$22,BC$2,MOD(COLUMNS($AW$2:BC$2),2)+1),INDEX($E$3:$F$22,INT($H23/2)+1,MOD(COLUMNS($AW$2:BC$2),2)+1))</f>
        <v>2.2252093395631443</v>
      </c>
      <c r="BD23" s="70">
        <f>IF(OR(MOD($H23,2)=0,INDEX('Данные (2)'!$C$25:$V$44,INT($H23/2)+1,BD$2)&lt;&gt;2),INDEX($E$3:$F$22,BD$2,MOD(COLUMNS($AW$2:BD$2),2)+1),INDEX($E$3:$F$22,INT($H23/2)+1,MOD(COLUMNS($AW$2:BD$2),2)+1))</f>
        <v>9.7492791218182369</v>
      </c>
      <c r="BE23" s="70">
        <f>IF(OR(MOD($H23,2)=0,INDEX('Данные (2)'!$C$25:$V$44,INT($H23/2)+1,BE$2)&lt;&gt;2),INDEX($E$3:$F$22,BE$2,MOD(COLUMNS($AW$2:BE$2),2)+1),INDEX($E$3:$F$22,INT($H23/2)+1,MOD(COLUMNS($AW$2:BE$2),2)+1))</f>
        <v>-2.2252093395631434</v>
      </c>
      <c r="BF23" s="70">
        <f>IF(OR(MOD($H23,2)=0,INDEX('Данные (2)'!$C$25:$V$44,INT($H23/2)+1,BF$2)&lt;&gt;2),INDEX($E$3:$F$22,BF$2,MOD(COLUMNS($AW$2:BF$2),2)+1),INDEX($E$3:$F$22,INT($H23/2)+1,MOD(COLUMNS($AW$2:BF$2),2)+1))</f>
        <v>-9.7492791218182369</v>
      </c>
      <c r="BG23" s="70">
        <f>IF(OR(MOD($H23,2)=0,INDEX('Данные (2)'!$C$25:$V$44,INT($H23/2)+1,BG$2)&lt;&gt;2),INDEX($E$3:$F$22,BG$2,MOD(COLUMNS($AW$2:BG$2),2)+1),INDEX($E$3:$F$22,INT($H23/2)+1,MOD(COLUMNS($AW$2:BG$2),2)+1))</f>
        <v>-2.225209339563146</v>
      </c>
      <c r="BH23" s="70">
        <f>IF(OR(MOD($H23,2)=0,INDEX('Данные (2)'!$C$25:$V$44,INT($H23/2)+1,BH$2)&lt;&gt;2),INDEX($E$3:$F$22,BH$2,MOD(COLUMNS($AW$2:BH$2),2)+1),INDEX($E$3:$F$22,INT($H23/2)+1,MOD(COLUMNS($AW$2:BH$2),2)+1))</f>
        <v>4.3388373911755824</v>
      </c>
      <c r="BI23" s="70">
        <f>IF(OR(MOD($H23,2)=0,INDEX('Данные (2)'!$C$25:$V$44,INT($H23/2)+1,BI$2)&lt;&gt;2),INDEX($E$3:$F$22,BI$2,MOD(COLUMNS($AW$2:BI$2),2)+1),INDEX($E$3:$F$22,INT($H23/2)+1,MOD(COLUMNS($AW$2:BI$2),2)+1))</f>
        <v>-9.0096886790241903</v>
      </c>
      <c r="BJ23" s="70">
        <f>IF(OR(MOD($H23,2)=0,INDEX('Данные (2)'!$C$25:$V$44,INT($H23/2)+1,BJ$2)&lt;&gt;2),INDEX($E$3:$F$22,BJ$2,MOD(COLUMNS($AW$2:BJ$2),2)+1),INDEX($E$3:$F$22,INT($H23/2)+1,MOD(COLUMNS($AW$2:BJ$2),2)+1))</f>
        <v>1.22514845490862E-15</v>
      </c>
      <c r="BK23" s="70">
        <f>IF(OR(MOD($H23,2)=0,INDEX('Данные (2)'!$C$25:$V$44,INT($H23/2)+1,BK$2)&lt;&gt;2),INDEX($E$3:$F$22,BK$2,MOD(COLUMNS($AW$2:BK$2),2)+1),INDEX($E$3:$F$22,INT($H23/2)+1,MOD(COLUMNS($AW$2:BK$2),2)+1))</f>
        <v>-10</v>
      </c>
      <c r="BL23" s="70">
        <f>IF(OR(MOD($H23,2)=0,INDEX('Данные (2)'!$C$25:$V$44,INT($H23/2)+1,BL$2)&lt;&gt;2),INDEX($E$3:$F$22,BL$2,MOD(COLUMNS($AW$2:BL$2),2)+1),INDEX($E$3:$F$22,INT($H23/2)+1,MOD(COLUMNS($AW$2:BL$2),2)+1))</f>
        <v>-9.7492791218182369</v>
      </c>
      <c r="BM23" s="70">
        <f>IF(OR(MOD($H23,2)=0,INDEX('Данные (2)'!$C$25:$V$44,INT($H23/2)+1,BM$2)&lt;&gt;2),INDEX($E$3:$F$22,BM$2,MOD(COLUMNS($AW$2:BM$2),2)+1),INDEX($E$3:$F$22,INT($H23/2)+1,MOD(COLUMNS($AW$2:BM$2),2)+1))</f>
        <v>-2.225209339563146</v>
      </c>
      <c r="BN23" s="70">
        <f>IF(OR(MOD($H23,2)=0,INDEX('Данные (2)'!$C$25:$V$44,INT($H23/2)+1,BN$2)&lt;&gt;2),INDEX($E$3:$F$22,BN$2,MOD(COLUMNS($AW$2:BN$2),2)+1),INDEX($E$3:$F$22,INT($H23/2)+1,MOD(COLUMNS($AW$2:BN$2),2)+1))</f>
        <v>-7.8183148246802965</v>
      </c>
      <c r="BO23" s="70">
        <f>IF(OR(MOD($H23,2)=0,INDEX('Данные (2)'!$C$25:$V$44,INT($H23/2)+1,BO$2)&lt;&gt;2),INDEX($E$3:$F$22,BO$2,MOD(COLUMNS($AW$2:BO$2),2)+1),INDEX($E$3:$F$22,INT($H23/2)+1,MOD(COLUMNS($AW$2:BO$2),2)+1))</f>
        <v>-6.2348980185873373</v>
      </c>
      <c r="BP23" s="70">
        <f>IF(OR(MOD($H23,2)=0,INDEX('Данные (2)'!$C$25:$V$44,INT($H23/2)+1,BP$2)&lt;&gt;2),INDEX($E$3:$F$22,BP$2,MOD(COLUMNS($AW$2:BP$2),2)+1),INDEX($E$3:$F$22,INT($H23/2)+1,MOD(COLUMNS($AW$2:BP$2),2)+1))</f>
        <v>-9.7492791218182369</v>
      </c>
      <c r="BQ23" s="70">
        <f>IF(OR(MOD($H23,2)=0,INDEX('Данные (2)'!$C$25:$V$44,INT($H23/2)+1,BQ$2)&lt;&gt;2),INDEX($E$3:$F$22,BQ$2,MOD(COLUMNS($AW$2:BQ$2),2)+1),INDEX($E$3:$F$22,INT($H23/2)+1,MOD(COLUMNS($AW$2:BQ$2),2)+1))</f>
        <v>-2.225209339563146</v>
      </c>
      <c r="BR23" s="70">
        <f>IF(OR(MOD($H23,2)=0,INDEX('Данные (2)'!$C$25:$V$44,INT($H23/2)+1,BR$2)&lt;&gt;2),INDEX($E$3:$F$22,BR$2,MOD(COLUMNS($AW$2:BR$2),2)+1),INDEX($E$3:$F$22,INT($H23/2)+1,MOD(COLUMNS($AW$2:BR$2),2)+1))</f>
        <v>-9.7492791218182369</v>
      </c>
      <c r="BS23" s="70">
        <f>IF(OR(MOD($H23,2)=0,INDEX('Данные (2)'!$C$25:$V$44,INT($H23/2)+1,BS$2)&lt;&gt;2),INDEX($E$3:$F$22,BS$2,MOD(COLUMNS($AW$2:BS$2),2)+1),INDEX($E$3:$F$22,INT($H23/2)+1,MOD(COLUMNS($AW$2:BS$2),2)+1))</f>
        <v>2.2252093395631425</v>
      </c>
      <c r="BT23" s="70">
        <f>IF(OR(MOD($H23,2)=0,INDEX('Данные (2)'!$C$25:$V$44,INT($H23/2)+1,BT$2)&lt;&gt;2),INDEX($E$3:$F$22,BT$2,MOD(COLUMNS($AW$2:BT$2),2)+1),INDEX($E$3:$F$22,INT($H23/2)+1,MOD(COLUMNS($AW$2:BT$2),2)+1))</f>
        <v>-9.7492791218182369</v>
      </c>
      <c r="BU23" s="70">
        <f>IF(OR(MOD($H23,2)=0,INDEX('Данные (2)'!$C$25:$V$44,INT($H23/2)+1,BU$2)&lt;&gt;2),INDEX($E$3:$F$22,BU$2,MOD(COLUMNS($AW$2:BU$2),2)+1),INDEX($E$3:$F$22,INT($H23/2)+1,MOD(COLUMNS($AW$2:BU$2),2)+1))</f>
        <v>-2.225209339563146</v>
      </c>
      <c r="BV23" s="70">
        <f>IF(OR(MOD($H23,2)=0,INDEX('Данные (2)'!$C$25:$V$44,INT($H23/2)+1,BV$2)&lt;&gt;2),INDEX($E$3:$F$22,BV$2,MOD(COLUMNS($AW$2:BV$2),2)+1),INDEX($E$3:$F$22,INT($H23/2)+1,MOD(COLUMNS($AW$2:BV$2),2)+1))</f>
        <v>-4.3388373911755833</v>
      </c>
      <c r="BW23" s="70">
        <f>IF(OR(MOD($H23,2)=0,INDEX('Данные (2)'!$C$25:$V$44,INT($H23/2)+1,BW$2)&lt;&gt;2),INDEX($E$3:$F$22,BW$2,MOD(COLUMNS($AW$2:BW$2),2)+1),INDEX($E$3:$F$22,INT($H23/2)+1,MOD(COLUMNS($AW$2:BW$2),2)+1))</f>
        <v>9.0096886790241903</v>
      </c>
      <c r="BX23" s="70">
        <f>IF(OR(MOD($H23,2)=0,INDEX('Данные (2)'!$C$25:$V$44,INT($H23/2)+1,BX$2)&lt;&gt;2),INDEX($E$3:$F$22,BX$2,MOD(COLUMNS($AW$2:BX$2),2)+1),INDEX($E$3:$F$22,INT($H23/2)+1,MOD(COLUMNS($AW$2:BX$2),2)+1))</f>
        <v>-9.7492791218182369</v>
      </c>
      <c r="BY23" s="70">
        <f>IF(OR(MOD($H23,2)=0,INDEX('Данные (2)'!$C$25:$V$44,INT($H23/2)+1,BY$2)&lt;&gt;2),INDEX($E$3:$F$22,BY$2,MOD(COLUMNS($AW$2:BY$2),2)+1),INDEX($E$3:$F$22,INT($H23/2)+1,MOD(COLUMNS($AW$2:BY$2),2)+1))</f>
        <v>-2.225209339563146</v>
      </c>
      <c r="BZ23" s="70">
        <f>IF(OR(MOD($H23,2)=0,INDEX('Данные (2)'!$C$25:$V$44,INT($H23/2)+1,BZ$2)&lt;&gt;2),INDEX($E$3:$F$22,BZ$2,MOD(COLUMNS($AW$2:BZ$2),2)+1),INDEX($E$3:$F$22,INT($H23/2)+1,MOD(COLUMNS($AW$2:BZ$2),2)+1))</f>
        <v>4.3388373911755789</v>
      </c>
      <c r="CA23" s="70">
        <f>IF(OR(MOD($H23,2)=0,INDEX('Данные (2)'!$C$25:$V$44,INT($H23/2)+1,CA$2)&lt;&gt;2),INDEX($E$3:$F$22,CA$2,MOD(COLUMNS($AW$2:CA$2),2)+1),INDEX($E$3:$F$22,INT($H23/2)+1,MOD(COLUMNS($AW$2:CA$2),2)+1))</f>
        <v>9.0096886790241921</v>
      </c>
      <c r="CB23" s="70">
        <f>IF(OR(MOD($H23,2)=0,INDEX('Данные (2)'!$C$25:$V$44,INT($H23/2)+1,CB$2)&lt;&gt;2),INDEX($E$3:$F$22,CB$2,MOD(COLUMNS($AW$2:CB$2),2)+1),INDEX($E$3:$F$22,INT($H23/2)+1,MOD(COLUMNS($AW$2:CB$2),2)+1))</f>
        <v>7.8183148246802956</v>
      </c>
      <c r="CC23" s="70">
        <f>IF(OR(MOD($H23,2)=0,INDEX('Данные (2)'!$C$25:$V$44,INT($H23/2)+1,CC$2)&lt;&gt;2),INDEX($E$3:$F$22,CC$2,MOD(COLUMNS($AW$2:CC$2),2)+1),INDEX($E$3:$F$22,INT($H23/2)+1,MOD(COLUMNS($AW$2:CC$2),2)+1))</f>
        <v>6.2348980185873373</v>
      </c>
      <c r="CD23" s="70">
        <f>IF(OR(MOD($H23,2)=0,INDEX('Данные (2)'!$C$25:$V$44,INT($H23/2)+1,CD$2)&lt;&gt;2),INDEX($E$3:$F$22,CD$2,MOD(COLUMNS($AW$2:CD$2),2)+1),INDEX($E$3:$F$22,INT($H23/2)+1,MOD(COLUMNS($AW$2:CD$2),2)+1))</f>
        <v>9.7492791218182351</v>
      </c>
      <c r="CE23" s="70">
        <f>IF(OR(MOD($H23,2)=0,INDEX('Данные (2)'!$C$25:$V$44,INT($H23/2)+1,CE$2)&lt;&gt;2),INDEX($E$3:$F$22,CE$2,MOD(COLUMNS($AW$2:CE$2),2)+1),INDEX($E$3:$F$22,INT($H23/2)+1,MOD(COLUMNS($AW$2:CE$2),2)+1))</f>
        <v>2.2252093395631469</v>
      </c>
      <c r="CF23" s="70">
        <f>IF(OR(MOD($H23,2)=0,INDEX('Данные (2)'!$C$25:$V$44,INT($H23/2)+1,CF$2)&lt;&gt;2),INDEX($E$3:$F$22,CF$2,MOD(COLUMNS($AW$2:CF$2),2)+1),INDEX($E$3:$F$22,INT($H23/2)+1,MOD(COLUMNS($AW$2:CF$2),2)+1))</f>
        <v>9.7492791218182369</v>
      </c>
      <c r="CG23" s="70">
        <f>IF(OR(MOD($H23,2)=0,INDEX('Данные (2)'!$C$25:$V$44,INT($H23/2)+1,CG$2)&lt;&gt;2),INDEX($E$3:$F$22,CG$2,MOD(COLUMNS($AW$2:CG$2),2)+1),INDEX($E$3:$F$22,INT($H23/2)+1,MOD(COLUMNS($AW$2:CG$2),2)+1))</f>
        <v>-2.2252093395631407</v>
      </c>
      <c r="CH23" s="70">
        <f>IF(OR(MOD($H23,2)=0,INDEX('Данные (2)'!$C$25:$V$44,INT($H23/2)+1,CH$2)&lt;&gt;2),INDEX($E$3:$F$22,CH$2,MOD(COLUMNS($AW$2:CH$2),2)+1),INDEX($E$3:$F$22,INT($H23/2)+1,MOD(COLUMNS($AW$2:CH$2),2)+1))</f>
        <v>7.8183148246803</v>
      </c>
      <c r="CI23" s="70">
        <f>IF(OR(MOD($H23,2)=0,INDEX('Данные (2)'!$C$25:$V$44,INT($H23/2)+1,CI$2)&lt;&gt;2),INDEX($E$3:$F$22,CI$2,MOD(COLUMNS($AW$2:CI$2),2)+1),INDEX($E$3:$F$22,INT($H23/2)+1,MOD(COLUMNS($AW$2:CI$2),2)+1))</f>
        <v>-6.2348980185873328</v>
      </c>
      <c r="CJ23" s="70">
        <f>IF(OR(MOD($H23,2)=0,INDEX('Данные (2)'!$C$25:$V$44,INT($H23/2)+1,CJ$2)&lt;&gt;2),INDEX($E$3:$F$22,CJ$2,MOD(COLUMNS($AW$2:CJ$2),2)+1),INDEX($E$3:$F$22,INT($H23/2)+1,MOD(COLUMNS($AW$2:CJ$2),2)+1))</f>
        <v>4.3388373911755842</v>
      </c>
      <c r="CK23" s="70">
        <f>IF(OR(MOD($H23,2)=0,INDEX('Данные (2)'!$C$25:$V$44,INT($H23/2)+1,CK$2)&lt;&gt;2),INDEX($E$3:$F$22,CK$2,MOD(COLUMNS($AW$2:CK$2),2)+1),INDEX($E$3:$F$22,INT($H23/2)+1,MOD(COLUMNS($AW$2:CK$2),2)+1))</f>
        <v>-9.0096886790241886</v>
      </c>
      <c r="CM23" s="69">
        <f>INDEX(I23:AV23,$B$60*2-1)</f>
        <v>-4.3388373911755833</v>
      </c>
      <c r="CN23" s="69">
        <f>INDEX(I23:AV23,$B$60*2)</f>
        <v>9.0096886790241903</v>
      </c>
      <c r="CO23" s="69">
        <f>INDEX(AX23:CK23,$B$60*2-1)</f>
        <v>-4.3388373911755833</v>
      </c>
      <c r="CP23" s="69">
        <f>INDEX(AX23:CK23,$B$60*2)</f>
        <v>9.0096886790241903</v>
      </c>
    </row>
    <row r="24" spans="4:94" x14ac:dyDescent="0.25">
      <c r="H24" s="75">
        <v>20</v>
      </c>
      <c r="I24" s="74">
        <f>IF(OR(MOD($H24,2)=0,INDEX('Данные (2)'!$C$25:$V$44,INT($H24/2)+1,I$2)&lt;&gt;1),INDEX($E$3:$F$22,I$2,MOD(COLUMNS(H$2:$I$2),2)+1),INDEX($E$3:$F$22,INT($H24/2)+1,MOD(COLUMNS(H$2:$I$2),2)+1))</f>
        <v>4.3388373911755815</v>
      </c>
      <c r="J24" s="74">
        <f>IF(OR(MOD($H24,2)=0,INDEX('Данные (2)'!$C$25:$V$44,INT($H24/2)+1,J$2)&lt;&gt;1),INDEX($E$3:$F$22,J$2,MOD(COLUMNS($H$2:J$2),2)+1),INDEX($E$3:$F$22,INT($H24/2)+1,MOD(COLUMNS($H$2:J$2),2)+1))</f>
        <v>9.0096886790241921</v>
      </c>
      <c r="K24" s="74">
        <f>IF(OR(MOD($H24,2)=0,INDEX('Данные (2)'!$C$25:$V$44,INT($H24/2)+1,K$2)&lt;&gt;1),INDEX($E$3:$F$22,K$2,MOD(COLUMNS($H$2:K$2),2)+1),INDEX($E$3:$F$22,INT($H24/2)+1,MOD(COLUMNS($H$2:K$2),2)+1))</f>
        <v>7.8183148246802983</v>
      </c>
      <c r="L24" s="74">
        <f>IF(OR(MOD($H24,2)=0,INDEX('Данные (2)'!$C$25:$V$44,INT($H24/2)+1,L$2)&lt;&gt;1),INDEX($E$3:$F$22,L$2,MOD(COLUMNS($H$2:L$2),2)+1),INDEX($E$3:$F$22,INT($H24/2)+1,MOD(COLUMNS($H$2:L$2),2)+1))</f>
        <v>6.2348980185873355</v>
      </c>
      <c r="M24" s="74">
        <f>IF(OR(MOD($H24,2)=0,INDEX('Данные (2)'!$C$25:$V$44,INT($H24/2)+1,M$2)&lt;&gt;1),INDEX($E$3:$F$22,M$2,MOD(COLUMNS($H$2:M$2),2)+1),INDEX($E$3:$F$22,INT($H24/2)+1,MOD(COLUMNS($H$2:M$2),2)+1))</f>
        <v>9.7492791218182369</v>
      </c>
      <c r="N24" s="74">
        <f>IF(OR(MOD($H24,2)=0,INDEX('Данные (2)'!$C$25:$V$44,INT($H24/2)+1,N$2)&lt;&gt;1),INDEX($E$3:$F$22,N$2,MOD(COLUMNS($H$2:N$2),2)+1),INDEX($E$3:$F$22,INT($H24/2)+1,MOD(COLUMNS($H$2:N$2),2)+1))</f>
        <v>2.2252093395631443</v>
      </c>
      <c r="O24" s="74">
        <f>IF(OR(MOD($H24,2)=0,INDEX('Данные (2)'!$C$25:$V$44,INT($H24/2)+1,O$2)&lt;&gt;1),INDEX($E$3:$F$22,O$2,MOD(COLUMNS($H$2:O$2),2)+1),INDEX($E$3:$F$22,INT($H24/2)+1,MOD(COLUMNS($H$2:O$2),2)+1))</f>
        <v>9.7492791218182369</v>
      </c>
      <c r="P24" s="74">
        <f>IF(OR(MOD($H24,2)=0,INDEX('Данные (2)'!$C$25:$V$44,INT($H24/2)+1,P$2)&lt;&gt;1),INDEX($E$3:$F$22,P$2,MOD(COLUMNS($H$2:P$2),2)+1),INDEX($E$3:$F$22,INT($H24/2)+1,MOD(COLUMNS($H$2:P$2),2)+1))</f>
        <v>-2.2252093395631434</v>
      </c>
      <c r="Q24" s="74">
        <f>IF(OR(MOD($H24,2)=0,INDEX('Данные (2)'!$C$25:$V$44,INT($H24/2)+1,Q$2)&lt;&gt;1),INDEX($E$3:$F$22,Q$2,MOD(COLUMNS($H$2:Q$2),2)+1),INDEX($E$3:$F$22,INT($H24/2)+1,MOD(COLUMNS($H$2:Q$2),2)+1))</f>
        <v>7.8183148246802991</v>
      </c>
      <c r="R24" s="74">
        <f>IF(OR(MOD($H24,2)=0,INDEX('Данные (2)'!$C$25:$V$44,INT($H24/2)+1,R$2)&lt;&gt;1),INDEX($E$3:$F$22,R$2,MOD(COLUMNS($H$2:R$2),2)+1),INDEX($E$3:$F$22,INT($H24/2)+1,MOD(COLUMNS($H$2:R$2),2)+1))</f>
        <v>-6.2348980185873346</v>
      </c>
      <c r="S24" s="74">
        <f>IF(OR(MOD($H24,2)=0,INDEX('Данные (2)'!$C$25:$V$44,INT($H24/2)+1,S$2)&lt;&gt;1),INDEX($E$3:$F$22,S$2,MOD(COLUMNS($H$2:S$2),2)+1),INDEX($E$3:$F$22,INT($H24/2)+1,MOD(COLUMNS($H$2:S$2),2)+1))</f>
        <v>4.3388373911755824</v>
      </c>
      <c r="T24" s="74">
        <f>IF(OR(MOD($H24,2)=0,INDEX('Данные (2)'!$C$25:$V$44,INT($H24/2)+1,T$2)&lt;&gt;1),INDEX($E$3:$F$22,T$2,MOD(COLUMNS($H$2:T$2),2)+1),INDEX($E$3:$F$22,INT($H24/2)+1,MOD(COLUMNS($H$2:T$2),2)+1))</f>
        <v>-9.0096886790241903</v>
      </c>
      <c r="U24" s="74">
        <f>IF(OR(MOD($H24,2)=0,INDEX('Данные (2)'!$C$25:$V$44,INT($H24/2)+1,U$2)&lt;&gt;1),INDEX($E$3:$F$22,U$2,MOD(COLUMNS($H$2:U$2),2)+1),INDEX($E$3:$F$22,INT($H24/2)+1,MOD(COLUMNS($H$2:U$2),2)+1))</f>
        <v>1.22514845490862E-15</v>
      </c>
      <c r="V24" s="74">
        <f>IF(OR(MOD($H24,2)=0,INDEX('Данные (2)'!$C$25:$V$44,INT($H24/2)+1,V$2)&lt;&gt;1),INDEX($E$3:$F$22,V$2,MOD(COLUMNS($H$2:V$2),2)+1),INDEX($E$3:$F$22,INT($H24/2)+1,MOD(COLUMNS($H$2:V$2),2)+1))</f>
        <v>-10</v>
      </c>
      <c r="W24" s="74">
        <f>IF(OR(MOD($H24,2)=0,INDEX('Данные (2)'!$C$25:$V$44,INT($H24/2)+1,W$2)&lt;&gt;1),INDEX($E$3:$F$22,W$2,MOD(COLUMNS($H$2:W$2),2)+1),INDEX($E$3:$F$22,INT($H24/2)+1,MOD(COLUMNS($H$2:W$2),2)+1))</f>
        <v>-4.3388373911755798</v>
      </c>
      <c r="X24" s="74">
        <f>IF(OR(MOD($H24,2)=0,INDEX('Данные (2)'!$C$25:$V$44,INT($H24/2)+1,X$2)&lt;&gt;1),INDEX($E$3:$F$22,X$2,MOD(COLUMNS($H$2:X$2),2)+1),INDEX($E$3:$F$22,INT($H24/2)+1,MOD(COLUMNS($H$2:X$2),2)+1))</f>
        <v>-9.0096886790241921</v>
      </c>
      <c r="Y24" s="74">
        <f>IF(OR(MOD($H24,2)=0,INDEX('Данные (2)'!$C$25:$V$44,INT($H24/2)+1,Y$2)&lt;&gt;1),INDEX($E$3:$F$22,Y$2,MOD(COLUMNS($H$2:Y$2),2)+1),INDEX($E$3:$F$22,INT($H24/2)+1,MOD(COLUMNS($H$2:Y$2),2)+1))</f>
        <v>-7.8183148246802965</v>
      </c>
      <c r="Z24" s="74">
        <f>IF(OR(MOD($H24,2)=0,INDEX('Данные (2)'!$C$25:$V$44,INT($H24/2)+1,Z$2)&lt;&gt;1),INDEX($E$3:$F$22,Z$2,MOD(COLUMNS($H$2:Z$2),2)+1),INDEX($E$3:$F$22,INT($H24/2)+1,MOD(COLUMNS($H$2:Z$2),2)+1))</f>
        <v>-6.2348980185873373</v>
      </c>
      <c r="AA24" s="74">
        <f>IF(OR(MOD($H24,2)=0,INDEX('Данные (2)'!$C$25:$V$44,INT($H24/2)+1,AA$2)&lt;&gt;1),INDEX($E$3:$F$22,AA$2,MOD(COLUMNS($H$2:AA$2),2)+1),INDEX($E$3:$F$22,INT($H24/2)+1,MOD(COLUMNS($H$2:AA$2),2)+1))</f>
        <v>-9.7492791218182369</v>
      </c>
      <c r="AB24" s="74">
        <f>IF(OR(MOD($H24,2)=0,INDEX('Данные (2)'!$C$25:$V$44,INT($H24/2)+1,AB$2)&lt;&gt;1),INDEX($E$3:$F$22,AB$2,MOD(COLUMNS($H$2:AB$2),2)+1),INDEX($E$3:$F$22,INT($H24/2)+1,MOD(COLUMNS($H$2:AB$2),2)+1))</f>
        <v>-2.225209339563146</v>
      </c>
      <c r="AC24" s="74">
        <f>IF(OR(MOD($H24,2)=0,INDEX('Данные (2)'!$C$25:$V$44,INT($H24/2)+1,AC$2)&lt;&gt;1),INDEX($E$3:$F$22,AC$2,MOD(COLUMNS($H$2:AC$2),2)+1),INDEX($E$3:$F$22,INT($H24/2)+1,MOD(COLUMNS($H$2:AC$2),2)+1))</f>
        <v>-9.7492791218182369</v>
      </c>
      <c r="AD24" s="74">
        <f>IF(OR(MOD($H24,2)=0,INDEX('Данные (2)'!$C$25:$V$44,INT($H24/2)+1,AD$2)&lt;&gt;1),INDEX($E$3:$F$22,AD$2,MOD(COLUMNS($H$2:AD$2),2)+1),INDEX($E$3:$F$22,INT($H24/2)+1,MOD(COLUMNS($H$2:AD$2),2)+1))</f>
        <v>2.2252093395631425</v>
      </c>
      <c r="AE24" s="74">
        <f>IF(OR(MOD($H24,2)=0,INDEX('Данные (2)'!$C$25:$V$44,INT($H24/2)+1,AE$2)&lt;&gt;1),INDEX($E$3:$F$22,AE$2,MOD(COLUMNS($H$2:AE$2),2)+1),INDEX($E$3:$F$22,INT($H24/2)+1,MOD(COLUMNS($H$2:AE$2),2)+1))</f>
        <v>-7.8183148246802991</v>
      </c>
      <c r="AF24" s="74">
        <f>IF(OR(MOD($H24,2)=0,INDEX('Данные (2)'!$C$25:$V$44,INT($H24/2)+1,AF$2)&lt;&gt;1),INDEX($E$3:$F$22,AF$2,MOD(COLUMNS($H$2:AF$2),2)+1),INDEX($E$3:$F$22,INT($H24/2)+1,MOD(COLUMNS($H$2:AF$2),2)+1))</f>
        <v>6.2348980185873337</v>
      </c>
      <c r="AG24" s="74">
        <f>IF(OR(MOD($H24,2)=0,INDEX('Данные (2)'!$C$25:$V$44,INT($H24/2)+1,AG$2)&lt;&gt;1),INDEX($E$3:$F$22,AG$2,MOD(COLUMNS($H$2:AG$2),2)+1),INDEX($E$3:$F$22,INT($H24/2)+1,MOD(COLUMNS($H$2:AG$2),2)+1))</f>
        <v>-4.3388373911755833</v>
      </c>
      <c r="AH24" s="74">
        <f>IF(OR(MOD($H24,2)=0,INDEX('Данные (2)'!$C$25:$V$44,INT($H24/2)+1,AH$2)&lt;&gt;1),INDEX($E$3:$F$22,AH$2,MOD(COLUMNS($H$2:AH$2),2)+1),INDEX($E$3:$F$22,INT($H24/2)+1,MOD(COLUMNS($H$2:AH$2),2)+1))</f>
        <v>9.0096886790241903</v>
      </c>
      <c r="AI24" s="74">
        <f>IF(OR(MOD($H24,2)=0,INDEX('Данные (2)'!$C$25:$V$44,INT($H24/2)+1,AI$2)&lt;&gt;1),INDEX($E$3:$F$22,AI$2,MOD(COLUMNS($H$2:AI$2),2)+1),INDEX($E$3:$F$22,INT($H24/2)+1,MOD(COLUMNS($H$2:AI$2),2)+1))</f>
        <v>-2.45029690981724E-15</v>
      </c>
      <c r="AJ24" s="74">
        <f>IF(OR(MOD($H24,2)=0,INDEX('Данные (2)'!$C$25:$V$44,INT($H24/2)+1,AJ$2)&lt;&gt;1),INDEX($E$3:$F$22,AJ$2,MOD(COLUMNS($H$2:AJ$2),2)+1),INDEX($E$3:$F$22,INT($H24/2)+1,MOD(COLUMNS($H$2:AJ$2),2)+1))</f>
        <v>10</v>
      </c>
      <c r="AK24" s="74">
        <f>IF(OR(MOD($H24,2)=0,INDEX('Данные (2)'!$C$25:$V$44,INT($H24/2)+1,AK$2)&lt;&gt;1),INDEX($E$3:$F$22,AK$2,MOD(COLUMNS($H$2:AK$2),2)+1),INDEX($E$3:$F$22,INT($H24/2)+1,MOD(COLUMNS($H$2:AK$2),2)+1))</f>
        <v>4.3388373911755789</v>
      </c>
      <c r="AL24" s="74">
        <f>IF(OR(MOD($H24,2)=0,INDEX('Данные (2)'!$C$25:$V$44,INT($H24/2)+1,AL$2)&lt;&gt;1),INDEX($E$3:$F$22,AL$2,MOD(COLUMNS($H$2:AL$2),2)+1),INDEX($E$3:$F$22,INT($H24/2)+1,MOD(COLUMNS($H$2:AL$2),2)+1))</f>
        <v>9.0096886790241921</v>
      </c>
      <c r="AM24" s="74">
        <f>IF(OR(MOD($H24,2)=0,INDEX('Данные (2)'!$C$25:$V$44,INT($H24/2)+1,AM$2)&lt;&gt;1),INDEX($E$3:$F$22,AM$2,MOD(COLUMNS($H$2:AM$2),2)+1),INDEX($E$3:$F$22,INT($H24/2)+1,MOD(COLUMNS($H$2:AM$2),2)+1))</f>
        <v>7.8183148246802956</v>
      </c>
      <c r="AN24" s="74">
        <f>IF(OR(MOD($H24,2)=0,INDEX('Данные (2)'!$C$25:$V$44,INT($H24/2)+1,AN$2)&lt;&gt;1),INDEX($E$3:$F$22,AN$2,MOD(COLUMNS($H$2:AN$2),2)+1),INDEX($E$3:$F$22,INT($H24/2)+1,MOD(COLUMNS($H$2:AN$2),2)+1))</f>
        <v>6.2348980185873373</v>
      </c>
      <c r="AO24" s="74">
        <f>IF(OR(MOD($H24,2)=0,INDEX('Данные (2)'!$C$25:$V$44,INT($H24/2)+1,AO$2)&lt;&gt;1),INDEX($E$3:$F$22,AO$2,MOD(COLUMNS($H$2:AO$2),2)+1),INDEX($E$3:$F$22,INT($H24/2)+1,MOD(COLUMNS($H$2:AO$2),2)+1))</f>
        <v>9.7492791218182351</v>
      </c>
      <c r="AP24" s="74">
        <f>IF(OR(MOD($H24,2)=0,INDEX('Данные (2)'!$C$25:$V$44,INT($H24/2)+1,AP$2)&lt;&gt;1),INDEX($E$3:$F$22,AP$2,MOD(COLUMNS($H$2:AP$2),2)+1),INDEX($E$3:$F$22,INT($H24/2)+1,MOD(COLUMNS($H$2:AP$2),2)+1))</f>
        <v>2.2252093395631469</v>
      </c>
      <c r="AQ24" s="74">
        <f>IF(OR(MOD($H24,2)=0,INDEX('Данные (2)'!$C$25:$V$44,INT($H24/2)+1,AQ$2)&lt;&gt;1),INDEX($E$3:$F$22,AQ$2,MOD(COLUMNS($H$2:AQ$2),2)+1),INDEX($E$3:$F$22,INT($H24/2)+1,MOD(COLUMNS($H$2:AQ$2),2)+1))</f>
        <v>9.7492791218182369</v>
      </c>
      <c r="AR24" s="74">
        <f>IF(OR(MOD($H24,2)=0,INDEX('Данные (2)'!$C$25:$V$44,INT($H24/2)+1,AR$2)&lt;&gt;1),INDEX($E$3:$F$22,AR$2,MOD(COLUMNS($H$2:AR$2),2)+1),INDEX($E$3:$F$22,INT($H24/2)+1,MOD(COLUMNS($H$2:AR$2),2)+1))</f>
        <v>-2.2252093395631407</v>
      </c>
      <c r="AS24" s="74">
        <f>IF(OR(MOD($H24,2)=0,INDEX('Данные (2)'!$C$25:$V$44,INT($H24/2)+1,AS$2)&lt;&gt;1),INDEX($E$3:$F$22,AS$2,MOD(COLUMNS($H$2:AS$2),2)+1),INDEX($E$3:$F$22,INT($H24/2)+1,MOD(COLUMNS($H$2:AS$2),2)+1))</f>
        <v>7.8183148246803</v>
      </c>
      <c r="AT24" s="74">
        <f>IF(OR(MOD($H24,2)=0,INDEX('Данные (2)'!$C$25:$V$44,INT($H24/2)+1,AT$2)&lt;&gt;1),INDEX($E$3:$F$22,AT$2,MOD(COLUMNS($H$2:AT$2),2)+1),INDEX($E$3:$F$22,INT($H24/2)+1,MOD(COLUMNS($H$2:AT$2),2)+1))</f>
        <v>-6.2348980185873328</v>
      </c>
      <c r="AU24" s="74">
        <f>IF(OR(MOD($H24,2)=0,INDEX('Данные (2)'!$C$25:$V$44,INT($H24/2)+1,AU$2)&lt;&gt;1),INDEX($E$3:$F$22,AU$2,MOD(COLUMNS($H$2:AU$2),2)+1),INDEX($E$3:$F$22,INT($H24/2)+1,MOD(COLUMNS($H$2:AU$2),2)+1))</f>
        <v>4.3388373911755842</v>
      </c>
      <c r="AV24" s="74">
        <f>IF(OR(MOD($H24,2)=0,INDEX('Данные (2)'!$C$25:$V$44,INT($H24/2)+1,AV$2)&lt;&gt;1),INDEX($E$3:$F$22,AV$2,MOD(COLUMNS($H$2:AV$2),2)+1),INDEX($E$3:$F$22,INT($H24/2)+1,MOD(COLUMNS($H$2:AV$2),2)+1))</f>
        <v>-9.0096886790241886</v>
      </c>
      <c r="AX24" s="70">
        <f>IF(OR(MOD($H24,2)=0,INDEX('Данные (2)'!$C$25:$V$44,INT($H24/2)+1,AX$2)&lt;&gt;2),INDEX($E$3:$F$22,AX$2,MOD(COLUMNS($AW$2:AX$2),2)+1),INDEX($E$3:$F$22,INT($H24/2)+1,MOD(COLUMNS($AW$2:AX$2),2)+1))</f>
        <v>4.3388373911755815</v>
      </c>
      <c r="AY24" s="70">
        <f>IF(OR(MOD($H24,2)=0,INDEX('Данные (2)'!$C$25:$V$44,INT($H24/2)+1,AY$2)&lt;&gt;2),INDEX($E$3:$F$22,AY$2,MOD(COLUMNS($AW$2:AY$2),2)+1),INDEX($E$3:$F$22,INT($H24/2)+1,MOD(COLUMNS($AW$2:AY$2),2)+1))</f>
        <v>9.0096886790241921</v>
      </c>
      <c r="AZ24" s="70">
        <f>IF(OR(MOD($H24,2)=0,INDEX('Данные (2)'!$C$25:$V$44,INT($H24/2)+1,AZ$2)&lt;&gt;2),INDEX($E$3:$F$22,AZ$2,MOD(COLUMNS($AW$2:AZ$2),2)+1),INDEX($E$3:$F$22,INT($H24/2)+1,MOD(COLUMNS($AW$2:AZ$2),2)+1))</f>
        <v>7.8183148246802983</v>
      </c>
      <c r="BA24" s="70">
        <f>IF(OR(MOD($H24,2)=0,INDEX('Данные (2)'!$C$25:$V$44,INT($H24/2)+1,BA$2)&lt;&gt;2),INDEX($E$3:$F$22,BA$2,MOD(COLUMNS($AW$2:BA$2),2)+1),INDEX($E$3:$F$22,INT($H24/2)+1,MOD(COLUMNS($AW$2:BA$2),2)+1))</f>
        <v>6.2348980185873355</v>
      </c>
      <c r="BB24" s="70">
        <f>IF(OR(MOD($H24,2)=0,INDEX('Данные (2)'!$C$25:$V$44,INT($H24/2)+1,BB$2)&lt;&gt;2),INDEX($E$3:$F$22,BB$2,MOD(COLUMNS($AW$2:BB$2),2)+1),INDEX($E$3:$F$22,INT($H24/2)+1,MOD(COLUMNS($AW$2:BB$2),2)+1))</f>
        <v>9.7492791218182369</v>
      </c>
      <c r="BC24" s="70">
        <f>IF(OR(MOD($H24,2)=0,INDEX('Данные (2)'!$C$25:$V$44,INT($H24/2)+1,BC$2)&lt;&gt;2),INDEX($E$3:$F$22,BC$2,MOD(COLUMNS($AW$2:BC$2),2)+1),INDEX($E$3:$F$22,INT($H24/2)+1,MOD(COLUMNS($AW$2:BC$2),2)+1))</f>
        <v>2.2252093395631443</v>
      </c>
      <c r="BD24" s="70">
        <f>IF(OR(MOD($H24,2)=0,INDEX('Данные (2)'!$C$25:$V$44,INT($H24/2)+1,BD$2)&lt;&gt;2),INDEX($E$3:$F$22,BD$2,MOD(COLUMNS($AW$2:BD$2),2)+1),INDEX($E$3:$F$22,INT($H24/2)+1,MOD(COLUMNS($AW$2:BD$2),2)+1))</f>
        <v>9.7492791218182369</v>
      </c>
      <c r="BE24" s="70">
        <f>IF(OR(MOD($H24,2)=0,INDEX('Данные (2)'!$C$25:$V$44,INT($H24/2)+1,BE$2)&lt;&gt;2),INDEX($E$3:$F$22,BE$2,MOD(COLUMNS($AW$2:BE$2),2)+1),INDEX($E$3:$F$22,INT($H24/2)+1,MOD(COLUMNS($AW$2:BE$2),2)+1))</f>
        <v>-2.2252093395631434</v>
      </c>
      <c r="BF24" s="70">
        <f>IF(OR(MOD($H24,2)=0,INDEX('Данные (2)'!$C$25:$V$44,INT($H24/2)+1,BF$2)&lt;&gt;2),INDEX($E$3:$F$22,BF$2,MOD(COLUMNS($AW$2:BF$2),2)+1),INDEX($E$3:$F$22,INT($H24/2)+1,MOD(COLUMNS($AW$2:BF$2),2)+1))</f>
        <v>7.8183148246802991</v>
      </c>
      <c r="BG24" s="70">
        <f>IF(OR(MOD($H24,2)=0,INDEX('Данные (2)'!$C$25:$V$44,INT($H24/2)+1,BG$2)&lt;&gt;2),INDEX($E$3:$F$22,BG$2,MOD(COLUMNS($AW$2:BG$2),2)+1),INDEX($E$3:$F$22,INT($H24/2)+1,MOD(COLUMNS($AW$2:BG$2),2)+1))</f>
        <v>-6.2348980185873346</v>
      </c>
      <c r="BH24" s="70">
        <f>IF(OR(MOD($H24,2)=0,INDEX('Данные (2)'!$C$25:$V$44,INT($H24/2)+1,BH$2)&lt;&gt;2),INDEX($E$3:$F$22,BH$2,MOD(COLUMNS($AW$2:BH$2),2)+1),INDEX($E$3:$F$22,INT($H24/2)+1,MOD(COLUMNS($AW$2:BH$2),2)+1))</f>
        <v>4.3388373911755824</v>
      </c>
      <c r="BI24" s="70">
        <f>IF(OR(MOD($H24,2)=0,INDEX('Данные (2)'!$C$25:$V$44,INT($H24/2)+1,BI$2)&lt;&gt;2),INDEX($E$3:$F$22,BI$2,MOD(COLUMNS($AW$2:BI$2),2)+1),INDEX($E$3:$F$22,INT($H24/2)+1,MOD(COLUMNS($AW$2:BI$2),2)+1))</f>
        <v>-9.0096886790241903</v>
      </c>
      <c r="BJ24" s="70">
        <f>IF(OR(MOD($H24,2)=0,INDEX('Данные (2)'!$C$25:$V$44,INT($H24/2)+1,BJ$2)&lt;&gt;2),INDEX($E$3:$F$22,BJ$2,MOD(COLUMNS($AW$2:BJ$2),2)+1),INDEX($E$3:$F$22,INT($H24/2)+1,MOD(COLUMNS($AW$2:BJ$2),2)+1))</f>
        <v>1.22514845490862E-15</v>
      </c>
      <c r="BK24" s="70">
        <f>IF(OR(MOD($H24,2)=0,INDEX('Данные (2)'!$C$25:$V$44,INT($H24/2)+1,BK$2)&lt;&gt;2),INDEX($E$3:$F$22,BK$2,MOD(COLUMNS($AW$2:BK$2),2)+1),INDEX($E$3:$F$22,INT($H24/2)+1,MOD(COLUMNS($AW$2:BK$2),2)+1))</f>
        <v>-10</v>
      </c>
      <c r="BL24" s="70">
        <f>IF(OR(MOD($H24,2)=0,INDEX('Данные (2)'!$C$25:$V$44,INT($H24/2)+1,BL$2)&lt;&gt;2),INDEX($E$3:$F$22,BL$2,MOD(COLUMNS($AW$2:BL$2),2)+1),INDEX($E$3:$F$22,INT($H24/2)+1,MOD(COLUMNS($AW$2:BL$2),2)+1))</f>
        <v>-4.3388373911755798</v>
      </c>
      <c r="BM24" s="70">
        <f>IF(OR(MOD($H24,2)=0,INDEX('Данные (2)'!$C$25:$V$44,INT($H24/2)+1,BM$2)&lt;&gt;2),INDEX($E$3:$F$22,BM$2,MOD(COLUMNS($AW$2:BM$2),2)+1),INDEX($E$3:$F$22,INT($H24/2)+1,MOD(COLUMNS($AW$2:BM$2),2)+1))</f>
        <v>-9.0096886790241921</v>
      </c>
      <c r="BN24" s="70">
        <f>IF(OR(MOD($H24,2)=0,INDEX('Данные (2)'!$C$25:$V$44,INT($H24/2)+1,BN$2)&lt;&gt;2),INDEX($E$3:$F$22,BN$2,MOD(COLUMNS($AW$2:BN$2),2)+1),INDEX($E$3:$F$22,INT($H24/2)+1,MOD(COLUMNS($AW$2:BN$2),2)+1))</f>
        <v>-7.8183148246802965</v>
      </c>
      <c r="BO24" s="70">
        <f>IF(OR(MOD($H24,2)=0,INDEX('Данные (2)'!$C$25:$V$44,INT($H24/2)+1,BO$2)&lt;&gt;2),INDEX($E$3:$F$22,BO$2,MOD(COLUMNS($AW$2:BO$2),2)+1),INDEX($E$3:$F$22,INT($H24/2)+1,MOD(COLUMNS($AW$2:BO$2),2)+1))</f>
        <v>-6.2348980185873373</v>
      </c>
      <c r="BP24" s="70">
        <f>IF(OR(MOD($H24,2)=0,INDEX('Данные (2)'!$C$25:$V$44,INT($H24/2)+1,BP$2)&lt;&gt;2),INDEX($E$3:$F$22,BP$2,MOD(COLUMNS($AW$2:BP$2),2)+1),INDEX($E$3:$F$22,INT($H24/2)+1,MOD(COLUMNS($AW$2:BP$2),2)+1))</f>
        <v>-9.7492791218182369</v>
      </c>
      <c r="BQ24" s="70">
        <f>IF(OR(MOD($H24,2)=0,INDEX('Данные (2)'!$C$25:$V$44,INT($H24/2)+1,BQ$2)&lt;&gt;2),INDEX($E$3:$F$22,BQ$2,MOD(COLUMNS($AW$2:BQ$2),2)+1),INDEX($E$3:$F$22,INT($H24/2)+1,MOD(COLUMNS($AW$2:BQ$2),2)+1))</f>
        <v>-2.225209339563146</v>
      </c>
      <c r="BR24" s="70">
        <f>IF(OR(MOD($H24,2)=0,INDEX('Данные (2)'!$C$25:$V$44,INT($H24/2)+1,BR$2)&lt;&gt;2),INDEX($E$3:$F$22,BR$2,MOD(COLUMNS($AW$2:BR$2),2)+1),INDEX($E$3:$F$22,INT($H24/2)+1,MOD(COLUMNS($AW$2:BR$2),2)+1))</f>
        <v>-9.7492791218182369</v>
      </c>
      <c r="BS24" s="70">
        <f>IF(OR(MOD($H24,2)=0,INDEX('Данные (2)'!$C$25:$V$44,INT($H24/2)+1,BS$2)&lt;&gt;2),INDEX($E$3:$F$22,BS$2,MOD(COLUMNS($AW$2:BS$2),2)+1),INDEX($E$3:$F$22,INT($H24/2)+1,MOD(COLUMNS($AW$2:BS$2),2)+1))</f>
        <v>2.2252093395631425</v>
      </c>
      <c r="BT24" s="70">
        <f>IF(OR(MOD($H24,2)=0,INDEX('Данные (2)'!$C$25:$V$44,INT($H24/2)+1,BT$2)&lt;&gt;2),INDEX($E$3:$F$22,BT$2,MOD(COLUMNS($AW$2:BT$2),2)+1),INDEX($E$3:$F$22,INT($H24/2)+1,MOD(COLUMNS($AW$2:BT$2),2)+1))</f>
        <v>-7.8183148246802991</v>
      </c>
      <c r="BU24" s="70">
        <f>IF(OR(MOD($H24,2)=0,INDEX('Данные (2)'!$C$25:$V$44,INT($H24/2)+1,BU$2)&lt;&gt;2),INDEX($E$3:$F$22,BU$2,MOD(COLUMNS($AW$2:BU$2),2)+1),INDEX($E$3:$F$22,INT($H24/2)+1,MOD(COLUMNS($AW$2:BU$2),2)+1))</f>
        <v>6.2348980185873337</v>
      </c>
      <c r="BV24" s="70">
        <f>IF(OR(MOD($H24,2)=0,INDEX('Данные (2)'!$C$25:$V$44,INT($H24/2)+1,BV$2)&lt;&gt;2),INDEX($E$3:$F$22,BV$2,MOD(COLUMNS($AW$2:BV$2),2)+1),INDEX($E$3:$F$22,INT($H24/2)+1,MOD(COLUMNS($AW$2:BV$2),2)+1))</f>
        <v>-4.3388373911755833</v>
      </c>
      <c r="BW24" s="70">
        <f>IF(OR(MOD($H24,2)=0,INDEX('Данные (2)'!$C$25:$V$44,INT($H24/2)+1,BW$2)&lt;&gt;2),INDEX($E$3:$F$22,BW$2,MOD(COLUMNS($AW$2:BW$2),2)+1),INDEX($E$3:$F$22,INT($H24/2)+1,MOD(COLUMNS($AW$2:BW$2),2)+1))</f>
        <v>9.0096886790241903</v>
      </c>
      <c r="BX24" s="70">
        <f>IF(OR(MOD($H24,2)=0,INDEX('Данные (2)'!$C$25:$V$44,INT($H24/2)+1,BX$2)&lt;&gt;2),INDEX($E$3:$F$22,BX$2,MOD(COLUMNS($AW$2:BX$2),2)+1),INDEX($E$3:$F$22,INT($H24/2)+1,MOD(COLUMNS($AW$2:BX$2),2)+1))</f>
        <v>-2.45029690981724E-15</v>
      </c>
      <c r="BY24" s="70">
        <f>IF(OR(MOD($H24,2)=0,INDEX('Данные (2)'!$C$25:$V$44,INT($H24/2)+1,BY$2)&lt;&gt;2),INDEX($E$3:$F$22,BY$2,MOD(COLUMNS($AW$2:BY$2),2)+1),INDEX($E$3:$F$22,INT($H24/2)+1,MOD(COLUMNS($AW$2:BY$2),2)+1))</f>
        <v>10</v>
      </c>
      <c r="BZ24" s="70">
        <f>IF(OR(MOD($H24,2)=0,INDEX('Данные (2)'!$C$25:$V$44,INT($H24/2)+1,BZ$2)&lt;&gt;2),INDEX($E$3:$F$22,BZ$2,MOD(COLUMNS($AW$2:BZ$2),2)+1),INDEX($E$3:$F$22,INT($H24/2)+1,MOD(COLUMNS($AW$2:BZ$2),2)+1))</f>
        <v>4.3388373911755789</v>
      </c>
      <c r="CA24" s="70">
        <f>IF(OR(MOD($H24,2)=0,INDEX('Данные (2)'!$C$25:$V$44,INT($H24/2)+1,CA$2)&lt;&gt;2),INDEX($E$3:$F$22,CA$2,MOD(COLUMNS($AW$2:CA$2),2)+1),INDEX($E$3:$F$22,INT($H24/2)+1,MOD(COLUMNS($AW$2:CA$2),2)+1))</f>
        <v>9.0096886790241921</v>
      </c>
      <c r="CB24" s="70">
        <f>IF(OR(MOD($H24,2)=0,INDEX('Данные (2)'!$C$25:$V$44,INT($H24/2)+1,CB$2)&lt;&gt;2),INDEX($E$3:$F$22,CB$2,MOD(COLUMNS($AW$2:CB$2),2)+1),INDEX($E$3:$F$22,INT($H24/2)+1,MOD(COLUMNS($AW$2:CB$2),2)+1))</f>
        <v>7.8183148246802956</v>
      </c>
      <c r="CC24" s="70">
        <f>IF(OR(MOD($H24,2)=0,INDEX('Данные (2)'!$C$25:$V$44,INT($H24/2)+1,CC$2)&lt;&gt;2),INDEX($E$3:$F$22,CC$2,MOD(COLUMNS($AW$2:CC$2),2)+1),INDEX($E$3:$F$22,INT($H24/2)+1,MOD(COLUMNS($AW$2:CC$2),2)+1))</f>
        <v>6.2348980185873373</v>
      </c>
      <c r="CD24" s="70">
        <f>IF(OR(MOD($H24,2)=0,INDEX('Данные (2)'!$C$25:$V$44,INT($H24/2)+1,CD$2)&lt;&gt;2),INDEX($E$3:$F$22,CD$2,MOD(COLUMNS($AW$2:CD$2),2)+1),INDEX($E$3:$F$22,INT($H24/2)+1,MOD(COLUMNS($AW$2:CD$2),2)+1))</f>
        <v>9.7492791218182351</v>
      </c>
      <c r="CE24" s="70">
        <f>IF(OR(MOD($H24,2)=0,INDEX('Данные (2)'!$C$25:$V$44,INT($H24/2)+1,CE$2)&lt;&gt;2),INDEX($E$3:$F$22,CE$2,MOD(COLUMNS($AW$2:CE$2),2)+1),INDEX($E$3:$F$22,INT($H24/2)+1,MOD(COLUMNS($AW$2:CE$2),2)+1))</f>
        <v>2.2252093395631469</v>
      </c>
      <c r="CF24" s="70">
        <f>IF(OR(MOD($H24,2)=0,INDEX('Данные (2)'!$C$25:$V$44,INT($H24/2)+1,CF$2)&lt;&gt;2),INDEX($E$3:$F$22,CF$2,MOD(COLUMNS($AW$2:CF$2),2)+1),INDEX($E$3:$F$22,INT($H24/2)+1,MOD(COLUMNS($AW$2:CF$2),2)+1))</f>
        <v>9.7492791218182369</v>
      </c>
      <c r="CG24" s="70">
        <f>IF(OR(MOD($H24,2)=0,INDEX('Данные (2)'!$C$25:$V$44,INT($H24/2)+1,CG$2)&lt;&gt;2),INDEX($E$3:$F$22,CG$2,MOD(COLUMNS($AW$2:CG$2),2)+1),INDEX($E$3:$F$22,INT($H24/2)+1,MOD(COLUMNS($AW$2:CG$2),2)+1))</f>
        <v>-2.2252093395631407</v>
      </c>
      <c r="CH24" s="70">
        <f>IF(OR(MOD($H24,2)=0,INDEX('Данные (2)'!$C$25:$V$44,INT($H24/2)+1,CH$2)&lt;&gt;2),INDEX($E$3:$F$22,CH$2,MOD(COLUMNS($AW$2:CH$2),2)+1),INDEX($E$3:$F$22,INT($H24/2)+1,MOD(COLUMNS($AW$2:CH$2),2)+1))</f>
        <v>7.8183148246803</v>
      </c>
      <c r="CI24" s="70">
        <f>IF(OR(MOD($H24,2)=0,INDEX('Данные (2)'!$C$25:$V$44,INT($H24/2)+1,CI$2)&lt;&gt;2),INDEX($E$3:$F$22,CI$2,MOD(COLUMNS($AW$2:CI$2),2)+1),INDEX($E$3:$F$22,INT($H24/2)+1,MOD(COLUMNS($AW$2:CI$2),2)+1))</f>
        <v>-6.2348980185873328</v>
      </c>
      <c r="CJ24" s="70">
        <f>IF(OR(MOD($H24,2)=0,INDEX('Данные (2)'!$C$25:$V$44,INT($H24/2)+1,CJ$2)&lt;&gt;2),INDEX($E$3:$F$22,CJ$2,MOD(COLUMNS($AW$2:CJ$2),2)+1),INDEX($E$3:$F$22,INT($H24/2)+1,MOD(COLUMNS($AW$2:CJ$2),2)+1))</f>
        <v>4.3388373911755842</v>
      </c>
      <c r="CK24" s="70">
        <f>IF(OR(MOD($H24,2)=0,INDEX('Данные (2)'!$C$25:$V$44,INT($H24/2)+1,CK$2)&lt;&gt;2),INDEX($E$3:$F$22,CK$2,MOD(COLUMNS($AW$2:CK$2),2)+1),INDEX($E$3:$F$22,INT($H24/2)+1,MOD(COLUMNS($AW$2:CK$2),2)+1))</f>
        <v>-9.0096886790241886</v>
      </c>
      <c r="CM24" s="69">
        <f>INDEX(I24:AV24,$B$60*2-1)</f>
        <v>-4.3388373911755833</v>
      </c>
      <c r="CN24" s="69">
        <f>INDEX(I24:AV24,$B$60*2)</f>
        <v>9.0096886790241903</v>
      </c>
      <c r="CO24" s="69">
        <f>INDEX(AX24:CK24,$B$60*2-1)</f>
        <v>-4.3388373911755833</v>
      </c>
      <c r="CP24" s="69">
        <f>INDEX(AX24:CK24,$B$60*2)</f>
        <v>9.0096886790241903</v>
      </c>
    </row>
    <row r="25" spans="4:94" x14ac:dyDescent="0.25">
      <c r="H25" s="75">
        <v>21</v>
      </c>
      <c r="I25" s="74">
        <f>IF(OR(MOD($H25,2)=0,INDEX('Данные (2)'!$C$25:$V$44,INT($H25/2)+1,I$2)&lt;&gt;1),INDEX($E$3:$F$22,I$2,MOD(COLUMNS(H$2:$I$2),2)+1),INDEX($E$3:$F$22,INT($H25/2)+1,MOD(COLUMNS(H$2:$I$2),2)+1))</f>
        <v>4.3388373911755815</v>
      </c>
      <c r="J25" s="74">
        <f>IF(OR(MOD($H25,2)=0,INDEX('Данные (2)'!$C$25:$V$44,INT($H25/2)+1,J$2)&lt;&gt;1),INDEX($E$3:$F$22,J$2,MOD(COLUMNS($H$2:J$2),2)+1),INDEX($E$3:$F$22,INT($H25/2)+1,MOD(COLUMNS($H$2:J$2),2)+1))</f>
        <v>9.0096886790241921</v>
      </c>
      <c r="K25" s="74">
        <f>IF(OR(MOD($H25,2)=0,INDEX('Данные (2)'!$C$25:$V$44,INT($H25/2)+1,K$2)&lt;&gt;1),INDEX($E$3:$F$22,K$2,MOD(COLUMNS($H$2:K$2),2)+1),INDEX($E$3:$F$22,INT($H25/2)+1,MOD(COLUMNS($H$2:K$2),2)+1))</f>
        <v>7.8183148246802983</v>
      </c>
      <c r="L25" s="74">
        <f>IF(OR(MOD($H25,2)=0,INDEX('Данные (2)'!$C$25:$V$44,INT($H25/2)+1,L$2)&lt;&gt;1),INDEX($E$3:$F$22,L$2,MOD(COLUMNS($H$2:L$2),2)+1),INDEX($E$3:$F$22,INT($H25/2)+1,MOD(COLUMNS($H$2:L$2),2)+1))</f>
        <v>6.2348980185873355</v>
      </c>
      <c r="M25" s="74">
        <f>IF(OR(MOD($H25,2)=0,INDEX('Данные (2)'!$C$25:$V$44,INT($H25/2)+1,M$2)&lt;&gt;1),INDEX($E$3:$F$22,M$2,MOD(COLUMNS($H$2:M$2),2)+1),INDEX($E$3:$F$22,INT($H25/2)+1,MOD(COLUMNS($H$2:M$2),2)+1))</f>
        <v>9.7492791218182369</v>
      </c>
      <c r="N25" s="74">
        <f>IF(OR(MOD($H25,2)=0,INDEX('Данные (2)'!$C$25:$V$44,INT($H25/2)+1,N$2)&lt;&gt;1),INDEX($E$3:$F$22,N$2,MOD(COLUMNS($H$2:N$2),2)+1),INDEX($E$3:$F$22,INT($H25/2)+1,MOD(COLUMNS($H$2:N$2),2)+1))</f>
        <v>2.2252093395631443</v>
      </c>
      <c r="O25" s="74">
        <f>IF(OR(MOD($H25,2)=0,INDEX('Данные (2)'!$C$25:$V$44,INT($H25/2)+1,O$2)&lt;&gt;1),INDEX($E$3:$F$22,O$2,MOD(COLUMNS($H$2:O$2),2)+1),INDEX($E$3:$F$22,INT($H25/2)+1,MOD(COLUMNS($H$2:O$2),2)+1))</f>
        <v>9.7492791218182369</v>
      </c>
      <c r="P25" s="74">
        <f>IF(OR(MOD($H25,2)=0,INDEX('Данные (2)'!$C$25:$V$44,INT($H25/2)+1,P$2)&lt;&gt;1),INDEX($E$3:$F$22,P$2,MOD(COLUMNS($H$2:P$2),2)+1),INDEX($E$3:$F$22,INT($H25/2)+1,MOD(COLUMNS($H$2:P$2),2)+1))</f>
        <v>-2.2252093395631434</v>
      </c>
      <c r="Q25" s="74">
        <f>IF(OR(MOD($H25,2)=0,INDEX('Данные (2)'!$C$25:$V$44,INT($H25/2)+1,Q$2)&lt;&gt;1),INDEX($E$3:$F$22,Q$2,MOD(COLUMNS($H$2:Q$2),2)+1),INDEX($E$3:$F$22,INT($H25/2)+1,MOD(COLUMNS($H$2:Q$2),2)+1))</f>
        <v>7.8183148246802991</v>
      </c>
      <c r="R25" s="74">
        <f>IF(OR(MOD($H25,2)=0,INDEX('Данные (2)'!$C$25:$V$44,INT($H25/2)+1,R$2)&lt;&gt;1),INDEX($E$3:$F$22,R$2,MOD(COLUMNS($H$2:R$2),2)+1),INDEX($E$3:$F$22,INT($H25/2)+1,MOD(COLUMNS($H$2:R$2),2)+1))</f>
        <v>-6.2348980185873346</v>
      </c>
      <c r="S25" s="74">
        <f>IF(OR(MOD($H25,2)=0,INDEX('Данные (2)'!$C$25:$V$44,INT($H25/2)+1,S$2)&lt;&gt;1),INDEX($E$3:$F$22,S$2,MOD(COLUMNS($H$2:S$2),2)+1),INDEX($E$3:$F$22,INT($H25/2)+1,MOD(COLUMNS($H$2:S$2),2)+1))</f>
        <v>4.3388373911755824</v>
      </c>
      <c r="T25" s="74">
        <f>IF(OR(MOD($H25,2)=0,INDEX('Данные (2)'!$C$25:$V$44,INT($H25/2)+1,T$2)&lt;&gt;1),INDEX($E$3:$F$22,T$2,MOD(COLUMNS($H$2:T$2),2)+1),INDEX($E$3:$F$22,INT($H25/2)+1,MOD(COLUMNS($H$2:T$2),2)+1))</f>
        <v>-9.0096886790241903</v>
      </c>
      <c r="U25" s="74">
        <f>IF(OR(MOD($H25,2)=0,INDEX('Данные (2)'!$C$25:$V$44,INT($H25/2)+1,U$2)&lt;&gt;1),INDEX($E$3:$F$22,U$2,MOD(COLUMNS($H$2:U$2),2)+1),INDEX($E$3:$F$22,INT($H25/2)+1,MOD(COLUMNS($H$2:U$2),2)+1))</f>
        <v>1.22514845490862E-15</v>
      </c>
      <c r="V25" s="74">
        <f>IF(OR(MOD($H25,2)=0,INDEX('Данные (2)'!$C$25:$V$44,INT($H25/2)+1,V$2)&lt;&gt;1),INDEX($E$3:$F$22,V$2,MOD(COLUMNS($H$2:V$2),2)+1),INDEX($E$3:$F$22,INT($H25/2)+1,MOD(COLUMNS($H$2:V$2),2)+1))</f>
        <v>-10</v>
      </c>
      <c r="W25" s="74">
        <f>IF(OR(MOD($H25,2)=0,INDEX('Данные (2)'!$C$25:$V$44,INT($H25/2)+1,W$2)&lt;&gt;1),INDEX($E$3:$F$22,W$2,MOD(COLUMNS($H$2:W$2),2)+1),INDEX($E$3:$F$22,INT($H25/2)+1,MOD(COLUMNS($H$2:W$2),2)+1))</f>
        <v>-4.3388373911755798</v>
      </c>
      <c r="X25" s="74">
        <f>IF(OR(MOD($H25,2)=0,INDEX('Данные (2)'!$C$25:$V$44,INT($H25/2)+1,X$2)&lt;&gt;1),INDEX($E$3:$F$22,X$2,MOD(COLUMNS($H$2:X$2),2)+1),INDEX($E$3:$F$22,INT($H25/2)+1,MOD(COLUMNS($H$2:X$2),2)+1))</f>
        <v>-9.0096886790241921</v>
      </c>
      <c r="Y25" s="74">
        <f>IF(OR(MOD($H25,2)=0,INDEX('Данные (2)'!$C$25:$V$44,INT($H25/2)+1,Y$2)&lt;&gt;1),INDEX($E$3:$F$22,Y$2,MOD(COLUMNS($H$2:Y$2),2)+1),INDEX($E$3:$F$22,INT($H25/2)+1,MOD(COLUMNS($H$2:Y$2),2)+1))</f>
        <v>-7.8183148246802965</v>
      </c>
      <c r="Z25" s="74">
        <f>IF(OR(MOD($H25,2)=0,INDEX('Данные (2)'!$C$25:$V$44,INT($H25/2)+1,Z$2)&lt;&gt;1),INDEX($E$3:$F$22,Z$2,MOD(COLUMNS($H$2:Z$2),2)+1),INDEX($E$3:$F$22,INT($H25/2)+1,MOD(COLUMNS($H$2:Z$2),2)+1))</f>
        <v>-6.2348980185873373</v>
      </c>
      <c r="AA25" s="74">
        <f>IF(OR(MOD($H25,2)=0,INDEX('Данные (2)'!$C$25:$V$44,INT($H25/2)+1,AA$2)&lt;&gt;1),INDEX($E$3:$F$22,AA$2,MOD(COLUMNS($H$2:AA$2),2)+1),INDEX($E$3:$F$22,INT($H25/2)+1,MOD(COLUMNS($H$2:AA$2),2)+1))</f>
        <v>-9.7492791218182369</v>
      </c>
      <c r="AB25" s="74">
        <f>IF(OR(MOD($H25,2)=0,INDEX('Данные (2)'!$C$25:$V$44,INT($H25/2)+1,AB$2)&lt;&gt;1),INDEX($E$3:$F$22,AB$2,MOD(COLUMNS($H$2:AB$2),2)+1),INDEX($E$3:$F$22,INT($H25/2)+1,MOD(COLUMNS($H$2:AB$2),2)+1))</f>
        <v>2.2252093395631425</v>
      </c>
      <c r="AC25" s="74">
        <f>IF(OR(MOD($H25,2)=0,INDEX('Данные (2)'!$C$25:$V$44,INT($H25/2)+1,AC$2)&lt;&gt;1),INDEX($E$3:$F$22,AC$2,MOD(COLUMNS($H$2:AC$2),2)+1),INDEX($E$3:$F$22,INT($H25/2)+1,MOD(COLUMNS($H$2:AC$2),2)+1))</f>
        <v>-9.7492791218182369</v>
      </c>
      <c r="AD25" s="74">
        <f>IF(OR(MOD($H25,2)=0,INDEX('Данные (2)'!$C$25:$V$44,INT($H25/2)+1,AD$2)&lt;&gt;1),INDEX($E$3:$F$22,AD$2,MOD(COLUMNS($H$2:AD$2),2)+1),INDEX($E$3:$F$22,INT($H25/2)+1,MOD(COLUMNS($H$2:AD$2),2)+1))</f>
        <v>2.2252093395631425</v>
      </c>
      <c r="AE25" s="74">
        <f>IF(OR(MOD($H25,2)=0,INDEX('Данные (2)'!$C$25:$V$44,INT($H25/2)+1,AE$2)&lt;&gt;1),INDEX($E$3:$F$22,AE$2,MOD(COLUMNS($H$2:AE$2),2)+1),INDEX($E$3:$F$22,INT($H25/2)+1,MOD(COLUMNS($H$2:AE$2),2)+1))</f>
        <v>-9.7492791218182369</v>
      </c>
      <c r="AF25" s="74">
        <f>IF(OR(MOD($H25,2)=0,INDEX('Данные (2)'!$C$25:$V$44,INT($H25/2)+1,AF$2)&lt;&gt;1),INDEX($E$3:$F$22,AF$2,MOD(COLUMNS($H$2:AF$2),2)+1),INDEX($E$3:$F$22,INT($H25/2)+1,MOD(COLUMNS($H$2:AF$2),2)+1))</f>
        <v>2.2252093395631425</v>
      </c>
      <c r="AG25" s="74">
        <f>IF(OR(MOD($H25,2)=0,INDEX('Данные (2)'!$C$25:$V$44,INT($H25/2)+1,AG$2)&lt;&gt;1),INDEX($E$3:$F$22,AG$2,MOD(COLUMNS($H$2:AG$2),2)+1),INDEX($E$3:$F$22,INT($H25/2)+1,MOD(COLUMNS($H$2:AG$2),2)+1))</f>
        <v>-4.3388373911755833</v>
      </c>
      <c r="AH25" s="74">
        <f>IF(OR(MOD($H25,2)=0,INDEX('Данные (2)'!$C$25:$V$44,INT($H25/2)+1,AH$2)&lt;&gt;1),INDEX($E$3:$F$22,AH$2,MOD(COLUMNS($H$2:AH$2),2)+1),INDEX($E$3:$F$22,INT($H25/2)+1,MOD(COLUMNS($H$2:AH$2),2)+1))</f>
        <v>9.0096886790241903</v>
      </c>
      <c r="AI25" s="74">
        <f>IF(OR(MOD($H25,2)=0,INDEX('Данные (2)'!$C$25:$V$44,INT($H25/2)+1,AI$2)&lt;&gt;1),INDEX($E$3:$F$22,AI$2,MOD(COLUMNS($H$2:AI$2),2)+1),INDEX($E$3:$F$22,INT($H25/2)+1,MOD(COLUMNS($H$2:AI$2),2)+1))</f>
        <v>-2.45029690981724E-15</v>
      </c>
      <c r="AJ25" s="74">
        <f>IF(OR(MOD($H25,2)=0,INDEX('Данные (2)'!$C$25:$V$44,INT($H25/2)+1,AJ$2)&lt;&gt;1),INDEX($E$3:$F$22,AJ$2,MOD(COLUMNS($H$2:AJ$2),2)+1),INDEX($E$3:$F$22,INT($H25/2)+1,MOD(COLUMNS($H$2:AJ$2),2)+1))</f>
        <v>10</v>
      </c>
      <c r="AK25" s="74">
        <f>IF(OR(MOD($H25,2)=0,INDEX('Данные (2)'!$C$25:$V$44,INT($H25/2)+1,AK$2)&lt;&gt;1),INDEX($E$3:$F$22,AK$2,MOD(COLUMNS($H$2:AK$2),2)+1),INDEX($E$3:$F$22,INT($H25/2)+1,MOD(COLUMNS($H$2:AK$2),2)+1))</f>
        <v>4.3388373911755789</v>
      </c>
      <c r="AL25" s="74">
        <f>IF(OR(MOD($H25,2)=0,INDEX('Данные (2)'!$C$25:$V$44,INT($H25/2)+1,AL$2)&lt;&gt;1),INDEX($E$3:$F$22,AL$2,MOD(COLUMNS($H$2:AL$2),2)+1),INDEX($E$3:$F$22,INT($H25/2)+1,MOD(COLUMNS($H$2:AL$2),2)+1))</f>
        <v>9.0096886790241921</v>
      </c>
      <c r="AM25" s="74">
        <f>IF(OR(MOD($H25,2)=0,INDEX('Данные (2)'!$C$25:$V$44,INT($H25/2)+1,AM$2)&lt;&gt;1),INDEX($E$3:$F$22,AM$2,MOD(COLUMNS($H$2:AM$2),2)+1),INDEX($E$3:$F$22,INT($H25/2)+1,MOD(COLUMNS($H$2:AM$2),2)+1))</f>
        <v>7.8183148246802956</v>
      </c>
      <c r="AN25" s="74">
        <f>IF(OR(MOD($H25,2)=0,INDEX('Данные (2)'!$C$25:$V$44,INT($H25/2)+1,AN$2)&lt;&gt;1),INDEX($E$3:$F$22,AN$2,MOD(COLUMNS($H$2:AN$2),2)+1),INDEX($E$3:$F$22,INT($H25/2)+1,MOD(COLUMNS($H$2:AN$2),2)+1))</f>
        <v>6.2348980185873373</v>
      </c>
      <c r="AO25" s="74">
        <f>IF(OR(MOD($H25,2)=0,INDEX('Данные (2)'!$C$25:$V$44,INT($H25/2)+1,AO$2)&lt;&gt;1),INDEX($E$3:$F$22,AO$2,MOD(COLUMNS($H$2:AO$2),2)+1),INDEX($E$3:$F$22,INT($H25/2)+1,MOD(COLUMNS($H$2:AO$2),2)+1))</f>
        <v>9.7492791218182351</v>
      </c>
      <c r="AP25" s="74">
        <f>IF(OR(MOD($H25,2)=0,INDEX('Данные (2)'!$C$25:$V$44,INT($H25/2)+1,AP$2)&lt;&gt;1),INDEX($E$3:$F$22,AP$2,MOD(COLUMNS($H$2:AP$2),2)+1),INDEX($E$3:$F$22,INT($H25/2)+1,MOD(COLUMNS($H$2:AP$2),2)+1))</f>
        <v>2.2252093395631469</v>
      </c>
      <c r="AQ25" s="74">
        <f>IF(OR(MOD($H25,2)=0,INDEX('Данные (2)'!$C$25:$V$44,INT($H25/2)+1,AQ$2)&lt;&gt;1),INDEX($E$3:$F$22,AQ$2,MOD(COLUMNS($H$2:AQ$2),2)+1),INDEX($E$3:$F$22,INT($H25/2)+1,MOD(COLUMNS($H$2:AQ$2),2)+1))</f>
        <v>9.7492791218182369</v>
      </c>
      <c r="AR25" s="74">
        <f>IF(OR(MOD($H25,2)=0,INDEX('Данные (2)'!$C$25:$V$44,INT($H25/2)+1,AR$2)&lt;&gt;1),INDEX($E$3:$F$22,AR$2,MOD(COLUMNS($H$2:AR$2),2)+1),INDEX($E$3:$F$22,INT($H25/2)+1,MOD(COLUMNS($H$2:AR$2),2)+1))</f>
        <v>-2.2252093395631407</v>
      </c>
      <c r="AS25" s="74">
        <f>IF(OR(MOD($H25,2)=0,INDEX('Данные (2)'!$C$25:$V$44,INT($H25/2)+1,AS$2)&lt;&gt;1),INDEX($E$3:$F$22,AS$2,MOD(COLUMNS($H$2:AS$2),2)+1),INDEX($E$3:$F$22,INT($H25/2)+1,MOD(COLUMNS($H$2:AS$2),2)+1))</f>
        <v>7.8183148246803</v>
      </c>
      <c r="AT25" s="74">
        <f>IF(OR(MOD($H25,2)=0,INDEX('Данные (2)'!$C$25:$V$44,INT($H25/2)+1,AT$2)&lt;&gt;1),INDEX($E$3:$F$22,AT$2,MOD(COLUMNS($H$2:AT$2),2)+1),INDEX($E$3:$F$22,INT($H25/2)+1,MOD(COLUMNS($H$2:AT$2),2)+1))</f>
        <v>-6.2348980185873328</v>
      </c>
      <c r="AU25" s="74">
        <f>IF(OR(MOD($H25,2)=0,INDEX('Данные (2)'!$C$25:$V$44,INT($H25/2)+1,AU$2)&lt;&gt;1),INDEX($E$3:$F$22,AU$2,MOD(COLUMNS($H$2:AU$2),2)+1),INDEX($E$3:$F$22,INT($H25/2)+1,MOD(COLUMNS($H$2:AU$2),2)+1))</f>
        <v>4.3388373911755842</v>
      </c>
      <c r="AV25" s="74">
        <f>IF(OR(MOD($H25,2)=0,INDEX('Данные (2)'!$C$25:$V$44,INT($H25/2)+1,AV$2)&lt;&gt;1),INDEX($E$3:$F$22,AV$2,MOD(COLUMNS($H$2:AV$2),2)+1),INDEX($E$3:$F$22,INT($H25/2)+1,MOD(COLUMNS($H$2:AV$2),2)+1))</f>
        <v>-9.0096886790241886</v>
      </c>
      <c r="AX25" s="70">
        <f>IF(OR(MOD($H25,2)=0,INDEX('Данные (2)'!$C$25:$V$44,INT($H25/2)+1,AX$2)&lt;&gt;2),INDEX($E$3:$F$22,AX$2,MOD(COLUMNS($AW$2:AX$2),2)+1),INDEX($E$3:$F$22,INT($H25/2)+1,MOD(COLUMNS($AW$2:AX$2),2)+1))</f>
        <v>-9.7492791218182369</v>
      </c>
      <c r="AY25" s="70">
        <f>IF(OR(MOD($H25,2)=0,INDEX('Данные (2)'!$C$25:$V$44,INT($H25/2)+1,AY$2)&lt;&gt;2),INDEX($E$3:$F$22,AY$2,MOD(COLUMNS($AW$2:AY$2),2)+1),INDEX($E$3:$F$22,INT($H25/2)+1,MOD(COLUMNS($AW$2:AY$2),2)+1))</f>
        <v>2.2252093395631425</v>
      </c>
      <c r="AZ25" s="70">
        <f>IF(OR(MOD($H25,2)=0,INDEX('Данные (2)'!$C$25:$V$44,INT($H25/2)+1,AZ$2)&lt;&gt;2),INDEX($E$3:$F$22,AZ$2,MOD(COLUMNS($AW$2:AZ$2),2)+1),INDEX($E$3:$F$22,INT($H25/2)+1,MOD(COLUMNS($AW$2:AZ$2),2)+1))</f>
        <v>-9.7492791218182369</v>
      </c>
      <c r="BA25" s="70">
        <f>IF(OR(MOD($H25,2)=0,INDEX('Данные (2)'!$C$25:$V$44,INT($H25/2)+1,BA$2)&lt;&gt;2),INDEX($E$3:$F$22,BA$2,MOD(COLUMNS($AW$2:BA$2),2)+1),INDEX($E$3:$F$22,INT($H25/2)+1,MOD(COLUMNS($AW$2:BA$2),2)+1))</f>
        <v>2.2252093395631425</v>
      </c>
      <c r="BB25" s="70">
        <f>IF(OR(MOD($H25,2)=0,INDEX('Данные (2)'!$C$25:$V$44,INT($H25/2)+1,BB$2)&lt;&gt;2),INDEX($E$3:$F$22,BB$2,MOD(COLUMNS($AW$2:BB$2),2)+1),INDEX($E$3:$F$22,INT($H25/2)+1,MOD(COLUMNS($AW$2:BB$2),2)+1))</f>
        <v>-9.7492791218182369</v>
      </c>
      <c r="BC25" s="70">
        <f>IF(OR(MOD($H25,2)=0,INDEX('Данные (2)'!$C$25:$V$44,INT($H25/2)+1,BC$2)&lt;&gt;2),INDEX($E$3:$F$22,BC$2,MOD(COLUMNS($AW$2:BC$2),2)+1),INDEX($E$3:$F$22,INT($H25/2)+1,MOD(COLUMNS($AW$2:BC$2),2)+1))</f>
        <v>2.2252093395631425</v>
      </c>
      <c r="BD25" s="70">
        <f>IF(OR(MOD($H25,2)=0,INDEX('Данные (2)'!$C$25:$V$44,INT($H25/2)+1,BD$2)&lt;&gt;2),INDEX($E$3:$F$22,BD$2,MOD(COLUMNS($AW$2:BD$2),2)+1),INDEX($E$3:$F$22,INT($H25/2)+1,MOD(COLUMNS($AW$2:BD$2),2)+1))</f>
        <v>-9.7492791218182369</v>
      </c>
      <c r="BE25" s="70">
        <f>IF(OR(MOD($H25,2)=0,INDEX('Данные (2)'!$C$25:$V$44,INT($H25/2)+1,BE$2)&lt;&gt;2),INDEX($E$3:$F$22,BE$2,MOD(COLUMNS($AW$2:BE$2),2)+1),INDEX($E$3:$F$22,INT($H25/2)+1,MOD(COLUMNS($AW$2:BE$2),2)+1))</f>
        <v>2.2252093395631425</v>
      </c>
      <c r="BF25" s="70">
        <f>IF(OR(MOD($H25,2)=0,INDEX('Данные (2)'!$C$25:$V$44,INT($H25/2)+1,BF$2)&lt;&gt;2),INDEX($E$3:$F$22,BF$2,MOD(COLUMNS($AW$2:BF$2),2)+1),INDEX($E$3:$F$22,INT($H25/2)+1,MOD(COLUMNS($AW$2:BF$2),2)+1))</f>
        <v>-9.7492791218182369</v>
      </c>
      <c r="BG25" s="70">
        <f>IF(OR(MOD($H25,2)=0,INDEX('Данные (2)'!$C$25:$V$44,INT($H25/2)+1,BG$2)&lt;&gt;2),INDEX($E$3:$F$22,BG$2,MOD(COLUMNS($AW$2:BG$2),2)+1),INDEX($E$3:$F$22,INT($H25/2)+1,MOD(COLUMNS($AW$2:BG$2),2)+1))</f>
        <v>2.2252093395631425</v>
      </c>
      <c r="BH25" s="70">
        <f>IF(OR(MOD($H25,2)=0,INDEX('Данные (2)'!$C$25:$V$44,INT($H25/2)+1,BH$2)&lt;&gt;2),INDEX($E$3:$F$22,BH$2,MOD(COLUMNS($AW$2:BH$2),2)+1),INDEX($E$3:$F$22,INT($H25/2)+1,MOD(COLUMNS($AW$2:BH$2),2)+1))</f>
        <v>4.3388373911755824</v>
      </c>
      <c r="BI25" s="70">
        <f>IF(OR(MOD($H25,2)=0,INDEX('Данные (2)'!$C$25:$V$44,INT($H25/2)+1,BI$2)&lt;&gt;2),INDEX($E$3:$F$22,BI$2,MOD(COLUMNS($AW$2:BI$2),2)+1),INDEX($E$3:$F$22,INT($H25/2)+1,MOD(COLUMNS($AW$2:BI$2),2)+1))</f>
        <v>-9.0096886790241903</v>
      </c>
      <c r="BJ25" s="70">
        <f>IF(OR(MOD($H25,2)=0,INDEX('Данные (2)'!$C$25:$V$44,INT($H25/2)+1,BJ$2)&lt;&gt;2),INDEX($E$3:$F$22,BJ$2,MOD(COLUMNS($AW$2:BJ$2),2)+1),INDEX($E$3:$F$22,INT($H25/2)+1,MOD(COLUMNS($AW$2:BJ$2),2)+1))</f>
        <v>1.22514845490862E-15</v>
      </c>
      <c r="BK25" s="70">
        <f>IF(OR(MOD($H25,2)=0,INDEX('Данные (2)'!$C$25:$V$44,INT($H25/2)+1,BK$2)&lt;&gt;2),INDEX($E$3:$F$22,BK$2,MOD(COLUMNS($AW$2:BK$2),2)+1),INDEX($E$3:$F$22,INT($H25/2)+1,MOD(COLUMNS($AW$2:BK$2),2)+1))</f>
        <v>-10</v>
      </c>
      <c r="BL25" s="70">
        <f>IF(OR(MOD($H25,2)=0,INDEX('Данные (2)'!$C$25:$V$44,INT($H25/2)+1,BL$2)&lt;&gt;2),INDEX($E$3:$F$22,BL$2,MOD(COLUMNS($AW$2:BL$2),2)+1),INDEX($E$3:$F$22,INT($H25/2)+1,MOD(COLUMNS($AW$2:BL$2),2)+1))</f>
        <v>-9.7492791218182369</v>
      </c>
      <c r="BM25" s="70">
        <f>IF(OR(MOD($H25,2)=0,INDEX('Данные (2)'!$C$25:$V$44,INT($H25/2)+1,BM$2)&lt;&gt;2),INDEX($E$3:$F$22,BM$2,MOD(COLUMNS($AW$2:BM$2),2)+1),INDEX($E$3:$F$22,INT($H25/2)+1,MOD(COLUMNS($AW$2:BM$2),2)+1))</f>
        <v>2.2252093395631425</v>
      </c>
      <c r="BN25" s="70">
        <f>IF(OR(MOD($H25,2)=0,INDEX('Данные (2)'!$C$25:$V$44,INT($H25/2)+1,BN$2)&lt;&gt;2),INDEX($E$3:$F$22,BN$2,MOD(COLUMNS($AW$2:BN$2),2)+1),INDEX($E$3:$F$22,INT($H25/2)+1,MOD(COLUMNS($AW$2:BN$2),2)+1))</f>
        <v>-7.8183148246802965</v>
      </c>
      <c r="BO25" s="70">
        <f>IF(OR(MOD($H25,2)=0,INDEX('Данные (2)'!$C$25:$V$44,INT($H25/2)+1,BO$2)&lt;&gt;2),INDEX($E$3:$F$22,BO$2,MOD(COLUMNS($AW$2:BO$2),2)+1),INDEX($E$3:$F$22,INT($H25/2)+1,MOD(COLUMNS($AW$2:BO$2),2)+1))</f>
        <v>-6.2348980185873373</v>
      </c>
      <c r="BP25" s="70">
        <f>IF(OR(MOD($H25,2)=0,INDEX('Данные (2)'!$C$25:$V$44,INT($H25/2)+1,BP$2)&lt;&gt;2),INDEX($E$3:$F$22,BP$2,MOD(COLUMNS($AW$2:BP$2),2)+1),INDEX($E$3:$F$22,INT($H25/2)+1,MOD(COLUMNS($AW$2:BP$2),2)+1))</f>
        <v>-9.7492791218182369</v>
      </c>
      <c r="BQ25" s="70">
        <f>IF(OR(MOD($H25,2)=0,INDEX('Данные (2)'!$C$25:$V$44,INT($H25/2)+1,BQ$2)&lt;&gt;2),INDEX($E$3:$F$22,BQ$2,MOD(COLUMNS($AW$2:BQ$2),2)+1),INDEX($E$3:$F$22,INT($H25/2)+1,MOD(COLUMNS($AW$2:BQ$2),2)+1))</f>
        <v>-2.225209339563146</v>
      </c>
      <c r="BR25" s="70">
        <f>IF(OR(MOD($H25,2)=0,INDEX('Данные (2)'!$C$25:$V$44,INT($H25/2)+1,BR$2)&lt;&gt;2),INDEX($E$3:$F$22,BR$2,MOD(COLUMNS($AW$2:BR$2),2)+1),INDEX($E$3:$F$22,INT($H25/2)+1,MOD(COLUMNS($AW$2:BR$2),2)+1))</f>
        <v>-9.7492791218182369</v>
      </c>
      <c r="BS25" s="70">
        <f>IF(OR(MOD($H25,2)=0,INDEX('Данные (2)'!$C$25:$V$44,INT($H25/2)+1,BS$2)&lt;&gt;2),INDEX($E$3:$F$22,BS$2,MOD(COLUMNS($AW$2:BS$2),2)+1),INDEX($E$3:$F$22,INT($H25/2)+1,MOD(COLUMNS($AW$2:BS$2),2)+1))</f>
        <v>2.2252093395631425</v>
      </c>
      <c r="BT25" s="70">
        <f>IF(OR(MOD($H25,2)=0,INDEX('Данные (2)'!$C$25:$V$44,INT($H25/2)+1,BT$2)&lt;&gt;2),INDEX($E$3:$F$22,BT$2,MOD(COLUMNS($AW$2:BT$2),2)+1),INDEX($E$3:$F$22,INT($H25/2)+1,MOD(COLUMNS($AW$2:BT$2),2)+1))</f>
        <v>-7.8183148246802991</v>
      </c>
      <c r="BU25" s="70">
        <f>IF(OR(MOD($H25,2)=0,INDEX('Данные (2)'!$C$25:$V$44,INT($H25/2)+1,BU$2)&lt;&gt;2),INDEX($E$3:$F$22,BU$2,MOD(COLUMNS($AW$2:BU$2),2)+1),INDEX($E$3:$F$22,INT($H25/2)+1,MOD(COLUMNS($AW$2:BU$2),2)+1))</f>
        <v>6.2348980185873337</v>
      </c>
      <c r="BV25" s="70">
        <f>IF(OR(MOD($H25,2)=0,INDEX('Данные (2)'!$C$25:$V$44,INT($H25/2)+1,BV$2)&lt;&gt;2),INDEX($E$3:$F$22,BV$2,MOD(COLUMNS($AW$2:BV$2),2)+1),INDEX($E$3:$F$22,INT($H25/2)+1,MOD(COLUMNS($AW$2:BV$2),2)+1))</f>
        <v>-9.7492791218182369</v>
      </c>
      <c r="BW25" s="70">
        <f>IF(OR(MOD($H25,2)=0,INDEX('Данные (2)'!$C$25:$V$44,INT($H25/2)+1,BW$2)&lt;&gt;2),INDEX($E$3:$F$22,BW$2,MOD(COLUMNS($AW$2:BW$2),2)+1),INDEX($E$3:$F$22,INT($H25/2)+1,MOD(COLUMNS($AW$2:BW$2),2)+1))</f>
        <v>2.2252093395631425</v>
      </c>
      <c r="BX25" s="70">
        <f>IF(OR(MOD($H25,2)=0,INDEX('Данные (2)'!$C$25:$V$44,INT($H25/2)+1,BX$2)&lt;&gt;2),INDEX($E$3:$F$22,BX$2,MOD(COLUMNS($AW$2:BX$2),2)+1),INDEX($E$3:$F$22,INT($H25/2)+1,MOD(COLUMNS($AW$2:BX$2),2)+1))</f>
        <v>-2.45029690981724E-15</v>
      </c>
      <c r="BY25" s="70">
        <f>IF(OR(MOD($H25,2)=0,INDEX('Данные (2)'!$C$25:$V$44,INT($H25/2)+1,BY$2)&lt;&gt;2),INDEX($E$3:$F$22,BY$2,MOD(COLUMNS($AW$2:BY$2),2)+1),INDEX($E$3:$F$22,INT($H25/2)+1,MOD(COLUMNS($AW$2:BY$2),2)+1))</f>
        <v>10</v>
      </c>
      <c r="BZ25" s="70">
        <f>IF(OR(MOD($H25,2)=0,INDEX('Данные (2)'!$C$25:$V$44,INT($H25/2)+1,BZ$2)&lt;&gt;2),INDEX($E$3:$F$22,BZ$2,MOD(COLUMNS($AW$2:BZ$2),2)+1),INDEX($E$3:$F$22,INT($H25/2)+1,MOD(COLUMNS($AW$2:BZ$2),2)+1))</f>
        <v>4.3388373911755789</v>
      </c>
      <c r="CA25" s="70">
        <f>IF(OR(MOD($H25,2)=0,INDEX('Данные (2)'!$C$25:$V$44,INT($H25/2)+1,CA$2)&lt;&gt;2),INDEX($E$3:$F$22,CA$2,MOD(COLUMNS($AW$2:CA$2),2)+1),INDEX($E$3:$F$22,INT($H25/2)+1,MOD(COLUMNS($AW$2:CA$2),2)+1))</f>
        <v>9.0096886790241921</v>
      </c>
      <c r="CB25" s="70">
        <f>IF(OR(MOD($H25,2)=0,INDEX('Данные (2)'!$C$25:$V$44,INT($H25/2)+1,CB$2)&lt;&gt;2),INDEX($E$3:$F$22,CB$2,MOD(COLUMNS($AW$2:CB$2),2)+1),INDEX($E$3:$F$22,INT($H25/2)+1,MOD(COLUMNS($AW$2:CB$2),2)+1))</f>
        <v>7.8183148246802956</v>
      </c>
      <c r="CC25" s="70">
        <f>IF(OR(MOD($H25,2)=0,INDEX('Данные (2)'!$C$25:$V$44,INT($H25/2)+1,CC$2)&lt;&gt;2),INDEX($E$3:$F$22,CC$2,MOD(COLUMNS($AW$2:CC$2),2)+1),INDEX($E$3:$F$22,INT($H25/2)+1,MOD(COLUMNS($AW$2:CC$2),2)+1))</f>
        <v>6.2348980185873373</v>
      </c>
      <c r="CD25" s="70">
        <f>IF(OR(MOD($H25,2)=0,INDEX('Данные (2)'!$C$25:$V$44,INT($H25/2)+1,CD$2)&lt;&gt;2),INDEX($E$3:$F$22,CD$2,MOD(COLUMNS($AW$2:CD$2),2)+1),INDEX($E$3:$F$22,INT($H25/2)+1,MOD(COLUMNS($AW$2:CD$2),2)+1))</f>
        <v>9.7492791218182351</v>
      </c>
      <c r="CE25" s="70">
        <f>IF(OR(MOD($H25,2)=0,INDEX('Данные (2)'!$C$25:$V$44,INT($H25/2)+1,CE$2)&lt;&gt;2),INDEX($E$3:$F$22,CE$2,MOD(COLUMNS($AW$2:CE$2),2)+1),INDEX($E$3:$F$22,INT($H25/2)+1,MOD(COLUMNS($AW$2:CE$2),2)+1))</f>
        <v>2.2252093395631469</v>
      </c>
      <c r="CF25" s="70">
        <f>IF(OR(MOD($H25,2)=0,INDEX('Данные (2)'!$C$25:$V$44,INT($H25/2)+1,CF$2)&lt;&gt;2),INDEX($E$3:$F$22,CF$2,MOD(COLUMNS($AW$2:CF$2),2)+1),INDEX($E$3:$F$22,INT($H25/2)+1,MOD(COLUMNS($AW$2:CF$2),2)+1))</f>
        <v>9.7492791218182369</v>
      </c>
      <c r="CG25" s="70">
        <f>IF(OR(MOD($H25,2)=0,INDEX('Данные (2)'!$C$25:$V$44,INT($H25/2)+1,CG$2)&lt;&gt;2),INDEX($E$3:$F$22,CG$2,MOD(COLUMNS($AW$2:CG$2),2)+1),INDEX($E$3:$F$22,INT($H25/2)+1,MOD(COLUMNS($AW$2:CG$2),2)+1))</f>
        <v>-2.2252093395631407</v>
      </c>
      <c r="CH25" s="70">
        <f>IF(OR(MOD($H25,2)=0,INDEX('Данные (2)'!$C$25:$V$44,INT($H25/2)+1,CH$2)&lt;&gt;2),INDEX($E$3:$F$22,CH$2,MOD(COLUMNS($AW$2:CH$2),2)+1),INDEX($E$3:$F$22,INT($H25/2)+1,MOD(COLUMNS($AW$2:CH$2),2)+1))</f>
        <v>7.8183148246803</v>
      </c>
      <c r="CI25" s="70">
        <f>IF(OR(MOD($H25,2)=0,INDEX('Данные (2)'!$C$25:$V$44,INT($H25/2)+1,CI$2)&lt;&gt;2),INDEX($E$3:$F$22,CI$2,MOD(COLUMNS($AW$2:CI$2),2)+1),INDEX($E$3:$F$22,INT($H25/2)+1,MOD(COLUMNS($AW$2:CI$2),2)+1))</f>
        <v>-6.2348980185873328</v>
      </c>
      <c r="CJ25" s="70">
        <f>IF(OR(MOD($H25,2)=0,INDEX('Данные (2)'!$C$25:$V$44,INT($H25/2)+1,CJ$2)&lt;&gt;2),INDEX($E$3:$F$22,CJ$2,MOD(COLUMNS($AW$2:CJ$2),2)+1),INDEX($E$3:$F$22,INT($H25/2)+1,MOD(COLUMNS($AW$2:CJ$2),2)+1))</f>
        <v>4.3388373911755842</v>
      </c>
      <c r="CK25" s="70">
        <f>IF(OR(MOD($H25,2)=0,INDEX('Данные (2)'!$C$25:$V$44,INT($H25/2)+1,CK$2)&lt;&gt;2),INDEX($E$3:$F$22,CK$2,MOD(COLUMNS($AW$2:CK$2),2)+1),INDEX($E$3:$F$22,INT($H25/2)+1,MOD(COLUMNS($AW$2:CK$2),2)+1))</f>
        <v>-9.0096886790241886</v>
      </c>
      <c r="CM25" s="69">
        <f>INDEX(I25:AV25,$B$60*2-1)</f>
        <v>-4.3388373911755833</v>
      </c>
      <c r="CN25" s="69">
        <f>INDEX(I25:AV25,$B$60*2)</f>
        <v>9.0096886790241903</v>
      </c>
      <c r="CO25" s="69">
        <f>INDEX(AX25:CK25,$B$60*2-1)</f>
        <v>-9.7492791218182369</v>
      </c>
      <c r="CP25" s="69">
        <f>INDEX(AX25:CK25,$B$60*2)</f>
        <v>2.2252093395631425</v>
      </c>
    </row>
    <row r="26" spans="4:94" x14ac:dyDescent="0.25">
      <c r="H26" s="75">
        <v>22</v>
      </c>
      <c r="I26" s="74">
        <f>IF(OR(MOD($H26,2)=0,INDEX('Данные (2)'!$C$25:$V$44,INT($H26/2)+1,I$2)&lt;&gt;1),INDEX($E$3:$F$22,I$2,MOD(COLUMNS(H$2:$I$2),2)+1),INDEX($E$3:$F$22,INT($H26/2)+1,MOD(COLUMNS(H$2:$I$2),2)+1))</f>
        <v>4.3388373911755815</v>
      </c>
      <c r="J26" s="74">
        <f>IF(OR(MOD($H26,2)=0,INDEX('Данные (2)'!$C$25:$V$44,INT($H26/2)+1,J$2)&lt;&gt;1),INDEX($E$3:$F$22,J$2,MOD(COLUMNS($H$2:J$2),2)+1),INDEX($E$3:$F$22,INT($H26/2)+1,MOD(COLUMNS($H$2:J$2),2)+1))</f>
        <v>9.0096886790241921</v>
      </c>
      <c r="K26" s="74">
        <f>IF(OR(MOD($H26,2)=0,INDEX('Данные (2)'!$C$25:$V$44,INT($H26/2)+1,K$2)&lt;&gt;1),INDEX($E$3:$F$22,K$2,MOD(COLUMNS($H$2:K$2),2)+1),INDEX($E$3:$F$22,INT($H26/2)+1,MOD(COLUMNS($H$2:K$2),2)+1))</f>
        <v>7.8183148246802983</v>
      </c>
      <c r="L26" s="74">
        <f>IF(OR(MOD($H26,2)=0,INDEX('Данные (2)'!$C$25:$V$44,INT($H26/2)+1,L$2)&lt;&gt;1),INDEX($E$3:$F$22,L$2,MOD(COLUMNS($H$2:L$2),2)+1),INDEX($E$3:$F$22,INT($H26/2)+1,MOD(COLUMNS($H$2:L$2),2)+1))</f>
        <v>6.2348980185873355</v>
      </c>
      <c r="M26" s="74">
        <f>IF(OR(MOD($H26,2)=0,INDEX('Данные (2)'!$C$25:$V$44,INT($H26/2)+1,M$2)&lt;&gt;1),INDEX($E$3:$F$22,M$2,MOD(COLUMNS($H$2:M$2),2)+1),INDEX($E$3:$F$22,INT($H26/2)+1,MOD(COLUMNS($H$2:M$2),2)+1))</f>
        <v>9.7492791218182369</v>
      </c>
      <c r="N26" s="74">
        <f>IF(OR(MOD($H26,2)=0,INDEX('Данные (2)'!$C$25:$V$44,INT($H26/2)+1,N$2)&lt;&gt;1),INDEX($E$3:$F$22,N$2,MOD(COLUMNS($H$2:N$2),2)+1),INDEX($E$3:$F$22,INT($H26/2)+1,MOD(COLUMNS($H$2:N$2),2)+1))</f>
        <v>2.2252093395631443</v>
      </c>
      <c r="O26" s="74">
        <f>IF(OR(MOD($H26,2)=0,INDEX('Данные (2)'!$C$25:$V$44,INT($H26/2)+1,O$2)&lt;&gt;1),INDEX($E$3:$F$22,O$2,MOD(COLUMNS($H$2:O$2),2)+1),INDEX($E$3:$F$22,INT($H26/2)+1,MOD(COLUMNS($H$2:O$2),2)+1))</f>
        <v>9.7492791218182369</v>
      </c>
      <c r="P26" s="74">
        <f>IF(OR(MOD($H26,2)=0,INDEX('Данные (2)'!$C$25:$V$44,INT($H26/2)+1,P$2)&lt;&gt;1),INDEX($E$3:$F$22,P$2,MOD(COLUMNS($H$2:P$2),2)+1),INDEX($E$3:$F$22,INT($H26/2)+1,MOD(COLUMNS($H$2:P$2),2)+1))</f>
        <v>-2.2252093395631434</v>
      </c>
      <c r="Q26" s="74">
        <f>IF(OR(MOD($H26,2)=0,INDEX('Данные (2)'!$C$25:$V$44,INT($H26/2)+1,Q$2)&lt;&gt;1),INDEX($E$3:$F$22,Q$2,MOD(COLUMNS($H$2:Q$2),2)+1),INDEX($E$3:$F$22,INT($H26/2)+1,MOD(COLUMNS($H$2:Q$2),2)+1))</f>
        <v>7.8183148246802991</v>
      </c>
      <c r="R26" s="74">
        <f>IF(OR(MOD($H26,2)=0,INDEX('Данные (2)'!$C$25:$V$44,INT($H26/2)+1,R$2)&lt;&gt;1),INDEX($E$3:$F$22,R$2,MOD(COLUMNS($H$2:R$2),2)+1),INDEX($E$3:$F$22,INT($H26/2)+1,MOD(COLUMNS($H$2:R$2),2)+1))</f>
        <v>-6.2348980185873346</v>
      </c>
      <c r="S26" s="74">
        <f>IF(OR(MOD($H26,2)=0,INDEX('Данные (2)'!$C$25:$V$44,INT($H26/2)+1,S$2)&lt;&gt;1),INDEX($E$3:$F$22,S$2,MOD(COLUMNS($H$2:S$2),2)+1),INDEX($E$3:$F$22,INT($H26/2)+1,MOD(COLUMNS($H$2:S$2),2)+1))</f>
        <v>4.3388373911755824</v>
      </c>
      <c r="T26" s="74">
        <f>IF(OR(MOD($H26,2)=0,INDEX('Данные (2)'!$C$25:$V$44,INT($H26/2)+1,T$2)&lt;&gt;1),INDEX($E$3:$F$22,T$2,MOD(COLUMNS($H$2:T$2),2)+1),INDEX($E$3:$F$22,INT($H26/2)+1,MOD(COLUMNS($H$2:T$2),2)+1))</f>
        <v>-9.0096886790241903</v>
      </c>
      <c r="U26" s="74">
        <f>IF(OR(MOD($H26,2)=0,INDEX('Данные (2)'!$C$25:$V$44,INT($H26/2)+1,U$2)&lt;&gt;1),INDEX($E$3:$F$22,U$2,MOD(COLUMNS($H$2:U$2),2)+1),INDEX($E$3:$F$22,INT($H26/2)+1,MOD(COLUMNS($H$2:U$2),2)+1))</f>
        <v>1.22514845490862E-15</v>
      </c>
      <c r="V26" s="74">
        <f>IF(OR(MOD($H26,2)=0,INDEX('Данные (2)'!$C$25:$V$44,INT($H26/2)+1,V$2)&lt;&gt;1),INDEX($E$3:$F$22,V$2,MOD(COLUMNS($H$2:V$2),2)+1),INDEX($E$3:$F$22,INT($H26/2)+1,MOD(COLUMNS($H$2:V$2),2)+1))</f>
        <v>-10</v>
      </c>
      <c r="W26" s="74">
        <f>IF(OR(MOD($H26,2)=0,INDEX('Данные (2)'!$C$25:$V$44,INT($H26/2)+1,W$2)&lt;&gt;1),INDEX($E$3:$F$22,W$2,MOD(COLUMNS($H$2:W$2),2)+1),INDEX($E$3:$F$22,INT($H26/2)+1,MOD(COLUMNS($H$2:W$2),2)+1))</f>
        <v>-4.3388373911755798</v>
      </c>
      <c r="X26" s="74">
        <f>IF(OR(MOD($H26,2)=0,INDEX('Данные (2)'!$C$25:$V$44,INT($H26/2)+1,X$2)&lt;&gt;1),INDEX($E$3:$F$22,X$2,MOD(COLUMNS($H$2:X$2),2)+1),INDEX($E$3:$F$22,INT($H26/2)+1,MOD(COLUMNS($H$2:X$2),2)+1))</f>
        <v>-9.0096886790241921</v>
      </c>
      <c r="Y26" s="74">
        <f>IF(OR(MOD($H26,2)=0,INDEX('Данные (2)'!$C$25:$V$44,INT($H26/2)+1,Y$2)&lt;&gt;1),INDEX($E$3:$F$22,Y$2,MOD(COLUMNS($H$2:Y$2),2)+1),INDEX($E$3:$F$22,INT($H26/2)+1,MOD(COLUMNS($H$2:Y$2),2)+1))</f>
        <v>-7.8183148246802965</v>
      </c>
      <c r="Z26" s="74">
        <f>IF(OR(MOD($H26,2)=0,INDEX('Данные (2)'!$C$25:$V$44,INT($H26/2)+1,Z$2)&lt;&gt;1),INDEX($E$3:$F$22,Z$2,MOD(COLUMNS($H$2:Z$2),2)+1),INDEX($E$3:$F$22,INT($H26/2)+1,MOD(COLUMNS($H$2:Z$2),2)+1))</f>
        <v>-6.2348980185873373</v>
      </c>
      <c r="AA26" s="74">
        <f>IF(OR(MOD($H26,2)=0,INDEX('Данные (2)'!$C$25:$V$44,INT($H26/2)+1,AA$2)&lt;&gt;1),INDEX($E$3:$F$22,AA$2,MOD(COLUMNS($H$2:AA$2),2)+1),INDEX($E$3:$F$22,INT($H26/2)+1,MOD(COLUMNS($H$2:AA$2),2)+1))</f>
        <v>-9.7492791218182369</v>
      </c>
      <c r="AB26" s="74">
        <f>IF(OR(MOD($H26,2)=0,INDEX('Данные (2)'!$C$25:$V$44,INT($H26/2)+1,AB$2)&lt;&gt;1),INDEX($E$3:$F$22,AB$2,MOD(COLUMNS($H$2:AB$2),2)+1),INDEX($E$3:$F$22,INT($H26/2)+1,MOD(COLUMNS($H$2:AB$2),2)+1))</f>
        <v>-2.225209339563146</v>
      </c>
      <c r="AC26" s="74">
        <f>IF(OR(MOD($H26,2)=0,INDEX('Данные (2)'!$C$25:$V$44,INT($H26/2)+1,AC$2)&lt;&gt;1),INDEX($E$3:$F$22,AC$2,MOD(COLUMNS($H$2:AC$2),2)+1),INDEX($E$3:$F$22,INT($H26/2)+1,MOD(COLUMNS($H$2:AC$2),2)+1))</f>
        <v>-9.7492791218182369</v>
      </c>
      <c r="AD26" s="74">
        <f>IF(OR(MOD($H26,2)=0,INDEX('Данные (2)'!$C$25:$V$44,INT($H26/2)+1,AD$2)&lt;&gt;1),INDEX($E$3:$F$22,AD$2,MOD(COLUMNS($H$2:AD$2),2)+1),INDEX($E$3:$F$22,INT($H26/2)+1,MOD(COLUMNS($H$2:AD$2),2)+1))</f>
        <v>2.2252093395631425</v>
      </c>
      <c r="AE26" s="74">
        <f>IF(OR(MOD($H26,2)=0,INDEX('Данные (2)'!$C$25:$V$44,INT($H26/2)+1,AE$2)&lt;&gt;1),INDEX($E$3:$F$22,AE$2,MOD(COLUMNS($H$2:AE$2),2)+1),INDEX($E$3:$F$22,INT($H26/2)+1,MOD(COLUMNS($H$2:AE$2),2)+1))</f>
        <v>-7.8183148246802991</v>
      </c>
      <c r="AF26" s="74">
        <f>IF(OR(MOD($H26,2)=0,INDEX('Данные (2)'!$C$25:$V$44,INT($H26/2)+1,AF$2)&lt;&gt;1),INDEX($E$3:$F$22,AF$2,MOD(COLUMNS($H$2:AF$2),2)+1),INDEX($E$3:$F$22,INT($H26/2)+1,MOD(COLUMNS($H$2:AF$2),2)+1))</f>
        <v>6.2348980185873337</v>
      </c>
      <c r="AG26" s="74">
        <f>IF(OR(MOD($H26,2)=0,INDEX('Данные (2)'!$C$25:$V$44,INT($H26/2)+1,AG$2)&lt;&gt;1),INDEX($E$3:$F$22,AG$2,MOD(COLUMNS($H$2:AG$2),2)+1),INDEX($E$3:$F$22,INT($H26/2)+1,MOD(COLUMNS($H$2:AG$2),2)+1))</f>
        <v>-4.3388373911755833</v>
      </c>
      <c r="AH26" s="74">
        <f>IF(OR(MOD($H26,2)=0,INDEX('Данные (2)'!$C$25:$V$44,INT($H26/2)+1,AH$2)&lt;&gt;1),INDEX($E$3:$F$22,AH$2,MOD(COLUMNS($H$2:AH$2),2)+1),INDEX($E$3:$F$22,INT($H26/2)+1,MOD(COLUMNS($H$2:AH$2),2)+1))</f>
        <v>9.0096886790241903</v>
      </c>
      <c r="AI26" s="74">
        <f>IF(OR(MOD($H26,2)=0,INDEX('Данные (2)'!$C$25:$V$44,INT($H26/2)+1,AI$2)&lt;&gt;1),INDEX($E$3:$F$22,AI$2,MOD(COLUMNS($H$2:AI$2),2)+1),INDEX($E$3:$F$22,INT($H26/2)+1,MOD(COLUMNS($H$2:AI$2),2)+1))</f>
        <v>-2.45029690981724E-15</v>
      </c>
      <c r="AJ26" s="74">
        <f>IF(OR(MOD($H26,2)=0,INDEX('Данные (2)'!$C$25:$V$44,INT($H26/2)+1,AJ$2)&lt;&gt;1),INDEX($E$3:$F$22,AJ$2,MOD(COLUMNS($H$2:AJ$2),2)+1),INDEX($E$3:$F$22,INT($H26/2)+1,MOD(COLUMNS($H$2:AJ$2),2)+1))</f>
        <v>10</v>
      </c>
      <c r="AK26" s="74">
        <f>IF(OR(MOD($H26,2)=0,INDEX('Данные (2)'!$C$25:$V$44,INT($H26/2)+1,AK$2)&lt;&gt;1),INDEX($E$3:$F$22,AK$2,MOD(COLUMNS($H$2:AK$2),2)+1),INDEX($E$3:$F$22,INT($H26/2)+1,MOD(COLUMNS($H$2:AK$2),2)+1))</f>
        <v>4.3388373911755789</v>
      </c>
      <c r="AL26" s="74">
        <f>IF(OR(MOD($H26,2)=0,INDEX('Данные (2)'!$C$25:$V$44,INT($H26/2)+1,AL$2)&lt;&gt;1),INDEX($E$3:$F$22,AL$2,MOD(COLUMNS($H$2:AL$2),2)+1),INDEX($E$3:$F$22,INT($H26/2)+1,MOD(COLUMNS($H$2:AL$2),2)+1))</f>
        <v>9.0096886790241921</v>
      </c>
      <c r="AM26" s="74">
        <f>IF(OR(MOD($H26,2)=0,INDEX('Данные (2)'!$C$25:$V$44,INT($H26/2)+1,AM$2)&lt;&gt;1),INDEX($E$3:$F$22,AM$2,MOD(COLUMNS($H$2:AM$2),2)+1),INDEX($E$3:$F$22,INT($H26/2)+1,MOD(COLUMNS($H$2:AM$2),2)+1))</f>
        <v>7.8183148246802956</v>
      </c>
      <c r="AN26" s="74">
        <f>IF(OR(MOD($H26,2)=0,INDEX('Данные (2)'!$C$25:$V$44,INT($H26/2)+1,AN$2)&lt;&gt;1),INDEX($E$3:$F$22,AN$2,MOD(COLUMNS($H$2:AN$2),2)+1),INDEX($E$3:$F$22,INT($H26/2)+1,MOD(COLUMNS($H$2:AN$2),2)+1))</f>
        <v>6.2348980185873373</v>
      </c>
      <c r="AO26" s="74">
        <f>IF(OR(MOD($H26,2)=0,INDEX('Данные (2)'!$C$25:$V$44,INT($H26/2)+1,AO$2)&lt;&gt;1),INDEX($E$3:$F$22,AO$2,MOD(COLUMNS($H$2:AO$2),2)+1),INDEX($E$3:$F$22,INT($H26/2)+1,MOD(COLUMNS($H$2:AO$2),2)+1))</f>
        <v>9.7492791218182351</v>
      </c>
      <c r="AP26" s="74">
        <f>IF(OR(MOD($H26,2)=0,INDEX('Данные (2)'!$C$25:$V$44,INT($H26/2)+1,AP$2)&lt;&gt;1),INDEX($E$3:$F$22,AP$2,MOD(COLUMNS($H$2:AP$2),2)+1),INDEX($E$3:$F$22,INT($H26/2)+1,MOD(COLUMNS($H$2:AP$2),2)+1))</f>
        <v>2.2252093395631469</v>
      </c>
      <c r="AQ26" s="74">
        <f>IF(OR(MOD($H26,2)=0,INDEX('Данные (2)'!$C$25:$V$44,INT($H26/2)+1,AQ$2)&lt;&gt;1),INDEX($E$3:$F$22,AQ$2,MOD(COLUMNS($H$2:AQ$2),2)+1),INDEX($E$3:$F$22,INT($H26/2)+1,MOD(COLUMNS($H$2:AQ$2),2)+1))</f>
        <v>9.7492791218182369</v>
      </c>
      <c r="AR26" s="74">
        <f>IF(OR(MOD($H26,2)=0,INDEX('Данные (2)'!$C$25:$V$44,INT($H26/2)+1,AR$2)&lt;&gt;1),INDEX($E$3:$F$22,AR$2,MOD(COLUMNS($H$2:AR$2),2)+1),INDEX($E$3:$F$22,INT($H26/2)+1,MOD(COLUMNS($H$2:AR$2),2)+1))</f>
        <v>-2.2252093395631407</v>
      </c>
      <c r="AS26" s="74">
        <f>IF(OR(MOD($H26,2)=0,INDEX('Данные (2)'!$C$25:$V$44,INT($H26/2)+1,AS$2)&lt;&gt;1),INDEX($E$3:$F$22,AS$2,MOD(COLUMNS($H$2:AS$2),2)+1),INDEX($E$3:$F$22,INT($H26/2)+1,MOD(COLUMNS($H$2:AS$2),2)+1))</f>
        <v>7.8183148246803</v>
      </c>
      <c r="AT26" s="74">
        <f>IF(OR(MOD($H26,2)=0,INDEX('Данные (2)'!$C$25:$V$44,INT($H26/2)+1,AT$2)&lt;&gt;1),INDEX($E$3:$F$22,AT$2,MOD(COLUMNS($H$2:AT$2),2)+1),INDEX($E$3:$F$22,INT($H26/2)+1,MOD(COLUMNS($H$2:AT$2),2)+1))</f>
        <v>-6.2348980185873328</v>
      </c>
      <c r="AU26" s="74">
        <f>IF(OR(MOD($H26,2)=0,INDEX('Данные (2)'!$C$25:$V$44,INT($H26/2)+1,AU$2)&lt;&gt;1),INDEX($E$3:$F$22,AU$2,MOD(COLUMNS($H$2:AU$2),2)+1),INDEX($E$3:$F$22,INT($H26/2)+1,MOD(COLUMNS($H$2:AU$2),2)+1))</f>
        <v>4.3388373911755842</v>
      </c>
      <c r="AV26" s="74">
        <f>IF(OR(MOD($H26,2)=0,INDEX('Данные (2)'!$C$25:$V$44,INT($H26/2)+1,AV$2)&lt;&gt;1),INDEX($E$3:$F$22,AV$2,MOD(COLUMNS($H$2:AV$2),2)+1),INDEX($E$3:$F$22,INT($H26/2)+1,MOD(COLUMNS($H$2:AV$2),2)+1))</f>
        <v>-9.0096886790241886</v>
      </c>
      <c r="AX26" s="70">
        <f>IF(OR(MOD($H26,2)=0,INDEX('Данные (2)'!$C$25:$V$44,INT($H26/2)+1,AX$2)&lt;&gt;2),INDEX($E$3:$F$22,AX$2,MOD(COLUMNS($AW$2:AX$2),2)+1),INDEX($E$3:$F$22,INT($H26/2)+1,MOD(COLUMNS($AW$2:AX$2),2)+1))</f>
        <v>4.3388373911755815</v>
      </c>
      <c r="AY26" s="70">
        <f>IF(OR(MOD($H26,2)=0,INDEX('Данные (2)'!$C$25:$V$44,INT($H26/2)+1,AY$2)&lt;&gt;2),INDEX($E$3:$F$22,AY$2,MOD(COLUMNS($AW$2:AY$2),2)+1),INDEX($E$3:$F$22,INT($H26/2)+1,MOD(COLUMNS($AW$2:AY$2),2)+1))</f>
        <v>9.0096886790241921</v>
      </c>
      <c r="AZ26" s="70">
        <f>IF(OR(MOD($H26,2)=0,INDEX('Данные (2)'!$C$25:$V$44,INT($H26/2)+1,AZ$2)&lt;&gt;2),INDEX($E$3:$F$22,AZ$2,MOD(COLUMNS($AW$2:AZ$2),2)+1),INDEX($E$3:$F$22,INT($H26/2)+1,MOD(COLUMNS($AW$2:AZ$2),2)+1))</f>
        <v>7.8183148246802983</v>
      </c>
      <c r="BA26" s="70">
        <f>IF(OR(MOD($H26,2)=0,INDEX('Данные (2)'!$C$25:$V$44,INT($H26/2)+1,BA$2)&lt;&gt;2),INDEX($E$3:$F$22,BA$2,MOD(COLUMNS($AW$2:BA$2),2)+1),INDEX($E$3:$F$22,INT($H26/2)+1,MOD(COLUMNS($AW$2:BA$2),2)+1))</f>
        <v>6.2348980185873355</v>
      </c>
      <c r="BB26" s="70">
        <f>IF(OR(MOD($H26,2)=0,INDEX('Данные (2)'!$C$25:$V$44,INT($H26/2)+1,BB$2)&lt;&gt;2),INDEX($E$3:$F$22,BB$2,MOD(COLUMNS($AW$2:BB$2),2)+1),INDEX($E$3:$F$22,INT($H26/2)+1,MOD(COLUMNS($AW$2:BB$2),2)+1))</f>
        <v>9.7492791218182369</v>
      </c>
      <c r="BC26" s="70">
        <f>IF(OR(MOD($H26,2)=0,INDEX('Данные (2)'!$C$25:$V$44,INT($H26/2)+1,BC$2)&lt;&gt;2),INDEX($E$3:$F$22,BC$2,MOD(COLUMNS($AW$2:BC$2),2)+1),INDEX($E$3:$F$22,INT($H26/2)+1,MOD(COLUMNS($AW$2:BC$2),2)+1))</f>
        <v>2.2252093395631443</v>
      </c>
      <c r="BD26" s="70">
        <f>IF(OR(MOD($H26,2)=0,INDEX('Данные (2)'!$C$25:$V$44,INT($H26/2)+1,BD$2)&lt;&gt;2),INDEX($E$3:$F$22,BD$2,MOD(COLUMNS($AW$2:BD$2),2)+1),INDEX($E$3:$F$22,INT($H26/2)+1,MOD(COLUMNS($AW$2:BD$2),2)+1))</f>
        <v>9.7492791218182369</v>
      </c>
      <c r="BE26" s="70">
        <f>IF(OR(MOD($H26,2)=0,INDEX('Данные (2)'!$C$25:$V$44,INT($H26/2)+1,BE$2)&lt;&gt;2),INDEX($E$3:$F$22,BE$2,MOD(COLUMNS($AW$2:BE$2),2)+1),INDEX($E$3:$F$22,INT($H26/2)+1,MOD(COLUMNS($AW$2:BE$2),2)+1))</f>
        <v>-2.2252093395631434</v>
      </c>
      <c r="BF26" s="70">
        <f>IF(OR(MOD($H26,2)=0,INDEX('Данные (2)'!$C$25:$V$44,INT($H26/2)+1,BF$2)&lt;&gt;2),INDEX($E$3:$F$22,BF$2,MOD(COLUMNS($AW$2:BF$2),2)+1),INDEX($E$3:$F$22,INT($H26/2)+1,MOD(COLUMNS($AW$2:BF$2),2)+1))</f>
        <v>7.8183148246802991</v>
      </c>
      <c r="BG26" s="70">
        <f>IF(OR(MOD($H26,2)=0,INDEX('Данные (2)'!$C$25:$V$44,INT($H26/2)+1,BG$2)&lt;&gt;2),INDEX($E$3:$F$22,BG$2,MOD(COLUMNS($AW$2:BG$2),2)+1),INDEX($E$3:$F$22,INT($H26/2)+1,MOD(COLUMNS($AW$2:BG$2),2)+1))</f>
        <v>-6.2348980185873346</v>
      </c>
      <c r="BH26" s="70">
        <f>IF(OR(MOD($H26,2)=0,INDEX('Данные (2)'!$C$25:$V$44,INT($H26/2)+1,BH$2)&lt;&gt;2),INDEX($E$3:$F$22,BH$2,MOD(COLUMNS($AW$2:BH$2),2)+1),INDEX($E$3:$F$22,INT($H26/2)+1,MOD(COLUMNS($AW$2:BH$2),2)+1))</f>
        <v>4.3388373911755824</v>
      </c>
      <c r="BI26" s="70">
        <f>IF(OR(MOD($H26,2)=0,INDEX('Данные (2)'!$C$25:$V$44,INT($H26/2)+1,BI$2)&lt;&gt;2),INDEX($E$3:$F$22,BI$2,MOD(COLUMNS($AW$2:BI$2),2)+1),INDEX($E$3:$F$22,INT($H26/2)+1,MOD(COLUMNS($AW$2:BI$2),2)+1))</f>
        <v>-9.0096886790241903</v>
      </c>
      <c r="BJ26" s="70">
        <f>IF(OR(MOD($H26,2)=0,INDEX('Данные (2)'!$C$25:$V$44,INT($H26/2)+1,BJ$2)&lt;&gt;2),INDEX($E$3:$F$22,BJ$2,MOD(COLUMNS($AW$2:BJ$2),2)+1),INDEX($E$3:$F$22,INT($H26/2)+1,MOD(COLUMNS($AW$2:BJ$2),2)+1))</f>
        <v>1.22514845490862E-15</v>
      </c>
      <c r="BK26" s="70">
        <f>IF(OR(MOD($H26,2)=0,INDEX('Данные (2)'!$C$25:$V$44,INT($H26/2)+1,BK$2)&lt;&gt;2),INDEX($E$3:$F$22,BK$2,MOD(COLUMNS($AW$2:BK$2),2)+1),INDEX($E$3:$F$22,INT($H26/2)+1,MOD(COLUMNS($AW$2:BK$2),2)+1))</f>
        <v>-10</v>
      </c>
      <c r="BL26" s="70">
        <f>IF(OR(MOD($H26,2)=0,INDEX('Данные (2)'!$C$25:$V$44,INT($H26/2)+1,BL$2)&lt;&gt;2),INDEX($E$3:$F$22,BL$2,MOD(COLUMNS($AW$2:BL$2),2)+1),INDEX($E$3:$F$22,INT($H26/2)+1,MOD(COLUMNS($AW$2:BL$2),2)+1))</f>
        <v>-4.3388373911755798</v>
      </c>
      <c r="BM26" s="70">
        <f>IF(OR(MOD($H26,2)=0,INDEX('Данные (2)'!$C$25:$V$44,INT($H26/2)+1,BM$2)&lt;&gt;2),INDEX($E$3:$F$22,BM$2,MOD(COLUMNS($AW$2:BM$2),2)+1),INDEX($E$3:$F$22,INT($H26/2)+1,MOD(COLUMNS($AW$2:BM$2),2)+1))</f>
        <v>-9.0096886790241921</v>
      </c>
      <c r="BN26" s="70">
        <f>IF(OR(MOD($H26,2)=0,INDEX('Данные (2)'!$C$25:$V$44,INT($H26/2)+1,BN$2)&lt;&gt;2),INDEX($E$3:$F$22,BN$2,MOD(COLUMNS($AW$2:BN$2),2)+1),INDEX($E$3:$F$22,INT($H26/2)+1,MOD(COLUMNS($AW$2:BN$2),2)+1))</f>
        <v>-7.8183148246802965</v>
      </c>
      <c r="BO26" s="70">
        <f>IF(OR(MOD($H26,2)=0,INDEX('Данные (2)'!$C$25:$V$44,INT($H26/2)+1,BO$2)&lt;&gt;2),INDEX($E$3:$F$22,BO$2,MOD(COLUMNS($AW$2:BO$2),2)+1),INDEX($E$3:$F$22,INT($H26/2)+1,MOD(COLUMNS($AW$2:BO$2),2)+1))</f>
        <v>-6.2348980185873373</v>
      </c>
      <c r="BP26" s="70">
        <f>IF(OR(MOD($H26,2)=0,INDEX('Данные (2)'!$C$25:$V$44,INT($H26/2)+1,BP$2)&lt;&gt;2),INDEX($E$3:$F$22,BP$2,MOD(COLUMNS($AW$2:BP$2),2)+1),INDEX($E$3:$F$22,INT($H26/2)+1,MOD(COLUMNS($AW$2:BP$2),2)+1))</f>
        <v>-9.7492791218182369</v>
      </c>
      <c r="BQ26" s="70">
        <f>IF(OR(MOD($H26,2)=0,INDEX('Данные (2)'!$C$25:$V$44,INT($H26/2)+1,BQ$2)&lt;&gt;2),INDEX($E$3:$F$22,BQ$2,MOD(COLUMNS($AW$2:BQ$2),2)+1),INDEX($E$3:$F$22,INT($H26/2)+1,MOD(COLUMNS($AW$2:BQ$2),2)+1))</f>
        <v>-2.225209339563146</v>
      </c>
      <c r="BR26" s="70">
        <f>IF(OR(MOD($H26,2)=0,INDEX('Данные (2)'!$C$25:$V$44,INT($H26/2)+1,BR$2)&lt;&gt;2),INDEX($E$3:$F$22,BR$2,MOD(COLUMNS($AW$2:BR$2),2)+1),INDEX($E$3:$F$22,INT($H26/2)+1,MOD(COLUMNS($AW$2:BR$2),2)+1))</f>
        <v>-9.7492791218182369</v>
      </c>
      <c r="BS26" s="70">
        <f>IF(OR(MOD($H26,2)=0,INDEX('Данные (2)'!$C$25:$V$44,INT($H26/2)+1,BS$2)&lt;&gt;2),INDEX($E$3:$F$22,BS$2,MOD(COLUMNS($AW$2:BS$2),2)+1),INDEX($E$3:$F$22,INT($H26/2)+1,MOD(COLUMNS($AW$2:BS$2),2)+1))</f>
        <v>2.2252093395631425</v>
      </c>
      <c r="BT26" s="70">
        <f>IF(OR(MOD($H26,2)=0,INDEX('Данные (2)'!$C$25:$V$44,INT($H26/2)+1,BT$2)&lt;&gt;2),INDEX($E$3:$F$22,BT$2,MOD(COLUMNS($AW$2:BT$2),2)+1),INDEX($E$3:$F$22,INT($H26/2)+1,MOD(COLUMNS($AW$2:BT$2),2)+1))</f>
        <v>-7.8183148246802991</v>
      </c>
      <c r="BU26" s="70">
        <f>IF(OR(MOD($H26,2)=0,INDEX('Данные (2)'!$C$25:$V$44,INT($H26/2)+1,BU$2)&lt;&gt;2),INDEX($E$3:$F$22,BU$2,MOD(COLUMNS($AW$2:BU$2),2)+1),INDEX($E$3:$F$22,INT($H26/2)+1,MOD(COLUMNS($AW$2:BU$2),2)+1))</f>
        <v>6.2348980185873337</v>
      </c>
      <c r="BV26" s="70">
        <f>IF(OR(MOD($H26,2)=0,INDEX('Данные (2)'!$C$25:$V$44,INT($H26/2)+1,BV$2)&lt;&gt;2),INDEX($E$3:$F$22,BV$2,MOD(COLUMNS($AW$2:BV$2),2)+1),INDEX($E$3:$F$22,INT($H26/2)+1,MOD(COLUMNS($AW$2:BV$2),2)+1))</f>
        <v>-4.3388373911755833</v>
      </c>
      <c r="BW26" s="70">
        <f>IF(OR(MOD($H26,2)=0,INDEX('Данные (2)'!$C$25:$V$44,INT($H26/2)+1,BW$2)&lt;&gt;2),INDEX($E$3:$F$22,BW$2,MOD(COLUMNS($AW$2:BW$2),2)+1),INDEX($E$3:$F$22,INT($H26/2)+1,MOD(COLUMNS($AW$2:BW$2),2)+1))</f>
        <v>9.0096886790241903</v>
      </c>
      <c r="BX26" s="70">
        <f>IF(OR(MOD($H26,2)=0,INDEX('Данные (2)'!$C$25:$V$44,INT($H26/2)+1,BX$2)&lt;&gt;2),INDEX($E$3:$F$22,BX$2,MOD(COLUMNS($AW$2:BX$2),2)+1),INDEX($E$3:$F$22,INT($H26/2)+1,MOD(COLUMNS($AW$2:BX$2),2)+1))</f>
        <v>-2.45029690981724E-15</v>
      </c>
      <c r="BY26" s="70">
        <f>IF(OR(MOD($H26,2)=0,INDEX('Данные (2)'!$C$25:$V$44,INT($H26/2)+1,BY$2)&lt;&gt;2),INDEX($E$3:$F$22,BY$2,MOD(COLUMNS($AW$2:BY$2),2)+1),INDEX($E$3:$F$22,INT($H26/2)+1,MOD(COLUMNS($AW$2:BY$2),2)+1))</f>
        <v>10</v>
      </c>
      <c r="BZ26" s="70">
        <f>IF(OR(MOD($H26,2)=0,INDEX('Данные (2)'!$C$25:$V$44,INT($H26/2)+1,BZ$2)&lt;&gt;2),INDEX($E$3:$F$22,BZ$2,MOD(COLUMNS($AW$2:BZ$2),2)+1),INDEX($E$3:$F$22,INT($H26/2)+1,MOD(COLUMNS($AW$2:BZ$2),2)+1))</f>
        <v>4.3388373911755789</v>
      </c>
      <c r="CA26" s="70">
        <f>IF(OR(MOD($H26,2)=0,INDEX('Данные (2)'!$C$25:$V$44,INT($H26/2)+1,CA$2)&lt;&gt;2),INDEX($E$3:$F$22,CA$2,MOD(COLUMNS($AW$2:CA$2),2)+1),INDEX($E$3:$F$22,INT($H26/2)+1,MOD(COLUMNS($AW$2:CA$2),2)+1))</f>
        <v>9.0096886790241921</v>
      </c>
      <c r="CB26" s="70">
        <f>IF(OR(MOD($H26,2)=0,INDEX('Данные (2)'!$C$25:$V$44,INT($H26/2)+1,CB$2)&lt;&gt;2),INDEX($E$3:$F$22,CB$2,MOD(COLUMNS($AW$2:CB$2),2)+1),INDEX($E$3:$F$22,INT($H26/2)+1,MOD(COLUMNS($AW$2:CB$2),2)+1))</f>
        <v>7.8183148246802956</v>
      </c>
      <c r="CC26" s="70">
        <f>IF(OR(MOD($H26,2)=0,INDEX('Данные (2)'!$C$25:$V$44,INT($H26/2)+1,CC$2)&lt;&gt;2),INDEX($E$3:$F$22,CC$2,MOD(COLUMNS($AW$2:CC$2),2)+1),INDEX($E$3:$F$22,INT($H26/2)+1,MOD(COLUMNS($AW$2:CC$2),2)+1))</f>
        <v>6.2348980185873373</v>
      </c>
      <c r="CD26" s="70">
        <f>IF(OR(MOD($H26,2)=0,INDEX('Данные (2)'!$C$25:$V$44,INT($H26/2)+1,CD$2)&lt;&gt;2),INDEX($E$3:$F$22,CD$2,MOD(COLUMNS($AW$2:CD$2),2)+1),INDEX($E$3:$F$22,INT($H26/2)+1,MOD(COLUMNS($AW$2:CD$2),2)+1))</f>
        <v>9.7492791218182351</v>
      </c>
      <c r="CE26" s="70">
        <f>IF(OR(MOD($H26,2)=0,INDEX('Данные (2)'!$C$25:$V$44,INT($H26/2)+1,CE$2)&lt;&gt;2),INDEX($E$3:$F$22,CE$2,MOD(COLUMNS($AW$2:CE$2),2)+1),INDEX($E$3:$F$22,INT($H26/2)+1,MOD(COLUMNS($AW$2:CE$2),2)+1))</f>
        <v>2.2252093395631469</v>
      </c>
      <c r="CF26" s="70">
        <f>IF(OR(MOD($H26,2)=0,INDEX('Данные (2)'!$C$25:$V$44,INT($H26/2)+1,CF$2)&lt;&gt;2),INDEX($E$3:$F$22,CF$2,MOD(COLUMNS($AW$2:CF$2),2)+1),INDEX($E$3:$F$22,INT($H26/2)+1,MOD(COLUMNS($AW$2:CF$2),2)+1))</f>
        <v>9.7492791218182369</v>
      </c>
      <c r="CG26" s="70">
        <f>IF(OR(MOD($H26,2)=0,INDEX('Данные (2)'!$C$25:$V$44,INT($H26/2)+1,CG$2)&lt;&gt;2),INDEX($E$3:$F$22,CG$2,MOD(COLUMNS($AW$2:CG$2),2)+1),INDEX($E$3:$F$22,INT($H26/2)+1,MOD(COLUMNS($AW$2:CG$2),2)+1))</f>
        <v>-2.2252093395631407</v>
      </c>
      <c r="CH26" s="70">
        <f>IF(OR(MOD($H26,2)=0,INDEX('Данные (2)'!$C$25:$V$44,INT($H26/2)+1,CH$2)&lt;&gt;2),INDEX($E$3:$F$22,CH$2,MOD(COLUMNS($AW$2:CH$2),2)+1),INDEX($E$3:$F$22,INT($H26/2)+1,MOD(COLUMNS($AW$2:CH$2),2)+1))</f>
        <v>7.8183148246803</v>
      </c>
      <c r="CI26" s="70">
        <f>IF(OR(MOD($H26,2)=0,INDEX('Данные (2)'!$C$25:$V$44,INT($H26/2)+1,CI$2)&lt;&gt;2),INDEX($E$3:$F$22,CI$2,MOD(COLUMNS($AW$2:CI$2),2)+1),INDEX($E$3:$F$22,INT($H26/2)+1,MOD(COLUMNS($AW$2:CI$2),2)+1))</f>
        <v>-6.2348980185873328</v>
      </c>
      <c r="CJ26" s="70">
        <f>IF(OR(MOD($H26,2)=0,INDEX('Данные (2)'!$C$25:$V$44,INT($H26/2)+1,CJ$2)&lt;&gt;2),INDEX($E$3:$F$22,CJ$2,MOD(COLUMNS($AW$2:CJ$2),2)+1),INDEX($E$3:$F$22,INT($H26/2)+1,MOD(COLUMNS($AW$2:CJ$2),2)+1))</f>
        <v>4.3388373911755842</v>
      </c>
      <c r="CK26" s="70">
        <f>IF(OR(MOD($H26,2)=0,INDEX('Данные (2)'!$C$25:$V$44,INT($H26/2)+1,CK$2)&lt;&gt;2),INDEX($E$3:$F$22,CK$2,MOD(COLUMNS($AW$2:CK$2),2)+1),INDEX($E$3:$F$22,INT($H26/2)+1,MOD(COLUMNS($AW$2:CK$2),2)+1))</f>
        <v>-9.0096886790241886</v>
      </c>
      <c r="CM26" s="69">
        <f>INDEX(I26:AV26,$B$60*2-1)</f>
        <v>-4.3388373911755833</v>
      </c>
      <c r="CN26" s="69">
        <f>INDEX(I26:AV26,$B$60*2)</f>
        <v>9.0096886790241903</v>
      </c>
      <c r="CO26" s="69">
        <f>INDEX(AX26:CK26,$B$60*2-1)</f>
        <v>-4.3388373911755833</v>
      </c>
      <c r="CP26" s="69">
        <f>INDEX(AX26:CK26,$B$60*2)</f>
        <v>9.0096886790241903</v>
      </c>
    </row>
    <row r="27" spans="4:94" x14ac:dyDescent="0.25">
      <c r="H27" s="75">
        <v>23</v>
      </c>
      <c r="I27" s="74">
        <f>IF(OR(MOD($H27,2)=0,INDEX('Данные (2)'!$C$25:$V$44,INT($H27/2)+1,I$2)&lt;&gt;1),INDEX($E$3:$F$22,I$2,MOD(COLUMNS(H$2:$I$2),2)+1),INDEX($E$3:$F$22,INT($H27/2)+1,MOD(COLUMNS(H$2:$I$2),2)+1))</f>
        <v>-7.8183148246802991</v>
      </c>
      <c r="J27" s="74">
        <f>IF(OR(MOD($H27,2)=0,INDEX('Данные (2)'!$C$25:$V$44,INT($H27/2)+1,J$2)&lt;&gt;1),INDEX($E$3:$F$22,J$2,MOD(COLUMNS($H$2:J$2),2)+1),INDEX($E$3:$F$22,INT($H27/2)+1,MOD(COLUMNS($H$2:J$2),2)+1))</f>
        <v>6.2348980185873337</v>
      </c>
      <c r="K27" s="74">
        <f>IF(OR(MOD($H27,2)=0,INDEX('Данные (2)'!$C$25:$V$44,INT($H27/2)+1,K$2)&lt;&gt;1),INDEX($E$3:$F$22,K$2,MOD(COLUMNS($H$2:K$2),2)+1),INDEX($E$3:$F$22,INT($H27/2)+1,MOD(COLUMNS($H$2:K$2),2)+1))</f>
        <v>-7.8183148246802991</v>
      </c>
      <c r="L27" s="74">
        <f>IF(OR(MOD($H27,2)=0,INDEX('Данные (2)'!$C$25:$V$44,INT($H27/2)+1,L$2)&lt;&gt;1),INDEX($E$3:$F$22,L$2,MOD(COLUMNS($H$2:L$2),2)+1),INDEX($E$3:$F$22,INT($H27/2)+1,MOD(COLUMNS($H$2:L$2),2)+1))</f>
        <v>6.2348980185873337</v>
      </c>
      <c r="M27" s="74">
        <f>IF(OR(MOD($H27,2)=0,INDEX('Данные (2)'!$C$25:$V$44,INT($H27/2)+1,M$2)&lt;&gt;1),INDEX($E$3:$F$22,M$2,MOD(COLUMNS($H$2:M$2),2)+1),INDEX($E$3:$F$22,INT($H27/2)+1,MOD(COLUMNS($H$2:M$2),2)+1))</f>
        <v>9.7492791218182369</v>
      </c>
      <c r="N27" s="74">
        <f>IF(OR(MOD($H27,2)=0,INDEX('Данные (2)'!$C$25:$V$44,INT($H27/2)+1,N$2)&lt;&gt;1),INDEX($E$3:$F$22,N$2,MOD(COLUMNS($H$2:N$2),2)+1),INDEX($E$3:$F$22,INT($H27/2)+1,MOD(COLUMNS($H$2:N$2),2)+1))</f>
        <v>2.2252093395631443</v>
      </c>
      <c r="O27" s="74">
        <f>IF(OR(MOD($H27,2)=0,INDEX('Данные (2)'!$C$25:$V$44,INT($H27/2)+1,O$2)&lt;&gt;1),INDEX($E$3:$F$22,O$2,MOD(COLUMNS($H$2:O$2),2)+1),INDEX($E$3:$F$22,INT($H27/2)+1,MOD(COLUMNS($H$2:O$2),2)+1))</f>
        <v>-7.8183148246802991</v>
      </c>
      <c r="P27" s="74">
        <f>IF(OR(MOD($H27,2)=0,INDEX('Данные (2)'!$C$25:$V$44,INT($H27/2)+1,P$2)&lt;&gt;1),INDEX($E$3:$F$22,P$2,MOD(COLUMNS($H$2:P$2),2)+1),INDEX($E$3:$F$22,INT($H27/2)+1,MOD(COLUMNS($H$2:P$2),2)+1))</f>
        <v>6.2348980185873337</v>
      </c>
      <c r="Q27" s="74">
        <f>IF(OR(MOD($H27,2)=0,INDEX('Данные (2)'!$C$25:$V$44,INT($H27/2)+1,Q$2)&lt;&gt;1),INDEX($E$3:$F$22,Q$2,MOD(COLUMNS($H$2:Q$2),2)+1),INDEX($E$3:$F$22,INT($H27/2)+1,MOD(COLUMNS($H$2:Q$2),2)+1))</f>
        <v>7.8183148246802991</v>
      </c>
      <c r="R27" s="74">
        <f>IF(OR(MOD($H27,2)=0,INDEX('Данные (2)'!$C$25:$V$44,INT($H27/2)+1,R$2)&lt;&gt;1),INDEX($E$3:$F$22,R$2,MOD(COLUMNS($H$2:R$2),2)+1),INDEX($E$3:$F$22,INT($H27/2)+1,MOD(COLUMNS($H$2:R$2),2)+1))</f>
        <v>-6.2348980185873346</v>
      </c>
      <c r="S27" s="74">
        <f>IF(OR(MOD($H27,2)=0,INDEX('Данные (2)'!$C$25:$V$44,INT($H27/2)+1,S$2)&lt;&gt;1),INDEX($E$3:$F$22,S$2,MOD(COLUMNS($H$2:S$2),2)+1),INDEX($E$3:$F$22,INT($H27/2)+1,MOD(COLUMNS($H$2:S$2),2)+1))</f>
        <v>-7.8183148246802991</v>
      </c>
      <c r="T27" s="74">
        <f>IF(OR(MOD($H27,2)=0,INDEX('Данные (2)'!$C$25:$V$44,INT($H27/2)+1,T$2)&lt;&gt;1),INDEX($E$3:$F$22,T$2,MOD(COLUMNS($H$2:T$2),2)+1),INDEX($E$3:$F$22,INT($H27/2)+1,MOD(COLUMNS($H$2:T$2),2)+1))</f>
        <v>6.2348980185873337</v>
      </c>
      <c r="U27" s="74">
        <f>IF(OR(MOD($H27,2)=0,INDEX('Данные (2)'!$C$25:$V$44,INT($H27/2)+1,U$2)&lt;&gt;1),INDEX($E$3:$F$22,U$2,MOD(COLUMNS($H$2:U$2),2)+1),INDEX($E$3:$F$22,INT($H27/2)+1,MOD(COLUMNS($H$2:U$2),2)+1))</f>
        <v>1.22514845490862E-15</v>
      </c>
      <c r="V27" s="74">
        <f>IF(OR(MOD($H27,2)=0,INDEX('Данные (2)'!$C$25:$V$44,INT($H27/2)+1,V$2)&lt;&gt;1),INDEX($E$3:$F$22,V$2,MOD(COLUMNS($H$2:V$2),2)+1),INDEX($E$3:$F$22,INT($H27/2)+1,MOD(COLUMNS($H$2:V$2),2)+1))</f>
        <v>-10</v>
      </c>
      <c r="W27" s="74">
        <f>IF(OR(MOD($H27,2)=0,INDEX('Данные (2)'!$C$25:$V$44,INT($H27/2)+1,W$2)&lt;&gt;1),INDEX($E$3:$F$22,W$2,MOD(COLUMNS($H$2:W$2),2)+1),INDEX($E$3:$F$22,INT($H27/2)+1,MOD(COLUMNS($H$2:W$2),2)+1))</f>
        <v>-4.3388373911755798</v>
      </c>
      <c r="X27" s="74">
        <f>IF(OR(MOD($H27,2)=0,INDEX('Данные (2)'!$C$25:$V$44,INT($H27/2)+1,X$2)&lt;&gt;1),INDEX($E$3:$F$22,X$2,MOD(COLUMNS($H$2:X$2),2)+1),INDEX($E$3:$F$22,INT($H27/2)+1,MOD(COLUMNS($H$2:X$2),2)+1))</f>
        <v>-9.0096886790241921</v>
      </c>
      <c r="Y27" s="74">
        <f>IF(OR(MOD($H27,2)=0,INDEX('Данные (2)'!$C$25:$V$44,INT($H27/2)+1,Y$2)&lt;&gt;1),INDEX($E$3:$F$22,Y$2,MOD(COLUMNS($H$2:Y$2),2)+1),INDEX($E$3:$F$22,INT($H27/2)+1,MOD(COLUMNS($H$2:Y$2),2)+1))</f>
        <v>-7.8183148246802991</v>
      </c>
      <c r="Z27" s="74">
        <f>IF(OR(MOD($H27,2)=0,INDEX('Данные (2)'!$C$25:$V$44,INT($H27/2)+1,Z$2)&lt;&gt;1),INDEX($E$3:$F$22,Z$2,MOD(COLUMNS($H$2:Z$2),2)+1),INDEX($E$3:$F$22,INT($H27/2)+1,MOD(COLUMNS($H$2:Z$2),2)+1))</f>
        <v>6.2348980185873337</v>
      </c>
      <c r="AA27" s="74">
        <f>IF(OR(MOD($H27,2)=0,INDEX('Данные (2)'!$C$25:$V$44,INT($H27/2)+1,AA$2)&lt;&gt;1),INDEX($E$3:$F$22,AA$2,MOD(COLUMNS($H$2:AA$2),2)+1),INDEX($E$3:$F$22,INT($H27/2)+1,MOD(COLUMNS($H$2:AA$2),2)+1))</f>
        <v>-9.7492791218182369</v>
      </c>
      <c r="AB27" s="74">
        <f>IF(OR(MOD($H27,2)=0,INDEX('Данные (2)'!$C$25:$V$44,INT($H27/2)+1,AB$2)&lt;&gt;1),INDEX($E$3:$F$22,AB$2,MOD(COLUMNS($H$2:AB$2),2)+1),INDEX($E$3:$F$22,INT($H27/2)+1,MOD(COLUMNS($H$2:AB$2),2)+1))</f>
        <v>-2.225209339563146</v>
      </c>
      <c r="AC27" s="74">
        <f>IF(OR(MOD($H27,2)=0,INDEX('Данные (2)'!$C$25:$V$44,INT($H27/2)+1,AC$2)&lt;&gt;1),INDEX($E$3:$F$22,AC$2,MOD(COLUMNS($H$2:AC$2),2)+1),INDEX($E$3:$F$22,INT($H27/2)+1,MOD(COLUMNS($H$2:AC$2),2)+1))</f>
        <v>-7.8183148246802991</v>
      </c>
      <c r="AD27" s="74">
        <f>IF(OR(MOD($H27,2)=0,INDEX('Данные (2)'!$C$25:$V$44,INT($H27/2)+1,AD$2)&lt;&gt;1),INDEX($E$3:$F$22,AD$2,MOD(COLUMNS($H$2:AD$2),2)+1),INDEX($E$3:$F$22,INT($H27/2)+1,MOD(COLUMNS($H$2:AD$2),2)+1))</f>
        <v>6.2348980185873337</v>
      </c>
      <c r="AE27" s="74">
        <f>IF(OR(MOD($H27,2)=0,INDEX('Данные (2)'!$C$25:$V$44,INT($H27/2)+1,AE$2)&lt;&gt;1),INDEX($E$3:$F$22,AE$2,MOD(COLUMNS($H$2:AE$2),2)+1),INDEX($E$3:$F$22,INT($H27/2)+1,MOD(COLUMNS($H$2:AE$2),2)+1))</f>
        <v>-7.8183148246802991</v>
      </c>
      <c r="AF27" s="74">
        <f>IF(OR(MOD($H27,2)=0,INDEX('Данные (2)'!$C$25:$V$44,INT($H27/2)+1,AF$2)&lt;&gt;1),INDEX($E$3:$F$22,AF$2,MOD(COLUMNS($H$2:AF$2),2)+1),INDEX($E$3:$F$22,INT($H27/2)+1,MOD(COLUMNS($H$2:AF$2),2)+1))</f>
        <v>6.2348980185873337</v>
      </c>
      <c r="AG27" s="74">
        <f>IF(OR(MOD($H27,2)=0,INDEX('Данные (2)'!$C$25:$V$44,INT($H27/2)+1,AG$2)&lt;&gt;1),INDEX($E$3:$F$22,AG$2,MOD(COLUMNS($H$2:AG$2),2)+1),INDEX($E$3:$F$22,INT($H27/2)+1,MOD(COLUMNS($H$2:AG$2),2)+1))</f>
        <v>-4.3388373911755833</v>
      </c>
      <c r="AH27" s="74">
        <f>IF(OR(MOD($H27,2)=0,INDEX('Данные (2)'!$C$25:$V$44,INT($H27/2)+1,AH$2)&lt;&gt;1),INDEX($E$3:$F$22,AH$2,MOD(COLUMNS($H$2:AH$2),2)+1),INDEX($E$3:$F$22,INT($H27/2)+1,MOD(COLUMNS($H$2:AH$2),2)+1))</f>
        <v>9.0096886790241903</v>
      </c>
      <c r="AI27" s="74">
        <f>IF(OR(MOD($H27,2)=0,INDEX('Данные (2)'!$C$25:$V$44,INT($H27/2)+1,AI$2)&lt;&gt;1),INDEX($E$3:$F$22,AI$2,MOD(COLUMNS($H$2:AI$2),2)+1),INDEX($E$3:$F$22,INT($H27/2)+1,MOD(COLUMNS($H$2:AI$2),2)+1))</f>
        <v>-7.8183148246802991</v>
      </c>
      <c r="AJ27" s="74">
        <f>IF(OR(MOD($H27,2)=0,INDEX('Данные (2)'!$C$25:$V$44,INT($H27/2)+1,AJ$2)&lt;&gt;1),INDEX($E$3:$F$22,AJ$2,MOD(COLUMNS($H$2:AJ$2),2)+1),INDEX($E$3:$F$22,INT($H27/2)+1,MOD(COLUMNS($H$2:AJ$2),2)+1))</f>
        <v>6.2348980185873337</v>
      </c>
      <c r="AK27" s="74">
        <f>IF(OR(MOD($H27,2)=0,INDEX('Данные (2)'!$C$25:$V$44,INT($H27/2)+1,AK$2)&lt;&gt;1),INDEX($E$3:$F$22,AK$2,MOD(COLUMNS($H$2:AK$2),2)+1),INDEX($E$3:$F$22,INT($H27/2)+1,MOD(COLUMNS($H$2:AK$2),2)+1))</f>
        <v>4.3388373911755789</v>
      </c>
      <c r="AL27" s="74">
        <f>IF(OR(MOD($H27,2)=0,INDEX('Данные (2)'!$C$25:$V$44,INT($H27/2)+1,AL$2)&lt;&gt;1),INDEX($E$3:$F$22,AL$2,MOD(COLUMNS($H$2:AL$2),2)+1),INDEX($E$3:$F$22,INT($H27/2)+1,MOD(COLUMNS($H$2:AL$2),2)+1))</f>
        <v>9.0096886790241921</v>
      </c>
      <c r="AM27" s="74">
        <f>IF(OR(MOD($H27,2)=0,INDEX('Данные (2)'!$C$25:$V$44,INT($H27/2)+1,AM$2)&lt;&gt;1),INDEX($E$3:$F$22,AM$2,MOD(COLUMNS($H$2:AM$2),2)+1),INDEX($E$3:$F$22,INT($H27/2)+1,MOD(COLUMNS($H$2:AM$2),2)+1))</f>
        <v>7.8183148246802956</v>
      </c>
      <c r="AN27" s="74">
        <f>IF(OR(MOD($H27,2)=0,INDEX('Данные (2)'!$C$25:$V$44,INT($H27/2)+1,AN$2)&lt;&gt;1),INDEX($E$3:$F$22,AN$2,MOD(COLUMNS($H$2:AN$2),2)+1),INDEX($E$3:$F$22,INT($H27/2)+1,MOD(COLUMNS($H$2:AN$2),2)+1))</f>
        <v>6.2348980185873373</v>
      </c>
      <c r="AO27" s="74">
        <f>IF(OR(MOD($H27,2)=0,INDEX('Данные (2)'!$C$25:$V$44,INT($H27/2)+1,AO$2)&lt;&gt;1),INDEX($E$3:$F$22,AO$2,MOD(COLUMNS($H$2:AO$2),2)+1),INDEX($E$3:$F$22,INT($H27/2)+1,MOD(COLUMNS($H$2:AO$2),2)+1))</f>
        <v>9.7492791218182351</v>
      </c>
      <c r="AP27" s="74">
        <f>IF(OR(MOD($H27,2)=0,INDEX('Данные (2)'!$C$25:$V$44,INT($H27/2)+1,AP$2)&lt;&gt;1),INDEX($E$3:$F$22,AP$2,MOD(COLUMNS($H$2:AP$2),2)+1),INDEX($E$3:$F$22,INT($H27/2)+1,MOD(COLUMNS($H$2:AP$2),2)+1))</f>
        <v>2.2252093395631469</v>
      </c>
      <c r="AQ27" s="74">
        <f>IF(OR(MOD($H27,2)=0,INDEX('Данные (2)'!$C$25:$V$44,INT($H27/2)+1,AQ$2)&lt;&gt;1),INDEX($E$3:$F$22,AQ$2,MOD(COLUMNS($H$2:AQ$2),2)+1),INDEX($E$3:$F$22,INT($H27/2)+1,MOD(COLUMNS($H$2:AQ$2),2)+1))</f>
        <v>9.7492791218182369</v>
      </c>
      <c r="AR27" s="74">
        <f>IF(OR(MOD($H27,2)=0,INDEX('Данные (2)'!$C$25:$V$44,INT($H27/2)+1,AR$2)&lt;&gt;1),INDEX($E$3:$F$22,AR$2,MOD(COLUMNS($H$2:AR$2),2)+1),INDEX($E$3:$F$22,INT($H27/2)+1,MOD(COLUMNS($H$2:AR$2),2)+1))</f>
        <v>-2.2252093395631407</v>
      </c>
      <c r="AS27" s="74">
        <f>IF(OR(MOD($H27,2)=0,INDEX('Данные (2)'!$C$25:$V$44,INT($H27/2)+1,AS$2)&lt;&gt;1),INDEX($E$3:$F$22,AS$2,MOD(COLUMNS($H$2:AS$2),2)+1),INDEX($E$3:$F$22,INT($H27/2)+1,MOD(COLUMNS($H$2:AS$2),2)+1))</f>
        <v>7.8183148246803</v>
      </c>
      <c r="AT27" s="74">
        <f>IF(OR(MOD($H27,2)=0,INDEX('Данные (2)'!$C$25:$V$44,INT($H27/2)+1,AT$2)&lt;&gt;1),INDEX($E$3:$F$22,AT$2,MOD(COLUMNS($H$2:AT$2),2)+1),INDEX($E$3:$F$22,INT($H27/2)+1,MOD(COLUMNS($H$2:AT$2),2)+1))</f>
        <v>-6.2348980185873328</v>
      </c>
      <c r="AU27" s="74">
        <f>IF(OR(MOD($H27,2)=0,INDEX('Данные (2)'!$C$25:$V$44,INT($H27/2)+1,AU$2)&lt;&gt;1),INDEX($E$3:$F$22,AU$2,MOD(COLUMNS($H$2:AU$2),2)+1),INDEX($E$3:$F$22,INT($H27/2)+1,MOD(COLUMNS($H$2:AU$2),2)+1))</f>
        <v>4.3388373911755842</v>
      </c>
      <c r="AV27" s="74">
        <f>IF(OR(MOD($H27,2)=0,INDEX('Данные (2)'!$C$25:$V$44,INT($H27/2)+1,AV$2)&lt;&gt;1),INDEX($E$3:$F$22,AV$2,MOD(COLUMNS($H$2:AV$2),2)+1),INDEX($E$3:$F$22,INT($H27/2)+1,MOD(COLUMNS($H$2:AV$2),2)+1))</f>
        <v>-9.0096886790241886</v>
      </c>
      <c r="AX27" s="70">
        <f>IF(OR(MOD($H27,2)=0,INDEX('Данные (2)'!$C$25:$V$44,INT($H27/2)+1,AX$2)&lt;&gt;2),INDEX($E$3:$F$22,AX$2,MOD(COLUMNS($AW$2:AX$2),2)+1),INDEX($E$3:$F$22,INT($H27/2)+1,MOD(COLUMNS($AW$2:AX$2),2)+1))</f>
        <v>4.3388373911755815</v>
      </c>
      <c r="AY27" s="70">
        <f>IF(OR(MOD($H27,2)=0,INDEX('Данные (2)'!$C$25:$V$44,INT($H27/2)+1,AY$2)&lt;&gt;2),INDEX($E$3:$F$22,AY$2,MOD(COLUMNS($AW$2:AY$2),2)+1),INDEX($E$3:$F$22,INT($H27/2)+1,MOD(COLUMNS($AW$2:AY$2),2)+1))</f>
        <v>9.0096886790241921</v>
      </c>
      <c r="AZ27" s="70">
        <f>IF(OR(MOD($H27,2)=0,INDEX('Данные (2)'!$C$25:$V$44,INT($H27/2)+1,AZ$2)&lt;&gt;2),INDEX($E$3:$F$22,AZ$2,MOD(COLUMNS($AW$2:AZ$2),2)+1),INDEX($E$3:$F$22,INT($H27/2)+1,MOD(COLUMNS($AW$2:AZ$2),2)+1))</f>
        <v>7.8183148246802983</v>
      </c>
      <c r="BA27" s="70">
        <f>IF(OR(MOD($H27,2)=0,INDEX('Данные (2)'!$C$25:$V$44,INT($H27/2)+1,BA$2)&lt;&gt;2),INDEX($E$3:$F$22,BA$2,MOD(COLUMNS($AW$2:BA$2),2)+1),INDEX($E$3:$F$22,INT($H27/2)+1,MOD(COLUMNS($AW$2:BA$2),2)+1))</f>
        <v>6.2348980185873355</v>
      </c>
      <c r="BB27" s="70">
        <f>IF(OR(MOD($H27,2)=0,INDEX('Данные (2)'!$C$25:$V$44,INT($H27/2)+1,BB$2)&lt;&gt;2),INDEX($E$3:$F$22,BB$2,MOD(COLUMNS($AW$2:BB$2),2)+1),INDEX($E$3:$F$22,INT($H27/2)+1,MOD(COLUMNS($AW$2:BB$2),2)+1))</f>
        <v>-7.8183148246802991</v>
      </c>
      <c r="BC27" s="70">
        <f>IF(OR(MOD($H27,2)=0,INDEX('Данные (2)'!$C$25:$V$44,INT($H27/2)+1,BC$2)&lt;&gt;2),INDEX($E$3:$F$22,BC$2,MOD(COLUMNS($AW$2:BC$2),2)+1),INDEX($E$3:$F$22,INT($H27/2)+1,MOD(COLUMNS($AW$2:BC$2),2)+1))</f>
        <v>6.2348980185873337</v>
      </c>
      <c r="BD27" s="70">
        <f>IF(OR(MOD($H27,2)=0,INDEX('Данные (2)'!$C$25:$V$44,INT($H27/2)+1,BD$2)&lt;&gt;2),INDEX($E$3:$F$22,BD$2,MOD(COLUMNS($AW$2:BD$2),2)+1),INDEX($E$3:$F$22,INT($H27/2)+1,MOD(COLUMNS($AW$2:BD$2),2)+1))</f>
        <v>9.7492791218182369</v>
      </c>
      <c r="BE27" s="70">
        <f>IF(OR(MOD($H27,2)=0,INDEX('Данные (2)'!$C$25:$V$44,INT($H27/2)+1,BE$2)&lt;&gt;2),INDEX($E$3:$F$22,BE$2,MOD(COLUMNS($AW$2:BE$2),2)+1),INDEX($E$3:$F$22,INT($H27/2)+1,MOD(COLUMNS($AW$2:BE$2),2)+1))</f>
        <v>-2.2252093395631434</v>
      </c>
      <c r="BF27" s="70">
        <f>IF(OR(MOD($H27,2)=0,INDEX('Данные (2)'!$C$25:$V$44,INT($H27/2)+1,BF$2)&lt;&gt;2),INDEX($E$3:$F$22,BF$2,MOD(COLUMNS($AW$2:BF$2),2)+1),INDEX($E$3:$F$22,INT($H27/2)+1,MOD(COLUMNS($AW$2:BF$2),2)+1))</f>
        <v>7.8183148246802991</v>
      </c>
      <c r="BG27" s="70">
        <f>IF(OR(MOD($H27,2)=0,INDEX('Данные (2)'!$C$25:$V$44,INT($H27/2)+1,BG$2)&lt;&gt;2),INDEX($E$3:$F$22,BG$2,MOD(COLUMNS($AW$2:BG$2),2)+1),INDEX($E$3:$F$22,INT($H27/2)+1,MOD(COLUMNS($AW$2:BG$2),2)+1))</f>
        <v>-6.2348980185873346</v>
      </c>
      <c r="BH27" s="70">
        <f>IF(OR(MOD($H27,2)=0,INDEX('Данные (2)'!$C$25:$V$44,INT($H27/2)+1,BH$2)&lt;&gt;2),INDEX($E$3:$F$22,BH$2,MOD(COLUMNS($AW$2:BH$2),2)+1),INDEX($E$3:$F$22,INT($H27/2)+1,MOD(COLUMNS($AW$2:BH$2),2)+1))</f>
        <v>4.3388373911755824</v>
      </c>
      <c r="BI27" s="70">
        <f>IF(OR(MOD($H27,2)=0,INDEX('Данные (2)'!$C$25:$V$44,INT($H27/2)+1,BI$2)&lt;&gt;2),INDEX($E$3:$F$22,BI$2,MOD(COLUMNS($AW$2:BI$2),2)+1),INDEX($E$3:$F$22,INT($H27/2)+1,MOD(COLUMNS($AW$2:BI$2),2)+1))</f>
        <v>-9.0096886790241903</v>
      </c>
      <c r="BJ27" s="70">
        <f>IF(OR(MOD($H27,2)=0,INDEX('Данные (2)'!$C$25:$V$44,INT($H27/2)+1,BJ$2)&lt;&gt;2),INDEX($E$3:$F$22,BJ$2,MOD(COLUMNS($AW$2:BJ$2),2)+1),INDEX($E$3:$F$22,INT($H27/2)+1,MOD(COLUMNS($AW$2:BJ$2),2)+1))</f>
        <v>-7.8183148246802991</v>
      </c>
      <c r="BK27" s="70">
        <f>IF(OR(MOD($H27,2)=0,INDEX('Данные (2)'!$C$25:$V$44,INT($H27/2)+1,BK$2)&lt;&gt;2),INDEX($E$3:$F$22,BK$2,MOD(COLUMNS($AW$2:BK$2),2)+1),INDEX($E$3:$F$22,INT($H27/2)+1,MOD(COLUMNS($AW$2:BK$2),2)+1))</f>
        <v>6.2348980185873337</v>
      </c>
      <c r="BL27" s="70">
        <f>IF(OR(MOD($H27,2)=0,INDEX('Данные (2)'!$C$25:$V$44,INT($H27/2)+1,BL$2)&lt;&gt;2),INDEX($E$3:$F$22,BL$2,MOD(COLUMNS($AW$2:BL$2),2)+1),INDEX($E$3:$F$22,INT($H27/2)+1,MOD(COLUMNS($AW$2:BL$2),2)+1))</f>
        <v>-7.8183148246802991</v>
      </c>
      <c r="BM27" s="70">
        <f>IF(OR(MOD($H27,2)=0,INDEX('Данные (2)'!$C$25:$V$44,INT($H27/2)+1,BM$2)&lt;&gt;2),INDEX($E$3:$F$22,BM$2,MOD(COLUMNS($AW$2:BM$2),2)+1),INDEX($E$3:$F$22,INT($H27/2)+1,MOD(COLUMNS($AW$2:BM$2),2)+1))</f>
        <v>6.2348980185873337</v>
      </c>
      <c r="BN27" s="70">
        <f>IF(OR(MOD($H27,2)=0,INDEX('Данные (2)'!$C$25:$V$44,INT($H27/2)+1,BN$2)&lt;&gt;2),INDEX($E$3:$F$22,BN$2,MOD(COLUMNS($AW$2:BN$2),2)+1),INDEX($E$3:$F$22,INT($H27/2)+1,MOD(COLUMNS($AW$2:BN$2),2)+1))</f>
        <v>-7.8183148246802965</v>
      </c>
      <c r="BO27" s="70">
        <f>IF(OR(MOD($H27,2)=0,INDEX('Данные (2)'!$C$25:$V$44,INT($H27/2)+1,BO$2)&lt;&gt;2),INDEX($E$3:$F$22,BO$2,MOD(COLUMNS($AW$2:BO$2),2)+1),INDEX($E$3:$F$22,INT($H27/2)+1,MOD(COLUMNS($AW$2:BO$2),2)+1))</f>
        <v>-6.2348980185873373</v>
      </c>
      <c r="BP27" s="70">
        <f>IF(OR(MOD($H27,2)=0,INDEX('Данные (2)'!$C$25:$V$44,INT($H27/2)+1,BP$2)&lt;&gt;2),INDEX($E$3:$F$22,BP$2,MOD(COLUMNS($AW$2:BP$2),2)+1),INDEX($E$3:$F$22,INT($H27/2)+1,MOD(COLUMNS($AW$2:BP$2),2)+1))</f>
        <v>-7.8183148246802991</v>
      </c>
      <c r="BQ27" s="70">
        <f>IF(OR(MOD($H27,2)=0,INDEX('Данные (2)'!$C$25:$V$44,INT($H27/2)+1,BQ$2)&lt;&gt;2),INDEX($E$3:$F$22,BQ$2,MOD(COLUMNS($AW$2:BQ$2),2)+1),INDEX($E$3:$F$22,INT($H27/2)+1,MOD(COLUMNS($AW$2:BQ$2),2)+1))</f>
        <v>6.2348980185873337</v>
      </c>
      <c r="BR27" s="70">
        <f>IF(OR(MOD($H27,2)=0,INDEX('Данные (2)'!$C$25:$V$44,INT($H27/2)+1,BR$2)&lt;&gt;2),INDEX($E$3:$F$22,BR$2,MOD(COLUMNS($AW$2:BR$2),2)+1),INDEX($E$3:$F$22,INT($H27/2)+1,MOD(COLUMNS($AW$2:BR$2),2)+1))</f>
        <v>-9.7492791218182369</v>
      </c>
      <c r="BS27" s="70">
        <f>IF(OR(MOD($H27,2)=0,INDEX('Данные (2)'!$C$25:$V$44,INT($H27/2)+1,BS$2)&lt;&gt;2),INDEX($E$3:$F$22,BS$2,MOD(COLUMNS($AW$2:BS$2),2)+1),INDEX($E$3:$F$22,INT($H27/2)+1,MOD(COLUMNS($AW$2:BS$2),2)+1))</f>
        <v>2.2252093395631425</v>
      </c>
      <c r="BT27" s="70">
        <f>IF(OR(MOD($H27,2)=0,INDEX('Данные (2)'!$C$25:$V$44,INT($H27/2)+1,BT$2)&lt;&gt;2),INDEX($E$3:$F$22,BT$2,MOD(COLUMNS($AW$2:BT$2),2)+1),INDEX($E$3:$F$22,INT($H27/2)+1,MOD(COLUMNS($AW$2:BT$2),2)+1))</f>
        <v>-7.8183148246802991</v>
      </c>
      <c r="BU27" s="70">
        <f>IF(OR(MOD($H27,2)=0,INDEX('Данные (2)'!$C$25:$V$44,INT($H27/2)+1,BU$2)&lt;&gt;2),INDEX($E$3:$F$22,BU$2,MOD(COLUMNS($AW$2:BU$2),2)+1),INDEX($E$3:$F$22,INT($H27/2)+1,MOD(COLUMNS($AW$2:BU$2),2)+1))</f>
        <v>6.2348980185873337</v>
      </c>
      <c r="BV27" s="70">
        <f>IF(OR(MOD($H27,2)=0,INDEX('Данные (2)'!$C$25:$V$44,INT($H27/2)+1,BV$2)&lt;&gt;2),INDEX($E$3:$F$22,BV$2,MOD(COLUMNS($AW$2:BV$2),2)+1),INDEX($E$3:$F$22,INT($H27/2)+1,MOD(COLUMNS($AW$2:BV$2),2)+1))</f>
        <v>-4.3388373911755833</v>
      </c>
      <c r="BW27" s="70">
        <f>IF(OR(MOD($H27,2)=0,INDEX('Данные (2)'!$C$25:$V$44,INT($H27/2)+1,BW$2)&lt;&gt;2),INDEX($E$3:$F$22,BW$2,MOD(COLUMNS($AW$2:BW$2),2)+1),INDEX($E$3:$F$22,INT($H27/2)+1,MOD(COLUMNS($AW$2:BW$2),2)+1))</f>
        <v>9.0096886790241903</v>
      </c>
      <c r="BX27" s="70">
        <f>IF(OR(MOD($H27,2)=0,INDEX('Данные (2)'!$C$25:$V$44,INT($H27/2)+1,BX$2)&lt;&gt;2),INDEX($E$3:$F$22,BX$2,MOD(COLUMNS($AW$2:BX$2),2)+1),INDEX($E$3:$F$22,INT($H27/2)+1,MOD(COLUMNS($AW$2:BX$2),2)+1))</f>
        <v>-2.45029690981724E-15</v>
      </c>
      <c r="BY27" s="70">
        <f>IF(OR(MOD($H27,2)=0,INDEX('Данные (2)'!$C$25:$V$44,INT($H27/2)+1,BY$2)&lt;&gt;2),INDEX($E$3:$F$22,BY$2,MOD(COLUMNS($AW$2:BY$2),2)+1),INDEX($E$3:$F$22,INT($H27/2)+1,MOD(COLUMNS($AW$2:BY$2),2)+1))</f>
        <v>10</v>
      </c>
      <c r="BZ27" s="70">
        <f>IF(OR(MOD($H27,2)=0,INDEX('Данные (2)'!$C$25:$V$44,INT($H27/2)+1,BZ$2)&lt;&gt;2),INDEX($E$3:$F$22,BZ$2,MOD(COLUMNS($AW$2:BZ$2),2)+1),INDEX($E$3:$F$22,INT($H27/2)+1,MOD(COLUMNS($AW$2:BZ$2),2)+1))</f>
        <v>4.3388373911755789</v>
      </c>
      <c r="CA27" s="70">
        <f>IF(OR(MOD($H27,2)=0,INDEX('Данные (2)'!$C$25:$V$44,INT($H27/2)+1,CA$2)&lt;&gt;2),INDEX($E$3:$F$22,CA$2,MOD(COLUMNS($AW$2:CA$2),2)+1),INDEX($E$3:$F$22,INT($H27/2)+1,MOD(COLUMNS($AW$2:CA$2),2)+1))</f>
        <v>9.0096886790241921</v>
      </c>
      <c r="CB27" s="70">
        <f>IF(OR(MOD($H27,2)=0,INDEX('Данные (2)'!$C$25:$V$44,INT($H27/2)+1,CB$2)&lt;&gt;2),INDEX($E$3:$F$22,CB$2,MOD(COLUMNS($AW$2:CB$2),2)+1),INDEX($E$3:$F$22,INT($H27/2)+1,MOD(COLUMNS($AW$2:CB$2),2)+1))</f>
        <v>7.8183148246802956</v>
      </c>
      <c r="CC27" s="70">
        <f>IF(OR(MOD($H27,2)=0,INDEX('Данные (2)'!$C$25:$V$44,INT($H27/2)+1,CC$2)&lt;&gt;2),INDEX($E$3:$F$22,CC$2,MOD(COLUMNS($AW$2:CC$2),2)+1),INDEX($E$3:$F$22,INT($H27/2)+1,MOD(COLUMNS($AW$2:CC$2),2)+1))</f>
        <v>6.2348980185873373</v>
      </c>
      <c r="CD27" s="70">
        <f>IF(OR(MOD($H27,2)=0,INDEX('Данные (2)'!$C$25:$V$44,INT($H27/2)+1,CD$2)&lt;&gt;2),INDEX($E$3:$F$22,CD$2,MOD(COLUMNS($AW$2:CD$2),2)+1),INDEX($E$3:$F$22,INT($H27/2)+1,MOD(COLUMNS($AW$2:CD$2),2)+1))</f>
        <v>9.7492791218182351</v>
      </c>
      <c r="CE27" s="70">
        <f>IF(OR(MOD($H27,2)=0,INDEX('Данные (2)'!$C$25:$V$44,INT($H27/2)+1,CE$2)&lt;&gt;2),INDEX($E$3:$F$22,CE$2,MOD(COLUMNS($AW$2:CE$2),2)+1),INDEX($E$3:$F$22,INT($H27/2)+1,MOD(COLUMNS($AW$2:CE$2),2)+1))</f>
        <v>2.2252093395631469</v>
      </c>
      <c r="CF27" s="70">
        <f>IF(OR(MOD($H27,2)=0,INDEX('Данные (2)'!$C$25:$V$44,INT($H27/2)+1,CF$2)&lt;&gt;2),INDEX($E$3:$F$22,CF$2,MOD(COLUMNS($AW$2:CF$2),2)+1),INDEX($E$3:$F$22,INT($H27/2)+1,MOD(COLUMNS($AW$2:CF$2),2)+1))</f>
        <v>9.7492791218182369</v>
      </c>
      <c r="CG27" s="70">
        <f>IF(OR(MOD($H27,2)=0,INDEX('Данные (2)'!$C$25:$V$44,INT($H27/2)+1,CG$2)&lt;&gt;2),INDEX($E$3:$F$22,CG$2,MOD(COLUMNS($AW$2:CG$2),2)+1),INDEX($E$3:$F$22,INT($H27/2)+1,MOD(COLUMNS($AW$2:CG$2),2)+1))</f>
        <v>-2.2252093395631407</v>
      </c>
      <c r="CH27" s="70">
        <f>IF(OR(MOD($H27,2)=0,INDEX('Данные (2)'!$C$25:$V$44,INT($H27/2)+1,CH$2)&lt;&gt;2),INDEX($E$3:$F$22,CH$2,MOD(COLUMNS($AW$2:CH$2),2)+1),INDEX($E$3:$F$22,INT($H27/2)+1,MOD(COLUMNS($AW$2:CH$2),2)+1))</f>
        <v>7.8183148246803</v>
      </c>
      <c r="CI27" s="70">
        <f>IF(OR(MOD($H27,2)=0,INDEX('Данные (2)'!$C$25:$V$44,INT($H27/2)+1,CI$2)&lt;&gt;2),INDEX($E$3:$F$22,CI$2,MOD(COLUMNS($AW$2:CI$2),2)+1),INDEX($E$3:$F$22,INT($H27/2)+1,MOD(COLUMNS($AW$2:CI$2),2)+1))</f>
        <v>-6.2348980185873328</v>
      </c>
      <c r="CJ27" s="70">
        <f>IF(OR(MOD($H27,2)=0,INDEX('Данные (2)'!$C$25:$V$44,INT($H27/2)+1,CJ$2)&lt;&gt;2),INDEX($E$3:$F$22,CJ$2,MOD(COLUMNS($AW$2:CJ$2),2)+1),INDEX($E$3:$F$22,INT($H27/2)+1,MOD(COLUMNS($AW$2:CJ$2),2)+1))</f>
        <v>4.3388373911755842</v>
      </c>
      <c r="CK27" s="70">
        <f>IF(OR(MOD($H27,2)=0,INDEX('Данные (2)'!$C$25:$V$44,INT($H27/2)+1,CK$2)&lt;&gt;2),INDEX($E$3:$F$22,CK$2,MOD(COLUMNS($AW$2:CK$2),2)+1),INDEX($E$3:$F$22,INT($H27/2)+1,MOD(COLUMNS($AW$2:CK$2),2)+1))</f>
        <v>-9.0096886790241886</v>
      </c>
      <c r="CM27" s="69">
        <f>INDEX(I27:AV27,$B$60*2-1)</f>
        <v>-4.3388373911755833</v>
      </c>
      <c r="CN27" s="69">
        <f>INDEX(I27:AV27,$B$60*2)</f>
        <v>9.0096886790241903</v>
      </c>
      <c r="CO27" s="69">
        <f>INDEX(AX27:CK27,$B$60*2-1)</f>
        <v>-4.3388373911755833</v>
      </c>
      <c r="CP27" s="69">
        <f>INDEX(AX27:CK27,$B$60*2)</f>
        <v>9.0096886790241903</v>
      </c>
    </row>
    <row r="28" spans="4:94" x14ac:dyDescent="0.25">
      <c r="H28" s="75">
        <v>24</v>
      </c>
      <c r="I28" s="74">
        <f>IF(OR(MOD($H28,2)=0,INDEX('Данные (2)'!$C$25:$V$44,INT($H28/2)+1,I$2)&lt;&gt;1),INDEX($E$3:$F$22,I$2,MOD(COLUMNS(H$2:$I$2),2)+1),INDEX($E$3:$F$22,INT($H28/2)+1,MOD(COLUMNS(H$2:$I$2),2)+1))</f>
        <v>4.3388373911755815</v>
      </c>
      <c r="J28" s="74">
        <f>IF(OR(MOD($H28,2)=0,INDEX('Данные (2)'!$C$25:$V$44,INT($H28/2)+1,J$2)&lt;&gt;1),INDEX($E$3:$F$22,J$2,MOD(COLUMNS($H$2:J$2),2)+1),INDEX($E$3:$F$22,INT($H28/2)+1,MOD(COLUMNS($H$2:J$2),2)+1))</f>
        <v>9.0096886790241921</v>
      </c>
      <c r="K28" s="74">
        <f>IF(OR(MOD($H28,2)=0,INDEX('Данные (2)'!$C$25:$V$44,INT($H28/2)+1,K$2)&lt;&gt;1),INDEX($E$3:$F$22,K$2,MOD(COLUMNS($H$2:K$2),2)+1),INDEX($E$3:$F$22,INT($H28/2)+1,MOD(COLUMNS($H$2:K$2),2)+1))</f>
        <v>7.8183148246802983</v>
      </c>
      <c r="L28" s="74">
        <f>IF(OR(MOD($H28,2)=0,INDEX('Данные (2)'!$C$25:$V$44,INT($H28/2)+1,L$2)&lt;&gt;1),INDEX($E$3:$F$22,L$2,MOD(COLUMNS($H$2:L$2),2)+1),INDEX($E$3:$F$22,INT($H28/2)+1,MOD(COLUMNS($H$2:L$2),2)+1))</f>
        <v>6.2348980185873355</v>
      </c>
      <c r="M28" s="74">
        <f>IF(OR(MOD($H28,2)=0,INDEX('Данные (2)'!$C$25:$V$44,INT($H28/2)+1,M$2)&lt;&gt;1),INDEX($E$3:$F$22,M$2,MOD(COLUMNS($H$2:M$2),2)+1),INDEX($E$3:$F$22,INT($H28/2)+1,MOD(COLUMNS($H$2:M$2),2)+1))</f>
        <v>9.7492791218182369</v>
      </c>
      <c r="N28" s="74">
        <f>IF(OR(MOD($H28,2)=0,INDEX('Данные (2)'!$C$25:$V$44,INT($H28/2)+1,N$2)&lt;&gt;1),INDEX($E$3:$F$22,N$2,MOD(COLUMNS($H$2:N$2),2)+1),INDEX($E$3:$F$22,INT($H28/2)+1,MOD(COLUMNS($H$2:N$2),2)+1))</f>
        <v>2.2252093395631443</v>
      </c>
      <c r="O28" s="74">
        <f>IF(OR(MOD($H28,2)=0,INDEX('Данные (2)'!$C$25:$V$44,INT($H28/2)+1,O$2)&lt;&gt;1),INDEX($E$3:$F$22,O$2,MOD(COLUMNS($H$2:O$2),2)+1),INDEX($E$3:$F$22,INT($H28/2)+1,MOD(COLUMNS($H$2:O$2),2)+1))</f>
        <v>9.7492791218182369</v>
      </c>
      <c r="P28" s="74">
        <f>IF(OR(MOD($H28,2)=0,INDEX('Данные (2)'!$C$25:$V$44,INT($H28/2)+1,P$2)&lt;&gt;1),INDEX($E$3:$F$22,P$2,MOD(COLUMNS($H$2:P$2),2)+1),INDEX($E$3:$F$22,INT($H28/2)+1,MOD(COLUMNS($H$2:P$2),2)+1))</f>
        <v>-2.2252093395631434</v>
      </c>
      <c r="Q28" s="74">
        <f>IF(OR(MOD($H28,2)=0,INDEX('Данные (2)'!$C$25:$V$44,INT($H28/2)+1,Q$2)&lt;&gt;1),INDEX($E$3:$F$22,Q$2,MOD(COLUMNS($H$2:Q$2),2)+1),INDEX($E$3:$F$22,INT($H28/2)+1,MOD(COLUMNS($H$2:Q$2),2)+1))</f>
        <v>7.8183148246802991</v>
      </c>
      <c r="R28" s="74">
        <f>IF(OR(MOD($H28,2)=0,INDEX('Данные (2)'!$C$25:$V$44,INT($H28/2)+1,R$2)&lt;&gt;1),INDEX($E$3:$F$22,R$2,MOD(COLUMNS($H$2:R$2),2)+1),INDEX($E$3:$F$22,INT($H28/2)+1,MOD(COLUMNS($H$2:R$2),2)+1))</f>
        <v>-6.2348980185873346</v>
      </c>
      <c r="S28" s="74">
        <f>IF(OR(MOD($H28,2)=0,INDEX('Данные (2)'!$C$25:$V$44,INT($H28/2)+1,S$2)&lt;&gt;1),INDEX($E$3:$F$22,S$2,MOD(COLUMNS($H$2:S$2),2)+1),INDEX($E$3:$F$22,INT($H28/2)+1,MOD(COLUMNS($H$2:S$2),2)+1))</f>
        <v>4.3388373911755824</v>
      </c>
      <c r="T28" s="74">
        <f>IF(OR(MOD($H28,2)=0,INDEX('Данные (2)'!$C$25:$V$44,INT($H28/2)+1,T$2)&lt;&gt;1),INDEX($E$3:$F$22,T$2,MOD(COLUMNS($H$2:T$2),2)+1),INDEX($E$3:$F$22,INT($H28/2)+1,MOD(COLUMNS($H$2:T$2),2)+1))</f>
        <v>-9.0096886790241903</v>
      </c>
      <c r="U28" s="74">
        <f>IF(OR(MOD($H28,2)=0,INDEX('Данные (2)'!$C$25:$V$44,INT($H28/2)+1,U$2)&lt;&gt;1),INDEX($E$3:$F$22,U$2,MOD(COLUMNS($H$2:U$2),2)+1),INDEX($E$3:$F$22,INT($H28/2)+1,MOD(COLUMNS($H$2:U$2),2)+1))</f>
        <v>1.22514845490862E-15</v>
      </c>
      <c r="V28" s="74">
        <f>IF(OR(MOD($H28,2)=0,INDEX('Данные (2)'!$C$25:$V$44,INT($H28/2)+1,V$2)&lt;&gt;1),INDEX($E$3:$F$22,V$2,MOD(COLUMNS($H$2:V$2),2)+1),INDEX($E$3:$F$22,INT($H28/2)+1,MOD(COLUMNS($H$2:V$2),2)+1))</f>
        <v>-10</v>
      </c>
      <c r="W28" s="74">
        <f>IF(OR(MOD($H28,2)=0,INDEX('Данные (2)'!$C$25:$V$44,INT($H28/2)+1,W$2)&lt;&gt;1),INDEX($E$3:$F$22,W$2,MOD(COLUMNS($H$2:W$2),2)+1),INDEX($E$3:$F$22,INT($H28/2)+1,MOD(COLUMNS($H$2:W$2),2)+1))</f>
        <v>-4.3388373911755798</v>
      </c>
      <c r="X28" s="74">
        <f>IF(OR(MOD($H28,2)=0,INDEX('Данные (2)'!$C$25:$V$44,INT($H28/2)+1,X$2)&lt;&gt;1),INDEX($E$3:$F$22,X$2,MOD(COLUMNS($H$2:X$2),2)+1),INDEX($E$3:$F$22,INT($H28/2)+1,MOD(COLUMNS($H$2:X$2),2)+1))</f>
        <v>-9.0096886790241921</v>
      </c>
      <c r="Y28" s="74">
        <f>IF(OR(MOD($H28,2)=0,INDEX('Данные (2)'!$C$25:$V$44,INT($H28/2)+1,Y$2)&lt;&gt;1),INDEX($E$3:$F$22,Y$2,MOD(COLUMNS($H$2:Y$2),2)+1),INDEX($E$3:$F$22,INT($H28/2)+1,MOD(COLUMNS($H$2:Y$2),2)+1))</f>
        <v>-7.8183148246802965</v>
      </c>
      <c r="Z28" s="74">
        <f>IF(OR(MOD($H28,2)=0,INDEX('Данные (2)'!$C$25:$V$44,INT($H28/2)+1,Z$2)&lt;&gt;1),INDEX($E$3:$F$22,Z$2,MOD(COLUMNS($H$2:Z$2),2)+1),INDEX($E$3:$F$22,INT($H28/2)+1,MOD(COLUMNS($H$2:Z$2),2)+1))</f>
        <v>-6.2348980185873373</v>
      </c>
      <c r="AA28" s="74">
        <f>IF(OR(MOD($H28,2)=0,INDEX('Данные (2)'!$C$25:$V$44,INT($H28/2)+1,AA$2)&lt;&gt;1),INDEX($E$3:$F$22,AA$2,MOD(COLUMNS($H$2:AA$2),2)+1),INDEX($E$3:$F$22,INT($H28/2)+1,MOD(COLUMNS($H$2:AA$2),2)+1))</f>
        <v>-9.7492791218182369</v>
      </c>
      <c r="AB28" s="74">
        <f>IF(OR(MOD($H28,2)=0,INDEX('Данные (2)'!$C$25:$V$44,INT($H28/2)+1,AB$2)&lt;&gt;1),INDEX($E$3:$F$22,AB$2,MOD(COLUMNS($H$2:AB$2),2)+1),INDEX($E$3:$F$22,INT($H28/2)+1,MOD(COLUMNS($H$2:AB$2),2)+1))</f>
        <v>-2.225209339563146</v>
      </c>
      <c r="AC28" s="74">
        <f>IF(OR(MOD($H28,2)=0,INDEX('Данные (2)'!$C$25:$V$44,INT($H28/2)+1,AC$2)&lt;&gt;1),INDEX($E$3:$F$22,AC$2,MOD(COLUMNS($H$2:AC$2),2)+1),INDEX($E$3:$F$22,INT($H28/2)+1,MOD(COLUMNS($H$2:AC$2),2)+1))</f>
        <v>-9.7492791218182369</v>
      </c>
      <c r="AD28" s="74">
        <f>IF(OR(MOD($H28,2)=0,INDEX('Данные (2)'!$C$25:$V$44,INT($H28/2)+1,AD$2)&lt;&gt;1),INDEX($E$3:$F$22,AD$2,MOD(COLUMNS($H$2:AD$2),2)+1),INDEX($E$3:$F$22,INT($H28/2)+1,MOD(COLUMNS($H$2:AD$2),2)+1))</f>
        <v>2.2252093395631425</v>
      </c>
      <c r="AE28" s="74">
        <f>IF(OR(MOD($H28,2)=0,INDEX('Данные (2)'!$C$25:$V$44,INT($H28/2)+1,AE$2)&lt;&gt;1),INDEX($E$3:$F$22,AE$2,MOD(COLUMNS($H$2:AE$2),2)+1),INDEX($E$3:$F$22,INT($H28/2)+1,MOD(COLUMNS($H$2:AE$2),2)+1))</f>
        <v>-7.8183148246802991</v>
      </c>
      <c r="AF28" s="74">
        <f>IF(OR(MOD($H28,2)=0,INDEX('Данные (2)'!$C$25:$V$44,INT($H28/2)+1,AF$2)&lt;&gt;1),INDEX($E$3:$F$22,AF$2,MOD(COLUMNS($H$2:AF$2),2)+1),INDEX($E$3:$F$22,INT($H28/2)+1,MOD(COLUMNS($H$2:AF$2),2)+1))</f>
        <v>6.2348980185873337</v>
      </c>
      <c r="AG28" s="74">
        <f>IF(OR(MOD($H28,2)=0,INDEX('Данные (2)'!$C$25:$V$44,INT($H28/2)+1,AG$2)&lt;&gt;1),INDEX($E$3:$F$22,AG$2,MOD(COLUMNS($H$2:AG$2),2)+1),INDEX($E$3:$F$22,INT($H28/2)+1,MOD(COLUMNS($H$2:AG$2),2)+1))</f>
        <v>-4.3388373911755833</v>
      </c>
      <c r="AH28" s="74">
        <f>IF(OR(MOD($H28,2)=0,INDEX('Данные (2)'!$C$25:$V$44,INT($H28/2)+1,AH$2)&lt;&gt;1),INDEX($E$3:$F$22,AH$2,MOD(COLUMNS($H$2:AH$2),2)+1),INDEX($E$3:$F$22,INT($H28/2)+1,MOD(COLUMNS($H$2:AH$2),2)+1))</f>
        <v>9.0096886790241903</v>
      </c>
      <c r="AI28" s="74">
        <f>IF(OR(MOD($H28,2)=0,INDEX('Данные (2)'!$C$25:$V$44,INT($H28/2)+1,AI$2)&lt;&gt;1),INDEX($E$3:$F$22,AI$2,MOD(COLUMNS($H$2:AI$2),2)+1),INDEX($E$3:$F$22,INT($H28/2)+1,MOD(COLUMNS($H$2:AI$2),2)+1))</f>
        <v>-2.45029690981724E-15</v>
      </c>
      <c r="AJ28" s="74">
        <f>IF(OR(MOD($H28,2)=0,INDEX('Данные (2)'!$C$25:$V$44,INT($H28/2)+1,AJ$2)&lt;&gt;1),INDEX($E$3:$F$22,AJ$2,MOD(COLUMNS($H$2:AJ$2),2)+1),INDEX($E$3:$F$22,INT($H28/2)+1,MOD(COLUMNS($H$2:AJ$2),2)+1))</f>
        <v>10</v>
      </c>
      <c r="AK28" s="74">
        <f>IF(OR(MOD($H28,2)=0,INDEX('Данные (2)'!$C$25:$V$44,INT($H28/2)+1,AK$2)&lt;&gt;1),INDEX($E$3:$F$22,AK$2,MOD(COLUMNS($H$2:AK$2),2)+1),INDEX($E$3:$F$22,INT($H28/2)+1,MOD(COLUMNS($H$2:AK$2),2)+1))</f>
        <v>4.3388373911755789</v>
      </c>
      <c r="AL28" s="74">
        <f>IF(OR(MOD($H28,2)=0,INDEX('Данные (2)'!$C$25:$V$44,INT($H28/2)+1,AL$2)&lt;&gt;1),INDEX($E$3:$F$22,AL$2,MOD(COLUMNS($H$2:AL$2),2)+1),INDEX($E$3:$F$22,INT($H28/2)+1,MOD(COLUMNS($H$2:AL$2),2)+1))</f>
        <v>9.0096886790241921</v>
      </c>
      <c r="AM28" s="74">
        <f>IF(OR(MOD($H28,2)=0,INDEX('Данные (2)'!$C$25:$V$44,INT($H28/2)+1,AM$2)&lt;&gt;1),INDEX($E$3:$F$22,AM$2,MOD(COLUMNS($H$2:AM$2),2)+1),INDEX($E$3:$F$22,INT($H28/2)+1,MOD(COLUMNS($H$2:AM$2),2)+1))</f>
        <v>7.8183148246802956</v>
      </c>
      <c r="AN28" s="74">
        <f>IF(OR(MOD($H28,2)=0,INDEX('Данные (2)'!$C$25:$V$44,INT($H28/2)+1,AN$2)&lt;&gt;1),INDEX($E$3:$F$22,AN$2,MOD(COLUMNS($H$2:AN$2),2)+1),INDEX($E$3:$F$22,INT($H28/2)+1,MOD(COLUMNS($H$2:AN$2),2)+1))</f>
        <v>6.2348980185873373</v>
      </c>
      <c r="AO28" s="74">
        <f>IF(OR(MOD($H28,2)=0,INDEX('Данные (2)'!$C$25:$V$44,INT($H28/2)+1,AO$2)&lt;&gt;1),INDEX($E$3:$F$22,AO$2,MOD(COLUMNS($H$2:AO$2),2)+1),INDEX($E$3:$F$22,INT($H28/2)+1,MOD(COLUMNS($H$2:AO$2),2)+1))</f>
        <v>9.7492791218182351</v>
      </c>
      <c r="AP28" s="74">
        <f>IF(OR(MOD($H28,2)=0,INDEX('Данные (2)'!$C$25:$V$44,INT($H28/2)+1,AP$2)&lt;&gt;1),INDEX($E$3:$F$22,AP$2,MOD(COLUMNS($H$2:AP$2),2)+1),INDEX($E$3:$F$22,INT($H28/2)+1,MOD(COLUMNS($H$2:AP$2),2)+1))</f>
        <v>2.2252093395631469</v>
      </c>
      <c r="AQ28" s="74">
        <f>IF(OR(MOD($H28,2)=0,INDEX('Данные (2)'!$C$25:$V$44,INT($H28/2)+1,AQ$2)&lt;&gt;1),INDEX($E$3:$F$22,AQ$2,MOD(COLUMNS($H$2:AQ$2),2)+1),INDEX($E$3:$F$22,INT($H28/2)+1,MOD(COLUMNS($H$2:AQ$2),2)+1))</f>
        <v>9.7492791218182369</v>
      </c>
      <c r="AR28" s="74">
        <f>IF(OR(MOD($H28,2)=0,INDEX('Данные (2)'!$C$25:$V$44,INT($H28/2)+1,AR$2)&lt;&gt;1),INDEX($E$3:$F$22,AR$2,MOD(COLUMNS($H$2:AR$2),2)+1),INDEX($E$3:$F$22,INT($H28/2)+1,MOD(COLUMNS($H$2:AR$2),2)+1))</f>
        <v>-2.2252093395631407</v>
      </c>
      <c r="AS28" s="74">
        <f>IF(OR(MOD($H28,2)=0,INDEX('Данные (2)'!$C$25:$V$44,INT($H28/2)+1,AS$2)&lt;&gt;1),INDEX($E$3:$F$22,AS$2,MOD(COLUMNS($H$2:AS$2),2)+1),INDEX($E$3:$F$22,INT($H28/2)+1,MOD(COLUMNS($H$2:AS$2),2)+1))</f>
        <v>7.8183148246803</v>
      </c>
      <c r="AT28" s="74">
        <f>IF(OR(MOD($H28,2)=0,INDEX('Данные (2)'!$C$25:$V$44,INT($H28/2)+1,AT$2)&lt;&gt;1),INDEX($E$3:$F$22,AT$2,MOD(COLUMNS($H$2:AT$2),2)+1),INDEX($E$3:$F$22,INT($H28/2)+1,MOD(COLUMNS($H$2:AT$2),2)+1))</f>
        <v>-6.2348980185873328</v>
      </c>
      <c r="AU28" s="74">
        <f>IF(OR(MOD($H28,2)=0,INDEX('Данные (2)'!$C$25:$V$44,INT($H28/2)+1,AU$2)&lt;&gt;1),INDEX($E$3:$F$22,AU$2,MOD(COLUMNS($H$2:AU$2),2)+1),INDEX($E$3:$F$22,INT($H28/2)+1,MOD(COLUMNS($H$2:AU$2),2)+1))</f>
        <v>4.3388373911755842</v>
      </c>
      <c r="AV28" s="74">
        <f>IF(OR(MOD($H28,2)=0,INDEX('Данные (2)'!$C$25:$V$44,INT($H28/2)+1,AV$2)&lt;&gt;1),INDEX($E$3:$F$22,AV$2,MOD(COLUMNS($H$2:AV$2),2)+1),INDEX($E$3:$F$22,INT($H28/2)+1,MOD(COLUMNS($H$2:AV$2),2)+1))</f>
        <v>-9.0096886790241886</v>
      </c>
      <c r="AX28" s="70">
        <f>IF(OR(MOD($H28,2)=0,INDEX('Данные (2)'!$C$25:$V$44,INT($H28/2)+1,AX$2)&lt;&gt;2),INDEX($E$3:$F$22,AX$2,MOD(COLUMNS($AW$2:AX$2),2)+1),INDEX($E$3:$F$22,INT($H28/2)+1,MOD(COLUMNS($AW$2:AX$2),2)+1))</f>
        <v>4.3388373911755815</v>
      </c>
      <c r="AY28" s="70">
        <f>IF(OR(MOD($H28,2)=0,INDEX('Данные (2)'!$C$25:$V$44,INT($H28/2)+1,AY$2)&lt;&gt;2),INDEX($E$3:$F$22,AY$2,MOD(COLUMNS($AW$2:AY$2),2)+1),INDEX($E$3:$F$22,INT($H28/2)+1,MOD(COLUMNS($AW$2:AY$2),2)+1))</f>
        <v>9.0096886790241921</v>
      </c>
      <c r="AZ28" s="70">
        <f>IF(OR(MOD($H28,2)=0,INDEX('Данные (2)'!$C$25:$V$44,INT($H28/2)+1,AZ$2)&lt;&gt;2),INDEX($E$3:$F$22,AZ$2,MOD(COLUMNS($AW$2:AZ$2),2)+1),INDEX($E$3:$F$22,INT($H28/2)+1,MOD(COLUMNS($AW$2:AZ$2),2)+1))</f>
        <v>7.8183148246802983</v>
      </c>
      <c r="BA28" s="70">
        <f>IF(OR(MOD($H28,2)=0,INDEX('Данные (2)'!$C$25:$V$44,INT($H28/2)+1,BA$2)&lt;&gt;2),INDEX($E$3:$F$22,BA$2,MOD(COLUMNS($AW$2:BA$2),2)+1),INDEX($E$3:$F$22,INT($H28/2)+1,MOD(COLUMNS($AW$2:BA$2),2)+1))</f>
        <v>6.2348980185873355</v>
      </c>
      <c r="BB28" s="70">
        <f>IF(OR(MOD($H28,2)=0,INDEX('Данные (2)'!$C$25:$V$44,INT($H28/2)+1,BB$2)&lt;&gt;2),INDEX($E$3:$F$22,BB$2,MOD(COLUMNS($AW$2:BB$2),2)+1),INDEX($E$3:$F$22,INT($H28/2)+1,MOD(COLUMNS($AW$2:BB$2),2)+1))</f>
        <v>9.7492791218182369</v>
      </c>
      <c r="BC28" s="70">
        <f>IF(OR(MOD($H28,2)=0,INDEX('Данные (2)'!$C$25:$V$44,INT($H28/2)+1,BC$2)&lt;&gt;2),INDEX($E$3:$F$22,BC$2,MOD(COLUMNS($AW$2:BC$2),2)+1),INDEX($E$3:$F$22,INT($H28/2)+1,MOD(COLUMNS($AW$2:BC$2),2)+1))</f>
        <v>2.2252093395631443</v>
      </c>
      <c r="BD28" s="70">
        <f>IF(OR(MOD($H28,2)=0,INDEX('Данные (2)'!$C$25:$V$44,INT($H28/2)+1,BD$2)&lt;&gt;2),INDEX($E$3:$F$22,BD$2,MOD(COLUMNS($AW$2:BD$2),2)+1),INDEX($E$3:$F$22,INT($H28/2)+1,MOD(COLUMNS($AW$2:BD$2),2)+1))</f>
        <v>9.7492791218182369</v>
      </c>
      <c r="BE28" s="70">
        <f>IF(OR(MOD($H28,2)=0,INDEX('Данные (2)'!$C$25:$V$44,INT($H28/2)+1,BE$2)&lt;&gt;2),INDEX($E$3:$F$22,BE$2,MOD(COLUMNS($AW$2:BE$2),2)+1),INDEX($E$3:$F$22,INT($H28/2)+1,MOD(COLUMNS($AW$2:BE$2),2)+1))</f>
        <v>-2.2252093395631434</v>
      </c>
      <c r="BF28" s="70">
        <f>IF(OR(MOD($H28,2)=0,INDEX('Данные (2)'!$C$25:$V$44,INT($H28/2)+1,BF$2)&lt;&gt;2),INDEX($E$3:$F$22,BF$2,MOD(COLUMNS($AW$2:BF$2),2)+1),INDEX($E$3:$F$22,INT($H28/2)+1,MOD(COLUMNS($AW$2:BF$2),2)+1))</f>
        <v>7.8183148246802991</v>
      </c>
      <c r="BG28" s="70">
        <f>IF(OR(MOD($H28,2)=0,INDEX('Данные (2)'!$C$25:$V$44,INT($H28/2)+1,BG$2)&lt;&gt;2),INDEX($E$3:$F$22,BG$2,MOD(COLUMNS($AW$2:BG$2),2)+1),INDEX($E$3:$F$22,INT($H28/2)+1,MOD(COLUMNS($AW$2:BG$2),2)+1))</f>
        <v>-6.2348980185873346</v>
      </c>
      <c r="BH28" s="70">
        <f>IF(OR(MOD($H28,2)=0,INDEX('Данные (2)'!$C$25:$V$44,INT($H28/2)+1,BH$2)&lt;&gt;2),INDEX($E$3:$F$22,BH$2,MOD(COLUMNS($AW$2:BH$2),2)+1),INDEX($E$3:$F$22,INT($H28/2)+1,MOD(COLUMNS($AW$2:BH$2),2)+1))</f>
        <v>4.3388373911755824</v>
      </c>
      <c r="BI28" s="70">
        <f>IF(OR(MOD($H28,2)=0,INDEX('Данные (2)'!$C$25:$V$44,INT($H28/2)+1,BI$2)&lt;&gt;2),INDEX($E$3:$F$22,BI$2,MOD(COLUMNS($AW$2:BI$2),2)+1),INDEX($E$3:$F$22,INT($H28/2)+1,MOD(COLUMNS($AW$2:BI$2),2)+1))</f>
        <v>-9.0096886790241903</v>
      </c>
      <c r="BJ28" s="70">
        <f>IF(OR(MOD($H28,2)=0,INDEX('Данные (2)'!$C$25:$V$44,INT($H28/2)+1,BJ$2)&lt;&gt;2),INDEX($E$3:$F$22,BJ$2,MOD(COLUMNS($AW$2:BJ$2),2)+1),INDEX($E$3:$F$22,INT($H28/2)+1,MOD(COLUMNS($AW$2:BJ$2),2)+1))</f>
        <v>1.22514845490862E-15</v>
      </c>
      <c r="BK28" s="70">
        <f>IF(OR(MOD($H28,2)=0,INDEX('Данные (2)'!$C$25:$V$44,INT($H28/2)+1,BK$2)&lt;&gt;2),INDEX($E$3:$F$22,BK$2,MOD(COLUMNS($AW$2:BK$2),2)+1),INDEX($E$3:$F$22,INT($H28/2)+1,MOD(COLUMNS($AW$2:BK$2),2)+1))</f>
        <v>-10</v>
      </c>
      <c r="BL28" s="70">
        <f>IF(OR(MOD($H28,2)=0,INDEX('Данные (2)'!$C$25:$V$44,INT($H28/2)+1,BL$2)&lt;&gt;2),INDEX($E$3:$F$22,BL$2,MOD(COLUMNS($AW$2:BL$2),2)+1),INDEX($E$3:$F$22,INT($H28/2)+1,MOD(COLUMNS($AW$2:BL$2),2)+1))</f>
        <v>-4.3388373911755798</v>
      </c>
      <c r="BM28" s="70">
        <f>IF(OR(MOD($H28,2)=0,INDEX('Данные (2)'!$C$25:$V$44,INT($H28/2)+1,BM$2)&lt;&gt;2),INDEX($E$3:$F$22,BM$2,MOD(COLUMNS($AW$2:BM$2),2)+1),INDEX($E$3:$F$22,INT($H28/2)+1,MOD(COLUMNS($AW$2:BM$2),2)+1))</f>
        <v>-9.0096886790241921</v>
      </c>
      <c r="BN28" s="70">
        <f>IF(OR(MOD($H28,2)=0,INDEX('Данные (2)'!$C$25:$V$44,INT($H28/2)+1,BN$2)&lt;&gt;2),INDEX($E$3:$F$22,BN$2,MOD(COLUMNS($AW$2:BN$2),2)+1),INDEX($E$3:$F$22,INT($H28/2)+1,MOD(COLUMNS($AW$2:BN$2),2)+1))</f>
        <v>-7.8183148246802965</v>
      </c>
      <c r="BO28" s="70">
        <f>IF(OR(MOD($H28,2)=0,INDEX('Данные (2)'!$C$25:$V$44,INT($H28/2)+1,BO$2)&lt;&gt;2),INDEX($E$3:$F$22,BO$2,MOD(COLUMNS($AW$2:BO$2),2)+1),INDEX($E$3:$F$22,INT($H28/2)+1,MOD(COLUMNS($AW$2:BO$2),2)+1))</f>
        <v>-6.2348980185873373</v>
      </c>
      <c r="BP28" s="70">
        <f>IF(OR(MOD($H28,2)=0,INDEX('Данные (2)'!$C$25:$V$44,INT($H28/2)+1,BP$2)&lt;&gt;2),INDEX($E$3:$F$22,BP$2,MOD(COLUMNS($AW$2:BP$2),2)+1),INDEX($E$3:$F$22,INT($H28/2)+1,MOD(COLUMNS($AW$2:BP$2),2)+1))</f>
        <v>-9.7492791218182369</v>
      </c>
      <c r="BQ28" s="70">
        <f>IF(OR(MOD($H28,2)=0,INDEX('Данные (2)'!$C$25:$V$44,INT($H28/2)+1,BQ$2)&lt;&gt;2),INDEX($E$3:$F$22,BQ$2,MOD(COLUMNS($AW$2:BQ$2),2)+1),INDEX($E$3:$F$22,INT($H28/2)+1,MOD(COLUMNS($AW$2:BQ$2),2)+1))</f>
        <v>-2.225209339563146</v>
      </c>
      <c r="BR28" s="70">
        <f>IF(OR(MOD($H28,2)=0,INDEX('Данные (2)'!$C$25:$V$44,INT($H28/2)+1,BR$2)&lt;&gt;2),INDEX($E$3:$F$22,BR$2,MOD(COLUMNS($AW$2:BR$2),2)+1),INDEX($E$3:$F$22,INT($H28/2)+1,MOD(COLUMNS($AW$2:BR$2),2)+1))</f>
        <v>-9.7492791218182369</v>
      </c>
      <c r="BS28" s="70">
        <f>IF(OR(MOD($H28,2)=0,INDEX('Данные (2)'!$C$25:$V$44,INT($H28/2)+1,BS$2)&lt;&gt;2),INDEX($E$3:$F$22,BS$2,MOD(COLUMNS($AW$2:BS$2),2)+1),INDEX($E$3:$F$22,INT($H28/2)+1,MOD(COLUMNS($AW$2:BS$2),2)+1))</f>
        <v>2.2252093395631425</v>
      </c>
      <c r="BT28" s="70">
        <f>IF(OR(MOD($H28,2)=0,INDEX('Данные (2)'!$C$25:$V$44,INT($H28/2)+1,BT$2)&lt;&gt;2),INDEX($E$3:$F$22,BT$2,MOD(COLUMNS($AW$2:BT$2),2)+1),INDEX($E$3:$F$22,INT($H28/2)+1,MOD(COLUMNS($AW$2:BT$2),2)+1))</f>
        <v>-7.8183148246802991</v>
      </c>
      <c r="BU28" s="70">
        <f>IF(OR(MOD($H28,2)=0,INDEX('Данные (2)'!$C$25:$V$44,INT($H28/2)+1,BU$2)&lt;&gt;2),INDEX($E$3:$F$22,BU$2,MOD(COLUMNS($AW$2:BU$2),2)+1),INDEX($E$3:$F$22,INT($H28/2)+1,MOD(COLUMNS($AW$2:BU$2),2)+1))</f>
        <v>6.2348980185873337</v>
      </c>
      <c r="BV28" s="70">
        <f>IF(OR(MOD($H28,2)=0,INDEX('Данные (2)'!$C$25:$V$44,INT($H28/2)+1,BV$2)&lt;&gt;2),INDEX($E$3:$F$22,BV$2,MOD(COLUMNS($AW$2:BV$2),2)+1),INDEX($E$3:$F$22,INT($H28/2)+1,MOD(COLUMNS($AW$2:BV$2),2)+1))</f>
        <v>-4.3388373911755833</v>
      </c>
      <c r="BW28" s="70">
        <f>IF(OR(MOD($H28,2)=0,INDEX('Данные (2)'!$C$25:$V$44,INT($H28/2)+1,BW$2)&lt;&gt;2),INDEX($E$3:$F$22,BW$2,MOD(COLUMNS($AW$2:BW$2),2)+1),INDEX($E$3:$F$22,INT($H28/2)+1,MOD(COLUMNS($AW$2:BW$2),2)+1))</f>
        <v>9.0096886790241903</v>
      </c>
      <c r="BX28" s="70">
        <f>IF(OR(MOD($H28,2)=0,INDEX('Данные (2)'!$C$25:$V$44,INT($H28/2)+1,BX$2)&lt;&gt;2),INDEX($E$3:$F$22,BX$2,MOD(COLUMNS($AW$2:BX$2),2)+1),INDEX($E$3:$F$22,INT($H28/2)+1,MOD(COLUMNS($AW$2:BX$2),2)+1))</f>
        <v>-2.45029690981724E-15</v>
      </c>
      <c r="BY28" s="70">
        <f>IF(OR(MOD($H28,2)=0,INDEX('Данные (2)'!$C$25:$V$44,INT($H28/2)+1,BY$2)&lt;&gt;2),INDEX($E$3:$F$22,BY$2,MOD(COLUMNS($AW$2:BY$2),2)+1),INDEX($E$3:$F$22,INT($H28/2)+1,MOD(COLUMNS($AW$2:BY$2),2)+1))</f>
        <v>10</v>
      </c>
      <c r="BZ28" s="70">
        <f>IF(OR(MOD($H28,2)=0,INDEX('Данные (2)'!$C$25:$V$44,INT($H28/2)+1,BZ$2)&lt;&gt;2),INDEX($E$3:$F$22,BZ$2,MOD(COLUMNS($AW$2:BZ$2),2)+1),INDEX($E$3:$F$22,INT($H28/2)+1,MOD(COLUMNS($AW$2:BZ$2),2)+1))</f>
        <v>4.3388373911755789</v>
      </c>
      <c r="CA28" s="70">
        <f>IF(OR(MOD($H28,2)=0,INDEX('Данные (2)'!$C$25:$V$44,INT($H28/2)+1,CA$2)&lt;&gt;2),INDEX($E$3:$F$22,CA$2,MOD(COLUMNS($AW$2:CA$2),2)+1),INDEX($E$3:$F$22,INT($H28/2)+1,MOD(COLUMNS($AW$2:CA$2),2)+1))</f>
        <v>9.0096886790241921</v>
      </c>
      <c r="CB28" s="70">
        <f>IF(OR(MOD($H28,2)=0,INDEX('Данные (2)'!$C$25:$V$44,INT($H28/2)+1,CB$2)&lt;&gt;2),INDEX($E$3:$F$22,CB$2,MOD(COLUMNS($AW$2:CB$2),2)+1),INDEX($E$3:$F$22,INT($H28/2)+1,MOD(COLUMNS($AW$2:CB$2),2)+1))</f>
        <v>7.8183148246802956</v>
      </c>
      <c r="CC28" s="70">
        <f>IF(OR(MOD($H28,2)=0,INDEX('Данные (2)'!$C$25:$V$44,INT($H28/2)+1,CC$2)&lt;&gt;2),INDEX($E$3:$F$22,CC$2,MOD(COLUMNS($AW$2:CC$2),2)+1),INDEX($E$3:$F$22,INT($H28/2)+1,MOD(COLUMNS($AW$2:CC$2),2)+1))</f>
        <v>6.2348980185873373</v>
      </c>
      <c r="CD28" s="70">
        <f>IF(OR(MOD($H28,2)=0,INDEX('Данные (2)'!$C$25:$V$44,INT($H28/2)+1,CD$2)&lt;&gt;2),INDEX($E$3:$F$22,CD$2,MOD(COLUMNS($AW$2:CD$2),2)+1),INDEX($E$3:$F$22,INT($H28/2)+1,MOD(COLUMNS($AW$2:CD$2),2)+1))</f>
        <v>9.7492791218182351</v>
      </c>
      <c r="CE28" s="70">
        <f>IF(OR(MOD($H28,2)=0,INDEX('Данные (2)'!$C$25:$V$44,INT($H28/2)+1,CE$2)&lt;&gt;2),INDEX($E$3:$F$22,CE$2,MOD(COLUMNS($AW$2:CE$2),2)+1),INDEX($E$3:$F$22,INT($H28/2)+1,MOD(COLUMNS($AW$2:CE$2),2)+1))</f>
        <v>2.2252093395631469</v>
      </c>
      <c r="CF28" s="70">
        <f>IF(OR(MOD($H28,2)=0,INDEX('Данные (2)'!$C$25:$V$44,INT($H28/2)+1,CF$2)&lt;&gt;2),INDEX($E$3:$F$22,CF$2,MOD(COLUMNS($AW$2:CF$2),2)+1),INDEX($E$3:$F$22,INT($H28/2)+1,MOD(COLUMNS($AW$2:CF$2),2)+1))</f>
        <v>9.7492791218182369</v>
      </c>
      <c r="CG28" s="70">
        <f>IF(OR(MOD($H28,2)=0,INDEX('Данные (2)'!$C$25:$V$44,INT($H28/2)+1,CG$2)&lt;&gt;2),INDEX($E$3:$F$22,CG$2,MOD(COLUMNS($AW$2:CG$2),2)+1),INDEX($E$3:$F$22,INT($H28/2)+1,MOD(COLUMNS($AW$2:CG$2),2)+1))</f>
        <v>-2.2252093395631407</v>
      </c>
      <c r="CH28" s="70">
        <f>IF(OR(MOD($H28,2)=0,INDEX('Данные (2)'!$C$25:$V$44,INT($H28/2)+1,CH$2)&lt;&gt;2),INDEX($E$3:$F$22,CH$2,MOD(COLUMNS($AW$2:CH$2),2)+1),INDEX($E$3:$F$22,INT($H28/2)+1,MOD(COLUMNS($AW$2:CH$2),2)+1))</f>
        <v>7.8183148246803</v>
      </c>
      <c r="CI28" s="70">
        <f>IF(OR(MOD($H28,2)=0,INDEX('Данные (2)'!$C$25:$V$44,INT($H28/2)+1,CI$2)&lt;&gt;2),INDEX($E$3:$F$22,CI$2,MOD(COLUMNS($AW$2:CI$2),2)+1),INDEX($E$3:$F$22,INT($H28/2)+1,MOD(COLUMNS($AW$2:CI$2),2)+1))</f>
        <v>-6.2348980185873328</v>
      </c>
      <c r="CJ28" s="70">
        <f>IF(OR(MOD($H28,2)=0,INDEX('Данные (2)'!$C$25:$V$44,INT($H28/2)+1,CJ$2)&lt;&gt;2),INDEX($E$3:$F$22,CJ$2,MOD(COLUMNS($AW$2:CJ$2),2)+1),INDEX($E$3:$F$22,INT($H28/2)+1,MOD(COLUMNS($AW$2:CJ$2),2)+1))</f>
        <v>4.3388373911755842</v>
      </c>
      <c r="CK28" s="70">
        <f>IF(OR(MOD($H28,2)=0,INDEX('Данные (2)'!$C$25:$V$44,INT($H28/2)+1,CK$2)&lt;&gt;2),INDEX($E$3:$F$22,CK$2,MOD(COLUMNS($AW$2:CK$2),2)+1),INDEX($E$3:$F$22,INT($H28/2)+1,MOD(COLUMNS($AW$2:CK$2),2)+1))</f>
        <v>-9.0096886790241886</v>
      </c>
      <c r="CM28" s="69">
        <f>INDEX(I28:AV28,$B$60*2-1)</f>
        <v>-4.3388373911755833</v>
      </c>
      <c r="CN28" s="69">
        <f>INDEX(I28:AV28,$B$60*2)</f>
        <v>9.0096886790241903</v>
      </c>
      <c r="CO28" s="69">
        <f>INDEX(AX28:CK28,$B$60*2-1)</f>
        <v>-4.3388373911755833</v>
      </c>
      <c r="CP28" s="69">
        <f>INDEX(AX28:CK28,$B$60*2)</f>
        <v>9.0096886790241903</v>
      </c>
    </row>
    <row r="29" spans="4:94" x14ac:dyDescent="0.25">
      <c r="H29" s="75">
        <v>25</v>
      </c>
      <c r="I29" s="74">
        <f>IF(OR(MOD($H29,2)=0,INDEX('Данные (2)'!$C$25:$V$44,INT($H29/2)+1,I$2)&lt;&gt;1),INDEX($E$3:$F$22,I$2,MOD(COLUMNS(H$2:$I$2),2)+1),INDEX($E$3:$F$22,INT($H29/2)+1,MOD(COLUMNS(H$2:$I$2),2)+1))</f>
        <v>-4.3388373911755833</v>
      </c>
      <c r="J29" s="74">
        <f>IF(OR(MOD($H29,2)=0,INDEX('Данные (2)'!$C$25:$V$44,INT($H29/2)+1,J$2)&lt;&gt;1),INDEX($E$3:$F$22,J$2,MOD(COLUMNS($H$2:J$2),2)+1),INDEX($E$3:$F$22,INT($H29/2)+1,MOD(COLUMNS($H$2:J$2),2)+1))</f>
        <v>9.0096886790241903</v>
      </c>
      <c r="K29" s="74">
        <f>IF(OR(MOD($H29,2)=0,INDEX('Данные (2)'!$C$25:$V$44,INT($H29/2)+1,K$2)&lt;&gt;1),INDEX($E$3:$F$22,K$2,MOD(COLUMNS($H$2:K$2),2)+1),INDEX($E$3:$F$22,INT($H29/2)+1,MOD(COLUMNS($H$2:K$2),2)+1))</f>
        <v>7.8183148246802983</v>
      </c>
      <c r="L29" s="74">
        <f>IF(OR(MOD($H29,2)=0,INDEX('Данные (2)'!$C$25:$V$44,INT($H29/2)+1,L$2)&lt;&gt;1),INDEX($E$3:$F$22,L$2,MOD(COLUMNS($H$2:L$2),2)+1),INDEX($E$3:$F$22,INT($H29/2)+1,MOD(COLUMNS($H$2:L$2),2)+1))</f>
        <v>6.2348980185873355</v>
      </c>
      <c r="M29" s="74">
        <f>IF(OR(MOD($H29,2)=0,INDEX('Данные (2)'!$C$25:$V$44,INT($H29/2)+1,M$2)&lt;&gt;1),INDEX($E$3:$F$22,M$2,MOD(COLUMNS($H$2:M$2),2)+1),INDEX($E$3:$F$22,INT($H29/2)+1,MOD(COLUMNS($H$2:M$2),2)+1))</f>
        <v>9.7492791218182369</v>
      </c>
      <c r="N29" s="74">
        <f>IF(OR(MOD($H29,2)=0,INDEX('Данные (2)'!$C$25:$V$44,INT($H29/2)+1,N$2)&lt;&gt;1),INDEX($E$3:$F$22,N$2,MOD(COLUMNS($H$2:N$2),2)+1),INDEX($E$3:$F$22,INT($H29/2)+1,MOD(COLUMNS($H$2:N$2),2)+1))</f>
        <v>2.2252093395631443</v>
      </c>
      <c r="O29" s="74">
        <f>IF(OR(MOD($H29,2)=0,INDEX('Данные (2)'!$C$25:$V$44,INT($H29/2)+1,O$2)&lt;&gt;1),INDEX($E$3:$F$22,O$2,MOD(COLUMNS($H$2:O$2),2)+1),INDEX($E$3:$F$22,INT($H29/2)+1,MOD(COLUMNS($H$2:O$2),2)+1))</f>
        <v>9.7492791218182369</v>
      </c>
      <c r="P29" s="74">
        <f>IF(OR(MOD($H29,2)=0,INDEX('Данные (2)'!$C$25:$V$44,INT($H29/2)+1,P$2)&lt;&gt;1),INDEX($E$3:$F$22,P$2,MOD(COLUMNS($H$2:P$2),2)+1),INDEX($E$3:$F$22,INT($H29/2)+1,MOD(COLUMNS($H$2:P$2),2)+1))</f>
        <v>-2.2252093395631434</v>
      </c>
      <c r="Q29" s="74">
        <f>IF(OR(MOD($H29,2)=0,INDEX('Данные (2)'!$C$25:$V$44,INT($H29/2)+1,Q$2)&lt;&gt;1),INDEX($E$3:$F$22,Q$2,MOD(COLUMNS($H$2:Q$2),2)+1),INDEX($E$3:$F$22,INT($H29/2)+1,MOD(COLUMNS($H$2:Q$2),2)+1))</f>
        <v>7.8183148246802991</v>
      </c>
      <c r="R29" s="74">
        <f>IF(OR(MOD($H29,2)=0,INDEX('Данные (2)'!$C$25:$V$44,INT($H29/2)+1,R$2)&lt;&gt;1),INDEX($E$3:$F$22,R$2,MOD(COLUMNS($H$2:R$2),2)+1),INDEX($E$3:$F$22,INT($H29/2)+1,MOD(COLUMNS($H$2:R$2),2)+1))</f>
        <v>-6.2348980185873346</v>
      </c>
      <c r="S29" s="74">
        <f>IF(OR(MOD($H29,2)=0,INDEX('Данные (2)'!$C$25:$V$44,INT($H29/2)+1,S$2)&lt;&gt;1),INDEX($E$3:$F$22,S$2,MOD(COLUMNS($H$2:S$2),2)+1),INDEX($E$3:$F$22,INT($H29/2)+1,MOD(COLUMNS($H$2:S$2),2)+1))</f>
        <v>4.3388373911755824</v>
      </c>
      <c r="T29" s="74">
        <f>IF(OR(MOD($H29,2)=0,INDEX('Данные (2)'!$C$25:$V$44,INT($H29/2)+1,T$2)&lt;&gt;1),INDEX($E$3:$F$22,T$2,MOD(COLUMNS($H$2:T$2),2)+1),INDEX($E$3:$F$22,INT($H29/2)+1,MOD(COLUMNS($H$2:T$2),2)+1))</f>
        <v>-9.0096886790241903</v>
      </c>
      <c r="U29" s="74">
        <f>IF(OR(MOD($H29,2)=0,INDEX('Данные (2)'!$C$25:$V$44,INT($H29/2)+1,U$2)&lt;&gt;1),INDEX($E$3:$F$22,U$2,MOD(COLUMNS($H$2:U$2),2)+1),INDEX($E$3:$F$22,INT($H29/2)+1,MOD(COLUMNS($H$2:U$2),2)+1))</f>
        <v>-4.3388373911755833</v>
      </c>
      <c r="V29" s="74">
        <f>IF(OR(MOD($H29,2)=0,INDEX('Данные (2)'!$C$25:$V$44,INT($H29/2)+1,V$2)&lt;&gt;1),INDEX($E$3:$F$22,V$2,MOD(COLUMNS($H$2:V$2),2)+1),INDEX($E$3:$F$22,INT($H29/2)+1,MOD(COLUMNS($H$2:V$2),2)+1))</f>
        <v>9.0096886790241903</v>
      </c>
      <c r="W29" s="74">
        <f>IF(OR(MOD($H29,2)=0,INDEX('Данные (2)'!$C$25:$V$44,INT($H29/2)+1,W$2)&lt;&gt;1),INDEX($E$3:$F$22,W$2,MOD(COLUMNS($H$2:W$2),2)+1),INDEX($E$3:$F$22,INT($H29/2)+1,MOD(COLUMNS($H$2:W$2),2)+1))</f>
        <v>-4.3388373911755798</v>
      </c>
      <c r="X29" s="74">
        <f>IF(OR(MOD($H29,2)=0,INDEX('Данные (2)'!$C$25:$V$44,INT($H29/2)+1,X$2)&lt;&gt;1),INDEX($E$3:$F$22,X$2,MOD(COLUMNS($H$2:X$2),2)+1),INDEX($E$3:$F$22,INT($H29/2)+1,MOD(COLUMNS($H$2:X$2),2)+1))</f>
        <v>-9.0096886790241921</v>
      </c>
      <c r="Y29" s="74">
        <f>IF(OR(MOD($H29,2)=0,INDEX('Данные (2)'!$C$25:$V$44,INT($H29/2)+1,Y$2)&lt;&gt;1),INDEX($E$3:$F$22,Y$2,MOD(COLUMNS($H$2:Y$2),2)+1),INDEX($E$3:$F$22,INT($H29/2)+1,MOD(COLUMNS($H$2:Y$2),2)+1))</f>
        <v>-7.8183148246802965</v>
      </c>
      <c r="Z29" s="74">
        <f>IF(OR(MOD($H29,2)=0,INDEX('Данные (2)'!$C$25:$V$44,INT($H29/2)+1,Z$2)&lt;&gt;1),INDEX($E$3:$F$22,Z$2,MOD(COLUMNS($H$2:Z$2),2)+1),INDEX($E$3:$F$22,INT($H29/2)+1,MOD(COLUMNS($H$2:Z$2),2)+1))</f>
        <v>-6.2348980185873373</v>
      </c>
      <c r="AA29" s="74">
        <f>IF(OR(MOD($H29,2)=0,INDEX('Данные (2)'!$C$25:$V$44,INT($H29/2)+1,AA$2)&lt;&gt;1),INDEX($E$3:$F$22,AA$2,MOD(COLUMNS($H$2:AA$2),2)+1),INDEX($E$3:$F$22,INT($H29/2)+1,MOD(COLUMNS($H$2:AA$2),2)+1))</f>
        <v>-9.7492791218182369</v>
      </c>
      <c r="AB29" s="74">
        <f>IF(OR(MOD($H29,2)=0,INDEX('Данные (2)'!$C$25:$V$44,INT($H29/2)+1,AB$2)&lt;&gt;1),INDEX($E$3:$F$22,AB$2,MOD(COLUMNS($H$2:AB$2),2)+1),INDEX($E$3:$F$22,INT($H29/2)+1,MOD(COLUMNS($H$2:AB$2),2)+1))</f>
        <v>-2.225209339563146</v>
      </c>
      <c r="AC29" s="74">
        <f>IF(OR(MOD($H29,2)=0,INDEX('Данные (2)'!$C$25:$V$44,INT($H29/2)+1,AC$2)&lt;&gt;1),INDEX($E$3:$F$22,AC$2,MOD(COLUMNS($H$2:AC$2),2)+1),INDEX($E$3:$F$22,INT($H29/2)+1,MOD(COLUMNS($H$2:AC$2),2)+1))</f>
        <v>-9.7492791218182369</v>
      </c>
      <c r="AD29" s="74">
        <f>IF(OR(MOD($H29,2)=0,INDEX('Данные (2)'!$C$25:$V$44,INT($H29/2)+1,AD$2)&lt;&gt;1),INDEX($E$3:$F$22,AD$2,MOD(COLUMNS($H$2:AD$2),2)+1),INDEX($E$3:$F$22,INT($H29/2)+1,MOD(COLUMNS($H$2:AD$2),2)+1))</f>
        <v>2.2252093395631425</v>
      </c>
      <c r="AE29" s="74">
        <f>IF(OR(MOD($H29,2)=0,INDEX('Данные (2)'!$C$25:$V$44,INT($H29/2)+1,AE$2)&lt;&gt;1),INDEX($E$3:$F$22,AE$2,MOD(COLUMNS($H$2:AE$2),2)+1),INDEX($E$3:$F$22,INT($H29/2)+1,MOD(COLUMNS($H$2:AE$2),2)+1))</f>
        <v>-7.8183148246802991</v>
      </c>
      <c r="AF29" s="74">
        <f>IF(OR(MOD($H29,2)=0,INDEX('Данные (2)'!$C$25:$V$44,INT($H29/2)+1,AF$2)&lt;&gt;1),INDEX($E$3:$F$22,AF$2,MOD(COLUMNS($H$2:AF$2),2)+1),INDEX($E$3:$F$22,INT($H29/2)+1,MOD(COLUMNS($H$2:AF$2),2)+1))</f>
        <v>6.2348980185873337</v>
      </c>
      <c r="AG29" s="74">
        <f>IF(OR(MOD($H29,2)=0,INDEX('Данные (2)'!$C$25:$V$44,INT($H29/2)+1,AG$2)&lt;&gt;1),INDEX($E$3:$F$22,AG$2,MOD(COLUMNS($H$2:AG$2),2)+1),INDEX($E$3:$F$22,INT($H29/2)+1,MOD(COLUMNS($H$2:AG$2),2)+1))</f>
        <v>-4.3388373911755833</v>
      </c>
      <c r="AH29" s="74">
        <f>IF(OR(MOD($H29,2)=0,INDEX('Данные (2)'!$C$25:$V$44,INT($H29/2)+1,AH$2)&lt;&gt;1),INDEX($E$3:$F$22,AH$2,MOD(COLUMNS($H$2:AH$2),2)+1),INDEX($E$3:$F$22,INT($H29/2)+1,MOD(COLUMNS($H$2:AH$2),2)+1))</f>
        <v>9.0096886790241903</v>
      </c>
      <c r="AI29" s="74">
        <f>IF(OR(MOD($H29,2)=0,INDEX('Данные (2)'!$C$25:$V$44,INT($H29/2)+1,AI$2)&lt;&gt;1),INDEX($E$3:$F$22,AI$2,MOD(COLUMNS($H$2:AI$2),2)+1),INDEX($E$3:$F$22,INT($H29/2)+1,MOD(COLUMNS($H$2:AI$2),2)+1))</f>
        <v>-2.45029690981724E-15</v>
      </c>
      <c r="AJ29" s="74">
        <f>IF(OR(MOD($H29,2)=0,INDEX('Данные (2)'!$C$25:$V$44,INT($H29/2)+1,AJ$2)&lt;&gt;1),INDEX($E$3:$F$22,AJ$2,MOD(COLUMNS($H$2:AJ$2),2)+1),INDEX($E$3:$F$22,INT($H29/2)+1,MOD(COLUMNS($H$2:AJ$2),2)+1))</f>
        <v>10</v>
      </c>
      <c r="AK29" s="74">
        <f>IF(OR(MOD($H29,2)=0,INDEX('Данные (2)'!$C$25:$V$44,INT($H29/2)+1,AK$2)&lt;&gt;1),INDEX($E$3:$F$22,AK$2,MOD(COLUMNS($H$2:AK$2),2)+1),INDEX($E$3:$F$22,INT($H29/2)+1,MOD(COLUMNS($H$2:AK$2),2)+1))</f>
        <v>4.3388373911755789</v>
      </c>
      <c r="AL29" s="74">
        <f>IF(OR(MOD($H29,2)=0,INDEX('Данные (2)'!$C$25:$V$44,INT($H29/2)+1,AL$2)&lt;&gt;1),INDEX($E$3:$F$22,AL$2,MOD(COLUMNS($H$2:AL$2),2)+1),INDEX($E$3:$F$22,INT($H29/2)+1,MOD(COLUMNS($H$2:AL$2),2)+1))</f>
        <v>9.0096886790241921</v>
      </c>
      <c r="AM29" s="74">
        <f>IF(OR(MOD($H29,2)=0,INDEX('Данные (2)'!$C$25:$V$44,INT($H29/2)+1,AM$2)&lt;&gt;1),INDEX($E$3:$F$22,AM$2,MOD(COLUMNS($H$2:AM$2),2)+1),INDEX($E$3:$F$22,INT($H29/2)+1,MOD(COLUMNS($H$2:AM$2),2)+1))</f>
        <v>7.8183148246802956</v>
      </c>
      <c r="AN29" s="74">
        <f>IF(OR(MOD($H29,2)=0,INDEX('Данные (2)'!$C$25:$V$44,INT($H29/2)+1,AN$2)&lt;&gt;1),INDEX($E$3:$F$22,AN$2,MOD(COLUMNS($H$2:AN$2),2)+1),INDEX($E$3:$F$22,INT($H29/2)+1,MOD(COLUMNS($H$2:AN$2),2)+1))</f>
        <v>6.2348980185873373</v>
      </c>
      <c r="AO29" s="74">
        <f>IF(OR(MOD($H29,2)=0,INDEX('Данные (2)'!$C$25:$V$44,INT($H29/2)+1,AO$2)&lt;&gt;1),INDEX($E$3:$F$22,AO$2,MOD(COLUMNS($H$2:AO$2),2)+1),INDEX($E$3:$F$22,INT($H29/2)+1,MOD(COLUMNS($H$2:AO$2),2)+1))</f>
        <v>9.7492791218182351</v>
      </c>
      <c r="AP29" s="74">
        <f>IF(OR(MOD($H29,2)=0,INDEX('Данные (2)'!$C$25:$V$44,INT($H29/2)+1,AP$2)&lt;&gt;1),INDEX($E$3:$F$22,AP$2,MOD(COLUMNS($H$2:AP$2),2)+1),INDEX($E$3:$F$22,INT($H29/2)+1,MOD(COLUMNS($H$2:AP$2),2)+1))</f>
        <v>2.2252093395631469</v>
      </c>
      <c r="AQ29" s="74">
        <f>IF(OR(MOD($H29,2)=0,INDEX('Данные (2)'!$C$25:$V$44,INT($H29/2)+1,AQ$2)&lt;&gt;1),INDEX($E$3:$F$22,AQ$2,MOD(COLUMNS($H$2:AQ$2),2)+1),INDEX($E$3:$F$22,INT($H29/2)+1,MOD(COLUMNS($H$2:AQ$2),2)+1))</f>
        <v>9.7492791218182369</v>
      </c>
      <c r="AR29" s="74">
        <f>IF(OR(MOD($H29,2)=0,INDEX('Данные (2)'!$C$25:$V$44,INT($H29/2)+1,AR$2)&lt;&gt;1),INDEX($E$3:$F$22,AR$2,MOD(COLUMNS($H$2:AR$2),2)+1),INDEX($E$3:$F$22,INT($H29/2)+1,MOD(COLUMNS($H$2:AR$2),2)+1))</f>
        <v>-2.2252093395631407</v>
      </c>
      <c r="AS29" s="74">
        <f>IF(OR(MOD($H29,2)=0,INDEX('Данные (2)'!$C$25:$V$44,INT($H29/2)+1,AS$2)&lt;&gt;1),INDEX($E$3:$F$22,AS$2,MOD(COLUMNS($H$2:AS$2),2)+1),INDEX($E$3:$F$22,INT($H29/2)+1,MOD(COLUMNS($H$2:AS$2),2)+1))</f>
        <v>7.8183148246803</v>
      </c>
      <c r="AT29" s="74">
        <f>IF(OR(MOD($H29,2)=0,INDEX('Данные (2)'!$C$25:$V$44,INT($H29/2)+1,AT$2)&lt;&gt;1),INDEX($E$3:$F$22,AT$2,MOD(COLUMNS($H$2:AT$2),2)+1),INDEX($E$3:$F$22,INT($H29/2)+1,MOD(COLUMNS($H$2:AT$2),2)+1))</f>
        <v>-6.2348980185873328</v>
      </c>
      <c r="AU29" s="74">
        <f>IF(OR(MOD($H29,2)=0,INDEX('Данные (2)'!$C$25:$V$44,INT($H29/2)+1,AU$2)&lt;&gt;1),INDEX($E$3:$F$22,AU$2,MOD(COLUMNS($H$2:AU$2),2)+1),INDEX($E$3:$F$22,INT($H29/2)+1,MOD(COLUMNS($H$2:AU$2),2)+1))</f>
        <v>4.3388373911755842</v>
      </c>
      <c r="AV29" s="74">
        <f>IF(OR(MOD($H29,2)=0,INDEX('Данные (2)'!$C$25:$V$44,INT($H29/2)+1,AV$2)&lt;&gt;1),INDEX($E$3:$F$22,AV$2,MOD(COLUMNS($H$2:AV$2),2)+1),INDEX($E$3:$F$22,INT($H29/2)+1,MOD(COLUMNS($H$2:AV$2),2)+1))</f>
        <v>-9.0096886790241886</v>
      </c>
      <c r="AX29" s="70">
        <f>IF(OR(MOD($H29,2)=0,INDEX('Данные (2)'!$C$25:$V$44,INT($H29/2)+1,AX$2)&lt;&gt;2),INDEX($E$3:$F$22,AX$2,MOD(COLUMNS($AW$2:AX$2),2)+1),INDEX($E$3:$F$22,INT($H29/2)+1,MOD(COLUMNS($AW$2:AX$2),2)+1))</f>
        <v>4.3388373911755815</v>
      </c>
      <c r="AY29" s="70">
        <f>IF(OR(MOD($H29,2)=0,INDEX('Данные (2)'!$C$25:$V$44,INT($H29/2)+1,AY$2)&lt;&gt;2),INDEX($E$3:$F$22,AY$2,MOD(COLUMNS($AW$2:AY$2),2)+1),INDEX($E$3:$F$22,INT($H29/2)+1,MOD(COLUMNS($AW$2:AY$2),2)+1))</f>
        <v>9.0096886790241921</v>
      </c>
      <c r="AZ29" s="70">
        <f>IF(OR(MOD($H29,2)=0,INDEX('Данные (2)'!$C$25:$V$44,INT($H29/2)+1,AZ$2)&lt;&gt;2),INDEX($E$3:$F$22,AZ$2,MOD(COLUMNS($AW$2:AZ$2),2)+1),INDEX($E$3:$F$22,INT($H29/2)+1,MOD(COLUMNS($AW$2:AZ$2),2)+1))</f>
        <v>-4.3388373911755833</v>
      </c>
      <c r="BA29" s="70">
        <f>IF(OR(MOD($H29,2)=0,INDEX('Данные (2)'!$C$25:$V$44,INT($H29/2)+1,BA$2)&lt;&gt;2),INDEX($E$3:$F$22,BA$2,MOD(COLUMNS($AW$2:BA$2),2)+1),INDEX($E$3:$F$22,INT($H29/2)+1,MOD(COLUMNS($AW$2:BA$2),2)+1))</f>
        <v>9.0096886790241903</v>
      </c>
      <c r="BB29" s="70">
        <f>IF(OR(MOD($H29,2)=0,INDEX('Данные (2)'!$C$25:$V$44,INT($H29/2)+1,BB$2)&lt;&gt;2),INDEX($E$3:$F$22,BB$2,MOD(COLUMNS($AW$2:BB$2),2)+1),INDEX($E$3:$F$22,INT($H29/2)+1,MOD(COLUMNS($AW$2:BB$2),2)+1))</f>
        <v>-4.3388373911755833</v>
      </c>
      <c r="BC29" s="70">
        <f>IF(OR(MOD($H29,2)=0,INDEX('Данные (2)'!$C$25:$V$44,INT($H29/2)+1,BC$2)&lt;&gt;2),INDEX($E$3:$F$22,BC$2,MOD(COLUMNS($AW$2:BC$2),2)+1),INDEX($E$3:$F$22,INT($H29/2)+1,MOD(COLUMNS($AW$2:BC$2),2)+1))</f>
        <v>9.0096886790241903</v>
      </c>
      <c r="BD29" s="70">
        <f>IF(OR(MOD($H29,2)=0,INDEX('Данные (2)'!$C$25:$V$44,INT($H29/2)+1,BD$2)&lt;&gt;2),INDEX($E$3:$F$22,BD$2,MOD(COLUMNS($AW$2:BD$2),2)+1),INDEX($E$3:$F$22,INT($H29/2)+1,MOD(COLUMNS($AW$2:BD$2),2)+1))</f>
        <v>9.7492791218182369</v>
      </c>
      <c r="BE29" s="70">
        <f>IF(OR(MOD($H29,2)=0,INDEX('Данные (2)'!$C$25:$V$44,INT($H29/2)+1,BE$2)&lt;&gt;2),INDEX($E$3:$F$22,BE$2,MOD(COLUMNS($AW$2:BE$2),2)+1),INDEX($E$3:$F$22,INT($H29/2)+1,MOD(COLUMNS($AW$2:BE$2),2)+1))</f>
        <v>-2.2252093395631434</v>
      </c>
      <c r="BF29" s="70">
        <f>IF(OR(MOD($H29,2)=0,INDEX('Данные (2)'!$C$25:$V$44,INT($H29/2)+1,BF$2)&lt;&gt;2),INDEX($E$3:$F$22,BF$2,MOD(COLUMNS($AW$2:BF$2),2)+1),INDEX($E$3:$F$22,INT($H29/2)+1,MOD(COLUMNS($AW$2:BF$2),2)+1))</f>
        <v>7.8183148246802991</v>
      </c>
      <c r="BG29" s="70">
        <f>IF(OR(MOD($H29,2)=0,INDEX('Данные (2)'!$C$25:$V$44,INT($H29/2)+1,BG$2)&lt;&gt;2),INDEX($E$3:$F$22,BG$2,MOD(COLUMNS($AW$2:BG$2),2)+1),INDEX($E$3:$F$22,INT($H29/2)+1,MOD(COLUMNS($AW$2:BG$2),2)+1))</f>
        <v>-6.2348980185873346</v>
      </c>
      <c r="BH29" s="70">
        <f>IF(OR(MOD($H29,2)=0,INDEX('Данные (2)'!$C$25:$V$44,INT($H29/2)+1,BH$2)&lt;&gt;2),INDEX($E$3:$F$22,BH$2,MOD(COLUMNS($AW$2:BH$2),2)+1),INDEX($E$3:$F$22,INT($H29/2)+1,MOD(COLUMNS($AW$2:BH$2),2)+1))</f>
        <v>-4.3388373911755833</v>
      </c>
      <c r="BI29" s="70">
        <f>IF(OR(MOD($H29,2)=0,INDEX('Данные (2)'!$C$25:$V$44,INT($H29/2)+1,BI$2)&lt;&gt;2),INDEX($E$3:$F$22,BI$2,MOD(COLUMNS($AW$2:BI$2),2)+1),INDEX($E$3:$F$22,INT($H29/2)+1,MOD(COLUMNS($AW$2:BI$2),2)+1))</f>
        <v>9.0096886790241903</v>
      </c>
      <c r="BJ29" s="70">
        <f>IF(OR(MOD($H29,2)=0,INDEX('Данные (2)'!$C$25:$V$44,INT($H29/2)+1,BJ$2)&lt;&gt;2),INDEX($E$3:$F$22,BJ$2,MOD(COLUMNS($AW$2:BJ$2),2)+1),INDEX($E$3:$F$22,INT($H29/2)+1,MOD(COLUMNS($AW$2:BJ$2),2)+1))</f>
        <v>1.22514845490862E-15</v>
      </c>
      <c r="BK29" s="70">
        <f>IF(OR(MOD($H29,2)=0,INDEX('Данные (2)'!$C$25:$V$44,INT($H29/2)+1,BK$2)&lt;&gt;2),INDEX($E$3:$F$22,BK$2,MOD(COLUMNS($AW$2:BK$2),2)+1),INDEX($E$3:$F$22,INT($H29/2)+1,MOD(COLUMNS($AW$2:BK$2),2)+1))</f>
        <v>-10</v>
      </c>
      <c r="BL29" s="70">
        <f>IF(OR(MOD($H29,2)=0,INDEX('Данные (2)'!$C$25:$V$44,INT($H29/2)+1,BL$2)&lt;&gt;2),INDEX($E$3:$F$22,BL$2,MOD(COLUMNS($AW$2:BL$2),2)+1),INDEX($E$3:$F$22,INT($H29/2)+1,MOD(COLUMNS($AW$2:BL$2),2)+1))</f>
        <v>-4.3388373911755833</v>
      </c>
      <c r="BM29" s="70">
        <f>IF(OR(MOD($H29,2)=0,INDEX('Данные (2)'!$C$25:$V$44,INT($H29/2)+1,BM$2)&lt;&gt;2),INDEX($E$3:$F$22,BM$2,MOD(COLUMNS($AW$2:BM$2),2)+1),INDEX($E$3:$F$22,INT($H29/2)+1,MOD(COLUMNS($AW$2:BM$2),2)+1))</f>
        <v>9.0096886790241903</v>
      </c>
      <c r="BN29" s="70">
        <f>IF(OR(MOD($H29,2)=0,INDEX('Данные (2)'!$C$25:$V$44,INT($H29/2)+1,BN$2)&lt;&gt;2),INDEX($E$3:$F$22,BN$2,MOD(COLUMNS($AW$2:BN$2),2)+1),INDEX($E$3:$F$22,INT($H29/2)+1,MOD(COLUMNS($AW$2:BN$2),2)+1))</f>
        <v>-7.8183148246802965</v>
      </c>
      <c r="BO29" s="70">
        <f>IF(OR(MOD($H29,2)=0,INDEX('Данные (2)'!$C$25:$V$44,INT($H29/2)+1,BO$2)&lt;&gt;2),INDEX($E$3:$F$22,BO$2,MOD(COLUMNS($AW$2:BO$2),2)+1),INDEX($E$3:$F$22,INT($H29/2)+1,MOD(COLUMNS($AW$2:BO$2),2)+1))</f>
        <v>-6.2348980185873373</v>
      </c>
      <c r="BP29" s="70">
        <f>IF(OR(MOD($H29,2)=0,INDEX('Данные (2)'!$C$25:$V$44,INT($H29/2)+1,BP$2)&lt;&gt;2),INDEX($E$3:$F$22,BP$2,MOD(COLUMNS($AW$2:BP$2),2)+1),INDEX($E$3:$F$22,INT($H29/2)+1,MOD(COLUMNS($AW$2:BP$2),2)+1))</f>
        <v>-9.7492791218182369</v>
      </c>
      <c r="BQ29" s="70">
        <f>IF(OR(MOD($H29,2)=0,INDEX('Данные (2)'!$C$25:$V$44,INT($H29/2)+1,BQ$2)&lt;&gt;2),INDEX($E$3:$F$22,BQ$2,MOD(COLUMNS($AW$2:BQ$2),2)+1),INDEX($E$3:$F$22,INT($H29/2)+1,MOD(COLUMNS($AW$2:BQ$2),2)+1))</f>
        <v>-2.225209339563146</v>
      </c>
      <c r="BR29" s="70">
        <f>IF(OR(MOD($H29,2)=0,INDEX('Данные (2)'!$C$25:$V$44,INT($H29/2)+1,BR$2)&lt;&gt;2),INDEX($E$3:$F$22,BR$2,MOD(COLUMNS($AW$2:BR$2),2)+1),INDEX($E$3:$F$22,INT($H29/2)+1,MOD(COLUMNS($AW$2:BR$2),2)+1))</f>
        <v>-4.3388373911755833</v>
      </c>
      <c r="BS29" s="70">
        <f>IF(OR(MOD($H29,2)=0,INDEX('Данные (2)'!$C$25:$V$44,INT($H29/2)+1,BS$2)&lt;&gt;2),INDEX($E$3:$F$22,BS$2,MOD(COLUMNS($AW$2:BS$2),2)+1),INDEX($E$3:$F$22,INT($H29/2)+1,MOD(COLUMNS($AW$2:BS$2),2)+1))</f>
        <v>9.0096886790241903</v>
      </c>
      <c r="BT29" s="70">
        <f>IF(OR(MOD($H29,2)=0,INDEX('Данные (2)'!$C$25:$V$44,INT($H29/2)+1,BT$2)&lt;&gt;2),INDEX($E$3:$F$22,BT$2,MOD(COLUMNS($AW$2:BT$2),2)+1),INDEX($E$3:$F$22,INT($H29/2)+1,MOD(COLUMNS($AW$2:BT$2),2)+1))</f>
        <v>-7.8183148246802991</v>
      </c>
      <c r="BU29" s="70">
        <f>IF(OR(MOD($H29,2)=0,INDEX('Данные (2)'!$C$25:$V$44,INT($H29/2)+1,BU$2)&lt;&gt;2),INDEX($E$3:$F$22,BU$2,MOD(COLUMNS($AW$2:BU$2),2)+1),INDEX($E$3:$F$22,INT($H29/2)+1,MOD(COLUMNS($AW$2:BU$2),2)+1))</f>
        <v>6.2348980185873337</v>
      </c>
      <c r="BV29" s="70">
        <f>IF(OR(MOD($H29,2)=0,INDEX('Данные (2)'!$C$25:$V$44,INT($H29/2)+1,BV$2)&lt;&gt;2),INDEX($E$3:$F$22,BV$2,MOD(COLUMNS($AW$2:BV$2),2)+1),INDEX($E$3:$F$22,INT($H29/2)+1,MOD(COLUMNS($AW$2:BV$2),2)+1))</f>
        <v>-4.3388373911755833</v>
      </c>
      <c r="BW29" s="70">
        <f>IF(OR(MOD($H29,2)=0,INDEX('Данные (2)'!$C$25:$V$44,INT($H29/2)+1,BW$2)&lt;&gt;2),INDEX($E$3:$F$22,BW$2,MOD(COLUMNS($AW$2:BW$2),2)+1),INDEX($E$3:$F$22,INT($H29/2)+1,MOD(COLUMNS($AW$2:BW$2),2)+1))</f>
        <v>9.0096886790241903</v>
      </c>
      <c r="BX29" s="70">
        <f>IF(OR(MOD($H29,2)=0,INDEX('Данные (2)'!$C$25:$V$44,INT($H29/2)+1,BX$2)&lt;&gt;2),INDEX($E$3:$F$22,BX$2,MOD(COLUMNS($AW$2:BX$2),2)+1),INDEX($E$3:$F$22,INT($H29/2)+1,MOD(COLUMNS($AW$2:BX$2),2)+1))</f>
        <v>-4.3388373911755833</v>
      </c>
      <c r="BY29" s="70">
        <f>IF(OR(MOD($H29,2)=0,INDEX('Данные (2)'!$C$25:$V$44,INT($H29/2)+1,BY$2)&lt;&gt;2),INDEX($E$3:$F$22,BY$2,MOD(COLUMNS($AW$2:BY$2),2)+1),INDEX($E$3:$F$22,INT($H29/2)+1,MOD(COLUMNS($AW$2:BY$2),2)+1))</f>
        <v>9.0096886790241903</v>
      </c>
      <c r="BZ29" s="70">
        <f>IF(OR(MOD($H29,2)=0,INDEX('Данные (2)'!$C$25:$V$44,INT($H29/2)+1,BZ$2)&lt;&gt;2),INDEX($E$3:$F$22,BZ$2,MOD(COLUMNS($AW$2:BZ$2),2)+1),INDEX($E$3:$F$22,INT($H29/2)+1,MOD(COLUMNS($AW$2:BZ$2),2)+1))</f>
        <v>4.3388373911755789</v>
      </c>
      <c r="CA29" s="70">
        <f>IF(OR(MOD($H29,2)=0,INDEX('Данные (2)'!$C$25:$V$44,INT($H29/2)+1,CA$2)&lt;&gt;2),INDEX($E$3:$F$22,CA$2,MOD(COLUMNS($AW$2:CA$2),2)+1),INDEX($E$3:$F$22,INT($H29/2)+1,MOD(COLUMNS($AW$2:CA$2),2)+1))</f>
        <v>9.0096886790241921</v>
      </c>
      <c r="CB29" s="70">
        <f>IF(OR(MOD($H29,2)=0,INDEX('Данные (2)'!$C$25:$V$44,INT($H29/2)+1,CB$2)&lt;&gt;2),INDEX($E$3:$F$22,CB$2,MOD(COLUMNS($AW$2:CB$2),2)+1),INDEX($E$3:$F$22,INT($H29/2)+1,MOD(COLUMNS($AW$2:CB$2),2)+1))</f>
        <v>7.8183148246802956</v>
      </c>
      <c r="CC29" s="70">
        <f>IF(OR(MOD($H29,2)=0,INDEX('Данные (2)'!$C$25:$V$44,INT($H29/2)+1,CC$2)&lt;&gt;2),INDEX($E$3:$F$22,CC$2,MOD(COLUMNS($AW$2:CC$2),2)+1),INDEX($E$3:$F$22,INT($H29/2)+1,MOD(COLUMNS($AW$2:CC$2),2)+1))</f>
        <v>6.2348980185873373</v>
      </c>
      <c r="CD29" s="70">
        <f>IF(OR(MOD($H29,2)=0,INDEX('Данные (2)'!$C$25:$V$44,INT($H29/2)+1,CD$2)&lt;&gt;2),INDEX($E$3:$F$22,CD$2,MOD(COLUMNS($AW$2:CD$2),2)+1),INDEX($E$3:$F$22,INT($H29/2)+1,MOD(COLUMNS($AW$2:CD$2),2)+1))</f>
        <v>9.7492791218182351</v>
      </c>
      <c r="CE29" s="70">
        <f>IF(OR(MOD($H29,2)=0,INDEX('Данные (2)'!$C$25:$V$44,INT($H29/2)+1,CE$2)&lt;&gt;2),INDEX($E$3:$F$22,CE$2,MOD(COLUMNS($AW$2:CE$2),2)+1),INDEX($E$3:$F$22,INT($H29/2)+1,MOD(COLUMNS($AW$2:CE$2),2)+1))</f>
        <v>2.2252093395631469</v>
      </c>
      <c r="CF29" s="70">
        <f>IF(OR(MOD($H29,2)=0,INDEX('Данные (2)'!$C$25:$V$44,INT($H29/2)+1,CF$2)&lt;&gt;2),INDEX($E$3:$F$22,CF$2,MOD(COLUMNS($AW$2:CF$2),2)+1),INDEX($E$3:$F$22,INT($H29/2)+1,MOD(COLUMNS($AW$2:CF$2),2)+1))</f>
        <v>9.7492791218182369</v>
      </c>
      <c r="CG29" s="70">
        <f>IF(OR(MOD($H29,2)=0,INDEX('Данные (2)'!$C$25:$V$44,INT($H29/2)+1,CG$2)&lt;&gt;2),INDEX($E$3:$F$22,CG$2,MOD(COLUMNS($AW$2:CG$2),2)+1),INDEX($E$3:$F$22,INT($H29/2)+1,MOD(COLUMNS($AW$2:CG$2),2)+1))</f>
        <v>-2.2252093395631407</v>
      </c>
      <c r="CH29" s="70">
        <f>IF(OR(MOD($H29,2)=0,INDEX('Данные (2)'!$C$25:$V$44,INT($H29/2)+1,CH$2)&lt;&gt;2),INDEX($E$3:$F$22,CH$2,MOD(COLUMNS($AW$2:CH$2),2)+1),INDEX($E$3:$F$22,INT($H29/2)+1,MOD(COLUMNS($AW$2:CH$2),2)+1))</f>
        <v>7.8183148246803</v>
      </c>
      <c r="CI29" s="70">
        <f>IF(OR(MOD($H29,2)=0,INDEX('Данные (2)'!$C$25:$V$44,INT($H29/2)+1,CI$2)&lt;&gt;2),INDEX($E$3:$F$22,CI$2,MOD(COLUMNS($AW$2:CI$2),2)+1),INDEX($E$3:$F$22,INT($H29/2)+1,MOD(COLUMNS($AW$2:CI$2),2)+1))</f>
        <v>-6.2348980185873328</v>
      </c>
      <c r="CJ29" s="70">
        <f>IF(OR(MOD($H29,2)=0,INDEX('Данные (2)'!$C$25:$V$44,INT($H29/2)+1,CJ$2)&lt;&gt;2),INDEX($E$3:$F$22,CJ$2,MOD(COLUMNS($AW$2:CJ$2),2)+1),INDEX($E$3:$F$22,INT($H29/2)+1,MOD(COLUMNS($AW$2:CJ$2),2)+1))</f>
        <v>4.3388373911755842</v>
      </c>
      <c r="CK29" s="70">
        <f>IF(OR(MOD($H29,2)=0,INDEX('Данные (2)'!$C$25:$V$44,INT($H29/2)+1,CK$2)&lt;&gt;2),INDEX($E$3:$F$22,CK$2,MOD(COLUMNS($AW$2:CK$2),2)+1),INDEX($E$3:$F$22,INT($H29/2)+1,MOD(COLUMNS($AW$2:CK$2),2)+1))</f>
        <v>-9.0096886790241886</v>
      </c>
      <c r="CM29" s="69">
        <f>INDEX(I29:AV29,$B$60*2-1)</f>
        <v>-4.3388373911755833</v>
      </c>
      <c r="CN29" s="69">
        <f>INDEX(I29:AV29,$B$60*2)</f>
        <v>9.0096886790241903</v>
      </c>
      <c r="CO29" s="69">
        <f>INDEX(AX29:CK29,$B$60*2-1)</f>
        <v>-4.3388373911755833</v>
      </c>
      <c r="CP29" s="69">
        <f>INDEX(AX29:CK29,$B$60*2)</f>
        <v>9.0096886790241903</v>
      </c>
    </row>
    <row r="30" spans="4:94" x14ac:dyDescent="0.25">
      <c r="H30" s="75">
        <v>26</v>
      </c>
      <c r="I30" s="74">
        <f>IF(OR(MOD($H30,2)=0,INDEX('Данные (2)'!$C$25:$V$44,INT($H30/2)+1,I$2)&lt;&gt;1),INDEX($E$3:$F$22,I$2,MOD(COLUMNS(H$2:$I$2),2)+1),INDEX($E$3:$F$22,INT($H30/2)+1,MOD(COLUMNS(H$2:$I$2),2)+1))</f>
        <v>4.3388373911755815</v>
      </c>
      <c r="J30" s="74">
        <f>IF(OR(MOD($H30,2)=0,INDEX('Данные (2)'!$C$25:$V$44,INT($H30/2)+1,J$2)&lt;&gt;1),INDEX($E$3:$F$22,J$2,MOD(COLUMNS($H$2:J$2),2)+1),INDEX($E$3:$F$22,INT($H30/2)+1,MOD(COLUMNS($H$2:J$2),2)+1))</f>
        <v>9.0096886790241921</v>
      </c>
      <c r="K30" s="74">
        <f>IF(OR(MOD($H30,2)=0,INDEX('Данные (2)'!$C$25:$V$44,INT($H30/2)+1,K$2)&lt;&gt;1),INDEX($E$3:$F$22,K$2,MOD(COLUMNS($H$2:K$2),2)+1),INDEX($E$3:$F$22,INT($H30/2)+1,MOD(COLUMNS($H$2:K$2),2)+1))</f>
        <v>7.8183148246802983</v>
      </c>
      <c r="L30" s="74">
        <f>IF(OR(MOD($H30,2)=0,INDEX('Данные (2)'!$C$25:$V$44,INT($H30/2)+1,L$2)&lt;&gt;1),INDEX($E$3:$F$22,L$2,MOD(COLUMNS($H$2:L$2),2)+1),INDEX($E$3:$F$22,INT($H30/2)+1,MOD(COLUMNS($H$2:L$2),2)+1))</f>
        <v>6.2348980185873355</v>
      </c>
      <c r="M30" s="74">
        <f>IF(OR(MOD($H30,2)=0,INDEX('Данные (2)'!$C$25:$V$44,INT($H30/2)+1,M$2)&lt;&gt;1),INDEX($E$3:$F$22,M$2,MOD(COLUMNS($H$2:M$2),2)+1),INDEX($E$3:$F$22,INT($H30/2)+1,MOD(COLUMNS($H$2:M$2),2)+1))</f>
        <v>9.7492791218182369</v>
      </c>
      <c r="N30" s="74">
        <f>IF(OR(MOD($H30,2)=0,INDEX('Данные (2)'!$C$25:$V$44,INT($H30/2)+1,N$2)&lt;&gt;1),INDEX($E$3:$F$22,N$2,MOD(COLUMNS($H$2:N$2),2)+1),INDEX($E$3:$F$22,INT($H30/2)+1,MOD(COLUMNS($H$2:N$2),2)+1))</f>
        <v>2.2252093395631443</v>
      </c>
      <c r="O30" s="74">
        <f>IF(OR(MOD($H30,2)=0,INDEX('Данные (2)'!$C$25:$V$44,INT($H30/2)+1,O$2)&lt;&gt;1),INDEX($E$3:$F$22,O$2,MOD(COLUMNS($H$2:O$2),2)+1),INDEX($E$3:$F$22,INT($H30/2)+1,MOD(COLUMNS($H$2:O$2),2)+1))</f>
        <v>9.7492791218182369</v>
      </c>
      <c r="P30" s="74">
        <f>IF(OR(MOD($H30,2)=0,INDEX('Данные (2)'!$C$25:$V$44,INT($H30/2)+1,P$2)&lt;&gt;1),INDEX($E$3:$F$22,P$2,MOD(COLUMNS($H$2:P$2),2)+1),INDEX($E$3:$F$22,INT($H30/2)+1,MOD(COLUMNS($H$2:P$2),2)+1))</f>
        <v>-2.2252093395631434</v>
      </c>
      <c r="Q30" s="74">
        <f>IF(OR(MOD($H30,2)=0,INDEX('Данные (2)'!$C$25:$V$44,INT($H30/2)+1,Q$2)&lt;&gt;1),INDEX($E$3:$F$22,Q$2,MOD(COLUMNS($H$2:Q$2),2)+1),INDEX($E$3:$F$22,INT($H30/2)+1,MOD(COLUMNS($H$2:Q$2),2)+1))</f>
        <v>7.8183148246802991</v>
      </c>
      <c r="R30" s="74">
        <f>IF(OR(MOD($H30,2)=0,INDEX('Данные (2)'!$C$25:$V$44,INT($H30/2)+1,R$2)&lt;&gt;1),INDEX($E$3:$F$22,R$2,MOD(COLUMNS($H$2:R$2),2)+1),INDEX($E$3:$F$22,INT($H30/2)+1,MOD(COLUMNS($H$2:R$2),2)+1))</f>
        <v>-6.2348980185873346</v>
      </c>
      <c r="S30" s="74">
        <f>IF(OR(MOD($H30,2)=0,INDEX('Данные (2)'!$C$25:$V$44,INT($H30/2)+1,S$2)&lt;&gt;1),INDEX($E$3:$F$22,S$2,MOD(COLUMNS($H$2:S$2),2)+1),INDEX($E$3:$F$22,INT($H30/2)+1,MOD(COLUMNS($H$2:S$2),2)+1))</f>
        <v>4.3388373911755824</v>
      </c>
      <c r="T30" s="74">
        <f>IF(OR(MOD($H30,2)=0,INDEX('Данные (2)'!$C$25:$V$44,INT($H30/2)+1,T$2)&lt;&gt;1),INDEX($E$3:$F$22,T$2,MOD(COLUMNS($H$2:T$2),2)+1),INDEX($E$3:$F$22,INT($H30/2)+1,MOD(COLUMNS($H$2:T$2),2)+1))</f>
        <v>-9.0096886790241903</v>
      </c>
      <c r="U30" s="74">
        <f>IF(OR(MOD($H30,2)=0,INDEX('Данные (2)'!$C$25:$V$44,INT($H30/2)+1,U$2)&lt;&gt;1),INDEX($E$3:$F$22,U$2,MOD(COLUMNS($H$2:U$2),2)+1),INDEX($E$3:$F$22,INT($H30/2)+1,MOD(COLUMNS($H$2:U$2),2)+1))</f>
        <v>1.22514845490862E-15</v>
      </c>
      <c r="V30" s="74">
        <f>IF(OR(MOD($H30,2)=0,INDEX('Данные (2)'!$C$25:$V$44,INT($H30/2)+1,V$2)&lt;&gt;1),INDEX($E$3:$F$22,V$2,MOD(COLUMNS($H$2:V$2),2)+1),INDEX($E$3:$F$22,INT($H30/2)+1,MOD(COLUMNS($H$2:V$2),2)+1))</f>
        <v>-10</v>
      </c>
      <c r="W30" s="74">
        <f>IF(OR(MOD($H30,2)=0,INDEX('Данные (2)'!$C$25:$V$44,INT($H30/2)+1,W$2)&lt;&gt;1),INDEX($E$3:$F$22,W$2,MOD(COLUMNS($H$2:W$2),2)+1),INDEX($E$3:$F$22,INT($H30/2)+1,MOD(COLUMNS($H$2:W$2),2)+1))</f>
        <v>-4.3388373911755798</v>
      </c>
      <c r="X30" s="74">
        <f>IF(OR(MOD($H30,2)=0,INDEX('Данные (2)'!$C$25:$V$44,INT($H30/2)+1,X$2)&lt;&gt;1),INDEX($E$3:$F$22,X$2,MOD(COLUMNS($H$2:X$2),2)+1),INDEX($E$3:$F$22,INT($H30/2)+1,MOD(COLUMNS($H$2:X$2),2)+1))</f>
        <v>-9.0096886790241921</v>
      </c>
      <c r="Y30" s="74">
        <f>IF(OR(MOD($H30,2)=0,INDEX('Данные (2)'!$C$25:$V$44,INT($H30/2)+1,Y$2)&lt;&gt;1),INDEX($E$3:$F$22,Y$2,MOD(COLUMNS($H$2:Y$2),2)+1),INDEX($E$3:$F$22,INT($H30/2)+1,MOD(COLUMNS($H$2:Y$2),2)+1))</f>
        <v>-7.8183148246802965</v>
      </c>
      <c r="Z30" s="74">
        <f>IF(OR(MOD($H30,2)=0,INDEX('Данные (2)'!$C$25:$V$44,INT($H30/2)+1,Z$2)&lt;&gt;1),INDEX($E$3:$F$22,Z$2,MOD(COLUMNS($H$2:Z$2),2)+1),INDEX($E$3:$F$22,INT($H30/2)+1,MOD(COLUMNS($H$2:Z$2),2)+1))</f>
        <v>-6.2348980185873373</v>
      </c>
      <c r="AA30" s="74">
        <f>IF(OR(MOD($H30,2)=0,INDEX('Данные (2)'!$C$25:$V$44,INT($H30/2)+1,AA$2)&lt;&gt;1),INDEX($E$3:$F$22,AA$2,MOD(COLUMNS($H$2:AA$2),2)+1),INDEX($E$3:$F$22,INT($H30/2)+1,MOD(COLUMNS($H$2:AA$2),2)+1))</f>
        <v>-9.7492791218182369</v>
      </c>
      <c r="AB30" s="74">
        <f>IF(OR(MOD($H30,2)=0,INDEX('Данные (2)'!$C$25:$V$44,INT($H30/2)+1,AB$2)&lt;&gt;1),INDEX($E$3:$F$22,AB$2,MOD(COLUMNS($H$2:AB$2),2)+1),INDEX($E$3:$F$22,INT($H30/2)+1,MOD(COLUMNS($H$2:AB$2),2)+1))</f>
        <v>-2.225209339563146</v>
      </c>
      <c r="AC30" s="74">
        <f>IF(OR(MOD($H30,2)=0,INDEX('Данные (2)'!$C$25:$V$44,INT($H30/2)+1,AC$2)&lt;&gt;1),INDEX($E$3:$F$22,AC$2,MOD(COLUMNS($H$2:AC$2),2)+1),INDEX($E$3:$F$22,INT($H30/2)+1,MOD(COLUMNS($H$2:AC$2),2)+1))</f>
        <v>-9.7492791218182369</v>
      </c>
      <c r="AD30" s="74">
        <f>IF(OR(MOD($H30,2)=0,INDEX('Данные (2)'!$C$25:$V$44,INT($H30/2)+1,AD$2)&lt;&gt;1),INDEX($E$3:$F$22,AD$2,MOD(COLUMNS($H$2:AD$2),2)+1),INDEX($E$3:$F$22,INT($H30/2)+1,MOD(COLUMNS($H$2:AD$2),2)+1))</f>
        <v>2.2252093395631425</v>
      </c>
      <c r="AE30" s="74">
        <f>IF(OR(MOD($H30,2)=0,INDEX('Данные (2)'!$C$25:$V$44,INT($H30/2)+1,AE$2)&lt;&gt;1),INDEX($E$3:$F$22,AE$2,MOD(COLUMNS($H$2:AE$2),2)+1),INDEX($E$3:$F$22,INT($H30/2)+1,MOD(COLUMNS($H$2:AE$2),2)+1))</f>
        <v>-7.8183148246802991</v>
      </c>
      <c r="AF30" s="74">
        <f>IF(OR(MOD($H30,2)=0,INDEX('Данные (2)'!$C$25:$V$44,INT($H30/2)+1,AF$2)&lt;&gt;1),INDEX($E$3:$F$22,AF$2,MOD(COLUMNS($H$2:AF$2),2)+1),INDEX($E$3:$F$22,INT($H30/2)+1,MOD(COLUMNS($H$2:AF$2),2)+1))</f>
        <v>6.2348980185873337</v>
      </c>
      <c r="AG30" s="74">
        <f>IF(OR(MOD($H30,2)=0,INDEX('Данные (2)'!$C$25:$V$44,INT($H30/2)+1,AG$2)&lt;&gt;1),INDEX($E$3:$F$22,AG$2,MOD(COLUMNS($H$2:AG$2),2)+1),INDEX($E$3:$F$22,INT($H30/2)+1,MOD(COLUMNS($H$2:AG$2),2)+1))</f>
        <v>-4.3388373911755833</v>
      </c>
      <c r="AH30" s="74">
        <f>IF(OR(MOD($H30,2)=0,INDEX('Данные (2)'!$C$25:$V$44,INT($H30/2)+1,AH$2)&lt;&gt;1),INDEX($E$3:$F$22,AH$2,MOD(COLUMNS($H$2:AH$2),2)+1),INDEX($E$3:$F$22,INT($H30/2)+1,MOD(COLUMNS($H$2:AH$2),2)+1))</f>
        <v>9.0096886790241903</v>
      </c>
      <c r="AI30" s="74">
        <f>IF(OR(MOD($H30,2)=0,INDEX('Данные (2)'!$C$25:$V$44,INT($H30/2)+1,AI$2)&lt;&gt;1),INDEX($E$3:$F$22,AI$2,MOD(COLUMNS($H$2:AI$2),2)+1),INDEX($E$3:$F$22,INT($H30/2)+1,MOD(COLUMNS($H$2:AI$2),2)+1))</f>
        <v>-2.45029690981724E-15</v>
      </c>
      <c r="AJ30" s="74">
        <f>IF(OR(MOD($H30,2)=0,INDEX('Данные (2)'!$C$25:$V$44,INT($H30/2)+1,AJ$2)&lt;&gt;1),INDEX($E$3:$F$22,AJ$2,MOD(COLUMNS($H$2:AJ$2),2)+1),INDEX($E$3:$F$22,INT($H30/2)+1,MOD(COLUMNS($H$2:AJ$2),2)+1))</f>
        <v>10</v>
      </c>
      <c r="AK30" s="74">
        <f>IF(OR(MOD($H30,2)=0,INDEX('Данные (2)'!$C$25:$V$44,INT($H30/2)+1,AK$2)&lt;&gt;1),INDEX($E$3:$F$22,AK$2,MOD(COLUMNS($H$2:AK$2),2)+1),INDEX($E$3:$F$22,INT($H30/2)+1,MOD(COLUMNS($H$2:AK$2),2)+1))</f>
        <v>4.3388373911755789</v>
      </c>
      <c r="AL30" s="74">
        <f>IF(OR(MOD($H30,2)=0,INDEX('Данные (2)'!$C$25:$V$44,INT($H30/2)+1,AL$2)&lt;&gt;1),INDEX($E$3:$F$22,AL$2,MOD(COLUMNS($H$2:AL$2),2)+1),INDEX($E$3:$F$22,INT($H30/2)+1,MOD(COLUMNS($H$2:AL$2),2)+1))</f>
        <v>9.0096886790241921</v>
      </c>
      <c r="AM30" s="74">
        <f>IF(OR(MOD($H30,2)=0,INDEX('Данные (2)'!$C$25:$V$44,INT($H30/2)+1,AM$2)&lt;&gt;1),INDEX($E$3:$F$22,AM$2,MOD(COLUMNS($H$2:AM$2),2)+1),INDEX($E$3:$F$22,INT($H30/2)+1,MOD(COLUMNS($H$2:AM$2),2)+1))</f>
        <v>7.8183148246802956</v>
      </c>
      <c r="AN30" s="74">
        <f>IF(OR(MOD($H30,2)=0,INDEX('Данные (2)'!$C$25:$V$44,INT($H30/2)+1,AN$2)&lt;&gt;1),INDEX($E$3:$F$22,AN$2,MOD(COLUMNS($H$2:AN$2),2)+1),INDEX($E$3:$F$22,INT($H30/2)+1,MOD(COLUMNS($H$2:AN$2),2)+1))</f>
        <v>6.2348980185873373</v>
      </c>
      <c r="AO30" s="74">
        <f>IF(OR(MOD($H30,2)=0,INDEX('Данные (2)'!$C$25:$V$44,INT($H30/2)+1,AO$2)&lt;&gt;1),INDEX($E$3:$F$22,AO$2,MOD(COLUMNS($H$2:AO$2),2)+1),INDEX($E$3:$F$22,INT($H30/2)+1,MOD(COLUMNS($H$2:AO$2),2)+1))</f>
        <v>9.7492791218182351</v>
      </c>
      <c r="AP30" s="74">
        <f>IF(OR(MOD($H30,2)=0,INDEX('Данные (2)'!$C$25:$V$44,INT($H30/2)+1,AP$2)&lt;&gt;1),INDEX($E$3:$F$22,AP$2,MOD(COLUMNS($H$2:AP$2),2)+1),INDEX($E$3:$F$22,INT($H30/2)+1,MOD(COLUMNS($H$2:AP$2),2)+1))</f>
        <v>2.2252093395631469</v>
      </c>
      <c r="AQ30" s="74">
        <f>IF(OR(MOD($H30,2)=0,INDEX('Данные (2)'!$C$25:$V$44,INT($H30/2)+1,AQ$2)&lt;&gt;1),INDEX($E$3:$F$22,AQ$2,MOD(COLUMNS($H$2:AQ$2),2)+1),INDEX($E$3:$F$22,INT($H30/2)+1,MOD(COLUMNS($H$2:AQ$2),2)+1))</f>
        <v>9.7492791218182369</v>
      </c>
      <c r="AR30" s="74">
        <f>IF(OR(MOD($H30,2)=0,INDEX('Данные (2)'!$C$25:$V$44,INT($H30/2)+1,AR$2)&lt;&gt;1),INDEX($E$3:$F$22,AR$2,MOD(COLUMNS($H$2:AR$2),2)+1),INDEX($E$3:$F$22,INT($H30/2)+1,MOD(COLUMNS($H$2:AR$2),2)+1))</f>
        <v>-2.2252093395631407</v>
      </c>
      <c r="AS30" s="74">
        <f>IF(OR(MOD($H30,2)=0,INDEX('Данные (2)'!$C$25:$V$44,INT($H30/2)+1,AS$2)&lt;&gt;1),INDEX($E$3:$F$22,AS$2,MOD(COLUMNS($H$2:AS$2),2)+1),INDEX($E$3:$F$22,INT($H30/2)+1,MOD(COLUMNS($H$2:AS$2),2)+1))</f>
        <v>7.8183148246803</v>
      </c>
      <c r="AT30" s="74">
        <f>IF(OR(MOD($H30,2)=0,INDEX('Данные (2)'!$C$25:$V$44,INT($H30/2)+1,AT$2)&lt;&gt;1),INDEX($E$3:$F$22,AT$2,MOD(COLUMNS($H$2:AT$2),2)+1),INDEX($E$3:$F$22,INT($H30/2)+1,MOD(COLUMNS($H$2:AT$2),2)+1))</f>
        <v>-6.2348980185873328</v>
      </c>
      <c r="AU30" s="74">
        <f>IF(OR(MOD($H30,2)=0,INDEX('Данные (2)'!$C$25:$V$44,INT($H30/2)+1,AU$2)&lt;&gt;1),INDEX($E$3:$F$22,AU$2,MOD(COLUMNS($H$2:AU$2),2)+1),INDEX($E$3:$F$22,INT($H30/2)+1,MOD(COLUMNS($H$2:AU$2),2)+1))</f>
        <v>4.3388373911755842</v>
      </c>
      <c r="AV30" s="74">
        <f>IF(OR(MOD($H30,2)=0,INDEX('Данные (2)'!$C$25:$V$44,INT($H30/2)+1,AV$2)&lt;&gt;1),INDEX($E$3:$F$22,AV$2,MOD(COLUMNS($H$2:AV$2),2)+1),INDEX($E$3:$F$22,INT($H30/2)+1,MOD(COLUMNS($H$2:AV$2),2)+1))</f>
        <v>-9.0096886790241886</v>
      </c>
      <c r="AX30" s="70">
        <f>IF(OR(MOD($H30,2)=0,INDEX('Данные (2)'!$C$25:$V$44,INT($H30/2)+1,AX$2)&lt;&gt;2),INDEX($E$3:$F$22,AX$2,MOD(COLUMNS($AW$2:AX$2),2)+1),INDEX($E$3:$F$22,INT($H30/2)+1,MOD(COLUMNS($AW$2:AX$2),2)+1))</f>
        <v>4.3388373911755815</v>
      </c>
      <c r="AY30" s="70">
        <f>IF(OR(MOD($H30,2)=0,INDEX('Данные (2)'!$C$25:$V$44,INT($H30/2)+1,AY$2)&lt;&gt;2),INDEX($E$3:$F$22,AY$2,MOD(COLUMNS($AW$2:AY$2),2)+1),INDEX($E$3:$F$22,INT($H30/2)+1,MOD(COLUMNS($AW$2:AY$2),2)+1))</f>
        <v>9.0096886790241921</v>
      </c>
      <c r="AZ30" s="70">
        <f>IF(OR(MOD($H30,2)=0,INDEX('Данные (2)'!$C$25:$V$44,INT($H30/2)+1,AZ$2)&lt;&gt;2),INDEX($E$3:$F$22,AZ$2,MOD(COLUMNS($AW$2:AZ$2),2)+1),INDEX($E$3:$F$22,INT($H30/2)+1,MOD(COLUMNS($AW$2:AZ$2),2)+1))</f>
        <v>7.8183148246802983</v>
      </c>
      <c r="BA30" s="70">
        <f>IF(OR(MOD($H30,2)=0,INDEX('Данные (2)'!$C$25:$V$44,INT($H30/2)+1,BA$2)&lt;&gt;2),INDEX($E$3:$F$22,BA$2,MOD(COLUMNS($AW$2:BA$2),2)+1),INDEX($E$3:$F$22,INT($H30/2)+1,MOD(COLUMNS($AW$2:BA$2),2)+1))</f>
        <v>6.2348980185873355</v>
      </c>
      <c r="BB30" s="70">
        <f>IF(OR(MOD($H30,2)=0,INDEX('Данные (2)'!$C$25:$V$44,INT($H30/2)+1,BB$2)&lt;&gt;2),INDEX($E$3:$F$22,BB$2,MOD(COLUMNS($AW$2:BB$2),2)+1),INDEX($E$3:$F$22,INT($H30/2)+1,MOD(COLUMNS($AW$2:BB$2),2)+1))</f>
        <v>9.7492791218182369</v>
      </c>
      <c r="BC30" s="70">
        <f>IF(OR(MOD($H30,2)=0,INDEX('Данные (2)'!$C$25:$V$44,INT($H30/2)+1,BC$2)&lt;&gt;2),INDEX($E$3:$F$22,BC$2,MOD(COLUMNS($AW$2:BC$2),2)+1),INDEX($E$3:$F$22,INT($H30/2)+1,MOD(COLUMNS($AW$2:BC$2),2)+1))</f>
        <v>2.2252093395631443</v>
      </c>
      <c r="BD30" s="70">
        <f>IF(OR(MOD($H30,2)=0,INDEX('Данные (2)'!$C$25:$V$44,INT($H30/2)+1,BD$2)&lt;&gt;2),INDEX($E$3:$F$22,BD$2,MOD(COLUMNS($AW$2:BD$2),2)+1),INDEX($E$3:$F$22,INT($H30/2)+1,MOD(COLUMNS($AW$2:BD$2),2)+1))</f>
        <v>9.7492791218182369</v>
      </c>
      <c r="BE30" s="70">
        <f>IF(OR(MOD($H30,2)=0,INDEX('Данные (2)'!$C$25:$V$44,INT($H30/2)+1,BE$2)&lt;&gt;2),INDEX($E$3:$F$22,BE$2,MOD(COLUMNS($AW$2:BE$2),2)+1),INDEX($E$3:$F$22,INT($H30/2)+1,MOD(COLUMNS($AW$2:BE$2),2)+1))</f>
        <v>-2.2252093395631434</v>
      </c>
      <c r="BF30" s="70">
        <f>IF(OR(MOD($H30,2)=0,INDEX('Данные (2)'!$C$25:$V$44,INT($H30/2)+1,BF$2)&lt;&gt;2),INDEX($E$3:$F$22,BF$2,MOD(COLUMNS($AW$2:BF$2),2)+1),INDEX($E$3:$F$22,INT($H30/2)+1,MOD(COLUMNS($AW$2:BF$2),2)+1))</f>
        <v>7.8183148246802991</v>
      </c>
      <c r="BG30" s="70">
        <f>IF(OR(MOD($H30,2)=0,INDEX('Данные (2)'!$C$25:$V$44,INT($H30/2)+1,BG$2)&lt;&gt;2),INDEX($E$3:$F$22,BG$2,MOD(COLUMNS($AW$2:BG$2),2)+1),INDEX($E$3:$F$22,INT($H30/2)+1,MOD(COLUMNS($AW$2:BG$2),2)+1))</f>
        <v>-6.2348980185873346</v>
      </c>
      <c r="BH30" s="70">
        <f>IF(OR(MOD($H30,2)=0,INDEX('Данные (2)'!$C$25:$V$44,INT($H30/2)+1,BH$2)&lt;&gt;2),INDEX($E$3:$F$22,BH$2,MOD(COLUMNS($AW$2:BH$2),2)+1),INDEX($E$3:$F$22,INT($H30/2)+1,MOD(COLUMNS($AW$2:BH$2),2)+1))</f>
        <v>4.3388373911755824</v>
      </c>
      <c r="BI30" s="70">
        <f>IF(OR(MOD($H30,2)=0,INDEX('Данные (2)'!$C$25:$V$44,INT($H30/2)+1,BI$2)&lt;&gt;2),INDEX($E$3:$F$22,BI$2,MOD(COLUMNS($AW$2:BI$2),2)+1),INDEX($E$3:$F$22,INT($H30/2)+1,MOD(COLUMNS($AW$2:BI$2),2)+1))</f>
        <v>-9.0096886790241903</v>
      </c>
      <c r="BJ30" s="70">
        <f>IF(OR(MOD($H30,2)=0,INDEX('Данные (2)'!$C$25:$V$44,INT($H30/2)+1,BJ$2)&lt;&gt;2),INDEX($E$3:$F$22,BJ$2,MOD(COLUMNS($AW$2:BJ$2),2)+1),INDEX($E$3:$F$22,INT($H30/2)+1,MOD(COLUMNS($AW$2:BJ$2),2)+1))</f>
        <v>1.22514845490862E-15</v>
      </c>
      <c r="BK30" s="70">
        <f>IF(OR(MOD($H30,2)=0,INDEX('Данные (2)'!$C$25:$V$44,INT($H30/2)+1,BK$2)&lt;&gt;2),INDEX($E$3:$F$22,BK$2,MOD(COLUMNS($AW$2:BK$2),2)+1),INDEX($E$3:$F$22,INT($H30/2)+1,MOD(COLUMNS($AW$2:BK$2),2)+1))</f>
        <v>-10</v>
      </c>
      <c r="BL30" s="70">
        <f>IF(OR(MOD($H30,2)=0,INDEX('Данные (2)'!$C$25:$V$44,INT($H30/2)+1,BL$2)&lt;&gt;2),INDEX($E$3:$F$22,BL$2,MOD(COLUMNS($AW$2:BL$2),2)+1),INDEX($E$3:$F$22,INT($H30/2)+1,MOD(COLUMNS($AW$2:BL$2),2)+1))</f>
        <v>-4.3388373911755798</v>
      </c>
      <c r="BM30" s="70">
        <f>IF(OR(MOD($H30,2)=0,INDEX('Данные (2)'!$C$25:$V$44,INT($H30/2)+1,BM$2)&lt;&gt;2),INDEX($E$3:$F$22,BM$2,MOD(COLUMNS($AW$2:BM$2),2)+1),INDEX($E$3:$F$22,INT($H30/2)+1,MOD(COLUMNS($AW$2:BM$2),2)+1))</f>
        <v>-9.0096886790241921</v>
      </c>
      <c r="BN30" s="70">
        <f>IF(OR(MOD($H30,2)=0,INDEX('Данные (2)'!$C$25:$V$44,INT($H30/2)+1,BN$2)&lt;&gt;2),INDEX($E$3:$F$22,BN$2,MOD(COLUMNS($AW$2:BN$2),2)+1),INDEX($E$3:$F$22,INT($H30/2)+1,MOD(COLUMNS($AW$2:BN$2),2)+1))</f>
        <v>-7.8183148246802965</v>
      </c>
      <c r="BO30" s="70">
        <f>IF(OR(MOD($H30,2)=0,INDEX('Данные (2)'!$C$25:$V$44,INT($H30/2)+1,BO$2)&lt;&gt;2),INDEX($E$3:$F$22,BO$2,MOD(COLUMNS($AW$2:BO$2),2)+1),INDEX($E$3:$F$22,INT($H30/2)+1,MOD(COLUMNS($AW$2:BO$2),2)+1))</f>
        <v>-6.2348980185873373</v>
      </c>
      <c r="BP30" s="70">
        <f>IF(OR(MOD($H30,2)=0,INDEX('Данные (2)'!$C$25:$V$44,INT($H30/2)+1,BP$2)&lt;&gt;2),INDEX($E$3:$F$22,BP$2,MOD(COLUMNS($AW$2:BP$2),2)+1),INDEX($E$3:$F$22,INT($H30/2)+1,MOD(COLUMNS($AW$2:BP$2),2)+1))</f>
        <v>-9.7492791218182369</v>
      </c>
      <c r="BQ30" s="70">
        <f>IF(OR(MOD($H30,2)=0,INDEX('Данные (2)'!$C$25:$V$44,INT($H30/2)+1,BQ$2)&lt;&gt;2),INDEX($E$3:$F$22,BQ$2,MOD(COLUMNS($AW$2:BQ$2),2)+1),INDEX($E$3:$F$22,INT($H30/2)+1,MOD(COLUMNS($AW$2:BQ$2),2)+1))</f>
        <v>-2.225209339563146</v>
      </c>
      <c r="BR30" s="70">
        <f>IF(OR(MOD($H30,2)=0,INDEX('Данные (2)'!$C$25:$V$44,INT($H30/2)+1,BR$2)&lt;&gt;2),INDEX($E$3:$F$22,BR$2,MOD(COLUMNS($AW$2:BR$2),2)+1),INDEX($E$3:$F$22,INT($H30/2)+1,MOD(COLUMNS($AW$2:BR$2),2)+1))</f>
        <v>-9.7492791218182369</v>
      </c>
      <c r="BS30" s="70">
        <f>IF(OR(MOD($H30,2)=0,INDEX('Данные (2)'!$C$25:$V$44,INT($H30/2)+1,BS$2)&lt;&gt;2),INDEX($E$3:$F$22,BS$2,MOD(COLUMNS($AW$2:BS$2),2)+1),INDEX($E$3:$F$22,INT($H30/2)+1,MOD(COLUMNS($AW$2:BS$2),2)+1))</f>
        <v>2.2252093395631425</v>
      </c>
      <c r="BT30" s="70">
        <f>IF(OR(MOD($H30,2)=0,INDEX('Данные (2)'!$C$25:$V$44,INT($H30/2)+1,BT$2)&lt;&gt;2),INDEX($E$3:$F$22,BT$2,MOD(COLUMNS($AW$2:BT$2),2)+1),INDEX($E$3:$F$22,INT($H30/2)+1,MOD(COLUMNS($AW$2:BT$2),2)+1))</f>
        <v>-7.8183148246802991</v>
      </c>
      <c r="BU30" s="70">
        <f>IF(OR(MOD($H30,2)=0,INDEX('Данные (2)'!$C$25:$V$44,INT($H30/2)+1,BU$2)&lt;&gt;2),INDEX($E$3:$F$22,BU$2,MOD(COLUMNS($AW$2:BU$2),2)+1),INDEX($E$3:$F$22,INT($H30/2)+1,MOD(COLUMNS($AW$2:BU$2),2)+1))</f>
        <v>6.2348980185873337</v>
      </c>
      <c r="BV30" s="70">
        <f>IF(OR(MOD($H30,2)=0,INDEX('Данные (2)'!$C$25:$V$44,INT($H30/2)+1,BV$2)&lt;&gt;2),INDEX($E$3:$F$22,BV$2,MOD(COLUMNS($AW$2:BV$2),2)+1),INDEX($E$3:$F$22,INT($H30/2)+1,MOD(COLUMNS($AW$2:BV$2),2)+1))</f>
        <v>-4.3388373911755833</v>
      </c>
      <c r="BW30" s="70">
        <f>IF(OR(MOD($H30,2)=0,INDEX('Данные (2)'!$C$25:$V$44,INT($H30/2)+1,BW$2)&lt;&gt;2),INDEX($E$3:$F$22,BW$2,MOD(COLUMNS($AW$2:BW$2),2)+1),INDEX($E$3:$F$22,INT($H30/2)+1,MOD(COLUMNS($AW$2:BW$2),2)+1))</f>
        <v>9.0096886790241903</v>
      </c>
      <c r="BX30" s="70">
        <f>IF(OR(MOD($H30,2)=0,INDEX('Данные (2)'!$C$25:$V$44,INT($H30/2)+1,BX$2)&lt;&gt;2),INDEX($E$3:$F$22,BX$2,MOD(COLUMNS($AW$2:BX$2),2)+1),INDEX($E$3:$F$22,INT($H30/2)+1,MOD(COLUMNS($AW$2:BX$2),2)+1))</f>
        <v>-2.45029690981724E-15</v>
      </c>
      <c r="BY30" s="70">
        <f>IF(OR(MOD($H30,2)=0,INDEX('Данные (2)'!$C$25:$V$44,INT($H30/2)+1,BY$2)&lt;&gt;2),INDEX($E$3:$F$22,BY$2,MOD(COLUMNS($AW$2:BY$2),2)+1),INDEX($E$3:$F$22,INT($H30/2)+1,MOD(COLUMNS($AW$2:BY$2),2)+1))</f>
        <v>10</v>
      </c>
      <c r="BZ30" s="70">
        <f>IF(OR(MOD($H30,2)=0,INDEX('Данные (2)'!$C$25:$V$44,INT($H30/2)+1,BZ$2)&lt;&gt;2),INDEX($E$3:$F$22,BZ$2,MOD(COLUMNS($AW$2:BZ$2),2)+1),INDEX($E$3:$F$22,INT($H30/2)+1,MOD(COLUMNS($AW$2:BZ$2),2)+1))</f>
        <v>4.3388373911755789</v>
      </c>
      <c r="CA30" s="70">
        <f>IF(OR(MOD($H30,2)=0,INDEX('Данные (2)'!$C$25:$V$44,INT($H30/2)+1,CA$2)&lt;&gt;2),INDEX($E$3:$F$22,CA$2,MOD(COLUMNS($AW$2:CA$2),2)+1),INDEX($E$3:$F$22,INT($H30/2)+1,MOD(COLUMNS($AW$2:CA$2),2)+1))</f>
        <v>9.0096886790241921</v>
      </c>
      <c r="CB30" s="70">
        <f>IF(OR(MOD($H30,2)=0,INDEX('Данные (2)'!$C$25:$V$44,INT($H30/2)+1,CB$2)&lt;&gt;2),INDEX($E$3:$F$22,CB$2,MOD(COLUMNS($AW$2:CB$2),2)+1),INDEX($E$3:$F$22,INT($H30/2)+1,MOD(COLUMNS($AW$2:CB$2),2)+1))</f>
        <v>7.8183148246802956</v>
      </c>
      <c r="CC30" s="70">
        <f>IF(OR(MOD($H30,2)=0,INDEX('Данные (2)'!$C$25:$V$44,INT($H30/2)+1,CC$2)&lt;&gt;2),INDEX($E$3:$F$22,CC$2,MOD(COLUMNS($AW$2:CC$2),2)+1),INDEX($E$3:$F$22,INT($H30/2)+1,MOD(COLUMNS($AW$2:CC$2),2)+1))</f>
        <v>6.2348980185873373</v>
      </c>
      <c r="CD30" s="70">
        <f>IF(OR(MOD($H30,2)=0,INDEX('Данные (2)'!$C$25:$V$44,INT($H30/2)+1,CD$2)&lt;&gt;2),INDEX($E$3:$F$22,CD$2,MOD(COLUMNS($AW$2:CD$2),2)+1),INDEX($E$3:$F$22,INT($H30/2)+1,MOD(COLUMNS($AW$2:CD$2),2)+1))</f>
        <v>9.7492791218182351</v>
      </c>
      <c r="CE30" s="70">
        <f>IF(OR(MOD($H30,2)=0,INDEX('Данные (2)'!$C$25:$V$44,INT($H30/2)+1,CE$2)&lt;&gt;2),INDEX($E$3:$F$22,CE$2,MOD(COLUMNS($AW$2:CE$2),2)+1),INDEX($E$3:$F$22,INT($H30/2)+1,MOD(COLUMNS($AW$2:CE$2),2)+1))</f>
        <v>2.2252093395631469</v>
      </c>
      <c r="CF30" s="70">
        <f>IF(OR(MOD($H30,2)=0,INDEX('Данные (2)'!$C$25:$V$44,INT($H30/2)+1,CF$2)&lt;&gt;2),INDEX($E$3:$F$22,CF$2,MOD(COLUMNS($AW$2:CF$2),2)+1),INDEX($E$3:$F$22,INT($H30/2)+1,MOD(COLUMNS($AW$2:CF$2),2)+1))</f>
        <v>9.7492791218182369</v>
      </c>
      <c r="CG30" s="70">
        <f>IF(OR(MOD($H30,2)=0,INDEX('Данные (2)'!$C$25:$V$44,INT($H30/2)+1,CG$2)&lt;&gt;2),INDEX($E$3:$F$22,CG$2,MOD(COLUMNS($AW$2:CG$2),2)+1),INDEX($E$3:$F$22,INT($H30/2)+1,MOD(COLUMNS($AW$2:CG$2),2)+1))</f>
        <v>-2.2252093395631407</v>
      </c>
      <c r="CH30" s="70">
        <f>IF(OR(MOD($H30,2)=0,INDEX('Данные (2)'!$C$25:$V$44,INT($H30/2)+1,CH$2)&lt;&gt;2),INDEX($E$3:$F$22,CH$2,MOD(COLUMNS($AW$2:CH$2),2)+1),INDEX($E$3:$F$22,INT($H30/2)+1,MOD(COLUMNS($AW$2:CH$2),2)+1))</f>
        <v>7.8183148246803</v>
      </c>
      <c r="CI30" s="70">
        <f>IF(OR(MOD($H30,2)=0,INDEX('Данные (2)'!$C$25:$V$44,INT($H30/2)+1,CI$2)&lt;&gt;2),INDEX($E$3:$F$22,CI$2,MOD(COLUMNS($AW$2:CI$2),2)+1),INDEX($E$3:$F$22,INT($H30/2)+1,MOD(COLUMNS($AW$2:CI$2),2)+1))</f>
        <v>-6.2348980185873328</v>
      </c>
      <c r="CJ30" s="70">
        <f>IF(OR(MOD($H30,2)=0,INDEX('Данные (2)'!$C$25:$V$44,INT($H30/2)+1,CJ$2)&lt;&gt;2),INDEX($E$3:$F$22,CJ$2,MOD(COLUMNS($AW$2:CJ$2),2)+1),INDEX($E$3:$F$22,INT($H30/2)+1,MOD(COLUMNS($AW$2:CJ$2),2)+1))</f>
        <v>4.3388373911755842</v>
      </c>
      <c r="CK30" s="70">
        <f>IF(OR(MOD($H30,2)=0,INDEX('Данные (2)'!$C$25:$V$44,INT($H30/2)+1,CK$2)&lt;&gt;2),INDEX($E$3:$F$22,CK$2,MOD(COLUMNS($AW$2:CK$2),2)+1),INDEX($E$3:$F$22,INT($H30/2)+1,MOD(COLUMNS($AW$2:CK$2),2)+1))</f>
        <v>-9.0096886790241886</v>
      </c>
      <c r="CM30" s="69">
        <f>INDEX(I30:AV30,$B$60*2-1)</f>
        <v>-4.3388373911755833</v>
      </c>
      <c r="CN30" s="69">
        <f>INDEX(I30:AV30,$B$60*2)</f>
        <v>9.0096886790241903</v>
      </c>
      <c r="CO30" s="69">
        <f>INDEX(AX30:CK30,$B$60*2-1)</f>
        <v>-4.3388373911755833</v>
      </c>
      <c r="CP30" s="69">
        <f>INDEX(AX30:CK30,$B$60*2)</f>
        <v>9.0096886790241903</v>
      </c>
    </row>
    <row r="31" spans="4:94" x14ac:dyDescent="0.25">
      <c r="H31" s="75">
        <v>27</v>
      </c>
      <c r="I31" s="74">
        <f>IF(OR(MOD($H31,2)=0,INDEX('Данные (2)'!$C$25:$V$44,INT($H31/2)+1,I$2)&lt;&gt;1),INDEX($E$3:$F$22,I$2,MOD(COLUMNS(H$2:$I$2),2)+1),INDEX($E$3:$F$22,INT($H31/2)+1,MOD(COLUMNS(H$2:$I$2),2)+1))</f>
        <v>-2.45029690981724E-15</v>
      </c>
      <c r="J31" s="74">
        <f>IF(OR(MOD($H31,2)=0,INDEX('Данные (2)'!$C$25:$V$44,INT($H31/2)+1,J$2)&lt;&gt;1),INDEX($E$3:$F$22,J$2,MOD(COLUMNS($H$2:J$2),2)+1),INDEX($E$3:$F$22,INT($H31/2)+1,MOD(COLUMNS($H$2:J$2),2)+1))</f>
        <v>10</v>
      </c>
      <c r="K31" s="74">
        <f>IF(OR(MOD($H31,2)=0,INDEX('Данные (2)'!$C$25:$V$44,INT($H31/2)+1,K$2)&lt;&gt;1),INDEX($E$3:$F$22,K$2,MOD(COLUMNS($H$2:K$2),2)+1),INDEX($E$3:$F$22,INT($H31/2)+1,MOD(COLUMNS($H$2:K$2),2)+1))</f>
        <v>-2.45029690981724E-15</v>
      </c>
      <c r="L31" s="74">
        <f>IF(OR(MOD($H31,2)=0,INDEX('Данные (2)'!$C$25:$V$44,INT($H31/2)+1,L$2)&lt;&gt;1),INDEX($E$3:$F$22,L$2,MOD(COLUMNS($H$2:L$2),2)+1),INDEX($E$3:$F$22,INT($H31/2)+1,MOD(COLUMNS($H$2:L$2),2)+1))</f>
        <v>10</v>
      </c>
      <c r="M31" s="74">
        <f>IF(OR(MOD($H31,2)=0,INDEX('Данные (2)'!$C$25:$V$44,INT($H31/2)+1,M$2)&lt;&gt;1),INDEX($E$3:$F$22,M$2,MOD(COLUMNS($H$2:M$2),2)+1),INDEX($E$3:$F$22,INT($H31/2)+1,MOD(COLUMNS($H$2:M$2),2)+1))</f>
        <v>9.7492791218182369</v>
      </c>
      <c r="N31" s="74">
        <f>IF(OR(MOD($H31,2)=0,INDEX('Данные (2)'!$C$25:$V$44,INT($H31/2)+1,N$2)&lt;&gt;1),INDEX($E$3:$F$22,N$2,MOD(COLUMNS($H$2:N$2),2)+1),INDEX($E$3:$F$22,INT($H31/2)+1,MOD(COLUMNS($H$2:N$2),2)+1))</f>
        <v>2.2252093395631443</v>
      </c>
      <c r="O31" s="74">
        <f>IF(OR(MOD($H31,2)=0,INDEX('Данные (2)'!$C$25:$V$44,INT($H31/2)+1,O$2)&lt;&gt;1),INDEX($E$3:$F$22,O$2,MOD(COLUMNS($H$2:O$2),2)+1),INDEX($E$3:$F$22,INT($H31/2)+1,MOD(COLUMNS($H$2:O$2),2)+1))</f>
        <v>9.7492791218182369</v>
      </c>
      <c r="P31" s="74">
        <f>IF(OR(MOD($H31,2)=0,INDEX('Данные (2)'!$C$25:$V$44,INT($H31/2)+1,P$2)&lt;&gt;1),INDEX($E$3:$F$22,P$2,MOD(COLUMNS($H$2:P$2),2)+1),INDEX($E$3:$F$22,INT($H31/2)+1,MOD(COLUMNS($H$2:P$2),2)+1))</f>
        <v>-2.2252093395631434</v>
      </c>
      <c r="Q31" s="74">
        <f>IF(OR(MOD($H31,2)=0,INDEX('Данные (2)'!$C$25:$V$44,INT($H31/2)+1,Q$2)&lt;&gt;1),INDEX($E$3:$F$22,Q$2,MOD(COLUMNS($H$2:Q$2),2)+1),INDEX($E$3:$F$22,INT($H31/2)+1,MOD(COLUMNS($H$2:Q$2),2)+1))</f>
        <v>-2.45029690981724E-15</v>
      </c>
      <c r="R31" s="74">
        <f>IF(OR(MOD($H31,2)=0,INDEX('Данные (2)'!$C$25:$V$44,INT($H31/2)+1,R$2)&lt;&gt;1),INDEX($E$3:$F$22,R$2,MOD(COLUMNS($H$2:R$2),2)+1),INDEX($E$3:$F$22,INT($H31/2)+1,MOD(COLUMNS($H$2:R$2),2)+1))</f>
        <v>10</v>
      </c>
      <c r="S31" s="74">
        <f>IF(OR(MOD($H31,2)=0,INDEX('Данные (2)'!$C$25:$V$44,INT($H31/2)+1,S$2)&lt;&gt;1),INDEX($E$3:$F$22,S$2,MOD(COLUMNS($H$2:S$2),2)+1),INDEX($E$3:$F$22,INT($H31/2)+1,MOD(COLUMNS($H$2:S$2),2)+1))</f>
        <v>4.3388373911755824</v>
      </c>
      <c r="T31" s="74">
        <f>IF(OR(MOD($H31,2)=0,INDEX('Данные (2)'!$C$25:$V$44,INT($H31/2)+1,T$2)&lt;&gt;1),INDEX($E$3:$F$22,T$2,MOD(COLUMNS($H$2:T$2),2)+1),INDEX($E$3:$F$22,INT($H31/2)+1,MOD(COLUMNS($H$2:T$2),2)+1))</f>
        <v>-9.0096886790241903</v>
      </c>
      <c r="U31" s="74">
        <f>IF(OR(MOD($H31,2)=0,INDEX('Данные (2)'!$C$25:$V$44,INT($H31/2)+1,U$2)&lt;&gt;1),INDEX($E$3:$F$22,U$2,MOD(COLUMNS($H$2:U$2),2)+1),INDEX($E$3:$F$22,INT($H31/2)+1,MOD(COLUMNS($H$2:U$2),2)+1))</f>
        <v>1.22514845490862E-15</v>
      </c>
      <c r="V31" s="74">
        <f>IF(OR(MOD($H31,2)=0,INDEX('Данные (2)'!$C$25:$V$44,INT($H31/2)+1,V$2)&lt;&gt;1),INDEX($E$3:$F$22,V$2,MOD(COLUMNS($H$2:V$2),2)+1),INDEX($E$3:$F$22,INT($H31/2)+1,MOD(COLUMNS($H$2:V$2),2)+1))</f>
        <v>-10</v>
      </c>
      <c r="W31" s="74">
        <f>IF(OR(MOD($H31,2)=0,INDEX('Данные (2)'!$C$25:$V$44,INT($H31/2)+1,W$2)&lt;&gt;1),INDEX($E$3:$F$22,W$2,MOD(COLUMNS($H$2:W$2),2)+1),INDEX($E$3:$F$22,INT($H31/2)+1,MOD(COLUMNS($H$2:W$2),2)+1))</f>
        <v>-4.3388373911755798</v>
      </c>
      <c r="X31" s="74">
        <f>IF(OR(MOD($H31,2)=0,INDEX('Данные (2)'!$C$25:$V$44,INT($H31/2)+1,X$2)&lt;&gt;1),INDEX($E$3:$F$22,X$2,MOD(COLUMNS($H$2:X$2),2)+1),INDEX($E$3:$F$22,INT($H31/2)+1,MOD(COLUMNS($H$2:X$2),2)+1))</f>
        <v>-9.0096886790241921</v>
      </c>
      <c r="Y31" s="74">
        <f>IF(OR(MOD($H31,2)=0,INDEX('Данные (2)'!$C$25:$V$44,INT($H31/2)+1,Y$2)&lt;&gt;1),INDEX($E$3:$F$22,Y$2,MOD(COLUMNS($H$2:Y$2),2)+1),INDEX($E$3:$F$22,INT($H31/2)+1,MOD(COLUMNS($H$2:Y$2),2)+1))</f>
        <v>-7.8183148246802965</v>
      </c>
      <c r="Z31" s="74">
        <f>IF(OR(MOD($H31,2)=0,INDEX('Данные (2)'!$C$25:$V$44,INT($H31/2)+1,Z$2)&lt;&gt;1),INDEX($E$3:$F$22,Z$2,MOD(COLUMNS($H$2:Z$2),2)+1),INDEX($E$3:$F$22,INT($H31/2)+1,MOD(COLUMNS($H$2:Z$2),2)+1))</f>
        <v>-6.2348980185873373</v>
      </c>
      <c r="AA31" s="74">
        <f>IF(OR(MOD($H31,2)=0,INDEX('Данные (2)'!$C$25:$V$44,INT($H31/2)+1,AA$2)&lt;&gt;1),INDEX($E$3:$F$22,AA$2,MOD(COLUMNS($H$2:AA$2),2)+1),INDEX($E$3:$F$22,INT($H31/2)+1,MOD(COLUMNS($H$2:AA$2),2)+1))</f>
        <v>-9.7492791218182369</v>
      </c>
      <c r="AB31" s="74">
        <f>IF(OR(MOD($H31,2)=0,INDEX('Данные (2)'!$C$25:$V$44,INT($H31/2)+1,AB$2)&lt;&gt;1),INDEX($E$3:$F$22,AB$2,MOD(COLUMNS($H$2:AB$2),2)+1),INDEX($E$3:$F$22,INT($H31/2)+1,MOD(COLUMNS($H$2:AB$2),2)+1))</f>
        <v>-2.225209339563146</v>
      </c>
      <c r="AC31" s="74">
        <f>IF(OR(MOD($H31,2)=0,INDEX('Данные (2)'!$C$25:$V$44,INT($H31/2)+1,AC$2)&lt;&gt;1),INDEX($E$3:$F$22,AC$2,MOD(COLUMNS($H$2:AC$2),2)+1),INDEX($E$3:$F$22,INT($H31/2)+1,MOD(COLUMNS($H$2:AC$2),2)+1))</f>
        <v>-9.7492791218182369</v>
      </c>
      <c r="AD31" s="74">
        <f>IF(OR(MOD($H31,2)=0,INDEX('Данные (2)'!$C$25:$V$44,INT($H31/2)+1,AD$2)&lt;&gt;1),INDEX($E$3:$F$22,AD$2,MOD(COLUMNS($H$2:AD$2),2)+1),INDEX($E$3:$F$22,INT($H31/2)+1,MOD(COLUMNS($H$2:AD$2),2)+1))</f>
        <v>2.2252093395631425</v>
      </c>
      <c r="AE31" s="74">
        <f>IF(OR(MOD($H31,2)=0,INDEX('Данные (2)'!$C$25:$V$44,INT($H31/2)+1,AE$2)&lt;&gt;1),INDEX($E$3:$F$22,AE$2,MOD(COLUMNS($H$2:AE$2),2)+1),INDEX($E$3:$F$22,INT($H31/2)+1,MOD(COLUMNS($H$2:AE$2),2)+1))</f>
        <v>-2.45029690981724E-15</v>
      </c>
      <c r="AF31" s="74">
        <f>IF(OR(MOD($H31,2)=0,INDEX('Данные (2)'!$C$25:$V$44,INT($H31/2)+1,AF$2)&lt;&gt;1),INDEX($E$3:$F$22,AF$2,MOD(COLUMNS($H$2:AF$2),2)+1),INDEX($E$3:$F$22,INT($H31/2)+1,MOD(COLUMNS($H$2:AF$2),2)+1))</f>
        <v>10</v>
      </c>
      <c r="AG31" s="74">
        <f>IF(OR(MOD($H31,2)=0,INDEX('Данные (2)'!$C$25:$V$44,INT($H31/2)+1,AG$2)&lt;&gt;1),INDEX($E$3:$F$22,AG$2,MOD(COLUMNS($H$2:AG$2),2)+1),INDEX($E$3:$F$22,INT($H31/2)+1,MOD(COLUMNS($H$2:AG$2),2)+1))</f>
        <v>-4.3388373911755833</v>
      </c>
      <c r="AH31" s="74">
        <f>IF(OR(MOD($H31,2)=0,INDEX('Данные (2)'!$C$25:$V$44,INT($H31/2)+1,AH$2)&lt;&gt;1),INDEX($E$3:$F$22,AH$2,MOD(COLUMNS($H$2:AH$2),2)+1),INDEX($E$3:$F$22,INT($H31/2)+1,MOD(COLUMNS($H$2:AH$2),2)+1))</f>
        <v>9.0096886790241903</v>
      </c>
      <c r="AI31" s="74">
        <f>IF(OR(MOD($H31,2)=0,INDEX('Данные (2)'!$C$25:$V$44,INT($H31/2)+1,AI$2)&lt;&gt;1),INDEX($E$3:$F$22,AI$2,MOD(COLUMNS($H$2:AI$2),2)+1),INDEX($E$3:$F$22,INT($H31/2)+1,MOD(COLUMNS($H$2:AI$2),2)+1))</f>
        <v>-2.45029690981724E-15</v>
      </c>
      <c r="AJ31" s="74">
        <f>IF(OR(MOD($H31,2)=0,INDEX('Данные (2)'!$C$25:$V$44,INT($H31/2)+1,AJ$2)&lt;&gt;1),INDEX($E$3:$F$22,AJ$2,MOD(COLUMNS($H$2:AJ$2),2)+1),INDEX($E$3:$F$22,INT($H31/2)+1,MOD(COLUMNS($H$2:AJ$2),2)+1))</f>
        <v>10</v>
      </c>
      <c r="AK31" s="74">
        <f>IF(OR(MOD($H31,2)=0,INDEX('Данные (2)'!$C$25:$V$44,INT($H31/2)+1,AK$2)&lt;&gt;1),INDEX($E$3:$F$22,AK$2,MOD(COLUMNS($H$2:AK$2),2)+1),INDEX($E$3:$F$22,INT($H31/2)+1,MOD(COLUMNS($H$2:AK$2),2)+1))</f>
        <v>4.3388373911755789</v>
      </c>
      <c r="AL31" s="74">
        <f>IF(OR(MOD($H31,2)=0,INDEX('Данные (2)'!$C$25:$V$44,INT($H31/2)+1,AL$2)&lt;&gt;1),INDEX($E$3:$F$22,AL$2,MOD(COLUMNS($H$2:AL$2),2)+1),INDEX($E$3:$F$22,INT($H31/2)+1,MOD(COLUMNS($H$2:AL$2),2)+1))</f>
        <v>9.0096886790241921</v>
      </c>
      <c r="AM31" s="74">
        <f>IF(OR(MOD($H31,2)=0,INDEX('Данные (2)'!$C$25:$V$44,INT($H31/2)+1,AM$2)&lt;&gt;1),INDEX($E$3:$F$22,AM$2,MOD(COLUMNS($H$2:AM$2),2)+1),INDEX($E$3:$F$22,INT($H31/2)+1,MOD(COLUMNS($H$2:AM$2),2)+1))</f>
        <v>7.8183148246802956</v>
      </c>
      <c r="AN31" s="74">
        <f>IF(OR(MOD($H31,2)=0,INDEX('Данные (2)'!$C$25:$V$44,INT($H31/2)+1,AN$2)&lt;&gt;1),INDEX($E$3:$F$22,AN$2,MOD(COLUMNS($H$2:AN$2),2)+1),INDEX($E$3:$F$22,INT($H31/2)+1,MOD(COLUMNS($H$2:AN$2),2)+1))</f>
        <v>6.2348980185873373</v>
      </c>
      <c r="AO31" s="74">
        <f>IF(OR(MOD($H31,2)=0,INDEX('Данные (2)'!$C$25:$V$44,INT($H31/2)+1,AO$2)&lt;&gt;1),INDEX($E$3:$F$22,AO$2,MOD(COLUMNS($H$2:AO$2),2)+1),INDEX($E$3:$F$22,INT($H31/2)+1,MOD(COLUMNS($H$2:AO$2),2)+1))</f>
        <v>9.7492791218182351</v>
      </c>
      <c r="AP31" s="74">
        <f>IF(OR(MOD($H31,2)=0,INDEX('Данные (2)'!$C$25:$V$44,INT($H31/2)+1,AP$2)&lt;&gt;1),INDEX($E$3:$F$22,AP$2,MOD(COLUMNS($H$2:AP$2),2)+1),INDEX($E$3:$F$22,INT($H31/2)+1,MOD(COLUMNS($H$2:AP$2),2)+1))</f>
        <v>2.2252093395631469</v>
      </c>
      <c r="AQ31" s="74">
        <f>IF(OR(MOD($H31,2)=0,INDEX('Данные (2)'!$C$25:$V$44,INT($H31/2)+1,AQ$2)&lt;&gt;1),INDEX($E$3:$F$22,AQ$2,MOD(COLUMNS($H$2:AQ$2),2)+1),INDEX($E$3:$F$22,INT($H31/2)+1,MOD(COLUMNS($H$2:AQ$2),2)+1))</f>
        <v>9.7492791218182369</v>
      </c>
      <c r="AR31" s="74">
        <f>IF(OR(MOD($H31,2)=0,INDEX('Данные (2)'!$C$25:$V$44,INT($H31/2)+1,AR$2)&lt;&gt;1),INDEX($E$3:$F$22,AR$2,MOD(COLUMNS($H$2:AR$2),2)+1),INDEX($E$3:$F$22,INT($H31/2)+1,MOD(COLUMNS($H$2:AR$2),2)+1))</f>
        <v>-2.2252093395631407</v>
      </c>
      <c r="AS31" s="74">
        <f>IF(OR(MOD($H31,2)=0,INDEX('Данные (2)'!$C$25:$V$44,INT($H31/2)+1,AS$2)&lt;&gt;1),INDEX($E$3:$F$22,AS$2,MOD(COLUMNS($H$2:AS$2),2)+1),INDEX($E$3:$F$22,INT($H31/2)+1,MOD(COLUMNS($H$2:AS$2),2)+1))</f>
        <v>7.8183148246803</v>
      </c>
      <c r="AT31" s="74">
        <f>IF(OR(MOD($H31,2)=0,INDEX('Данные (2)'!$C$25:$V$44,INT($H31/2)+1,AT$2)&lt;&gt;1),INDEX($E$3:$F$22,AT$2,MOD(COLUMNS($H$2:AT$2),2)+1),INDEX($E$3:$F$22,INT($H31/2)+1,MOD(COLUMNS($H$2:AT$2),2)+1))</f>
        <v>-6.2348980185873328</v>
      </c>
      <c r="AU31" s="74">
        <f>IF(OR(MOD($H31,2)=0,INDEX('Данные (2)'!$C$25:$V$44,INT($H31/2)+1,AU$2)&lt;&gt;1),INDEX($E$3:$F$22,AU$2,MOD(COLUMNS($H$2:AU$2),2)+1),INDEX($E$3:$F$22,INT($H31/2)+1,MOD(COLUMNS($H$2:AU$2),2)+1))</f>
        <v>4.3388373911755842</v>
      </c>
      <c r="AV31" s="74">
        <f>IF(OR(MOD($H31,2)=0,INDEX('Данные (2)'!$C$25:$V$44,INT($H31/2)+1,AV$2)&lt;&gt;1),INDEX($E$3:$F$22,AV$2,MOD(COLUMNS($H$2:AV$2),2)+1),INDEX($E$3:$F$22,INT($H31/2)+1,MOD(COLUMNS($H$2:AV$2),2)+1))</f>
        <v>-9.0096886790241886</v>
      </c>
      <c r="AX31" s="70">
        <f>IF(OR(MOD($H31,2)=0,INDEX('Данные (2)'!$C$25:$V$44,INT($H31/2)+1,AX$2)&lt;&gt;2),INDEX($E$3:$F$22,AX$2,MOD(COLUMNS($AW$2:AX$2),2)+1),INDEX($E$3:$F$22,INT($H31/2)+1,MOD(COLUMNS($AW$2:AX$2),2)+1))</f>
        <v>4.3388373911755815</v>
      </c>
      <c r="AY31" s="70">
        <f>IF(OR(MOD($H31,2)=0,INDEX('Данные (2)'!$C$25:$V$44,INT($H31/2)+1,AY$2)&lt;&gt;2),INDEX($E$3:$F$22,AY$2,MOD(COLUMNS($AW$2:AY$2),2)+1),INDEX($E$3:$F$22,INT($H31/2)+1,MOD(COLUMNS($AW$2:AY$2),2)+1))</f>
        <v>9.0096886790241921</v>
      </c>
      <c r="AZ31" s="70">
        <f>IF(OR(MOD($H31,2)=0,INDEX('Данные (2)'!$C$25:$V$44,INT($H31/2)+1,AZ$2)&lt;&gt;2),INDEX($E$3:$F$22,AZ$2,MOD(COLUMNS($AW$2:AZ$2),2)+1),INDEX($E$3:$F$22,INT($H31/2)+1,MOD(COLUMNS($AW$2:AZ$2),2)+1))</f>
        <v>7.8183148246802983</v>
      </c>
      <c r="BA31" s="70">
        <f>IF(OR(MOD($H31,2)=0,INDEX('Данные (2)'!$C$25:$V$44,INT($H31/2)+1,BA$2)&lt;&gt;2),INDEX($E$3:$F$22,BA$2,MOD(COLUMNS($AW$2:BA$2),2)+1),INDEX($E$3:$F$22,INT($H31/2)+1,MOD(COLUMNS($AW$2:BA$2),2)+1))</f>
        <v>6.2348980185873355</v>
      </c>
      <c r="BB31" s="70">
        <f>IF(OR(MOD($H31,2)=0,INDEX('Данные (2)'!$C$25:$V$44,INT($H31/2)+1,BB$2)&lt;&gt;2),INDEX($E$3:$F$22,BB$2,MOD(COLUMNS($AW$2:BB$2),2)+1),INDEX($E$3:$F$22,INT($H31/2)+1,MOD(COLUMNS($AW$2:BB$2),2)+1))</f>
        <v>9.7492791218182369</v>
      </c>
      <c r="BC31" s="70">
        <f>IF(OR(MOD($H31,2)=0,INDEX('Данные (2)'!$C$25:$V$44,INT($H31/2)+1,BC$2)&lt;&gt;2),INDEX($E$3:$F$22,BC$2,MOD(COLUMNS($AW$2:BC$2),2)+1),INDEX($E$3:$F$22,INT($H31/2)+1,MOD(COLUMNS($AW$2:BC$2),2)+1))</f>
        <v>2.2252093395631443</v>
      </c>
      <c r="BD31" s="70">
        <f>IF(OR(MOD($H31,2)=0,INDEX('Данные (2)'!$C$25:$V$44,INT($H31/2)+1,BD$2)&lt;&gt;2),INDEX($E$3:$F$22,BD$2,MOD(COLUMNS($AW$2:BD$2),2)+1),INDEX($E$3:$F$22,INT($H31/2)+1,MOD(COLUMNS($AW$2:BD$2),2)+1))</f>
        <v>-2.45029690981724E-15</v>
      </c>
      <c r="BE31" s="70">
        <f>IF(OR(MOD($H31,2)=0,INDEX('Данные (2)'!$C$25:$V$44,INT($H31/2)+1,BE$2)&lt;&gt;2),INDEX($E$3:$F$22,BE$2,MOD(COLUMNS($AW$2:BE$2),2)+1),INDEX($E$3:$F$22,INT($H31/2)+1,MOD(COLUMNS($AW$2:BE$2),2)+1))</f>
        <v>10</v>
      </c>
      <c r="BF31" s="70">
        <f>IF(OR(MOD($H31,2)=0,INDEX('Данные (2)'!$C$25:$V$44,INT($H31/2)+1,BF$2)&lt;&gt;2),INDEX($E$3:$F$22,BF$2,MOD(COLUMNS($AW$2:BF$2),2)+1),INDEX($E$3:$F$22,INT($H31/2)+1,MOD(COLUMNS($AW$2:BF$2),2)+1))</f>
        <v>7.8183148246802991</v>
      </c>
      <c r="BG31" s="70">
        <f>IF(OR(MOD($H31,2)=0,INDEX('Данные (2)'!$C$25:$V$44,INT($H31/2)+1,BG$2)&lt;&gt;2),INDEX($E$3:$F$22,BG$2,MOD(COLUMNS($AW$2:BG$2),2)+1),INDEX($E$3:$F$22,INT($H31/2)+1,MOD(COLUMNS($AW$2:BG$2),2)+1))</f>
        <v>-6.2348980185873346</v>
      </c>
      <c r="BH31" s="70">
        <f>IF(OR(MOD($H31,2)=0,INDEX('Данные (2)'!$C$25:$V$44,INT($H31/2)+1,BH$2)&lt;&gt;2),INDEX($E$3:$F$22,BH$2,MOD(COLUMNS($AW$2:BH$2),2)+1),INDEX($E$3:$F$22,INT($H31/2)+1,MOD(COLUMNS($AW$2:BH$2),2)+1))</f>
        <v>-2.45029690981724E-15</v>
      </c>
      <c r="BI31" s="70">
        <f>IF(OR(MOD($H31,2)=0,INDEX('Данные (2)'!$C$25:$V$44,INT($H31/2)+1,BI$2)&lt;&gt;2),INDEX($E$3:$F$22,BI$2,MOD(COLUMNS($AW$2:BI$2),2)+1),INDEX($E$3:$F$22,INT($H31/2)+1,MOD(COLUMNS($AW$2:BI$2),2)+1))</f>
        <v>10</v>
      </c>
      <c r="BJ31" s="70">
        <f>IF(OR(MOD($H31,2)=0,INDEX('Данные (2)'!$C$25:$V$44,INT($H31/2)+1,BJ$2)&lt;&gt;2),INDEX($E$3:$F$22,BJ$2,MOD(COLUMNS($AW$2:BJ$2),2)+1),INDEX($E$3:$F$22,INT($H31/2)+1,MOD(COLUMNS($AW$2:BJ$2),2)+1))</f>
        <v>-2.45029690981724E-15</v>
      </c>
      <c r="BK31" s="70">
        <f>IF(OR(MOD($H31,2)=0,INDEX('Данные (2)'!$C$25:$V$44,INT($H31/2)+1,BK$2)&lt;&gt;2),INDEX($E$3:$F$22,BK$2,MOD(COLUMNS($AW$2:BK$2),2)+1),INDEX($E$3:$F$22,INT($H31/2)+1,MOD(COLUMNS($AW$2:BK$2),2)+1))</f>
        <v>10</v>
      </c>
      <c r="BL31" s="70">
        <f>IF(OR(MOD($H31,2)=0,INDEX('Данные (2)'!$C$25:$V$44,INT($H31/2)+1,BL$2)&lt;&gt;2),INDEX($E$3:$F$22,BL$2,MOD(COLUMNS($AW$2:BL$2),2)+1),INDEX($E$3:$F$22,INT($H31/2)+1,MOD(COLUMNS($AW$2:BL$2),2)+1))</f>
        <v>-2.45029690981724E-15</v>
      </c>
      <c r="BM31" s="70">
        <f>IF(OR(MOD($H31,2)=0,INDEX('Данные (2)'!$C$25:$V$44,INT($H31/2)+1,BM$2)&lt;&gt;2),INDEX($E$3:$F$22,BM$2,MOD(COLUMNS($AW$2:BM$2),2)+1),INDEX($E$3:$F$22,INT($H31/2)+1,MOD(COLUMNS($AW$2:BM$2),2)+1))</f>
        <v>10</v>
      </c>
      <c r="BN31" s="70">
        <f>IF(OR(MOD($H31,2)=0,INDEX('Данные (2)'!$C$25:$V$44,INT($H31/2)+1,BN$2)&lt;&gt;2),INDEX($E$3:$F$22,BN$2,MOD(COLUMNS($AW$2:BN$2),2)+1),INDEX($E$3:$F$22,INT($H31/2)+1,MOD(COLUMNS($AW$2:BN$2),2)+1))</f>
        <v>-7.8183148246802965</v>
      </c>
      <c r="BO31" s="70">
        <f>IF(OR(MOD($H31,2)=0,INDEX('Данные (2)'!$C$25:$V$44,INT($H31/2)+1,BO$2)&lt;&gt;2),INDEX($E$3:$F$22,BO$2,MOD(COLUMNS($AW$2:BO$2),2)+1),INDEX($E$3:$F$22,INT($H31/2)+1,MOD(COLUMNS($AW$2:BO$2),2)+1))</f>
        <v>-6.2348980185873373</v>
      </c>
      <c r="BP31" s="70">
        <f>IF(OR(MOD($H31,2)=0,INDEX('Данные (2)'!$C$25:$V$44,INT($H31/2)+1,BP$2)&lt;&gt;2),INDEX($E$3:$F$22,BP$2,MOD(COLUMNS($AW$2:BP$2),2)+1),INDEX($E$3:$F$22,INT($H31/2)+1,MOD(COLUMNS($AW$2:BP$2),2)+1))</f>
        <v>-2.45029690981724E-15</v>
      </c>
      <c r="BQ31" s="70">
        <f>IF(OR(MOD($H31,2)=0,INDEX('Данные (2)'!$C$25:$V$44,INT($H31/2)+1,BQ$2)&lt;&gt;2),INDEX($E$3:$F$22,BQ$2,MOD(COLUMNS($AW$2:BQ$2),2)+1),INDEX($E$3:$F$22,INT($H31/2)+1,MOD(COLUMNS($AW$2:BQ$2),2)+1))</f>
        <v>10</v>
      </c>
      <c r="BR31" s="70">
        <f>IF(OR(MOD($H31,2)=0,INDEX('Данные (2)'!$C$25:$V$44,INT($H31/2)+1,BR$2)&lt;&gt;2),INDEX($E$3:$F$22,BR$2,MOD(COLUMNS($AW$2:BR$2),2)+1),INDEX($E$3:$F$22,INT($H31/2)+1,MOD(COLUMNS($AW$2:BR$2),2)+1))</f>
        <v>-9.7492791218182369</v>
      </c>
      <c r="BS31" s="70">
        <f>IF(OR(MOD($H31,2)=0,INDEX('Данные (2)'!$C$25:$V$44,INT($H31/2)+1,BS$2)&lt;&gt;2),INDEX($E$3:$F$22,BS$2,MOD(COLUMNS($AW$2:BS$2),2)+1),INDEX($E$3:$F$22,INT($H31/2)+1,MOD(COLUMNS($AW$2:BS$2),2)+1))</f>
        <v>2.2252093395631425</v>
      </c>
      <c r="BT31" s="70">
        <f>IF(OR(MOD($H31,2)=0,INDEX('Данные (2)'!$C$25:$V$44,INT($H31/2)+1,BT$2)&lt;&gt;2),INDEX($E$3:$F$22,BT$2,MOD(COLUMNS($AW$2:BT$2),2)+1),INDEX($E$3:$F$22,INT($H31/2)+1,MOD(COLUMNS($AW$2:BT$2),2)+1))</f>
        <v>-7.8183148246802991</v>
      </c>
      <c r="BU31" s="70">
        <f>IF(OR(MOD($H31,2)=0,INDEX('Данные (2)'!$C$25:$V$44,INT($H31/2)+1,BU$2)&lt;&gt;2),INDEX($E$3:$F$22,BU$2,MOD(COLUMNS($AW$2:BU$2),2)+1),INDEX($E$3:$F$22,INT($H31/2)+1,MOD(COLUMNS($AW$2:BU$2),2)+1))</f>
        <v>6.2348980185873337</v>
      </c>
      <c r="BV31" s="70">
        <f>IF(OR(MOD($H31,2)=0,INDEX('Данные (2)'!$C$25:$V$44,INT($H31/2)+1,BV$2)&lt;&gt;2),INDEX($E$3:$F$22,BV$2,MOD(COLUMNS($AW$2:BV$2),2)+1),INDEX($E$3:$F$22,INT($H31/2)+1,MOD(COLUMNS($AW$2:BV$2),2)+1))</f>
        <v>-2.45029690981724E-15</v>
      </c>
      <c r="BW31" s="70">
        <f>IF(OR(MOD($H31,2)=0,INDEX('Данные (2)'!$C$25:$V$44,INT($H31/2)+1,BW$2)&lt;&gt;2),INDEX($E$3:$F$22,BW$2,MOD(COLUMNS($AW$2:BW$2),2)+1),INDEX($E$3:$F$22,INT($H31/2)+1,MOD(COLUMNS($AW$2:BW$2),2)+1))</f>
        <v>10</v>
      </c>
      <c r="BX31" s="70">
        <f>IF(OR(MOD($H31,2)=0,INDEX('Данные (2)'!$C$25:$V$44,INT($H31/2)+1,BX$2)&lt;&gt;2),INDEX($E$3:$F$22,BX$2,MOD(COLUMNS($AW$2:BX$2),2)+1),INDEX($E$3:$F$22,INT($H31/2)+1,MOD(COLUMNS($AW$2:BX$2),2)+1))</f>
        <v>-2.45029690981724E-15</v>
      </c>
      <c r="BY31" s="70">
        <f>IF(OR(MOD($H31,2)=0,INDEX('Данные (2)'!$C$25:$V$44,INT($H31/2)+1,BY$2)&lt;&gt;2),INDEX($E$3:$F$22,BY$2,MOD(COLUMNS($AW$2:BY$2),2)+1),INDEX($E$3:$F$22,INT($H31/2)+1,MOD(COLUMNS($AW$2:BY$2),2)+1))</f>
        <v>10</v>
      </c>
      <c r="BZ31" s="70">
        <f>IF(OR(MOD($H31,2)=0,INDEX('Данные (2)'!$C$25:$V$44,INT($H31/2)+1,BZ$2)&lt;&gt;2),INDEX($E$3:$F$22,BZ$2,MOD(COLUMNS($AW$2:BZ$2),2)+1),INDEX($E$3:$F$22,INT($H31/2)+1,MOD(COLUMNS($AW$2:BZ$2),2)+1))</f>
        <v>4.3388373911755789</v>
      </c>
      <c r="CA31" s="70">
        <f>IF(OR(MOD($H31,2)=0,INDEX('Данные (2)'!$C$25:$V$44,INT($H31/2)+1,CA$2)&lt;&gt;2),INDEX($E$3:$F$22,CA$2,MOD(COLUMNS($AW$2:CA$2),2)+1),INDEX($E$3:$F$22,INT($H31/2)+1,MOD(COLUMNS($AW$2:CA$2),2)+1))</f>
        <v>9.0096886790241921</v>
      </c>
      <c r="CB31" s="70">
        <f>IF(OR(MOD($H31,2)=0,INDEX('Данные (2)'!$C$25:$V$44,INT($H31/2)+1,CB$2)&lt;&gt;2),INDEX($E$3:$F$22,CB$2,MOD(COLUMNS($AW$2:CB$2),2)+1),INDEX($E$3:$F$22,INT($H31/2)+1,MOD(COLUMNS($AW$2:CB$2),2)+1))</f>
        <v>7.8183148246802956</v>
      </c>
      <c r="CC31" s="70">
        <f>IF(OR(MOD($H31,2)=0,INDEX('Данные (2)'!$C$25:$V$44,INT($H31/2)+1,CC$2)&lt;&gt;2),INDEX($E$3:$F$22,CC$2,MOD(COLUMNS($AW$2:CC$2),2)+1),INDEX($E$3:$F$22,INT($H31/2)+1,MOD(COLUMNS($AW$2:CC$2),2)+1))</f>
        <v>6.2348980185873373</v>
      </c>
      <c r="CD31" s="70">
        <f>IF(OR(MOD($H31,2)=0,INDEX('Данные (2)'!$C$25:$V$44,INT($H31/2)+1,CD$2)&lt;&gt;2),INDEX($E$3:$F$22,CD$2,MOD(COLUMNS($AW$2:CD$2),2)+1),INDEX($E$3:$F$22,INT($H31/2)+1,MOD(COLUMNS($AW$2:CD$2),2)+1))</f>
        <v>9.7492791218182351</v>
      </c>
      <c r="CE31" s="70">
        <f>IF(OR(MOD($H31,2)=0,INDEX('Данные (2)'!$C$25:$V$44,INT($H31/2)+1,CE$2)&lt;&gt;2),INDEX($E$3:$F$22,CE$2,MOD(COLUMNS($AW$2:CE$2),2)+1),INDEX($E$3:$F$22,INT($H31/2)+1,MOD(COLUMNS($AW$2:CE$2),2)+1))</f>
        <v>2.2252093395631469</v>
      </c>
      <c r="CF31" s="70">
        <f>IF(OR(MOD($H31,2)=0,INDEX('Данные (2)'!$C$25:$V$44,INT($H31/2)+1,CF$2)&lt;&gt;2),INDEX($E$3:$F$22,CF$2,MOD(COLUMNS($AW$2:CF$2),2)+1),INDEX($E$3:$F$22,INT($H31/2)+1,MOD(COLUMNS($AW$2:CF$2),2)+1))</f>
        <v>9.7492791218182369</v>
      </c>
      <c r="CG31" s="70">
        <f>IF(OR(MOD($H31,2)=0,INDEX('Данные (2)'!$C$25:$V$44,INT($H31/2)+1,CG$2)&lt;&gt;2),INDEX($E$3:$F$22,CG$2,MOD(COLUMNS($AW$2:CG$2),2)+1),INDEX($E$3:$F$22,INT($H31/2)+1,MOD(COLUMNS($AW$2:CG$2),2)+1))</f>
        <v>-2.2252093395631407</v>
      </c>
      <c r="CH31" s="70">
        <f>IF(OR(MOD($H31,2)=0,INDEX('Данные (2)'!$C$25:$V$44,INT($H31/2)+1,CH$2)&lt;&gt;2),INDEX($E$3:$F$22,CH$2,MOD(COLUMNS($AW$2:CH$2),2)+1),INDEX($E$3:$F$22,INT($H31/2)+1,MOD(COLUMNS($AW$2:CH$2),2)+1))</f>
        <v>7.8183148246803</v>
      </c>
      <c r="CI31" s="70">
        <f>IF(OR(MOD($H31,2)=0,INDEX('Данные (2)'!$C$25:$V$44,INT($H31/2)+1,CI$2)&lt;&gt;2),INDEX($E$3:$F$22,CI$2,MOD(COLUMNS($AW$2:CI$2),2)+1),INDEX($E$3:$F$22,INT($H31/2)+1,MOD(COLUMNS($AW$2:CI$2),2)+1))</f>
        <v>-6.2348980185873328</v>
      </c>
      <c r="CJ31" s="70">
        <f>IF(OR(MOD($H31,2)=0,INDEX('Данные (2)'!$C$25:$V$44,INT($H31/2)+1,CJ$2)&lt;&gt;2),INDEX($E$3:$F$22,CJ$2,MOD(COLUMNS($AW$2:CJ$2),2)+1),INDEX($E$3:$F$22,INT($H31/2)+1,MOD(COLUMNS($AW$2:CJ$2),2)+1))</f>
        <v>4.3388373911755842</v>
      </c>
      <c r="CK31" s="70">
        <f>IF(OR(MOD($H31,2)=0,INDEX('Данные (2)'!$C$25:$V$44,INT($H31/2)+1,CK$2)&lt;&gt;2),INDEX($E$3:$F$22,CK$2,MOD(COLUMNS($AW$2:CK$2),2)+1),INDEX($E$3:$F$22,INT($H31/2)+1,MOD(COLUMNS($AW$2:CK$2),2)+1))</f>
        <v>-9.0096886790241886</v>
      </c>
      <c r="CM31" s="69">
        <f>INDEX(I31:AV31,$B$60*2-1)</f>
        <v>-4.3388373911755833</v>
      </c>
      <c r="CN31" s="69">
        <f>INDEX(I31:AV31,$B$60*2)</f>
        <v>9.0096886790241903</v>
      </c>
      <c r="CO31" s="69">
        <f>INDEX(AX31:CK31,$B$60*2-1)</f>
        <v>-2.45029690981724E-15</v>
      </c>
      <c r="CP31" s="69">
        <f>INDEX(AX31:CK31,$B$60*2)</f>
        <v>10</v>
      </c>
    </row>
    <row r="32" spans="4:94" x14ac:dyDescent="0.25">
      <c r="H32" s="75">
        <v>28</v>
      </c>
      <c r="I32" s="74">
        <f>IF(OR(MOD($H32,2)=0,INDEX('Данные (2)'!$C$25:$V$44,INT($H32/2)+1,I$2)&lt;&gt;1),INDEX($E$3:$F$22,I$2,MOD(COLUMNS(H$2:$I$2),2)+1),INDEX($E$3:$F$22,INT($H32/2)+1,MOD(COLUMNS(H$2:$I$2),2)+1))</f>
        <v>4.3388373911755815</v>
      </c>
      <c r="J32" s="74">
        <f>IF(OR(MOD($H32,2)=0,INDEX('Данные (2)'!$C$25:$V$44,INT($H32/2)+1,J$2)&lt;&gt;1),INDEX($E$3:$F$22,J$2,MOD(COLUMNS($H$2:J$2),2)+1),INDEX($E$3:$F$22,INT($H32/2)+1,MOD(COLUMNS($H$2:J$2),2)+1))</f>
        <v>9.0096886790241921</v>
      </c>
      <c r="K32" s="74">
        <f>IF(OR(MOD($H32,2)=0,INDEX('Данные (2)'!$C$25:$V$44,INT($H32/2)+1,K$2)&lt;&gt;1),INDEX($E$3:$F$22,K$2,MOD(COLUMNS($H$2:K$2),2)+1),INDEX($E$3:$F$22,INT($H32/2)+1,MOD(COLUMNS($H$2:K$2),2)+1))</f>
        <v>7.8183148246802983</v>
      </c>
      <c r="L32" s="74">
        <f>IF(OR(MOD($H32,2)=0,INDEX('Данные (2)'!$C$25:$V$44,INT($H32/2)+1,L$2)&lt;&gt;1),INDEX($E$3:$F$22,L$2,MOD(COLUMNS($H$2:L$2),2)+1),INDEX($E$3:$F$22,INT($H32/2)+1,MOD(COLUMNS($H$2:L$2),2)+1))</f>
        <v>6.2348980185873355</v>
      </c>
      <c r="M32" s="74">
        <f>IF(OR(MOD($H32,2)=0,INDEX('Данные (2)'!$C$25:$V$44,INT($H32/2)+1,M$2)&lt;&gt;1),INDEX($E$3:$F$22,M$2,MOD(COLUMNS($H$2:M$2),2)+1),INDEX($E$3:$F$22,INT($H32/2)+1,MOD(COLUMNS($H$2:M$2),2)+1))</f>
        <v>9.7492791218182369</v>
      </c>
      <c r="N32" s="74">
        <f>IF(OR(MOD($H32,2)=0,INDEX('Данные (2)'!$C$25:$V$44,INT($H32/2)+1,N$2)&lt;&gt;1),INDEX($E$3:$F$22,N$2,MOD(COLUMNS($H$2:N$2),2)+1),INDEX($E$3:$F$22,INT($H32/2)+1,MOD(COLUMNS($H$2:N$2),2)+1))</f>
        <v>2.2252093395631443</v>
      </c>
      <c r="O32" s="74">
        <f>IF(OR(MOD($H32,2)=0,INDEX('Данные (2)'!$C$25:$V$44,INT($H32/2)+1,O$2)&lt;&gt;1),INDEX($E$3:$F$22,O$2,MOD(COLUMNS($H$2:O$2),2)+1),INDEX($E$3:$F$22,INT($H32/2)+1,MOD(COLUMNS($H$2:O$2),2)+1))</f>
        <v>9.7492791218182369</v>
      </c>
      <c r="P32" s="74">
        <f>IF(OR(MOD($H32,2)=0,INDEX('Данные (2)'!$C$25:$V$44,INT($H32/2)+1,P$2)&lt;&gt;1),INDEX($E$3:$F$22,P$2,MOD(COLUMNS($H$2:P$2),2)+1),INDEX($E$3:$F$22,INT($H32/2)+1,MOD(COLUMNS($H$2:P$2),2)+1))</f>
        <v>-2.2252093395631434</v>
      </c>
      <c r="Q32" s="74">
        <f>IF(OR(MOD($H32,2)=0,INDEX('Данные (2)'!$C$25:$V$44,INT($H32/2)+1,Q$2)&lt;&gt;1),INDEX($E$3:$F$22,Q$2,MOD(COLUMNS($H$2:Q$2),2)+1),INDEX($E$3:$F$22,INT($H32/2)+1,MOD(COLUMNS($H$2:Q$2),2)+1))</f>
        <v>7.8183148246802991</v>
      </c>
      <c r="R32" s="74">
        <f>IF(OR(MOD($H32,2)=0,INDEX('Данные (2)'!$C$25:$V$44,INT($H32/2)+1,R$2)&lt;&gt;1),INDEX($E$3:$F$22,R$2,MOD(COLUMNS($H$2:R$2),2)+1),INDEX($E$3:$F$22,INT($H32/2)+1,MOD(COLUMNS($H$2:R$2),2)+1))</f>
        <v>-6.2348980185873346</v>
      </c>
      <c r="S32" s="74">
        <f>IF(OR(MOD($H32,2)=0,INDEX('Данные (2)'!$C$25:$V$44,INT($H32/2)+1,S$2)&lt;&gt;1),INDEX($E$3:$F$22,S$2,MOD(COLUMNS($H$2:S$2),2)+1),INDEX($E$3:$F$22,INT($H32/2)+1,MOD(COLUMNS($H$2:S$2),2)+1))</f>
        <v>4.3388373911755824</v>
      </c>
      <c r="T32" s="74">
        <f>IF(OR(MOD($H32,2)=0,INDEX('Данные (2)'!$C$25:$V$44,INT($H32/2)+1,T$2)&lt;&gt;1),INDEX($E$3:$F$22,T$2,MOD(COLUMNS($H$2:T$2),2)+1),INDEX($E$3:$F$22,INT($H32/2)+1,MOD(COLUMNS($H$2:T$2),2)+1))</f>
        <v>-9.0096886790241903</v>
      </c>
      <c r="U32" s="74">
        <f>IF(OR(MOD($H32,2)=0,INDEX('Данные (2)'!$C$25:$V$44,INT($H32/2)+1,U$2)&lt;&gt;1),INDEX($E$3:$F$22,U$2,MOD(COLUMNS($H$2:U$2),2)+1),INDEX($E$3:$F$22,INT($H32/2)+1,MOD(COLUMNS($H$2:U$2),2)+1))</f>
        <v>1.22514845490862E-15</v>
      </c>
      <c r="V32" s="74">
        <f>IF(OR(MOD($H32,2)=0,INDEX('Данные (2)'!$C$25:$V$44,INT($H32/2)+1,V$2)&lt;&gt;1),INDEX($E$3:$F$22,V$2,MOD(COLUMNS($H$2:V$2),2)+1),INDEX($E$3:$F$22,INT($H32/2)+1,MOD(COLUMNS($H$2:V$2),2)+1))</f>
        <v>-10</v>
      </c>
      <c r="W32" s="74">
        <f>IF(OR(MOD($H32,2)=0,INDEX('Данные (2)'!$C$25:$V$44,INT($H32/2)+1,W$2)&lt;&gt;1),INDEX($E$3:$F$22,W$2,MOD(COLUMNS($H$2:W$2),2)+1),INDEX($E$3:$F$22,INT($H32/2)+1,MOD(COLUMNS($H$2:W$2),2)+1))</f>
        <v>-4.3388373911755798</v>
      </c>
      <c r="X32" s="74">
        <f>IF(OR(MOD($H32,2)=0,INDEX('Данные (2)'!$C$25:$V$44,INT($H32/2)+1,X$2)&lt;&gt;1),INDEX($E$3:$F$22,X$2,MOD(COLUMNS($H$2:X$2),2)+1),INDEX($E$3:$F$22,INT($H32/2)+1,MOD(COLUMNS($H$2:X$2),2)+1))</f>
        <v>-9.0096886790241921</v>
      </c>
      <c r="Y32" s="74">
        <f>IF(OR(MOD($H32,2)=0,INDEX('Данные (2)'!$C$25:$V$44,INT($H32/2)+1,Y$2)&lt;&gt;1),INDEX($E$3:$F$22,Y$2,MOD(COLUMNS($H$2:Y$2),2)+1),INDEX($E$3:$F$22,INT($H32/2)+1,MOD(COLUMNS($H$2:Y$2),2)+1))</f>
        <v>-7.8183148246802965</v>
      </c>
      <c r="Z32" s="74">
        <f>IF(OR(MOD($H32,2)=0,INDEX('Данные (2)'!$C$25:$V$44,INT($H32/2)+1,Z$2)&lt;&gt;1),INDEX($E$3:$F$22,Z$2,MOD(COLUMNS($H$2:Z$2),2)+1),INDEX($E$3:$F$22,INT($H32/2)+1,MOD(COLUMNS($H$2:Z$2),2)+1))</f>
        <v>-6.2348980185873373</v>
      </c>
      <c r="AA32" s="74">
        <f>IF(OR(MOD($H32,2)=0,INDEX('Данные (2)'!$C$25:$V$44,INT($H32/2)+1,AA$2)&lt;&gt;1),INDEX($E$3:$F$22,AA$2,MOD(COLUMNS($H$2:AA$2),2)+1),INDEX($E$3:$F$22,INT($H32/2)+1,MOD(COLUMNS($H$2:AA$2),2)+1))</f>
        <v>-9.7492791218182369</v>
      </c>
      <c r="AB32" s="74">
        <f>IF(OR(MOD($H32,2)=0,INDEX('Данные (2)'!$C$25:$V$44,INT($H32/2)+1,AB$2)&lt;&gt;1),INDEX($E$3:$F$22,AB$2,MOD(COLUMNS($H$2:AB$2),2)+1),INDEX($E$3:$F$22,INT($H32/2)+1,MOD(COLUMNS($H$2:AB$2),2)+1))</f>
        <v>-2.225209339563146</v>
      </c>
      <c r="AC32" s="74">
        <f>IF(OR(MOD($H32,2)=0,INDEX('Данные (2)'!$C$25:$V$44,INT($H32/2)+1,AC$2)&lt;&gt;1),INDEX($E$3:$F$22,AC$2,MOD(COLUMNS($H$2:AC$2),2)+1),INDEX($E$3:$F$22,INT($H32/2)+1,MOD(COLUMNS($H$2:AC$2),2)+1))</f>
        <v>-9.7492791218182369</v>
      </c>
      <c r="AD32" s="74">
        <f>IF(OR(MOD($H32,2)=0,INDEX('Данные (2)'!$C$25:$V$44,INT($H32/2)+1,AD$2)&lt;&gt;1),INDEX($E$3:$F$22,AD$2,MOD(COLUMNS($H$2:AD$2),2)+1),INDEX($E$3:$F$22,INT($H32/2)+1,MOD(COLUMNS($H$2:AD$2),2)+1))</f>
        <v>2.2252093395631425</v>
      </c>
      <c r="AE32" s="74">
        <f>IF(OR(MOD($H32,2)=0,INDEX('Данные (2)'!$C$25:$V$44,INT($H32/2)+1,AE$2)&lt;&gt;1),INDEX($E$3:$F$22,AE$2,MOD(COLUMNS($H$2:AE$2),2)+1),INDEX($E$3:$F$22,INT($H32/2)+1,MOD(COLUMNS($H$2:AE$2),2)+1))</f>
        <v>-7.8183148246802991</v>
      </c>
      <c r="AF32" s="74">
        <f>IF(OR(MOD($H32,2)=0,INDEX('Данные (2)'!$C$25:$V$44,INT($H32/2)+1,AF$2)&lt;&gt;1),INDEX($E$3:$F$22,AF$2,MOD(COLUMNS($H$2:AF$2),2)+1),INDEX($E$3:$F$22,INT($H32/2)+1,MOD(COLUMNS($H$2:AF$2),2)+1))</f>
        <v>6.2348980185873337</v>
      </c>
      <c r="AG32" s="74">
        <f>IF(OR(MOD($H32,2)=0,INDEX('Данные (2)'!$C$25:$V$44,INT($H32/2)+1,AG$2)&lt;&gt;1),INDEX($E$3:$F$22,AG$2,MOD(COLUMNS($H$2:AG$2),2)+1),INDEX($E$3:$F$22,INT($H32/2)+1,MOD(COLUMNS($H$2:AG$2),2)+1))</f>
        <v>-4.3388373911755833</v>
      </c>
      <c r="AH32" s="74">
        <f>IF(OR(MOD($H32,2)=0,INDEX('Данные (2)'!$C$25:$V$44,INT($H32/2)+1,AH$2)&lt;&gt;1),INDEX($E$3:$F$22,AH$2,MOD(COLUMNS($H$2:AH$2),2)+1),INDEX($E$3:$F$22,INT($H32/2)+1,MOD(COLUMNS($H$2:AH$2),2)+1))</f>
        <v>9.0096886790241903</v>
      </c>
      <c r="AI32" s="74">
        <f>IF(OR(MOD($H32,2)=0,INDEX('Данные (2)'!$C$25:$V$44,INT($H32/2)+1,AI$2)&lt;&gt;1),INDEX($E$3:$F$22,AI$2,MOD(COLUMNS($H$2:AI$2),2)+1),INDEX($E$3:$F$22,INT($H32/2)+1,MOD(COLUMNS($H$2:AI$2),2)+1))</f>
        <v>-2.45029690981724E-15</v>
      </c>
      <c r="AJ32" s="74">
        <f>IF(OR(MOD($H32,2)=0,INDEX('Данные (2)'!$C$25:$V$44,INT($H32/2)+1,AJ$2)&lt;&gt;1),INDEX($E$3:$F$22,AJ$2,MOD(COLUMNS($H$2:AJ$2),2)+1),INDEX($E$3:$F$22,INT($H32/2)+1,MOD(COLUMNS($H$2:AJ$2),2)+1))</f>
        <v>10</v>
      </c>
      <c r="AK32" s="74">
        <f>IF(OR(MOD($H32,2)=0,INDEX('Данные (2)'!$C$25:$V$44,INT($H32/2)+1,AK$2)&lt;&gt;1),INDEX($E$3:$F$22,AK$2,MOD(COLUMNS($H$2:AK$2),2)+1),INDEX($E$3:$F$22,INT($H32/2)+1,MOD(COLUMNS($H$2:AK$2),2)+1))</f>
        <v>4.3388373911755789</v>
      </c>
      <c r="AL32" s="74">
        <f>IF(OR(MOD($H32,2)=0,INDEX('Данные (2)'!$C$25:$V$44,INT($H32/2)+1,AL$2)&lt;&gt;1),INDEX($E$3:$F$22,AL$2,MOD(COLUMNS($H$2:AL$2),2)+1),INDEX($E$3:$F$22,INT($H32/2)+1,MOD(COLUMNS($H$2:AL$2),2)+1))</f>
        <v>9.0096886790241921</v>
      </c>
      <c r="AM32" s="74">
        <f>IF(OR(MOD($H32,2)=0,INDEX('Данные (2)'!$C$25:$V$44,INT($H32/2)+1,AM$2)&lt;&gt;1),INDEX($E$3:$F$22,AM$2,MOD(COLUMNS($H$2:AM$2),2)+1),INDEX($E$3:$F$22,INT($H32/2)+1,MOD(COLUMNS($H$2:AM$2),2)+1))</f>
        <v>7.8183148246802956</v>
      </c>
      <c r="AN32" s="74">
        <f>IF(OR(MOD($H32,2)=0,INDEX('Данные (2)'!$C$25:$V$44,INT($H32/2)+1,AN$2)&lt;&gt;1),INDEX($E$3:$F$22,AN$2,MOD(COLUMNS($H$2:AN$2),2)+1),INDEX($E$3:$F$22,INT($H32/2)+1,MOD(COLUMNS($H$2:AN$2),2)+1))</f>
        <v>6.2348980185873373</v>
      </c>
      <c r="AO32" s="74">
        <f>IF(OR(MOD($H32,2)=0,INDEX('Данные (2)'!$C$25:$V$44,INT($H32/2)+1,AO$2)&lt;&gt;1),INDEX($E$3:$F$22,AO$2,MOD(COLUMNS($H$2:AO$2),2)+1),INDEX($E$3:$F$22,INT($H32/2)+1,MOD(COLUMNS($H$2:AO$2),2)+1))</f>
        <v>9.7492791218182351</v>
      </c>
      <c r="AP32" s="74">
        <f>IF(OR(MOD($H32,2)=0,INDEX('Данные (2)'!$C$25:$V$44,INT($H32/2)+1,AP$2)&lt;&gt;1),INDEX($E$3:$F$22,AP$2,MOD(COLUMNS($H$2:AP$2),2)+1),INDEX($E$3:$F$22,INT($H32/2)+1,MOD(COLUMNS($H$2:AP$2),2)+1))</f>
        <v>2.2252093395631469</v>
      </c>
      <c r="AQ32" s="74">
        <f>IF(OR(MOD($H32,2)=0,INDEX('Данные (2)'!$C$25:$V$44,INT($H32/2)+1,AQ$2)&lt;&gt;1),INDEX($E$3:$F$22,AQ$2,MOD(COLUMNS($H$2:AQ$2),2)+1),INDEX($E$3:$F$22,INT($H32/2)+1,MOD(COLUMNS($H$2:AQ$2),2)+1))</f>
        <v>9.7492791218182369</v>
      </c>
      <c r="AR32" s="74">
        <f>IF(OR(MOD($H32,2)=0,INDEX('Данные (2)'!$C$25:$V$44,INT($H32/2)+1,AR$2)&lt;&gt;1),INDEX($E$3:$F$22,AR$2,MOD(COLUMNS($H$2:AR$2),2)+1),INDEX($E$3:$F$22,INT($H32/2)+1,MOD(COLUMNS($H$2:AR$2),2)+1))</f>
        <v>-2.2252093395631407</v>
      </c>
      <c r="AS32" s="74">
        <f>IF(OR(MOD($H32,2)=0,INDEX('Данные (2)'!$C$25:$V$44,INT($H32/2)+1,AS$2)&lt;&gt;1),INDEX($E$3:$F$22,AS$2,MOD(COLUMNS($H$2:AS$2),2)+1),INDEX($E$3:$F$22,INT($H32/2)+1,MOD(COLUMNS($H$2:AS$2),2)+1))</f>
        <v>7.8183148246803</v>
      </c>
      <c r="AT32" s="74">
        <f>IF(OR(MOD($H32,2)=0,INDEX('Данные (2)'!$C$25:$V$44,INT($H32/2)+1,AT$2)&lt;&gt;1),INDEX($E$3:$F$22,AT$2,MOD(COLUMNS($H$2:AT$2),2)+1),INDEX($E$3:$F$22,INT($H32/2)+1,MOD(COLUMNS($H$2:AT$2),2)+1))</f>
        <v>-6.2348980185873328</v>
      </c>
      <c r="AU32" s="74">
        <f>IF(OR(MOD($H32,2)=0,INDEX('Данные (2)'!$C$25:$V$44,INT($H32/2)+1,AU$2)&lt;&gt;1),INDEX($E$3:$F$22,AU$2,MOD(COLUMNS($H$2:AU$2),2)+1),INDEX($E$3:$F$22,INT($H32/2)+1,MOD(COLUMNS($H$2:AU$2),2)+1))</f>
        <v>4.3388373911755842</v>
      </c>
      <c r="AV32" s="74">
        <f>IF(OR(MOD($H32,2)=0,INDEX('Данные (2)'!$C$25:$V$44,INT($H32/2)+1,AV$2)&lt;&gt;1),INDEX($E$3:$F$22,AV$2,MOD(COLUMNS($H$2:AV$2),2)+1),INDEX($E$3:$F$22,INT($H32/2)+1,MOD(COLUMNS($H$2:AV$2),2)+1))</f>
        <v>-9.0096886790241886</v>
      </c>
      <c r="AX32" s="70">
        <f>IF(OR(MOD($H32,2)=0,INDEX('Данные (2)'!$C$25:$V$44,INT($H32/2)+1,AX$2)&lt;&gt;2),INDEX($E$3:$F$22,AX$2,MOD(COLUMNS($AW$2:AX$2),2)+1),INDEX($E$3:$F$22,INT($H32/2)+1,MOD(COLUMNS($AW$2:AX$2),2)+1))</f>
        <v>4.3388373911755815</v>
      </c>
      <c r="AY32" s="70">
        <f>IF(OR(MOD($H32,2)=0,INDEX('Данные (2)'!$C$25:$V$44,INT($H32/2)+1,AY$2)&lt;&gt;2),INDEX($E$3:$F$22,AY$2,MOD(COLUMNS($AW$2:AY$2),2)+1),INDEX($E$3:$F$22,INT($H32/2)+1,MOD(COLUMNS($AW$2:AY$2),2)+1))</f>
        <v>9.0096886790241921</v>
      </c>
      <c r="AZ32" s="70">
        <f>IF(OR(MOD($H32,2)=0,INDEX('Данные (2)'!$C$25:$V$44,INT($H32/2)+1,AZ$2)&lt;&gt;2),INDEX($E$3:$F$22,AZ$2,MOD(COLUMNS($AW$2:AZ$2),2)+1),INDEX($E$3:$F$22,INT($H32/2)+1,MOD(COLUMNS($AW$2:AZ$2),2)+1))</f>
        <v>7.8183148246802983</v>
      </c>
      <c r="BA32" s="70">
        <f>IF(OR(MOD($H32,2)=0,INDEX('Данные (2)'!$C$25:$V$44,INT($H32/2)+1,BA$2)&lt;&gt;2),INDEX($E$3:$F$22,BA$2,MOD(COLUMNS($AW$2:BA$2),2)+1),INDEX($E$3:$F$22,INT($H32/2)+1,MOD(COLUMNS($AW$2:BA$2),2)+1))</f>
        <v>6.2348980185873355</v>
      </c>
      <c r="BB32" s="70">
        <f>IF(OR(MOD($H32,2)=0,INDEX('Данные (2)'!$C$25:$V$44,INT($H32/2)+1,BB$2)&lt;&gt;2),INDEX($E$3:$F$22,BB$2,MOD(COLUMNS($AW$2:BB$2),2)+1),INDEX($E$3:$F$22,INT($H32/2)+1,MOD(COLUMNS($AW$2:BB$2),2)+1))</f>
        <v>9.7492791218182369</v>
      </c>
      <c r="BC32" s="70">
        <f>IF(OR(MOD($H32,2)=0,INDEX('Данные (2)'!$C$25:$V$44,INT($H32/2)+1,BC$2)&lt;&gt;2),INDEX($E$3:$F$22,BC$2,MOD(COLUMNS($AW$2:BC$2),2)+1),INDEX($E$3:$F$22,INT($H32/2)+1,MOD(COLUMNS($AW$2:BC$2),2)+1))</f>
        <v>2.2252093395631443</v>
      </c>
      <c r="BD32" s="70">
        <f>IF(OR(MOD($H32,2)=0,INDEX('Данные (2)'!$C$25:$V$44,INT($H32/2)+1,BD$2)&lt;&gt;2),INDEX($E$3:$F$22,BD$2,MOD(COLUMNS($AW$2:BD$2),2)+1),INDEX($E$3:$F$22,INT($H32/2)+1,MOD(COLUMNS($AW$2:BD$2),2)+1))</f>
        <v>9.7492791218182369</v>
      </c>
      <c r="BE32" s="70">
        <f>IF(OR(MOD($H32,2)=0,INDEX('Данные (2)'!$C$25:$V$44,INT($H32/2)+1,BE$2)&lt;&gt;2),INDEX($E$3:$F$22,BE$2,MOD(COLUMNS($AW$2:BE$2),2)+1),INDEX($E$3:$F$22,INT($H32/2)+1,MOD(COLUMNS($AW$2:BE$2),2)+1))</f>
        <v>-2.2252093395631434</v>
      </c>
      <c r="BF32" s="70">
        <f>IF(OR(MOD($H32,2)=0,INDEX('Данные (2)'!$C$25:$V$44,INT($H32/2)+1,BF$2)&lt;&gt;2),INDEX($E$3:$F$22,BF$2,MOD(COLUMNS($AW$2:BF$2),2)+1),INDEX($E$3:$F$22,INT($H32/2)+1,MOD(COLUMNS($AW$2:BF$2),2)+1))</f>
        <v>7.8183148246802991</v>
      </c>
      <c r="BG32" s="70">
        <f>IF(OR(MOD($H32,2)=0,INDEX('Данные (2)'!$C$25:$V$44,INT($H32/2)+1,BG$2)&lt;&gt;2),INDEX($E$3:$F$22,BG$2,MOD(COLUMNS($AW$2:BG$2),2)+1),INDEX($E$3:$F$22,INT($H32/2)+1,MOD(COLUMNS($AW$2:BG$2),2)+1))</f>
        <v>-6.2348980185873346</v>
      </c>
      <c r="BH32" s="70">
        <f>IF(OR(MOD($H32,2)=0,INDEX('Данные (2)'!$C$25:$V$44,INT($H32/2)+1,BH$2)&lt;&gt;2),INDEX($E$3:$F$22,BH$2,MOD(COLUMNS($AW$2:BH$2),2)+1),INDEX($E$3:$F$22,INT($H32/2)+1,MOD(COLUMNS($AW$2:BH$2),2)+1))</f>
        <v>4.3388373911755824</v>
      </c>
      <c r="BI32" s="70">
        <f>IF(OR(MOD($H32,2)=0,INDEX('Данные (2)'!$C$25:$V$44,INT($H32/2)+1,BI$2)&lt;&gt;2),INDEX($E$3:$F$22,BI$2,MOD(COLUMNS($AW$2:BI$2),2)+1),INDEX($E$3:$F$22,INT($H32/2)+1,MOD(COLUMNS($AW$2:BI$2),2)+1))</f>
        <v>-9.0096886790241903</v>
      </c>
      <c r="BJ32" s="70">
        <f>IF(OR(MOD($H32,2)=0,INDEX('Данные (2)'!$C$25:$V$44,INT($H32/2)+1,BJ$2)&lt;&gt;2),INDEX($E$3:$F$22,BJ$2,MOD(COLUMNS($AW$2:BJ$2),2)+1),INDEX($E$3:$F$22,INT($H32/2)+1,MOD(COLUMNS($AW$2:BJ$2),2)+1))</f>
        <v>1.22514845490862E-15</v>
      </c>
      <c r="BK32" s="70">
        <f>IF(OR(MOD($H32,2)=0,INDEX('Данные (2)'!$C$25:$V$44,INT($H32/2)+1,BK$2)&lt;&gt;2),INDEX($E$3:$F$22,BK$2,MOD(COLUMNS($AW$2:BK$2),2)+1),INDEX($E$3:$F$22,INT($H32/2)+1,MOD(COLUMNS($AW$2:BK$2),2)+1))</f>
        <v>-10</v>
      </c>
      <c r="BL32" s="70">
        <f>IF(OR(MOD($H32,2)=0,INDEX('Данные (2)'!$C$25:$V$44,INT($H32/2)+1,BL$2)&lt;&gt;2),INDEX($E$3:$F$22,BL$2,MOD(COLUMNS($AW$2:BL$2),2)+1),INDEX($E$3:$F$22,INT($H32/2)+1,MOD(COLUMNS($AW$2:BL$2),2)+1))</f>
        <v>-4.3388373911755798</v>
      </c>
      <c r="BM32" s="70">
        <f>IF(OR(MOD($H32,2)=0,INDEX('Данные (2)'!$C$25:$V$44,INT($H32/2)+1,BM$2)&lt;&gt;2),INDEX($E$3:$F$22,BM$2,MOD(COLUMNS($AW$2:BM$2),2)+1),INDEX($E$3:$F$22,INT($H32/2)+1,MOD(COLUMNS($AW$2:BM$2),2)+1))</f>
        <v>-9.0096886790241921</v>
      </c>
      <c r="BN32" s="70">
        <f>IF(OR(MOD($H32,2)=0,INDEX('Данные (2)'!$C$25:$V$44,INT($H32/2)+1,BN$2)&lt;&gt;2),INDEX($E$3:$F$22,BN$2,MOD(COLUMNS($AW$2:BN$2),2)+1),INDEX($E$3:$F$22,INT($H32/2)+1,MOD(COLUMNS($AW$2:BN$2),2)+1))</f>
        <v>-7.8183148246802965</v>
      </c>
      <c r="BO32" s="70">
        <f>IF(OR(MOD($H32,2)=0,INDEX('Данные (2)'!$C$25:$V$44,INT($H32/2)+1,BO$2)&lt;&gt;2),INDEX($E$3:$F$22,BO$2,MOD(COLUMNS($AW$2:BO$2),2)+1),INDEX($E$3:$F$22,INT($H32/2)+1,MOD(COLUMNS($AW$2:BO$2),2)+1))</f>
        <v>-6.2348980185873373</v>
      </c>
      <c r="BP32" s="70">
        <f>IF(OR(MOD($H32,2)=0,INDEX('Данные (2)'!$C$25:$V$44,INT($H32/2)+1,BP$2)&lt;&gt;2),INDEX($E$3:$F$22,BP$2,MOD(COLUMNS($AW$2:BP$2),2)+1),INDEX($E$3:$F$22,INT($H32/2)+1,MOD(COLUMNS($AW$2:BP$2),2)+1))</f>
        <v>-9.7492791218182369</v>
      </c>
      <c r="BQ32" s="70">
        <f>IF(OR(MOD($H32,2)=0,INDEX('Данные (2)'!$C$25:$V$44,INT($H32/2)+1,BQ$2)&lt;&gt;2),INDEX($E$3:$F$22,BQ$2,MOD(COLUMNS($AW$2:BQ$2),2)+1),INDEX($E$3:$F$22,INT($H32/2)+1,MOD(COLUMNS($AW$2:BQ$2),2)+1))</f>
        <v>-2.225209339563146</v>
      </c>
      <c r="BR32" s="70">
        <f>IF(OR(MOD($H32,2)=0,INDEX('Данные (2)'!$C$25:$V$44,INT($H32/2)+1,BR$2)&lt;&gt;2),INDEX($E$3:$F$22,BR$2,MOD(COLUMNS($AW$2:BR$2),2)+1),INDEX($E$3:$F$22,INT($H32/2)+1,MOD(COLUMNS($AW$2:BR$2),2)+1))</f>
        <v>-9.7492791218182369</v>
      </c>
      <c r="BS32" s="70">
        <f>IF(OR(MOD($H32,2)=0,INDEX('Данные (2)'!$C$25:$V$44,INT($H32/2)+1,BS$2)&lt;&gt;2),INDEX($E$3:$F$22,BS$2,MOD(COLUMNS($AW$2:BS$2),2)+1),INDEX($E$3:$F$22,INT($H32/2)+1,MOD(COLUMNS($AW$2:BS$2),2)+1))</f>
        <v>2.2252093395631425</v>
      </c>
      <c r="BT32" s="70">
        <f>IF(OR(MOD($H32,2)=0,INDEX('Данные (2)'!$C$25:$V$44,INT($H32/2)+1,BT$2)&lt;&gt;2),INDEX($E$3:$F$22,BT$2,MOD(COLUMNS($AW$2:BT$2),2)+1),INDEX($E$3:$F$22,INT($H32/2)+1,MOD(COLUMNS($AW$2:BT$2),2)+1))</f>
        <v>-7.8183148246802991</v>
      </c>
      <c r="BU32" s="70">
        <f>IF(OR(MOD($H32,2)=0,INDEX('Данные (2)'!$C$25:$V$44,INT($H32/2)+1,BU$2)&lt;&gt;2),INDEX($E$3:$F$22,BU$2,MOD(COLUMNS($AW$2:BU$2),2)+1),INDEX($E$3:$F$22,INT($H32/2)+1,MOD(COLUMNS($AW$2:BU$2),2)+1))</f>
        <v>6.2348980185873337</v>
      </c>
      <c r="BV32" s="70">
        <f>IF(OR(MOD($H32,2)=0,INDEX('Данные (2)'!$C$25:$V$44,INT($H32/2)+1,BV$2)&lt;&gt;2),INDEX($E$3:$F$22,BV$2,MOD(COLUMNS($AW$2:BV$2),2)+1),INDEX($E$3:$F$22,INT($H32/2)+1,MOD(COLUMNS($AW$2:BV$2),2)+1))</f>
        <v>-4.3388373911755833</v>
      </c>
      <c r="BW32" s="70">
        <f>IF(OR(MOD($H32,2)=0,INDEX('Данные (2)'!$C$25:$V$44,INT($H32/2)+1,BW$2)&lt;&gt;2),INDEX($E$3:$F$22,BW$2,MOD(COLUMNS($AW$2:BW$2),2)+1),INDEX($E$3:$F$22,INT($H32/2)+1,MOD(COLUMNS($AW$2:BW$2),2)+1))</f>
        <v>9.0096886790241903</v>
      </c>
      <c r="BX32" s="70">
        <f>IF(OR(MOD($H32,2)=0,INDEX('Данные (2)'!$C$25:$V$44,INT($H32/2)+1,BX$2)&lt;&gt;2),INDEX($E$3:$F$22,BX$2,MOD(COLUMNS($AW$2:BX$2),2)+1),INDEX($E$3:$F$22,INT($H32/2)+1,MOD(COLUMNS($AW$2:BX$2),2)+1))</f>
        <v>-2.45029690981724E-15</v>
      </c>
      <c r="BY32" s="70">
        <f>IF(OR(MOD($H32,2)=0,INDEX('Данные (2)'!$C$25:$V$44,INT($H32/2)+1,BY$2)&lt;&gt;2),INDEX($E$3:$F$22,BY$2,MOD(COLUMNS($AW$2:BY$2),2)+1),INDEX($E$3:$F$22,INT($H32/2)+1,MOD(COLUMNS($AW$2:BY$2),2)+1))</f>
        <v>10</v>
      </c>
      <c r="BZ32" s="70">
        <f>IF(OR(MOD($H32,2)=0,INDEX('Данные (2)'!$C$25:$V$44,INT($H32/2)+1,BZ$2)&lt;&gt;2),INDEX($E$3:$F$22,BZ$2,MOD(COLUMNS($AW$2:BZ$2),2)+1),INDEX($E$3:$F$22,INT($H32/2)+1,MOD(COLUMNS($AW$2:BZ$2),2)+1))</f>
        <v>4.3388373911755789</v>
      </c>
      <c r="CA32" s="70">
        <f>IF(OR(MOD($H32,2)=0,INDEX('Данные (2)'!$C$25:$V$44,INT($H32/2)+1,CA$2)&lt;&gt;2),INDEX($E$3:$F$22,CA$2,MOD(COLUMNS($AW$2:CA$2),2)+1),INDEX($E$3:$F$22,INT($H32/2)+1,MOD(COLUMNS($AW$2:CA$2),2)+1))</f>
        <v>9.0096886790241921</v>
      </c>
      <c r="CB32" s="70">
        <f>IF(OR(MOD($H32,2)=0,INDEX('Данные (2)'!$C$25:$V$44,INT($H32/2)+1,CB$2)&lt;&gt;2),INDEX($E$3:$F$22,CB$2,MOD(COLUMNS($AW$2:CB$2),2)+1),INDEX($E$3:$F$22,INT($H32/2)+1,MOD(COLUMNS($AW$2:CB$2),2)+1))</f>
        <v>7.8183148246802956</v>
      </c>
      <c r="CC32" s="70">
        <f>IF(OR(MOD($H32,2)=0,INDEX('Данные (2)'!$C$25:$V$44,INT($H32/2)+1,CC$2)&lt;&gt;2),INDEX($E$3:$F$22,CC$2,MOD(COLUMNS($AW$2:CC$2),2)+1),INDEX($E$3:$F$22,INT($H32/2)+1,MOD(COLUMNS($AW$2:CC$2),2)+1))</f>
        <v>6.2348980185873373</v>
      </c>
      <c r="CD32" s="70">
        <f>IF(OR(MOD($H32,2)=0,INDEX('Данные (2)'!$C$25:$V$44,INT($H32/2)+1,CD$2)&lt;&gt;2),INDEX($E$3:$F$22,CD$2,MOD(COLUMNS($AW$2:CD$2),2)+1),INDEX($E$3:$F$22,INT($H32/2)+1,MOD(COLUMNS($AW$2:CD$2),2)+1))</f>
        <v>9.7492791218182351</v>
      </c>
      <c r="CE32" s="70">
        <f>IF(OR(MOD($H32,2)=0,INDEX('Данные (2)'!$C$25:$V$44,INT($H32/2)+1,CE$2)&lt;&gt;2),INDEX($E$3:$F$22,CE$2,MOD(COLUMNS($AW$2:CE$2),2)+1),INDEX($E$3:$F$22,INT($H32/2)+1,MOD(COLUMNS($AW$2:CE$2),2)+1))</f>
        <v>2.2252093395631469</v>
      </c>
      <c r="CF32" s="70">
        <f>IF(OR(MOD($H32,2)=0,INDEX('Данные (2)'!$C$25:$V$44,INT($H32/2)+1,CF$2)&lt;&gt;2),INDEX($E$3:$F$22,CF$2,MOD(COLUMNS($AW$2:CF$2),2)+1),INDEX($E$3:$F$22,INT($H32/2)+1,MOD(COLUMNS($AW$2:CF$2),2)+1))</f>
        <v>9.7492791218182369</v>
      </c>
      <c r="CG32" s="70">
        <f>IF(OR(MOD($H32,2)=0,INDEX('Данные (2)'!$C$25:$V$44,INT($H32/2)+1,CG$2)&lt;&gt;2),INDEX($E$3:$F$22,CG$2,MOD(COLUMNS($AW$2:CG$2),2)+1),INDEX($E$3:$F$22,INT($H32/2)+1,MOD(COLUMNS($AW$2:CG$2),2)+1))</f>
        <v>-2.2252093395631407</v>
      </c>
      <c r="CH32" s="70">
        <f>IF(OR(MOD($H32,2)=0,INDEX('Данные (2)'!$C$25:$V$44,INT($H32/2)+1,CH$2)&lt;&gt;2),INDEX($E$3:$F$22,CH$2,MOD(COLUMNS($AW$2:CH$2),2)+1),INDEX($E$3:$F$22,INT($H32/2)+1,MOD(COLUMNS($AW$2:CH$2),2)+1))</f>
        <v>7.8183148246803</v>
      </c>
      <c r="CI32" s="70">
        <f>IF(OR(MOD($H32,2)=0,INDEX('Данные (2)'!$C$25:$V$44,INT($H32/2)+1,CI$2)&lt;&gt;2),INDEX($E$3:$F$22,CI$2,MOD(COLUMNS($AW$2:CI$2),2)+1),INDEX($E$3:$F$22,INT($H32/2)+1,MOD(COLUMNS($AW$2:CI$2),2)+1))</f>
        <v>-6.2348980185873328</v>
      </c>
      <c r="CJ32" s="70">
        <f>IF(OR(MOD($H32,2)=0,INDEX('Данные (2)'!$C$25:$V$44,INT($H32/2)+1,CJ$2)&lt;&gt;2),INDEX($E$3:$F$22,CJ$2,MOD(COLUMNS($AW$2:CJ$2),2)+1),INDEX($E$3:$F$22,INT($H32/2)+1,MOD(COLUMNS($AW$2:CJ$2),2)+1))</f>
        <v>4.3388373911755842</v>
      </c>
      <c r="CK32" s="70">
        <f>IF(OR(MOD($H32,2)=0,INDEX('Данные (2)'!$C$25:$V$44,INT($H32/2)+1,CK$2)&lt;&gt;2),INDEX($E$3:$F$22,CK$2,MOD(COLUMNS($AW$2:CK$2),2)+1),INDEX($E$3:$F$22,INT($H32/2)+1,MOD(COLUMNS($AW$2:CK$2),2)+1))</f>
        <v>-9.0096886790241886</v>
      </c>
      <c r="CM32" s="69">
        <f>INDEX(I32:AV32,$B$60*2-1)</f>
        <v>-4.3388373911755833</v>
      </c>
      <c r="CN32" s="69">
        <f>INDEX(I32:AV32,$B$60*2)</f>
        <v>9.0096886790241903</v>
      </c>
      <c r="CO32" s="69">
        <f>INDEX(AX32:CK32,$B$60*2-1)</f>
        <v>-4.3388373911755833</v>
      </c>
      <c r="CP32" s="69">
        <f>INDEX(AX32:CK32,$B$60*2)</f>
        <v>9.0096886790241903</v>
      </c>
    </row>
    <row r="33" spans="1:94" x14ac:dyDescent="0.25">
      <c r="H33" s="75">
        <v>29</v>
      </c>
      <c r="I33" s="74">
        <f>IF(OR(MOD($H33,2)=0,INDEX('Данные (2)'!$C$25:$V$44,INT($H33/2)+1,I$2)&lt;&gt;1),INDEX($E$3:$F$22,I$2,MOD(COLUMNS(H$2:$I$2),2)+1),INDEX($E$3:$F$22,INT($H33/2)+1,MOD(COLUMNS(H$2:$I$2),2)+1))</f>
        <v>4.3388373911755815</v>
      </c>
      <c r="J33" s="74">
        <f>IF(OR(MOD($H33,2)=0,INDEX('Данные (2)'!$C$25:$V$44,INT($H33/2)+1,J$2)&lt;&gt;1),INDEX($E$3:$F$22,J$2,MOD(COLUMNS($H$2:J$2),2)+1),INDEX($E$3:$F$22,INT($H33/2)+1,MOD(COLUMNS($H$2:J$2),2)+1))</f>
        <v>9.0096886790241921</v>
      </c>
      <c r="K33" s="74">
        <f>IF(OR(MOD($H33,2)=0,INDEX('Данные (2)'!$C$25:$V$44,INT($H33/2)+1,K$2)&lt;&gt;1),INDEX($E$3:$F$22,K$2,MOD(COLUMNS($H$2:K$2),2)+1),INDEX($E$3:$F$22,INT($H33/2)+1,MOD(COLUMNS($H$2:K$2),2)+1))</f>
        <v>7.8183148246802983</v>
      </c>
      <c r="L33" s="74">
        <f>IF(OR(MOD($H33,2)=0,INDEX('Данные (2)'!$C$25:$V$44,INT($H33/2)+1,L$2)&lt;&gt;1),INDEX($E$3:$F$22,L$2,MOD(COLUMNS($H$2:L$2),2)+1),INDEX($E$3:$F$22,INT($H33/2)+1,MOD(COLUMNS($H$2:L$2),2)+1))</f>
        <v>6.2348980185873355</v>
      </c>
      <c r="M33" s="74">
        <f>IF(OR(MOD($H33,2)=0,INDEX('Данные (2)'!$C$25:$V$44,INT($H33/2)+1,M$2)&lt;&gt;1),INDEX($E$3:$F$22,M$2,MOD(COLUMNS($H$2:M$2),2)+1),INDEX($E$3:$F$22,INT($H33/2)+1,MOD(COLUMNS($H$2:M$2),2)+1))</f>
        <v>9.7492791218182369</v>
      </c>
      <c r="N33" s="74">
        <f>IF(OR(MOD($H33,2)=0,INDEX('Данные (2)'!$C$25:$V$44,INT($H33/2)+1,N$2)&lt;&gt;1),INDEX($E$3:$F$22,N$2,MOD(COLUMNS($H$2:N$2),2)+1),INDEX($E$3:$F$22,INT($H33/2)+1,MOD(COLUMNS($H$2:N$2),2)+1))</f>
        <v>2.2252093395631443</v>
      </c>
      <c r="O33" s="74">
        <f>IF(OR(MOD($H33,2)=0,INDEX('Данные (2)'!$C$25:$V$44,INT($H33/2)+1,O$2)&lt;&gt;1),INDEX($E$3:$F$22,O$2,MOD(COLUMNS($H$2:O$2),2)+1),INDEX($E$3:$F$22,INT($H33/2)+1,MOD(COLUMNS($H$2:O$2),2)+1))</f>
        <v>9.7492791218182369</v>
      </c>
      <c r="P33" s="74">
        <f>IF(OR(MOD($H33,2)=0,INDEX('Данные (2)'!$C$25:$V$44,INT($H33/2)+1,P$2)&lt;&gt;1),INDEX($E$3:$F$22,P$2,MOD(COLUMNS($H$2:P$2),2)+1),INDEX($E$3:$F$22,INT($H33/2)+1,MOD(COLUMNS($H$2:P$2),2)+1))</f>
        <v>-2.2252093395631434</v>
      </c>
      <c r="Q33" s="74">
        <f>IF(OR(MOD($H33,2)=0,INDEX('Данные (2)'!$C$25:$V$44,INT($H33/2)+1,Q$2)&lt;&gt;1),INDEX($E$3:$F$22,Q$2,MOD(COLUMNS($H$2:Q$2),2)+1),INDEX($E$3:$F$22,INT($H33/2)+1,MOD(COLUMNS($H$2:Q$2),2)+1))</f>
        <v>7.8183148246802991</v>
      </c>
      <c r="R33" s="74">
        <f>IF(OR(MOD($H33,2)=0,INDEX('Данные (2)'!$C$25:$V$44,INT($H33/2)+1,R$2)&lt;&gt;1),INDEX($E$3:$F$22,R$2,MOD(COLUMNS($H$2:R$2),2)+1),INDEX($E$3:$F$22,INT($H33/2)+1,MOD(COLUMNS($H$2:R$2),2)+1))</f>
        <v>-6.2348980185873346</v>
      </c>
      <c r="S33" s="74">
        <f>IF(OR(MOD($H33,2)=0,INDEX('Данные (2)'!$C$25:$V$44,INT($H33/2)+1,S$2)&lt;&gt;1),INDEX($E$3:$F$22,S$2,MOD(COLUMNS($H$2:S$2),2)+1),INDEX($E$3:$F$22,INT($H33/2)+1,MOD(COLUMNS($H$2:S$2),2)+1))</f>
        <v>4.3388373911755824</v>
      </c>
      <c r="T33" s="74">
        <f>IF(OR(MOD($H33,2)=0,INDEX('Данные (2)'!$C$25:$V$44,INT($H33/2)+1,T$2)&lt;&gt;1),INDEX($E$3:$F$22,T$2,MOD(COLUMNS($H$2:T$2),2)+1),INDEX($E$3:$F$22,INT($H33/2)+1,MOD(COLUMNS($H$2:T$2),2)+1))</f>
        <v>-9.0096886790241903</v>
      </c>
      <c r="U33" s="74">
        <f>IF(OR(MOD($H33,2)=0,INDEX('Данные (2)'!$C$25:$V$44,INT($H33/2)+1,U$2)&lt;&gt;1),INDEX($E$3:$F$22,U$2,MOD(COLUMNS($H$2:U$2),2)+1),INDEX($E$3:$F$22,INT($H33/2)+1,MOD(COLUMNS($H$2:U$2),2)+1))</f>
        <v>1.22514845490862E-15</v>
      </c>
      <c r="V33" s="74">
        <f>IF(OR(MOD($H33,2)=0,INDEX('Данные (2)'!$C$25:$V$44,INT($H33/2)+1,V$2)&lt;&gt;1),INDEX($E$3:$F$22,V$2,MOD(COLUMNS($H$2:V$2),2)+1),INDEX($E$3:$F$22,INT($H33/2)+1,MOD(COLUMNS($H$2:V$2),2)+1))</f>
        <v>-10</v>
      </c>
      <c r="W33" s="74">
        <f>IF(OR(MOD($H33,2)=0,INDEX('Данные (2)'!$C$25:$V$44,INT($H33/2)+1,W$2)&lt;&gt;1),INDEX($E$3:$F$22,W$2,MOD(COLUMNS($H$2:W$2),2)+1),INDEX($E$3:$F$22,INT($H33/2)+1,MOD(COLUMNS($H$2:W$2),2)+1))</f>
        <v>-4.3388373911755798</v>
      </c>
      <c r="X33" s="74">
        <f>IF(OR(MOD($H33,2)=0,INDEX('Данные (2)'!$C$25:$V$44,INT($H33/2)+1,X$2)&lt;&gt;1),INDEX($E$3:$F$22,X$2,MOD(COLUMNS($H$2:X$2),2)+1),INDEX($E$3:$F$22,INT($H33/2)+1,MOD(COLUMNS($H$2:X$2),2)+1))</f>
        <v>-9.0096886790241921</v>
      </c>
      <c r="Y33" s="74">
        <f>IF(OR(MOD($H33,2)=0,INDEX('Данные (2)'!$C$25:$V$44,INT($H33/2)+1,Y$2)&lt;&gt;1),INDEX($E$3:$F$22,Y$2,MOD(COLUMNS($H$2:Y$2),2)+1),INDEX($E$3:$F$22,INT($H33/2)+1,MOD(COLUMNS($H$2:Y$2),2)+1))</f>
        <v>-7.8183148246802965</v>
      </c>
      <c r="Z33" s="74">
        <f>IF(OR(MOD($H33,2)=0,INDEX('Данные (2)'!$C$25:$V$44,INT($H33/2)+1,Z$2)&lt;&gt;1),INDEX($E$3:$F$22,Z$2,MOD(COLUMNS($H$2:Z$2),2)+1),INDEX($E$3:$F$22,INT($H33/2)+1,MOD(COLUMNS($H$2:Z$2),2)+1))</f>
        <v>-6.2348980185873373</v>
      </c>
      <c r="AA33" s="74">
        <f>IF(OR(MOD($H33,2)=0,INDEX('Данные (2)'!$C$25:$V$44,INT($H33/2)+1,AA$2)&lt;&gt;1),INDEX($E$3:$F$22,AA$2,MOD(COLUMNS($H$2:AA$2),2)+1),INDEX($E$3:$F$22,INT($H33/2)+1,MOD(COLUMNS($H$2:AA$2),2)+1))</f>
        <v>-9.7492791218182369</v>
      </c>
      <c r="AB33" s="74">
        <f>IF(OR(MOD($H33,2)=0,INDEX('Данные (2)'!$C$25:$V$44,INT($H33/2)+1,AB$2)&lt;&gt;1),INDEX($E$3:$F$22,AB$2,MOD(COLUMNS($H$2:AB$2),2)+1),INDEX($E$3:$F$22,INT($H33/2)+1,MOD(COLUMNS($H$2:AB$2),2)+1))</f>
        <v>-2.225209339563146</v>
      </c>
      <c r="AC33" s="74">
        <f>IF(OR(MOD($H33,2)=0,INDEX('Данные (2)'!$C$25:$V$44,INT($H33/2)+1,AC$2)&lt;&gt;1),INDEX($E$3:$F$22,AC$2,MOD(COLUMNS($H$2:AC$2),2)+1),INDEX($E$3:$F$22,INT($H33/2)+1,MOD(COLUMNS($H$2:AC$2),2)+1))</f>
        <v>-9.7492791218182369</v>
      </c>
      <c r="AD33" s="74">
        <f>IF(OR(MOD($H33,2)=0,INDEX('Данные (2)'!$C$25:$V$44,INT($H33/2)+1,AD$2)&lt;&gt;1),INDEX($E$3:$F$22,AD$2,MOD(COLUMNS($H$2:AD$2),2)+1),INDEX($E$3:$F$22,INT($H33/2)+1,MOD(COLUMNS($H$2:AD$2),2)+1))</f>
        <v>2.2252093395631425</v>
      </c>
      <c r="AE33" s="74">
        <f>IF(OR(MOD($H33,2)=0,INDEX('Данные (2)'!$C$25:$V$44,INT($H33/2)+1,AE$2)&lt;&gt;1),INDEX($E$3:$F$22,AE$2,MOD(COLUMNS($H$2:AE$2),2)+1),INDEX($E$3:$F$22,INT($H33/2)+1,MOD(COLUMNS($H$2:AE$2),2)+1))</f>
        <v>-7.8183148246802991</v>
      </c>
      <c r="AF33" s="74">
        <f>IF(OR(MOD($H33,2)=0,INDEX('Данные (2)'!$C$25:$V$44,INT($H33/2)+1,AF$2)&lt;&gt;1),INDEX($E$3:$F$22,AF$2,MOD(COLUMNS($H$2:AF$2),2)+1),INDEX($E$3:$F$22,INT($H33/2)+1,MOD(COLUMNS($H$2:AF$2),2)+1))</f>
        <v>6.2348980185873337</v>
      </c>
      <c r="AG33" s="74">
        <f>IF(OR(MOD($H33,2)=0,INDEX('Данные (2)'!$C$25:$V$44,INT($H33/2)+1,AG$2)&lt;&gt;1),INDEX($E$3:$F$22,AG$2,MOD(COLUMNS($H$2:AG$2),2)+1),INDEX($E$3:$F$22,INT($H33/2)+1,MOD(COLUMNS($H$2:AG$2),2)+1))</f>
        <v>-4.3388373911755833</v>
      </c>
      <c r="AH33" s="74">
        <f>IF(OR(MOD($H33,2)=0,INDEX('Данные (2)'!$C$25:$V$44,INT($H33/2)+1,AH$2)&lt;&gt;1),INDEX($E$3:$F$22,AH$2,MOD(COLUMNS($H$2:AH$2),2)+1),INDEX($E$3:$F$22,INT($H33/2)+1,MOD(COLUMNS($H$2:AH$2),2)+1))</f>
        <v>9.0096886790241903</v>
      </c>
      <c r="AI33" s="74">
        <f>IF(OR(MOD($H33,2)=0,INDEX('Данные (2)'!$C$25:$V$44,INT($H33/2)+1,AI$2)&lt;&gt;1),INDEX($E$3:$F$22,AI$2,MOD(COLUMNS($H$2:AI$2),2)+1),INDEX($E$3:$F$22,INT($H33/2)+1,MOD(COLUMNS($H$2:AI$2),2)+1))</f>
        <v>-2.45029690981724E-15</v>
      </c>
      <c r="AJ33" s="74">
        <f>IF(OR(MOD($H33,2)=0,INDEX('Данные (2)'!$C$25:$V$44,INT($H33/2)+1,AJ$2)&lt;&gt;1),INDEX($E$3:$F$22,AJ$2,MOD(COLUMNS($H$2:AJ$2),2)+1),INDEX($E$3:$F$22,INT($H33/2)+1,MOD(COLUMNS($H$2:AJ$2),2)+1))</f>
        <v>10</v>
      </c>
      <c r="AK33" s="74">
        <f>IF(OR(MOD($H33,2)=0,INDEX('Данные (2)'!$C$25:$V$44,INT($H33/2)+1,AK$2)&lt;&gt;1),INDEX($E$3:$F$22,AK$2,MOD(COLUMNS($H$2:AK$2),2)+1),INDEX($E$3:$F$22,INT($H33/2)+1,MOD(COLUMNS($H$2:AK$2),2)+1))</f>
        <v>4.3388373911755789</v>
      </c>
      <c r="AL33" s="74">
        <f>IF(OR(MOD($H33,2)=0,INDEX('Данные (2)'!$C$25:$V$44,INT($H33/2)+1,AL$2)&lt;&gt;1),INDEX($E$3:$F$22,AL$2,MOD(COLUMNS($H$2:AL$2),2)+1),INDEX($E$3:$F$22,INT($H33/2)+1,MOD(COLUMNS($H$2:AL$2),2)+1))</f>
        <v>9.0096886790241921</v>
      </c>
      <c r="AM33" s="74">
        <f>IF(OR(MOD($H33,2)=0,INDEX('Данные (2)'!$C$25:$V$44,INT($H33/2)+1,AM$2)&lt;&gt;1),INDEX($E$3:$F$22,AM$2,MOD(COLUMNS($H$2:AM$2),2)+1),INDEX($E$3:$F$22,INT($H33/2)+1,MOD(COLUMNS($H$2:AM$2),2)+1))</f>
        <v>7.8183148246802956</v>
      </c>
      <c r="AN33" s="74">
        <f>IF(OR(MOD($H33,2)=0,INDEX('Данные (2)'!$C$25:$V$44,INT($H33/2)+1,AN$2)&lt;&gt;1),INDEX($E$3:$F$22,AN$2,MOD(COLUMNS($H$2:AN$2),2)+1),INDEX($E$3:$F$22,INT($H33/2)+1,MOD(COLUMNS($H$2:AN$2),2)+1))</f>
        <v>6.2348980185873373</v>
      </c>
      <c r="AO33" s="74">
        <f>IF(OR(MOD($H33,2)=0,INDEX('Данные (2)'!$C$25:$V$44,INT($H33/2)+1,AO$2)&lt;&gt;1),INDEX($E$3:$F$22,AO$2,MOD(COLUMNS($H$2:AO$2),2)+1),INDEX($E$3:$F$22,INT($H33/2)+1,MOD(COLUMNS($H$2:AO$2),2)+1))</f>
        <v>9.7492791218182351</v>
      </c>
      <c r="AP33" s="74">
        <f>IF(OR(MOD($H33,2)=0,INDEX('Данные (2)'!$C$25:$V$44,INT($H33/2)+1,AP$2)&lt;&gt;1),INDEX($E$3:$F$22,AP$2,MOD(COLUMNS($H$2:AP$2),2)+1),INDEX($E$3:$F$22,INT($H33/2)+1,MOD(COLUMNS($H$2:AP$2),2)+1))</f>
        <v>2.2252093395631469</v>
      </c>
      <c r="AQ33" s="74">
        <f>IF(OR(MOD($H33,2)=0,INDEX('Данные (2)'!$C$25:$V$44,INT($H33/2)+1,AQ$2)&lt;&gt;1),INDEX($E$3:$F$22,AQ$2,MOD(COLUMNS($H$2:AQ$2),2)+1),INDEX($E$3:$F$22,INT($H33/2)+1,MOD(COLUMNS($H$2:AQ$2),2)+1))</f>
        <v>9.7492791218182369</v>
      </c>
      <c r="AR33" s="74">
        <f>IF(OR(MOD($H33,2)=0,INDEX('Данные (2)'!$C$25:$V$44,INT($H33/2)+1,AR$2)&lt;&gt;1),INDEX($E$3:$F$22,AR$2,MOD(COLUMNS($H$2:AR$2),2)+1),INDEX($E$3:$F$22,INT($H33/2)+1,MOD(COLUMNS($H$2:AR$2),2)+1))</f>
        <v>-2.2252093395631407</v>
      </c>
      <c r="AS33" s="74">
        <f>IF(OR(MOD($H33,2)=0,INDEX('Данные (2)'!$C$25:$V$44,INT($H33/2)+1,AS$2)&lt;&gt;1),INDEX($E$3:$F$22,AS$2,MOD(COLUMNS($H$2:AS$2),2)+1),INDEX($E$3:$F$22,INT($H33/2)+1,MOD(COLUMNS($H$2:AS$2),2)+1))</f>
        <v>7.8183148246803</v>
      </c>
      <c r="AT33" s="74">
        <f>IF(OR(MOD($H33,2)=0,INDEX('Данные (2)'!$C$25:$V$44,INT($H33/2)+1,AT$2)&lt;&gt;1),INDEX($E$3:$F$22,AT$2,MOD(COLUMNS($H$2:AT$2),2)+1),INDEX($E$3:$F$22,INT($H33/2)+1,MOD(COLUMNS($H$2:AT$2),2)+1))</f>
        <v>-6.2348980185873328</v>
      </c>
      <c r="AU33" s="74">
        <f>IF(OR(MOD($H33,2)=0,INDEX('Данные (2)'!$C$25:$V$44,INT($H33/2)+1,AU$2)&lt;&gt;1),INDEX($E$3:$F$22,AU$2,MOD(COLUMNS($H$2:AU$2),2)+1),INDEX($E$3:$F$22,INT($H33/2)+1,MOD(COLUMNS($H$2:AU$2),2)+1))</f>
        <v>4.3388373911755842</v>
      </c>
      <c r="AV33" s="74">
        <f>IF(OR(MOD($H33,2)=0,INDEX('Данные (2)'!$C$25:$V$44,INT($H33/2)+1,AV$2)&lt;&gt;1),INDEX($E$3:$F$22,AV$2,MOD(COLUMNS($H$2:AV$2),2)+1),INDEX($E$3:$F$22,INT($H33/2)+1,MOD(COLUMNS($H$2:AV$2),2)+1))</f>
        <v>-9.0096886790241886</v>
      </c>
      <c r="AX33" s="70">
        <f>IF(OR(MOD($H33,2)=0,INDEX('Данные (2)'!$C$25:$V$44,INT($H33/2)+1,AX$2)&lt;&gt;2),INDEX($E$3:$F$22,AX$2,MOD(COLUMNS($AW$2:AX$2),2)+1),INDEX($E$3:$F$22,INT($H33/2)+1,MOD(COLUMNS($AW$2:AX$2),2)+1))</f>
        <v>4.3388373911755815</v>
      </c>
      <c r="AY33" s="70">
        <f>IF(OR(MOD($H33,2)=0,INDEX('Данные (2)'!$C$25:$V$44,INT($H33/2)+1,AY$2)&lt;&gt;2),INDEX($E$3:$F$22,AY$2,MOD(COLUMNS($AW$2:AY$2),2)+1),INDEX($E$3:$F$22,INT($H33/2)+1,MOD(COLUMNS($AW$2:AY$2),2)+1))</f>
        <v>9.0096886790241921</v>
      </c>
      <c r="AZ33" s="70">
        <f>IF(OR(MOD($H33,2)=0,INDEX('Данные (2)'!$C$25:$V$44,INT($H33/2)+1,AZ$2)&lt;&gt;2),INDEX($E$3:$F$22,AZ$2,MOD(COLUMNS($AW$2:AZ$2),2)+1),INDEX($E$3:$F$22,INT($H33/2)+1,MOD(COLUMNS($AW$2:AZ$2),2)+1))</f>
        <v>7.8183148246802983</v>
      </c>
      <c r="BA33" s="70">
        <f>IF(OR(MOD($H33,2)=0,INDEX('Данные (2)'!$C$25:$V$44,INT($H33/2)+1,BA$2)&lt;&gt;2),INDEX($E$3:$F$22,BA$2,MOD(COLUMNS($AW$2:BA$2),2)+1),INDEX($E$3:$F$22,INT($H33/2)+1,MOD(COLUMNS($AW$2:BA$2),2)+1))</f>
        <v>6.2348980185873355</v>
      </c>
      <c r="BB33" s="70">
        <f>IF(OR(MOD($H33,2)=0,INDEX('Данные (2)'!$C$25:$V$44,INT($H33/2)+1,BB$2)&lt;&gt;2),INDEX($E$3:$F$22,BB$2,MOD(COLUMNS($AW$2:BB$2),2)+1),INDEX($E$3:$F$22,INT($H33/2)+1,MOD(COLUMNS($AW$2:BB$2),2)+1))</f>
        <v>9.7492791218182369</v>
      </c>
      <c r="BC33" s="70">
        <f>IF(OR(MOD($H33,2)=0,INDEX('Данные (2)'!$C$25:$V$44,INT($H33/2)+1,BC$2)&lt;&gt;2),INDEX($E$3:$F$22,BC$2,MOD(COLUMNS($AW$2:BC$2),2)+1),INDEX($E$3:$F$22,INT($H33/2)+1,MOD(COLUMNS($AW$2:BC$2),2)+1))</f>
        <v>2.2252093395631443</v>
      </c>
      <c r="BD33" s="70">
        <f>IF(OR(MOD($H33,2)=0,INDEX('Данные (2)'!$C$25:$V$44,INT($H33/2)+1,BD$2)&lt;&gt;2),INDEX($E$3:$F$22,BD$2,MOD(COLUMNS($AW$2:BD$2),2)+1),INDEX($E$3:$F$22,INT($H33/2)+1,MOD(COLUMNS($AW$2:BD$2),2)+1))</f>
        <v>9.7492791218182369</v>
      </c>
      <c r="BE33" s="70">
        <f>IF(OR(MOD($H33,2)=0,INDEX('Данные (2)'!$C$25:$V$44,INT($H33/2)+1,BE$2)&lt;&gt;2),INDEX($E$3:$F$22,BE$2,MOD(COLUMNS($AW$2:BE$2),2)+1),INDEX($E$3:$F$22,INT($H33/2)+1,MOD(COLUMNS($AW$2:BE$2),2)+1))</f>
        <v>-2.2252093395631434</v>
      </c>
      <c r="BF33" s="70">
        <f>IF(OR(MOD($H33,2)=0,INDEX('Данные (2)'!$C$25:$V$44,INT($H33/2)+1,BF$2)&lt;&gt;2),INDEX($E$3:$F$22,BF$2,MOD(COLUMNS($AW$2:BF$2),2)+1),INDEX($E$3:$F$22,INT($H33/2)+1,MOD(COLUMNS($AW$2:BF$2),2)+1))</f>
        <v>7.8183148246802991</v>
      </c>
      <c r="BG33" s="70">
        <f>IF(OR(MOD($H33,2)=0,INDEX('Данные (2)'!$C$25:$V$44,INT($H33/2)+1,BG$2)&lt;&gt;2),INDEX($E$3:$F$22,BG$2,MOD(COLUMNS($AW$2:BG$2),2)+1),INDEX($E$3:$F$22,INT($H33/2)+1,MOD(COLUMNS($AW$2:BG$2),2)+1))</f>
        <v>-6.2348980185873346</v>
      </c>
      <c r="BH33" s="70">
        <f>IF(OR(MOD($H33,2)=0,INDEX('Данные (2)'!$C$25:$V$44,INT($H33/2)+1,BH$2)&lt;&gt;2),INDEX($E$3:$F$22,BH$2,MOD(COLUMNS($AW$2:BH$2),2)+1),INDEX($E$3:$F$22,INT($H33/2)+1,MOD(COLUMNS($AW$2:BH$2),2)+1))</f>
        <v>4.3388373911755824</v>
      </c>
      <c r="BI33" s="70">
        <f>IF(OR(MOD($H33,2)=0,INDEX('Данные (2)'!$C$25:$V$44,INT($H33/2)+1,BI$2)&lt;&gt;2),INDEX($E$3:$F$22,BI$2,MOD(COLUMNS($AW$2:BI$2),2)+1),INDEX($E$3:$F$22,INT($H33/2)+1,MOD(COLUMNS($AW$2:BI$2),2)+1))</f>
        <v>-9.0096886790241903</v>
      </c>
      <c r="BJ33" s="70">
        <f>IF(OR(MOD($H33,2)=0,INDEX('Данные (2)'!$C$25:$V$44,INT($H33/2)+1,BJ$2)&lt;&gt;2),INDEX($E$3:$F$22,BJ$2,MOD(COLUMNS($AW$2:BJ$2),2)+1),INDEX($E$3:$F$22,INT($H33/2)+1,MOD(COLUMNS($AW$2:BJ$2),2)+1))</f>
        <v>1.22514845490862E-15</v>
      </c>
      <c r="BK33" s="70">
        <f>IF(OR(MOD($H33,2)=0,INDEX('Данные (2)'!$C$25:$V$44,INT($H33/2)+1,BK$2)&lt;&gt;2),INDEX($E$3:$F$22,BK$2,MOD(COLUMNS($AW$2:BK$2),2)+1),INDEX($E$3:$F$22,INT($H33/2)+1,MOD(COLUMNS($AW$2:BK$2),2)+1))</f>
        <v>-10</v>
      </c>
      <c r="BL33" s="70">
        <f>IF(OR(MOD($H33,2)=0,INDEX('Данные (2)'!$C$25:$V$44,INT($H33/2)+1,BL$2)&lt;&gt;2),INDEX($E$3:$F$22,BL$2,MOD(COLUMNS($AW$2:BL$2),2)+1),INDEX($E$3:$F$22,INT($H33/2)+1,MOD(COLUMNS($AW$2:BL$2),2)+1))</f>
        <v>-4.3388373911755798</v>
      </c>
      <c r="BM33" s="70">
        <f>IF(OR(MOD($H33,2)=0,INDEX('Данные (2)'!$C$25:$V$44,INT($H33/2)+1,BM$2)&lt;&gt;2),INDEX($E$3:$F$22,BM$2,MOD(COLUMNS($AW$2:BM$2),2)+1),INDEX($E$3:$F$22,INT($H33/2)+1,MOD(COLUMNS($AW$2:BM$2),2)+1))</f>
        <v>-9.0096886790241921</v>
      </c>
      <c r="BN33" s="70">
        <f>IF(OR(MOD($H33,2)=0,INDEX('Данные (2)'!$C$25:$V$44,INT($H33/2)+1,BN$2)&lt;&gt;2),INDEX($E$3:$F$22,BN$2,MOD(COLUMNS($AW$2:BN$2),2)+1),INDEX($E$3:$F$22,INT($H33/2)+1,MOD(COLUMNS($AW$2:BN$2),2)+1))</f>
        <v>-7.8183148246802965</v>
      </c>
      <c r="BO33" s="70">
        <f>IF(OR(MOD($H33,2)=0,INDEX('Данные (2)'!$C$25:$V$44,INT($H33/2)+1,BO$2)&lt;&gt;2),INDEX($E$3:$F$22,BO$2,MOD(COLUMNS($AW$2:BO$2),2)+1),INDEX($E$3:$F$22,INT($H33/2)+1,MOD(COLUMNS($AW$2:BO$2),2)+1))</f>
        <v>-6.2348980185873373</v>
      </c>
      <c r="BP33" s="70">
        <f>IF(OR(MOD($H33,2)=0,INDEX('Данные (2)'!$C$25:$V$44,INT($H33/2)+1,BP$2)&lt;&gt;2),INDEX($E$3:$F$22,BP$2,MOD(COLUMNS($AW$2:BP$2),2)+1),INDEX($E$3:$F$22,INT($H33/2)+1,MOD(COLUMNS($AW$2:BP$2),2)+1))</f>
        <v>-9.7492791218182369</v>
      </c>
      <c r="BQ33" s="70">
        <f>IF(OR(MOD($H33,2)=0,INDEX('Данные (2)'!$C$25:$V$44,INT($H33/2)+1,BQ$2)&lt;&gt;2),INDEX($E$3:$F$22,BQ$2,MOD(COLUMNS($AW$2:BQ$2),2)+1),INDEX($E$3:$F$22,INT($H33/2)+1,MOD(COLUMNS($AW$2:BQ$2),2)+1))</f>
        <v>-2.225209339563146</v>
      </c>
      <c r="BR33" s="70">
        <f>IF(OR(MOD($H33,2)=0,INDEX('Данные (2)'!$C$25:$V$44,INT($H33/2)+1,BR$2)&lt;&gt;2),INDEX($E$3:$F$22,BR$2,MOD(COLUMNS($AW$2:BR$2),2)+1),INDEX($E$3:$F$22,INT($H33/2)+1,MOD(COLUMNS($AW$2:BR$2),2)+1))</f>
        <v>-9.7492791218182369</v>
      </c>
      <c r="BS33" s="70">
        <f>IF(OR(MOD($H33,2)=0,INDEX('Данные (2)'!$C$25:$V$44,INT($H33/2)+1,BS$2)&lt;&gt;2),INDEX($E$3:$F$22,BS$2,MOD(COLUMNS($AW$2:BS$2),2)+1),INDEX($E$3:$F$22,INT($H33/2)+1,MOD(COLUMNS($AW$2:BS$2),2)+1))</f>
        <v>2.2252093395631425</v>
      </c>
      <c r="BT33" s="70">
        <f>IF(OR(MOD($H33,2)=0,INDEX('Данные (2)'!$C$25:$V$44,INT($H33/2)+1,BT$2)&lt;&gt;2),INDEX($E$3:$F$22,BT$2,MOD(COLUMNS($AW$2:BT$2),2)+1),INDEX($E$3:$F$22,INT($H33/2)+1,MOD(COLUMNS($AW$2:BT$2),2)+1))</f>
        <v>-7.8183148246802991</v>
      </c>
      <c r="BU33" s="70">
        <f>IF(OR(MOD($H33,2)=0,INDEX('Данные (2)'!$C$25:$V$44,INT($H33/2)+1,BU$2)&lt;&gt;2),INDEX($E$3:$F$22,BU$2,MOD(COLUMNS($AW$2:BU$2),2)+1),INDEX($E$3:$F$22,INT($H33/2)+1,MOD(COLUMNS($AW$2:BU$2),2)+1))</f>
        <v>6.2348980185873337</v>
      </c>
      <c r="BV33" s="70">
        <f>IF(OR(MOD($H33,2)=0,INDEX('Данные (2)'!$C$25:$V$44,INT($H33/2)+1,BV$2)&lt;&gt;2),INDEX($E$3:$F$22,BV$2,MOD(COLUMNS($AW$2:BV$2),2)+1),INDEX($E$3:$F$22,INT($H33/2)+1,MOD(COLUMNS($AW$2:BV$2),2)+1))</f>
        <v>-4.3388373911755833</v>
      </c>
      <c r="BW33" s="70">
        <f>IF(OR(MOD($H33,2)=0,INDEX('Данные (2)'!$C$25:$V$44,INT($H33/2)+1,BW$2)&lt;&gt;2),INDEX($E$3:$F$22,BW$2,MOD(COLUMNS($AW$2:BW$2),2)+1),INDEX($E$3:$F$22,INT($H33/2)+1,MOD(COLUMNS($AW$2:BW$2),2)+1))</f>
        <v>9.0096886790241903</v>
      </c>
      <c r="BX33" s="70">
        <f>IF(OR(MOD($H33,2)=0,INDEX('Данные (2)'!$C$25:$V$44,INT($H33/2)+1,BX$2)&lt;&gt;2),INDEX($E$3:$F$22,BX$2,MOD(COLUMNS($AW$2:BX$2),2)+1),INDEX($E$3:$F$22,INT($H33/2)+1,MOD(COLUMNS($AW$2:BX$2),2)+1))</f>
        <v>-2.45029690981724E-15</v>
      </c>
      <c r="BY33" s="70">
        <f>IF(OR(MOD($H33,2)=0,INDEX('Данные (2)'!$C$25:$V$44,INT($H33/2)+1,BY$2)&lt;&gt;2),INDEX($E$3:$F$22,BY$2,MOD(COLUMNS($AW$2:BY$2),2)+1),INDEX($E$3:$F$22,INT($H33/2)+1,MOD(COLUMNS($AW$2:BY$2),2)+1))</f>
        <v>10</v>
      </c>
      <c r="BZ33" s="70">
        <f>IF(OR(MOD($H33,2)=0,INDEX('Данные (2)'!$C$25:$V$44,INT($H33/2)+1,BZ$2)&lt;&gt;2),INDEX($E$3:$F$22,BZ$2,MOD(COLUMNS($AW$2:BZ$2),2)+1),INDEX($E$3:$F$22,INT($H33/2)+1,MOD(COLUMNS($AW$2:BZ$2),2)+1))</f>
        <v>4.3388373911755789</v>
      </c>
      <c r="CA33" s="70">
        <f>IF(OR(MOD($H33,2)=0,INDEX('Данные (2)'!$C$25:$V$44,INT($H33/2)+1,CA$2)&lt;&gt;2),INDEX($E$3:$F$22,CA$2,MOD(COLUMNS($AW$2:CA$2),2)+1),INDEX($E$3:$F$22,INT($H33/2)+1,MOD(COLUMNS($AW$2:CA$2),2)+1))</f>
        <v>9.0096886790241921</v>
      </c>
      <c r="CB33" s="70">
        <f>IF(OR(MOD($H33,2)=0,INDEX('Данные (2)'!$C$25:$V$44,INT($H33/2)+1,CB$2)&lt;&gt;2),INDEX($E$3:$F$22,CB$2,MOD(COLUMNS($AW$2:CB$2),2)+1),INDEX($E$3:$F$22,INT($H33/2)+1,MOD(COLUMNS($AW$2:CB$2),2)+1))</f>
        <v>7.8183148246802956</v>
      </c>
      <c r="CC33" s="70">
        <f>IF(OR(MOD($H33,2)=0,INDEX('Данные (2)'!$C$25:$V$44,INT($H33/2)+1,CC$2)&lt;&gt;2),INDEX($E$3:$F$22,CC$2,MOD(COLUMNS($AW$2:CC$2),2)+1),INDEX($E$3:$F$22,INT($H33/2)+1,MOD(COLUMNS($AW$2:CC$2),2)+1))</f>
        <v>6.2348980185873373</v>
      </c>
      <c r="CD33" s="70">
        <f>IF(OR(MOD($H33,2)=0,INDEX('Данные (2)'!$C$25:$V$44,INT($H33/2)+1,CD$2)&lt;&gt;2),INDEX($E$3:$F$22,CD$2,MOD(COLUMNS($AW$2:CD$2),2)+1),INDEX($E$3:$F$22,INT($H33/2)+1,MOD(COLUMNS($AW$2:CD$2),2)+1))</f>
        <v>9.7492791218182351</v>
      </c>
      <c r="CE33" s="70">
        <f>IF(OR(MOD($H33,2)=0,INDEX('Данные (2)'!$C$25:$V$44,INT($H33/2)+1,CE$2)&lt;&gt;2),INDEX($E$3:$F$22,CE$2,MOD(COLUMNS($AW$2:CE$2),2)+1),INDEX($E$3:$F$22,INT($H33/2)+1,MOD(COLUMNS($AW$2:CE$2),2)+1))</f>
        <v>2.2252093395631469</v>
      </c>
      <c r="CF33" s="70">
        <f>IF(OR(MOD($H33,2)=0,INDEX('Данные (2)'!$C$25:$V$44,INT($H33/2)+1,CF$2)&lt;&gt;2),INDEX($E$3:$F$22,CF$2,MOD(COLUMNS($AW$2:CF$2),2)+1),INDEX($E$3:$F$22,INT($H33/2)+1,MOD(COLUMNS($AW$2:CF$2),2)+1))</f>
        <v>9.7492791218182369</v>
      </c>
      <c r="CG33" s="70">
        <f>IF(OR(MOD($H33,2)=0,INDEX('Данные (2)'!$C$25:$V$44,INT($H33/2)+1,CG$2)&lt;&gt;2),INDEX($E$3:$F$22,CG$2,MOD(COLUMNS($AW$2:CG$2),2)+1),INDEX($E$3:$F$22,INT($H33/2)+1,MOD(COLUMNS($AW$2:CG$2),2)+1))</f>
        <v>-2.2252093395631407</v>
      </c>
      <c r="CH33" s="70">
        <f>IF(OR(MOD($H33,2)=0,INDEX('Данные (2)'!$C$25:$V$44,INT($H33/2)+1,CH$2)&lt;&gt;2),INDEX($E$3:$F$22,CH$2,MOD(COLUMNS($AW$2:CH$2),2)+1),INDEX($E$3:$F$22,INT($H33/2)+1,MOD(COLUMNS($AW$2:CH$2),2)+1))</f>
        <v>7.8183148246803</v>
      </c>
      <c r="CI33" s="70">
        <f>IF(OR(MOD($H33,2)=0,INDEX('Данные (2)'!$C$25:$V$44,INT($H33/2)+1,CI$2)&lt;&gt;2),INDEX($E$3:$F$22,CI$2,MOD(COLUMNS($AW$2:CI$2),2)+1),INDEX($E$3:$F$22,INT($H33/2)+1,MOD(COLUMNS($AW$2:CI$2),2)+1))</f>
        <v>-6.2348980185873328</v>
      </c>
      <c r="CJ33" s="70">
        <f>IF(OR(MOD($H33,2)=0,INDEX('Данные (2)'!$C$25:$V$44,INT($H33/2)+1,CJ$2)&lt;&gt;2),INDEX($E$3:$F$22,CJ$2,MOD(COLUMNS($AW$2:CJ$2),2)+1),INDEX($E$3:$F$22,INT($H33/2)+1,MOD(COLUMNS($AW$2:CJ$2),2)+1))</f>
        <v>4.3388373911755842</v>
      </c>
      <c r="CK33" s="70">
        <f>IF(OR(MOD($H33,2)=0,INDEX('Данные (2)'!$C$25:$V$44,INT($H33/2)+1,CK$2)&lt;&gt;2),INDEX($E$3:$F$22,CK$2,MOD(COLUMNS($AW$2:CK$2),2)+1),INDEX($E$3:$F$22,INT($H33/2)+1,MOD(COLUMNS($AW$2:CK$2),2)+1))</f>
        <v>-9.0096886790241886</v>
      </c>
      <c r="CM33" s="69">
        <f>INDEX(I33:AV33,$B$60*2-1)</f>
        <v>-4.3388373911755833</v>
      </c>
      <c r="CN33" s="69">
        <f>INDEX(I33:AV33,$B$60*2)</f>
        <v>9.0096886790241903</v>
      </c>
      <c r="CO33" s="69">
        <f>INDEX(AX33:CK33,$B$60*2-1)</f>
        <v>-4.3388373911755833</v>
      </c>
      <c r="CP33" s="69">
        <f>INDEX(AX33:CK33,$B$60*2)</f>
        <v>9.0096886790241903</v>
      </c>
    </row>
    <row r="34" spans="1:94" x14ac:dyDescent="0.25">
      <c r="H34" s="75">
        <v>30</v>
      </c>
      <c r="I34" s="74">
        <f>IF(OR(MOD($H34,2)=0,INDEX('Данные (2)'!$C$25:$V$44,INT($H34/2)+1,I$2)&lt;&gt;1),INDEX($E$3:$F$22,I$2,MOD(COLUMNS(H$2:$I$2),2)+1),INDEX($E$3:$F$22,INT($H34/2)+1,MOD(COLUMNS(H$2:$I$2),2)+1))</f>
        <v>4.3388373911755815</v>
      </c>
      <c r="J34" s="74">
        <f>IF(OR(MOD($H34,2)=0,INDEX('Данные (2)'!$C$25:$V$44,INT($H34/2)+1,J$2)&lt;&gt;1),INDEX($E$3:$F$22,J$2,MOD(COLUMNS($H$2:J$2),2)+1),INDEX($E$3:$F$22,INT($H34/2)+1,MOD(COLUMNS($H$2:J$2),2)+1))</f>
        <v>9.0096886790241921</v>
      </c>
      <c r="K34" s="74">
        <f>IF(OR(MOD($H34,2)=0,INDEX('Данные (2)'!$C$25:$V$44,INT($H34/2)+1,K$2)&lt;&gt;1),INDEX($E$3:$F$22,K$2,MOD(COLUMNS($H$2:K$2),2)+1),INDEX($E$3:$F$22,INT($H34/2)+1,MOD(COLUMNS($H$2:K$2),2)+1))</f>
        <v>7.8183148246802983</v>
      </c>
      <c r="L34" s="74">
        <f>IF(OR(MOD($H34,2)=0,INDEX('Данные (2)'!$C$25:$V$44,INT($H34/2)+1,L$2)&lt;&gt;1),INDEX($E$3:$F$22,L$2,MOD(COLUMNS($H$2:L$2),2)+1),INDEX($E$3:$F$22,INT($H34/2)+1,MOD(COLUMNS($H$2:L$2),2)+1))</f>
        <v>6.2348980185873355</v>
      </c>
      <c r="M34" s="74">
        <f>IF(OR(MOD($H34,2)=0,INDEX('Данные (2)'!$C$25:$V$44,INT($H34/2)+1,M$2)&lt;&gt;1),INDEX($E$3:$F$22,M$2,MOD(COLUMNS($H$2:M$2),2)+1),INDEX($E$3:$F$22,INT($H34/2)+1,MOD(COLUMNS($H$2:M$2),2)+1))</f>
        <v>9.7492791218182369</v>
      </c>
      <c r="N34" s="74">
        <f>IF(OR(MOD($H34,2)=0,INDEX('Данные (2)'!$C$25:$V$44,INT($H34/2)+1,N$2)&lt;&gt;1),INDEX($E$3:$F$22,N$2,MOD(COLUMNS($H$2:N$2),2)+1),INDEX($E$3:$F$22,INT($H34/2)+1,MOD(COLUMNS($H$2:N$2),2)+1))</f>
        <v>2.2252093395631443</v>
      </c>
      <c r="O34" s="74">
        <f>IF(OR(MOD($H34,2)=0,INDEX('Данные (2)'!$C$25:$V$44,INT($H34/2)+1,O$2)&lt;&gt;1),INDEX($E$3:$F$22,O$2,MOD(COLUMNS($H$2:O$2),2)+1),INDEX($E$3:$F$22,INT($H34/2)+1,MOD(COLUMNS($H$2:O$2),2)+1))</f>
        <v>9.7492791218182369</v>
      </c>
      <c r="P34" s="74">
        <f>IF(OR(MOD($H34,2)=0,INDEX('Данные (2)'!$C$25:$V$44,INT($H34/2)+1,P$2)&lt;&gt;1),INDEX($E$3:$F$22,P$2,MOD(COLUMNS($H$2:P$2),2)+1),INDEX($E$3:$F$22,INT($H34/2)+1,MOD(COLUMNS($H$2:P$2),2)+1))</f>
        <v>-2.2252093395631434</v>
      </c>
      <c r="Q34" s="74">
        <f>IF(OR(MOD($H34,2)=0,INDEX('Данные (2)'!$C$25:$V$44,INT($H34/2)+1,Q$2)&lt;&gt;1),INDEX($E$3:$F$22,Q$2,MOD(COLUMNS($H$2:Q$2),2)+1),INDEX($E$3:$F$22,INT($H34/2)+1,MOD(COLUMNS($H$2:Q$2),2)+1))</f>
        <v>7.8183148246802991</v>
      </c>
      <c r="R34" s="74">
        <f>IF(OR(MOD($H34,2)=0,INDEX('Данные (2)'!$C$25:$V$44,INT($H34/2)+1,R$2)&lt;&gt;1),INDEX($E$3:$F$22,R$2,MOD(COLUMNS($H$2:R$2),2)+1),INDEX($E$3:$F$22,INT($H34/2)+1,MOD(COLUMNS($H$2:R$2),2)+1))</f>
        <v>-6.2348980185873346</v>
      </c>
      <c r="S34" s="74">
        <f>IF(OR(MOD($H34,2)=0,INDEX('Данные (2)'!$C$25:$V$44,INT($H34/2)+1,S$2)&lt;&gt;1),INDEX($E$3:$F$22,S$2,MOD(COLUMNS($H$2:S$2),2)+1),INDEX($E$3:$F$22,INT($H34/2)+1,MOD(COLUMNS($H$2:S$2),2)+1))</f>
        <v>4.3388373911755824</v>
      </c>
      <c r="T34" s="74">
        <f>IF(OR(MOD($H34,2)=0,INDEX('Данные (2)'!$C$25:$V$44,INT($H34/2)+1,T$2)&lt;&gt;1),INDEX($E$3:$F$22,T$2,MOD(COLUMNS($H$2:T$2),2)+1),INDEX($E$3:$F$22,INT($H34/2)+1,MOD(COLUMNS($H$2:T$2),2)+1))</f>
        <v>-9.0096886790241903</v>
      </c>
      <c r="U34" s="74">
        <f>IF(OR(MOD($H34,2)=0,INDEX('Данные (2)'!$C$25:$V$44,INT($H34/2)+1,U$2)&lt;&gt;1),INDEX($E$3:$F$22,U$2,MOD(COLUMNS($H$2:U$2),2)+1),INDEX($E$3:$F$22,INT($H34/2)+1,MOD(COLUMNS($H$2:U$2),2)+1))</f>
        <v>1.22514845490862E-15</v>
      </c>
      <c r="V34" s="74">
        <f>IF(OR(MOD($H34,2)=0,INDEX('Данные (2)'!$C$25:$V$44,INT($H34/2)+1,V$2)&lt;&gt;1),INDEX($E$3:$F$22,V$2,MOD(COLUMNS($H$2:V$2),2)+1),INDEX($E$3:$F$22,INT($H34/2)+1,MOD(COLUMNS($H$2:V$2),2)+1))</f>
        <v>-10</v>
      </c>
      <c r="W34" s="74">
        <f>IF(OR(MOD($H34,2)=0,INDEX('Данные (2)'!$C$25:$V$44,INT($H34/2)+1,W$2)&lt;&gt;1),INDEX($E$3:$F$22,W$2,MOD(COLUMNS($H$2:W$2),2)+1),INDEX($E$3:$F$22,INT($H34/2)+1,MOD(COLUMNS($H$2:W$2),2)+1))</f>
        <v>-4.3388373911755798</v>
      </c>
      <c r="X34" s="74">
        <f>IF(OR(MOD($H34,2)=0,INDEX('Данные (2)'!$C$25:$V$44,INT($H34/2)+1,X$2)&lt;&gt;1),INDEX($E$3:$F$22,X$2,MOD(COLUMNS($H$2:X$2),2)+1),INDEX($E$3:$F$22,INT($H34/2)+1,MOD(COLUMNS($H$2:X$2),2)+1))</f>
        <v>-9.0096886790241921</v>
      </c>
      <c r="Y34" s="74">
        <f>IF(OR(MOD($H34,2)=0,INDEX('Данные (2)'!$C$25:$V$44,INT($H34/2)+1,Y$2)&lt;&gt;1),INDEX($E$3:$F$22,Y$2,MOD(COLUMNS($H$2:Y$2),2)+1),INDEX($E$3:$F$22,INT($H34/2)+1,MOD(COLUMNS($H$2:Y$2),2)+1))</f>
        <v>-7.8183148246802965</v>
      </c>
      <c r="Z34" s="74">
        <f>IF(OR(MOD($H34,2)=0,INDEX('Данные (2)'!$C$25:$V$44,INT($H34/2)+1,Z$2)&lt;&gt;1),INDEX($E$3:$F$22,Z$2,MOD(COLUMNS($H$2:Z$2),2)+1),INDEX($E$3:$F$22,INT($H34/2)+1,MOD(COLUMNS($H$2:Z$2),2)+1))</f>
        <v>-6.2348980185873373</v>
      </c>
      <c r="AA34" s="74">
        <f>IF(OR(MOD($H34,2)=0,INDEX('Данные (2)'!$C$25:$V$44,INT($H34/2)+1,AA$2)&lt;&gt;1),INDEX($E$3:$F$22,AA$2,MOD(COLUMNS($H$2:AA$2),2)+1),INDEX($E$3:$F$22,INT($H34/2)+1,MOD(COLUMNS($H$2:AA$2),2)+1))</f>
        <v>-9.7492791218182369</v>
      </c>
      <c r="AB34" s="74">
        <f>IF(OR(MOD($H34,2)=0,INDEX('Данные (2)'!$C$25:$V$44,INT($H34/2)+1,AB$2)&lt;&gt;1),INDEX($E$3:$F$22,AB$2,MOD(COLUMNS($H$2:AB$2),2)+1),INDEX($E$3:$F$22,INT($H34/2)+1,MOD(COLUMNS($H$2:AB$2),2)+1))</f>
        <v>-2.225209339563146</v>
      </c>
      <c r="AC34" s="74">
        <f>IF(OR(MOD($H34,2)=0,INDEX('Данные (2)'!$C$25:$V$44,INT($H34/2)+1,AC$2)&lt;&gt;1),INDEX($E$3:$F$22,AC$2,MOD(COLUMNS($H$2:AC$2),2)+1),INDEX($E$3:$F$22,INT($H34/2)+1,MOD(COLUMNS($H$2:AC$2),2)+1))</f>
        <v>-9.7492791218182369</v>
      </c>
      <c r="AD34" s="74">
        <f>IF(OR(MOD($H34,2)=0,INDEX('Данные (2)'!$C$25:$V$44,INT($H34/2)+1,AD$2)&lt;&gt;1),INDEX($E$3:$F$22,AD$2,MOD(COLUMNS($H$2:AD$2),2)+1),INDEX($E$3:$F$22,INT($H34/2)+1,MOD(COLUMNS($H$2:AD$2),2)+1))</f>
        <v>2.2252093395631425</v>
      </c>
      <c r="AE34" s="74">
        <f>IF(OR(MOD($H34,2)=0,INDEX('Данные (2)'!$C$25:$V$44,INT($H34/2)+1,AE$2)&lt;&gt;1),INDEX($E$3:$F$22,AE$2,MOD(COLUMNS($H$2:AE$2),2)+1),INDEX($E$3:$F$22,INT($H34/2)+1,MOD(COLUMNS($H$2:AE$2),2)+1))</f>
        <v>-7.8183148246802991</v>
      </c>
      <c r="AF34" s="74">
        <f>IF(OR(MOD($H34,2)=0,INDEX('Данные (2)'!$C$25:$V$44,INT($H34/2)+1,AF$2)&lt;&gt;1),INDEX($E$3:$F$22,AF$2,MOD(COLUMNS($H$2:AF$2),2)+1),INDEX($E$3:$F$22,INT($H34/2)+1,MOD(COLUMNS($H$2:AF$2),2)+1))</f>
        <v>6.2348980185873337</v>
      </c>
      <c r="AG34" s="74">
        <f>IF(OR(MOD($H34,2)=0,INDEX('Данные (2)'!$C$25:$V$44,INT($H34/2)+1,AG$2)&lt;&gt;1),INDEX($E$3:$F$22,AG$2,MOD(COLUMNS($H$2:AG$2),2)+1),INDEX($E$3:$F$22,INT($H34/2)+1,MOD(COLUMNS($H$2:AG$2),2)+1))</f>
        <v>-4.3388373911755833</v>
      </c>
      <c r="AH34" s="74">
        <f>IF(OR(MOD($H34,2)=0,INDEX('Данные (2)'!$C$25:$V$44,INT($H34/2)+1,AH$2)&lt;&gt;1),INDEX($E$3:$F$22,AH$2,MOD(COLUMNS($H$2:AH$2),2)+1),INDEX($E$3:$F$22,INT($H34/2)+1,MOD(COLUMNS($H$2:AH$2),2)+1))</f>
        <v>9.0096886790241903</v>
      </c>
      <c r="AI34" s="74">
        <f>IF(OR(MOD($H34,2)=0,INDEX('Данные (2)'!$C$25:$V$44,INT($H34/2)+1,AI$2)&lt;&gt;1),INDEX($E$3:$F$22,AI$2,MOD(COLUMNS($H$2:AI$2),2)+1),INDEX($E$3:$F$22,INT($H34/2)+1,MOD(COLUMNS($H$2:AI$2),2)+1))</f>
        <v>-2.45029690981724E-15</v>
      </c>
      <c r="AJ34" s="74">
        <f>IF(OR(MOD($H34,2)=0,INDEX('Данные (2)'!$C$25:$V$44,INT($H34/2)+1,AJ$2)&lt;&gt;1),INDEX($E$3:$F$22,AJ$2,MOD(COLUMNS($H$2:AJ$2),2)+1),INDEX($E$3:$F$22,INT($H34/2)+1,MOD(COLUMNS($H$2:AJ$2),2)+1))</f>
        <v>10</v>
      </c>
      <c r="AK34" s="74">
        <f>IF(OR(MOD($H34,2)=0,INDEX('Данные (2)'!$C$25:$V$44,INT($H34/2)+1,AK$2)&lt;&gt;1),INDEX($E$3:$F$22,AK$2,MOD(COLUMNS($H$2:AK$2),2)+1),INDEX($E$3:$F$22,INT($H34/2)+1,MOD(COLUMNS($H$2:AK$2),2)+1))</f>
        <v>4.3388373911755789</v>
      </c>
      <c r="AL34" s="74">
        <f>IF(OR(MOD($H34,2)=0,INDEX('Данные (2)'!$C$25:$V$44,INT($H34/2)+1,AL$2)&lt;&gt;1),INDEX($E$3:$F$22,AL$2,MOD(COLUMNS($H$2:AL$2),2)+1),INDEX($E$3:$F$22,INT($H34/2)+1,MOD(COLUMNS($H$2:AL$2),2)+1))</f>
        <v>9.0096886790241921</v>
      </c>
      <c r="AM34" s="74">
        <f>IF(OR(MOD($H34,2)=0,INDEX('Данные (2)'!$C$25:$V$44,INT($H34/2)+1,AM$2)&lt;&gt;1),INDEX($E$3:$F$22,AM$2,MOD(COLUMNS($H$2:AM$2),2)+1),INDEX($E$3:$F$22,INT($H34/2)+1,MOD(COLUMNS($H$2:AM$2),2)+1))</f>
        <v>7.8183148246802956</v>
      </c>
      <c r="AN34" s="74">
        <f>IF(OR(MOD($H34,2)=0,INDEX('Данные (2)'!$C$25:$V$44,INT($H34/2)+1,AN$2)&lt;&gt;1),INDEX($E$3:$F$22,AN$2,MOD(COLUMNS($H$2:AN$2),2)+1),INDEX($E$3:$F$22,INT($H34/2)+1,MOD(COLUMNS($H$2:AN$2),2)+1))</f>
        <v>6.2348980185873373</v>
      </c>
      <c r="AO34" s="74">
        <f>IF(OR(MOD($H34,2)=0,INDEX('Данные (2)'!$C$25:$V$44,INT($H34/2)+1,AO$2)&lt;&gt;1),INDEX($E$3:$F$22,AO$2,MOD(COLUMNS($H$2:AO$2),2)+1),INDEX($E$3:$F$22,INT($H34/2)+1,MOD(COLUMNS($H$2:AO$2),2)+1))</f>
        <v>9.7492791218182351</v>
      </c>
      <c r="AP34" s="74">
        <f>IF(OR(MOD($H34,2)=0,INDEX('Данные (2)'!$C$25:$V$44,INT($H34/2)+1,AP$2)&lt;&gt;1),INDEX($E$3:$F$22,AP$2,MOD(COLUMNS($H$2:AP$2),2)+1),INDEX($E$3:$F$22,INT($H34/2)+1,MOD(COLUMNS($H$2:AP$2),2)+1))</f>
        <v>2.2252093395631469</v>
      </c>
      <c r="AQ34" s="74">
        <f>IF(OR(MOD($H34,2)=0,INDEX('Данные (2)'!$C$25:$V$44,INT($H34/2)+1,AQ$2)&lt;&gt;1),INDEX($E$3:$F$22,AQ$2,MOD(COLUMNS($H$2:AQ$2),2)+1),INDEX($E$3:$F$22,INT($H34/2)+1,MOD(COLUMNS($H$2:AQ$2),2)+1))</f>
        <v>9.7492791218182369</v>
      </c>
      <c r="AR34" s="74">
        <f>IF(OR(MOD($H34,2)=0,INDEX('Данные (2)'!$C$25:$V$44,INT($H34/2)+1,AR$2)&lt;&gt;1),INDEX($E$3:$F$22,AR$2,MOD(COLUMNS($H$2:AR$2),2)+1),INDEX($E$3:$F$22,INT($H34/2)+1,MOD(COLUMNS($H$2:AR$2),2)+1))</f>
        <v>-2.2252093395631407</v>
      </c>
      <c r="AS34" s="74">
        <f>IF(OR(MOD($H34,2)=0,INDEX('Данные (2)'!$C$25:$V$44,INT($H34/2)+1,AS$2)&lt;&gt;1),INDEX($E$3:$F$22,AS$2,MOD(COLUMNS($H$2:AS$2),2)+1),INDEX($E$3:$F$22,INT($H34/2)+1,MOD(COLUMNS($H$2:AS$2),2)+1))</f>
        <v>7.8183148246803</v>
      </c>
      <c r="AT34" s="74">
        <f>IF(OR(MOD($H34,2)=0,INDEX('Данные (2)'!$C$25:$V$44,INT($H34/2)+1,AT$2)&lt;&gt;1),INDEX($E$3:$F$22,AT$2,MOD(COLUMNS($H$2:AT$2),2)+1),INDEX($E$3:$F$22,INT($H34/2)+1,MOD(COLUMNS($H$2:AT$2),2)+1))</f>
        <v>-6.2348980185873328</v>
      </c>
      <c r="AU34" s="74">
        <f>IF(OR(MOD($H34,2)=0,INDEX('Данные (2)'!$C$25:$V$44,INT($H34/2)+1,AU$2)&lt;&gt;1),INDEX($E$3:$F$22,AU$2,MOD(COLUMNS($H$2:AU$2),2)+1),INDEX($E$3:$F$22,INT($H34/2)+1,MOD(COLUMNS($H$2:AU$2),2)+1))</f>
        <v>4.3388373911755842</v>
      </c>
      <c r="AV34" s="74">
        <f>IF(OR(MOD($H34,2)=0,INDEX('Данные (2)'!$C$25:$V$44,INT($H34/2)+1,AV$2)&lt;&gt;1),INDEX($E$3:$F$22,AV$2,MOD(COLUMNS($H$2:AV$2),2)+1),INDEX($E$3:$F$22,INT($H34/2)+1,MOD(COLUMNS($H$2:AV$2),2)+1))</f>
        <v>-9.0096886790241886</v>
      </c>
      <c r="AX34" s="70">
        <f>IF(OR(MOD($H34,2)=0,INDEX('Данные (2)'!$C$25:$V$44,INT($H34/2)+1,AX$2)&lt;&gt;2),INDEX($E$3:$F$22,AX$2,MOD(COLUMNS($AW$2:AX$2),2)+1),INDEX($E$3:$F$22,INT($H34/2)+1,MOD(COLUMNS($AW$2:AX$2),2)+1))</f>
        <v>4.3388373911755815</v>
      </c>
      <c r="AY34" s="70">
        <f>IF(OR(MOD($H34,2)=0,INDEX('Данные (2)'!$C$25:$V$44,INT($H34/2)+1,AY$2)&lt;&gt;2),INDEX($E$3:$F$22,AY$2,MOD(COLUMNS($AW$2:AY$2),2)+1),INDEX($E$3:$F$22,INT($H34/2)+1,MOD(COLUMNS($AW$2:AY$2),2)+1))</f>
        <v>9.0096886790241921</v>
      </c>
      <c r="AZ34" s="70">
        <f>IF(OR(MOD($H34,2)=0,INDEX('Данные (2)'!$C$25:$V$44,INT($H34/2)+1,AZ$2)&lt;&gt;2),INDEX($E$3:$F$22,AZ$2,MOD(COLUMNS($AW$2:AZ$2),2)+1),INDEX($E$3:$F$22,INT($H34/2)+1,MOD(COLUMNS($AW$2:AZ$2),2)+1))</f>
        <v>7.8183148246802983</v>
      </c>
      <c r="BA34" s="70">
        <f>IF(OR(MOD($H34,2)=0,INDEX('Данные (2)'!$C$25:$V$44,INT($H34/2)+1,BA$2)&lt;&gt;2),INDEX($E$3:$F$22,BA$2,MOD(COLUMNS($AW$2:BA$2),2)+1),INDEX($E$3:$F$22,INT($H34/2)+1,MOD(COLUMNS($AW$2:BA$2),2)+1))</f>
        <v>6.2348980185873355</v>
      </c>
      <c r="BB34" s="70">
        <f>IF(OR(MOD($H34,2)=0,INDEX('Данные (2)'!$C$25:$V$44,INT($H34/2)+1,BB$2)&lt;&gt;2),INDEX($E$3:$F$22,BB$2,MOD(COLUMNS($AW$2:BB$2),2)+1),INDEX($E$3:$F$22,INT($H34/2)+1,MOD(COLUMNS($AW$2:BB$2),2)+1))</f>
        <v>9.7492791218182369</v>
      </c>
      <c r="BC34" s="70">
        <f>IF(OR(MOD($H34,2)=0,INDEX('Данные (2)'!$C$25:$V$44,INT($H34/2)+1,BC$2)&lt;&gt;2),INDEX($E$3:$F$22,BC$2,MOD(COLUMNS($AW$2:BC$2),2)+1),INDEX($E$3:$F$22,INT($H34/2)+1,MOD(COLUMNS($AW$2:BC$2),2)+1))</f>
        <v>2.2252093395631443</v>
      </c>
      <c r="BD34" s="70">
        <f>IF(OR(MOD($H34,2)=0,INDEX('Данные (2)'!$C$25:$V$44,INT($H34/2)+1,BD$2)&lt;&gt;2),INDEX($E$3:$F$22,BD$2,MOD(COLUMNS($AW$2:BD$2),2)+1),INDEX($E$3:$F$22,INT($H34/2)+1,MOD(COLUMNS($AW$2:BD$2),2)+1))</f>
        <v>9.7492791218182369</v>
      </c>
      <c r="BE34" s="70">
        <f>IF(OR(MOD($H34,2)=0,INDEX('Данные (2)'!$C$25:$V$44,INT($H34/2)+1,BE$2)&lt;&gt;2),INDEX($E$3:$F$22,BE$2,MOD(COLUMNS($AW$2:BE$2),2)+1),INDEX($E$3:$F$22,INT($H34/2)+1,MOD(COLUMNS($AW$2:BE$2),2)+1))</f>
        <v>-2.2252093395631434</v>
      </c>
      <c r="BF34" s="70">
        <f>IF(OR(MOD($H34,2)=0,INDEX('Данные (2)'!$C$25:$V$44,INT($H34/2)+1,BF$2)&lt;&gt;2),INDEX($E$3:$F$22,BF$2,MOD(COLUMNS($AW$2:BF$2),2)+1),INDEX($E$3:$F$22,INT($H34/2)+1,MOD(COLUMNS($AW$2:BF$2),2)+1))</f>
        <v>7.8183148246802991</v>
      </c>
      <c r="BG34" s="70">
        <f>IF(OR(MOD($H34,2)=0,INDEX('Данные (2)'!$C$25:$V$44,INT($H34/2)+1,BG$2)&lt;&gt;2),INDEX($E$3:$F$22,BG$2,MOD(COLUMNS($AW$2:BG$2),2)+1),INDEX($E$3:$F$22,INT($H34/2)+1,MOD(COLUMNS($AW$2:BG$2),2)+1))</f>
        <v>-6.2348980185873346</v>
      </c>
      <c r="BH34" s="70">
        <f>IF(OR(MOD($H34,2)=0,INDEX('Данные (2)'!$C$25:$V$44,INT($H34/2)+1,BH$2)&lt;&gt;2),INDEX($E$3:$F$22,BH$2,MOD(COLUMNS($AW$2:BH$2),2)+1),INDEX($E$3:$F$22,INT($H34/2)+1,MOD(COLUMNS($AW$2:BH$2),2)+1))</f>
        <v>4.3388373911755824</v>
      </c>
      <c r="BI34" s="70">
        <f>IF(OR(MOD($H34,2)=0,INDEX('Данные (2)'!$C$25:$V$44,INT($H34/2)+1,BI$2)&lt;&gt;2),INDEX($E$3:$F$22,BI$2,MOD(COLUMNS($AW$2:BI$2),2)+1),INDEX($E$3:$F$22,INT($H34/2)+1,MOD(COLUMNS($AW$2:BI$2),2)+1))</f>
        <v>-9.0096886790241903</v>
      </c>
      <c r="BJ34" s="70">
        <f>IF(OR(MOD($H34,2)=0,INDEX('Данные (2)'!$C$25:$V$44,INT($H34/2)+1,BJ$2)&lt;&gt;2),INDEX($E$3:$F$22,BJ$2,MOD(COLUMNS($AW$2:BJ$2),2)+1),INDEX($E$3:$F$22,INT($H34/2)+1,MOD(COLUMNS($AW$2:BJ$2),2)+1))</f>
        <v>1.22514845490862E-15</v>
      </c>
      <c r="BK34" s="70">
        <f>IF(OR(MOD($H34,2)=0,INDEX('Данные (2)'!$C$25:$V$44,INT($H34/2)+1,BK$2)&lt;&gt;2),INDEX($E$3:$F$22,BK$2,MOD(COLUMNS($AW$2:BK$2),2)+1),INDEX($E$3:$F$22,INT($H34/2)+1,MOD(COLUMNS($AW$2:BK$2),2)+1))</f>
        <v>-10</v>
      </c>
      <c r="BL34" s="70">
        <f>IF(OR(MOD($H34,2)=0,INDEX('Данные (2)'!$C$25:$V$44,INT($H34/2)+1,BL$2)&lt;&gt;2),INDEX($E$3:$F$22,BL$2,MOD(COLUMNS($AW$2:BL$2),2)+1),INDEX($E$3:$F$22,INT($H34/2)+1,MOD(COLUMNS($AW$2:BL$2),2)+1))</f>
        <v>-4.3388373911755798</v>
      </c>
      <c r="BM34" s="70">
        <f>IF(OR(MOD($H34,2)=0,INDEX('Данные (2)'!$C$25:$V$44,INT($H34/2)+1,BM$2)&lt;&gt;2),INDEX($E$3:$F$22,BM$2,MOD(COLUMNS($AW$2:BM$2),2)+1),INDEX($E$3:$F$22,INT($H34/2)+1,MOD(COLUMNS($AW$2:BM$2),2)+1))</f>
        <v>-9.0096886790241921</v>
      </c>
      <c r="BN34" s="70">
        <f>IF(OR(MOD($H34,2)=0,INDEX('Данные (2)'!$C$25:$V$44,INT($H34/2)+1,BN$2)&lt;&gt;2),INDEX($E$3:$F$22,BN$2,MOD(COLUMNS($AW$2:BN$2),2)+1),INDEX($E$3:$F$22,INT($H34/2)+1,MOD(COLUMNS($AW$2:BN$2),2)+1))</f>
        <v>-7.8183148246802965</v>
      </c>
      <c r="BO34" s="70">
        <f>IF(OR(MOD($H34,2)=0,INDEX('Данные (2)'!$C$25:$V$44,INT($H34/2)+1,BO$2)&lt;&gt;2),INDEX($E$3:$F$22,BO$2,MOD(COLUMNS($AW$2:BO$2),2)+1),INDEX($E$3:$F$22,INT($H34/2)+1,MOD(COLUMNS($AW$2:BO$2),2)+1))</f>
        <v>-6.2348980185873373</v>
      </c>
      <c r="BP34" s="70">
        <f>IF(OR(MOD($H34,2)=0,INDEX('Данные (2)'!$C$25:$V$44,INT($H34/2)+1,BP$2)&lt;&gt;2),INDEX($E$3:$F$22,BP$2,MOD(COLUMNS($AW$2:BP$2),2)+1),INDEX($E$3:$F$22,INT($H34/2)+1,MOD(COLUMNS($AW$2:BP$2),2)+1))</f>
        <v>-9.7492791218182369</v>
      </c>
      <c r="BQ34" s="70">
        <f>IF(OR(MOD($H34,2)=0,INDEX('Данные (2)'!$C$25:$V$44,INT($H34/2)+1,BQ$2)&lt;&gt;2),INDEX($E$3:$F$22,BQ$2,MOD(COLUMNS($AW$2:BQ$2),2)+1),INDEX($E$3:$F$22,INT($H34/2)+1,MOD(COLUMNS($AW$2:BQ$2),2)+1))</f>
        <v>-2.225209339563146</v>
      </c>
      <c r="BR34" s="70">
        <f>IF(OR(MOD($H34,2)=0,INDEX('Данные (2)'!$C$25:$V$44,INT($H34/2)+1,BR$2)&lt;&gt;2),INDEX($E$3:$F$22,BR$2,MOD(COLUMNS($AW$2:BR$2),2)+1),INDEX($E$3:$F$22,INT($H34/2)+1,MOD(COLUMNS($AW$2:BR$2),2)+1))</f>
        <v>-9.7492791218182369</v>
      </c>
      <c r="BS34" s="70">
        <f>IF(OR(MOD($H34,2)=0,INDEX('Данные (2)'!$C$25:$V$44,INT($H34/2)+1,BS$2)&lt;&gt;2),INDEX($E$3:$F$22,BS$2,MOD(COLUMNS($AW$2:BS$2),2)+1),INDEX($E$3:$F$22,INT($H34/2)+1,MOD(COLUMNS($AW$2:BS$2),2)+1))</f>
        <v>2.2252093395631425</v>
      </c>
      <c r="BT34" s="70">
        <f>IF(OR(MOD($H34,2)=0,INDEX('Данные (2)'!$C$25:$V$44,INT($H34/2)+1,BT$2)&lt;&gt;2),INDEX($E$3:$F$22,BT$2,MOD(COLUMNS($AW$2:BT$2),2)+1),INDEX($E$3:$F$22,INT($H34/2)+1,MOD(COLUMNS($AW$2:BT$2),2)+1))</f>
        <v>-7.8183148246802991</v>
      </c>
      <c r="BU34" s="70">
        <f>IF(OR(MOD($H34,2)=0,INDEX('Данные (2)'!$C$25:$V$44,INT($H34/2)+1,BU$2)&lt;&gt;2),INDEX($E$3:$F$22,BU$2,MOD(COLUMNS($AW$2:BU$2),2)+1),INDEX($E$3:$F$22,INT($H34/2)+1,MOD(COLUMNS($AW$2:BU$2),2)+1))</f>
        <v>6.2348980185873337</v>
      </c>
      <c r="BV34" s="70">
        <f>IF(OR(MOD($H34,2)=0,INDEX('Данные (2)'!$C$25:$V$44,INT($H34/2)+1,BV$2)&lt;&gt;2),INDEX($E$3:$F$22,BV$2,MOD(COLUMNS($AW$2:BV$2),2)+1),INDEX($E$3:$F$22,INT($H34/2)+1,MOD(COLUMNS($AW$2:BV$2),2)+1))</f>
        <v>-4.3388373911755833</v>
      </c>
      <c r="BW34" s="70">
        <f>IF(OR(MOD($H34,2)=0,INDEX('Данные (2)'!$C$25:$V$44,INT($H34/2)+1,BW$2)&lt;&gt;2),INDEX($E$3:$F$22,BW$2,MOD(COLUMNS($AW$2:BW$2),2)+1),INDEX($E$3:$F$22,INT($H34/2)+1,MOD(COLUMNS($AW$2:BW$2),2)+1))</f>
        <v>9.0096886790241903</v>
      </c>
      <c r="BX34" s="70">
        <f>IF(OR(MOD($H34,2)=0,INDEX('Данные (2)'!$C$25:$V$44,INT($H34/2)+1,BX$2)&lt;&gt;2),INDEX($E$3:$F$22,BX$2,MOD(COLUMNS($AW$2:BX$2),2)+1),INDEX($E$3:$F$22,INT($H34/2)+1,MOD(COLUMNS($AW$2:BX$2),2)+1))</f>
        <v>-2.45029690981724E-15</v>
      </c>
      <c r="BY34" s="70">
        <f>IF(OR(MOD($H34,2)=0,INDEX('Данные (2)'!$C$25:$V$44,INT($H34/2)+1,BY$2)&lt;&gt;2),INDEX($E$3:$F$22,BY$2,MOD(COLUMNS($AW$2:BY$2),2)+1),INDEX($E$3:$F$22,INT($H34/2)+1,MOD(COLUMNS($AW$2:BY$2),2)+1))</f>
        <v>10</v>
      </c>
      <c r="BZ34" s="70">
        <f>IF(OR(MOD($H34,2)=0,INDEX('Данные (2)'!$C$25:$V$44,INT($H34/2)+1,BZ$2)&lt;&gt;2),INDEX($E$3:$F$22,BZ$2,MOD(COLUMNS($AW$2:BZ$2),2)+1),INDEX($E$3:$F$22,INT($H34/2)+1,MOD(COLUMNS($AW$2:BZ$2),2)+1))</f>
        <v>4.3388373911755789</v>
      </c>
      <c r="CA34" s="70">
        <f>IF(OR(MOD($H34,2)=0,INDEX('Данные (2)'!$C$25:$V$44,INT($H34/2)+1,CA$2)&lt;&gt;2),INDEX($E$3:$F$22,CA$2,MOD(COLUMNS($AW$2:CA$2),2)+1),INDEX($E$3:$F$22,INT($H34/2)+1,MOD(COLUMNS($AW$2:CA$2),2)+1))</f>
        <v>9.0096886790241921</v>
      </c>
      <c r="CB34" s="70">
        <f>IF(OR(MOD($H34,2)=0,INDEX('Данные (2)'!$C$25:$V$44,INT($H34/2)+1,CB$2)&lt;&gt;2),INDEX($E$3:$F$22,CB$2,MOD(COLUMNS($AW$2:CB$2),2)+1),INDEX($E$3:$F$22,INT($H34/2)+1,MOD(COLUMNS($AW$2:CB$2),2)+1))</f>
        <v>7.8183148246802956</v>
      </c>
      <c r="CC34" s="70">
        <f>IF(OR(MOD($H34,2)=0,INDEX('Данные (2)'!$C$25:$V$44,INT($H34/2)+1,CC$2)&lt;&gt;2),INDEX($E$3:$F$22,CC$2,MOD(COLUMNS($AW$2:CC$2),2)+1),INDEX($E$3:$F$22,INT($H34/2)+1,MOD(COLUMNS($AW$2:CC$2),2)+1))</f>
        <v>6.2348980185873373</v>
      </c>
      <c r="CD34" s="70">
        <f>IF(OR(MOD($H34,2)=0,INDEX('Данные (2)'!$C$25:$V$44,INT($H34/2)+1,CD$2)&lt;&gt;2),INDEX($E$3:$F$22,CD$2,MOD(COLUMNS($AW$2:CD$2),2)+1),INDEX($E$3:$F$22,INT($H34/2)+1,MOD(COLUMNS($AW$2:CD$2),2)+1))</f>
        <v>9.7492791218182351</v>
      </c>
      <c r="CE34" s="70">
        <f>IF(OR(MOD($H34,2)=0,INDEX('Данные (2)'!$C$25:$V$44,INT($H34/2)+1,CE$2)&lt;&gt;2),INDEX($E$3:$F$22,CE$2,MOD(COLUMNS($AW$2:CE$2),2)+1),INDEX($E$3:$F$22,INT($H34/2)+1,MOD(COLUMNS($AW$2:CE$2),2)+1))</f>
        <v>2.2252093395631469</v>
      </c>
      <c r="CF34" s="70">
        <f>IF(OR(MOD($H34,2)=0,INDEX('Данные (2)'!$C$25:$V$44,INT($H34/2)+1,CF$2)&lt;&gt;2),INDEX($E$3:$F$22,CF$2,MOD(COLUMNS($AW$2:CF$2),2)+1),INDEX($E$3:$F$22,INT($H34/2)+1,MOD(COLUMNS($AW$2:CF$2),2)+1))</f>
        <v>9.7492791218182369</v>
      </c>
      <c r="CG34" s="70">
        <f>IF(OR(MOD($H34,2)=0,INDEX('Данные (2)'!$C$25:$V$44,INT($H34/2)+1,CG$2)&lt;&gt;2),INDEX($E$3:$F$22,CG$2,MOD(COLUMNS($AW$2:CG$2),2)+1),INDEX($E$3:$F$22,INT($H34/2)+1,MOD(COLUMNS($AW$2:CG$2),2)+1))</f>
        <v>-2.2252093395631407</v>
      </c>
      <c r="CH34" s="70">
        <f>IF(OR(MOD($H34,2)=0,INDEX('Данные (2)'!$C$25:$V$44,INT($H34/2)+1,CH$2)&lt;&gt;2),INDEX($E$3:$F$22,CH$2,MOD(COLUMNS($AW$2:CH$2),2)+1),INDEX($E$3:$F$22,INT($H34/2)+1,MOD(COLUMNS($AW$2:CH$2),2)+1))</f>
        <v>7.8183148246803</v>
      </c>
      <c r="CI34" s="70">
        <f>IF(OR(MOD($H34,2)=0,INDEX('Данные (2)'!$C$25:$V$44,INT($H34/2)+1,CI$2)&lt;&gt;2),INDEX($E$3:$F$22,CI$2,MOD(COLUMNS($AW$2:CI$2),2)+1),INDEX($E$3:$F$22,INT($H34/2)+1,MOD(COLUMNS($AW$2:CI$2),2)+1))</f>
        <v>-6.2348980185873328</v>
      </c>
      <c r="CJ34" s="70">
        <f>IF(OR(MOD($H34,2)=0,INDEX('Данные (2)'!$C$25:$V$44,INT($H34/2)+1,CJ$2)&lt;&gt;2),INDEX($E$3:$F$22,CJ$2,MOD(COLUMNS($AW$2:CJ$2),2)+1),INDEX($E$3:$F$22,INT($H34/2)+1,MOD(COLUMNS($AW$2:CJ$2),2)+1))</f>
        <v>4.3388373911755842</v>
      </c>
      <c r="CK34" s="70">
        <f>IF(OR(MOD($H34,2)=0,INDEX('Данные (2)'!$C$25:$V$44,INT($H34/2)+1,CK$2)&lt;&gt;2),INDEX($E$3:$F$22,CK$2,MOD(COLUMNS($AW$2:CK$2),2)+1),INDEX($E$3:$F$22,INT($H34/2)+1,MOD(COLUMNS($AW$2:CK$2),2)+1))</f>
        <v>-9.0096886790241886</v>
      </c>
      <c r="CM34" s="69">
        <f>INDEX(I34:AV34,$B$60*2-1)</f>
        <v>-4.3388373911755833</v>
      </c>
      <c r="CN34" s="69">
        <f>INDEX(I34:AV34,$B$60*2)</f>
        <v>9.0096886790241903</v>
      </c>
      <c r="CO34" s="69">
        <f>INDEX(AX34:CK34,$B$60*2-1)</f>
        <v>-4.3388373911755833</v>
      </c>
      <c r="CP34" s="69">
        <f>INDEX(AX34:CK34,$B$60*2)</f>
        <v>9.0096886790241903</v>
      </c>
    </row>
    <row r="35" spans="1:94" x14ac:dyDescent="0.25">
      <c r="H35" s="75">
        <v>31</v>
      </c>
      <c r="I35" s="74">
        <f>IF(OR(MOD($H35,2)=0,INDEX('Данные (2)'!$C$25:$V$44,INT($H35/2)+1,I$2)&lt;&gt;1),INDEX($E$3:$F$22,I$2,MOD(COLUMNS(H$2:$I$2),2)+1),INDEX($E$3:$F$22,INT($H35/2)+1,MOD(COLUMNS(H$2:$I$2),2)+1))</f>
        <v>4.3388373911755815</v>
      </c>
      <c r="J35" s="74">
        <f>IF(OR(MOD($H35,2)=0,INDEX('Данные (2)'!$C$25:$V$44,INT($H35/2)+1,J$2)&lt;&gt;1),INDEX($E$3:$F$22,J$2,MOD(COLUMNS($H$2:J$2),2)+1),INDEX($E$3:$F$22,INT($H35/2)+1,MOD(COLUMNS($H$2:J$2),2)+1))</f>
        <v>9.0096886790241921</v>
      </c>
      <c r="K35" s="74">
        <f>IF(OR(MOD($H35,2)=0,INDEX('Данные (2)'!$C$25:$V$44,INT($H35/2)+1,K$2)&lt;&gt;1),INDEX($E$3:$F$22,K$2,MOD(COLUMNS($H$2:K$2),2)+1),INDEX($E$3:$F$22,INT($H35/2)+1,MOD(COLUMNS($H$2:K$2),2)+1))</f>
        <v>7.8183148246802983</v>
      </c>
      <c r="L35" s="74">
        <f>IF(OR(MOD($H35,2)=0,INDEX('Данные (2)'!$C$25:$V$44,INT($H35/2)+1,L$2)&lt;&gt;1),INDEX($E$3:$F$22,L$2,MOD(COLUMNS($H$2:L$2),2)+1),INDEX($E$3:$F$22,INT($H35/2)+1,MOD(COLUMNS($H$2:L$2),2)+1))</f>
        <v>6.2348980185873355</v>
      </c>
      <c r="M35" s="74">
        <f>IF(OR(MOD($H35,2)=0,INDEX('Данные (2)'!$C$25:$V$44,INT($H35/2)+1,M$2)&lt;&gt;1),INDEX($E$3:$F$22,M$2,MOD(COLUMNS($H$2:M$2),2)+1),INDEX($E$3:$F$22,INT($H35/2)+1,MOD(COLUMNS($H$2:M$2),2)+1))</f>
        <v>9.7492791218182369</v>
      </c>
      <c r="N35" s="74">
        <f>IF(OR(MOD($H35,2)=0,INDEX('Данные (2)'!$C$25:$V$44,INT($H35/2)+1,N$2)&lt;&gt;1),INDEX($E$3:$F$22,N$2,MOD(COLUMNS($H$2:N$2),2)+1),INDEX($E$3:$F$22,INT($H35/2)+1,MOD(COLUMNS($H$2:N$2),2)+1))</f>
        <v>2.2252093395631443</v>
      </c>
      <c r="O35" s="74">
        <f>IF(OR(MOD($H35,2)=0,INDEX('Данные (2)'!$C$25:$V$44,INT($H35/2)+1,O$2)&lt;&gt;1),INDEX($E$3:$F$22,O$2,MOD(COLUMNS($H$2:O$2),2)+1),INDEX($E$3:$F$22,INT($H35/2)+1,MOD(COLUMNS($H$2:O$2),2)+1))</f>
        <v>9.7492791218182369</v>
      </c>
      <c r="P35" s="74">
        <f>IF(OR(MOD($H35,2)=0,INDEX('Данные (2)'!$C$25:$V$44,INT($H35/2)+1,P$2)&lt;&gt;1),INDEX($E$3:$F$22,P$2,MOD(COLUMNS($H$2:P$2),2)+1),INDEX($E$3:$F$22,INT($H35/2)+1,MOD(COLUMNS($H$2:P$2),2)+1))</f>
        <v>-2.2252093395631434</v>
      </c>
      <c r="Q35" s="74">
        <f>IF(OR(MOD($H35,2)=0,INDEX('Данные (2)'!$C$25:$V$44,INT($H35/2)+1,Q$2)&lt;&gt;1),INDEX($E$3:$F$22,Q$2,MOD(COLUMNS($H$2:Q$2),2)+1),INDEX($E$3:$F$22,INT($H35/2)+1,MOD(COLUMNS($H$2:Q$2),2)+1))</f>
        <v>7.8183148246802991</v>
      </c>
      <c r="R35" s="74">
        <f>IF(OR(MOD($H35,2)=0,INDEX('Данные (2)'!$C$25:$V$44,INT($H35/2)+1,R$2)&lt;&gt;1),INDEX($E$3:$F$22,R$2,MOD(COLUMNS($H$2:R$2),2)+1),INDEX($E$3:$F$22,INT($H35/2)+1,MOD(COLUMNS($H$2:R$2),2)+1))</f>
        <v>-6.2348980185873346</v>
      </c>
      <c r="S35" s="74">
        <f>IF(OR(MOD($H35,2)=0,INDEX('Данные (2)'!$C$25:$V$44,INT($H35/2)+1,S$2)&lt;&gt;1),INDEX($E$3:$F$22,S$2,MOD(COLUMNS($H$2:S$2),2)+1),INDEX($E$3:$F$22,INT($H35/2)+1,MOD(COLUMNS($H$2:S$2),2)+1))</f>
        <v>4.3388373911755824</v>
      </c>
      <c r="T35" s="74">
        <f>IF(OR(MOD($H35,2)=0,INDEX('Данные (2)'!$C$25:$V$44,INT($H35/2)+1,T$2)&lt;&gt;1),INDEX($E$3:$F$22,T$2,MOD(COLUMNS($H$2:T$2),2)+1),INDEX($E$3:$F$22,INT($H35/2)+1,MOD(COLUMNS($H$2:T$2),2)+1))</f>
        <v>-9.0096886790241903</v>
      </c>
      <c r="U35" s="74">
        <f>IF(OR(MOD($H35,2)=0,INDEX('Данные (2)'!$C$25:$V$44,INT($H35/2)+1,U$2)&lt;&gt;1),INDEX($E$3:$F$22,U$2,MOD(COLUMNS($H$2:U$2),2)+1),INDEX($E$3:$F$22,INT($H35/2)+1,MOD(COLUMNS($H$2:U$2),2)+1))</f>
        <v>1.22514845490862E-15</v>
      </c>
      <c r="V35" s="74">
        <f>IF(OR(MOD($H35,2)=0,INDEX('Данные (2)'!$C$25:$V$44,INT($H35/2)+1,V$2)&lt;&gt;1),INDEX($E$3:$F$22,V$2,MOD(COLUMNS($H$2:V$2),2)+1),INDEX($E$3:$F$22,INT($H35/2)+1,MOD(COLUMNS($H$2:V$2),2)+1))</f>
        <v>-10</v>
      </c>
      <c r="W35" s="74">
        <f>IF(OR(MOD($H35,2)=0,INDEX('Данные (2)'!$C$25:$V$44,INT($H35/2)+1,W$2)&lt;&gt;1),INDEX($E$3:$F$22,W$2,MOD(COLUMNS($H$2:W$2),2)+1),INDEX($E$3:$F$22,INT($H35/2)+1,MOD(COLUMNS($H$2:W$2),2)+1))</f>
        <v>-4.3388373911755798</v>
      </c>
      <c r="X35" s="74">
        <f>IF(OR(MOD($H35,2)=0,INDEX('Данные (2)'!$C$25:$V$44,INT($H35/2)+1,X$2)&lt;&gt;1),INDEX($E$3:$F$22,X$2,MOD(COLUMNS($H$2:X$2),2)+1),INDEX($E$3:$F$22,INT($H35/2)+1,MOD(COLUMNS($H$2:X$2),2)+1))</f>
        <v>-9.0096886790241921</v>
      </c>
      <c r="Y35" s="74">
        <f>IF(OR(MOD($H35,2)=0,INDEX('Данные (2)'!$C$25:$V$44,INT($H35/2)+1,Y$2)&lt;&gt;1),INDEX($E$3:$F$22,Y$2,MOD(COLUMNS($H$2:Y$2),2)+1),INDEX($E$3:$F$22,INT($H35/2)+1,MOD(COLUMNS($H$2:Y$2),2)+1))</f>
        <v>-7.8183148246802965</v>
      </c>
      <c r="Z35" s="74">
        <f>IF(OR(MOD($H35,2)=0,INDEX('Данные (2)'!$C$25:$V$44,INT($H35/2)+1,Z$2)&lt;&gt;1),INDEX($E$3:$F$22,Z$2,MOD(COLUMNS($H$2:Z$2),2)+1),INDEX($E$3:$F$22,INT($H35/2)+1,MOD(COLUMNS($H$2:Z$2),2)+1))</f>
        <v>-6.2348980185873373</v>
      </c>
      <c r="AA35" s="74">
        <f>IF(OR(MOD($H35,2)=0,INDEX('Данные (2)'!$C$25:$V$44,INT($H35/2)+1,AA$2)&lt;&gt;1),INDEX($E$3:$F$22,AA$2,MOD(COLUMNS($H$2:AA$2),2)+1),INDEX($E$3:$F$22,INT($H35/2)+1,MOD(COLUMNS($H$2:AA$2),2)+1))</f>
        <v>-9.7492791218182369</v>
      </c>
      <c r="AB35" s="74">
        <f>IF(OR(MOD($H35,2)=0,INDEX('Данные (2)'!$C$25:$V$44,INT($H35/2)+1,AB$2)&lt;&gt;1),INDEX($E$3:$F$22,AB$2,MOD(COLUMNS($H$2:AB$2),2)+1),INDEX($E$3:$F$22,INT($H35/2)+1,MOD(COLUMNS($H$2:AB$2),2)+1))</f>
        <v>-2.225209339563146</v>
      </c>
      <c r="AC35" s="74">
        <f>IF(OR(MOD($H35,2)=0,INDEX('Данные (2)'!$C$25:$V$44,INT($H35/2)+1,AC$2)&lt;&gt;1),INDEX($E$3:$F$22,AC$2,MOD(COLUMNS($H$2:AC$2),2)+1),INDEX($E$3:$F$22,INT($H35/2)+1,MOD(COLUMNS($H$2:AC$2),2)+1))</f>
        <v>-9.7492791218182369</v>
      </c>
      <c r="AD35" s="74">
        <f>IF(OR(MOD($H35,2)=0,INDEX('Данные (2)'!$C$25:$V$44,INT($H35/2)+1,AD$2)&lt;&gt;1),INDEX($E$3:$F$22,AD$2,MOD(COLUMNS($H$2:AD$2),2)+1),INDEX($E$3:$F$22,INT($H35/2)+1,MOD(COLUMNS($H$2:AD$2),2)+1))</f>
        <v>2.2252093395631425</v>
      </c>
      <c r="AE35" s="74">
        <f>IF(OR(MOD($H35,2)=0,INDEX('Данные (2)'!$C$25:$V$44,INT($H35/2)+1,AE$2)&lt;&gt;1),INDEX($E$3:$F$22,AE$2,MOD(COLUMNS($H$2:AE$2),2)+1),INDEX($E$3:$F$22,INT($H35/2)+1,MOD(COLUMNS($H$2:AE$2),2)+1))</f>
        <v>-7.8183148246802991</v>
      </c>
      <c r="AF35" s="74">
        <f>IF(OR(MOD($H35,2)=0,INDEX('Данные (2)'!$C$25:$V$44,INT($H35/2)+1,AF$2)&lt;&gt;1),INDEX($E$3:$F$22,AF$2,MOD(COLUMNS($H$2:AF$2),2)+1),INDEX($E$3:$F$22,INT($H35/2)+1,MOD(COLUMNS($H$2:AF$2),2)+1))</f>
        <v>6.2348980185873337</v>
      </c>
      <c r="AG35" s="74">
        <f>IF(OR(MOD($H35,2)=0,INDEX('Данные (2)'!$C$25:$V$44,INT($H35/2)+1,AG$2)&lt;&gt;1),INDEX($E$3:$F$22,AG$2,MOD(COLUMNS($H$2:AG$2),2)+1),INDEX($E$3:$F$22,INT($H35/2)+1,MOD(COLUMNS($H$2:AG$2),2)+1))</f>
        <v>-4.3388373911755833</v>
      </c>
      <c r="AH35" s="74">
        <f>IF(OR(MOD($H35,2)=0,INDEX('Данные (2)'!$C$25:$V$44,INT($H35/2)+1,AH$2)&lt;&gt;1),INDEX($E$3:$F$22,AH$2,MOD(COLUMNS($H$2:AH$2),2)+1),INDEX($E$3:$F$22,INT($H35/2)+1,MOD(COLUMNS($H$2:AH$2),2)+1))</f>
        <v>9.0096886790241903</v>
      </c>
      <c r="AI35" s="74">
        <f>IF(OR(MOD($H35,2)=0,INDEX('Данные (2)'!$C$25:$V$44,INT($H35/2)+1,AI$2)&lt;&gt;1),INDEX($E$3:$F$22,AI$2,MOD(COLUMNS($H$2:AI$2),2)+1),INDEX($E$3:$F$22,INT($H35/2)+1,MOD(COLUMNS($H$2:AI$2),2)+1))</f>
        <v>-2.45029690981724E-15</v>
      </c>
      <c r="AJ35" s="74">
        <f>IF(OR(MOD($H35,2)=0,INDEX('Данные (2)'!$C$25:$V$44,INT($H35/2)+1,AJ$2)&lt;&gt;1),INDEX($E$3:$F$22,AJ$2,MOD(COLUMNS($H$2:AJ$2),2)+1),INDEX($E$3:$F$22,INT($H35/2)+1,MOD(COLUMNS($H$2:AJ$2),2)+1))</f>
        <v>10</v>
      </c>
      <c r="AK35" s="74">
        <f>IF(OR(MOD($H35,2)=0,INDEX('Данные (2)'!$C$25:$V$44,INT($H35/2)+1,AK$2)&lt;&gt;1),INDEX($E$3:$F$22,AK$2,MOD(COLUMNS($H$2:AK$2),2)+1),INDEX($E$3:$F$22,INT($H35/2)+1,MOD(COLUMNS($H$2:AK$2),2)+1))</f>
        <v>4.3388373911755789</v>
      </c>
      <c r="AL35" s="74">
        <f>IF(OR(MOD($H35,2)=0,INDEX('Данные (2)'!$C$25:$V$44,INT($H35/2)+1,AL$2)&lt;&gt;1),INDEX($E$3:$F$22,AL$2,MOD(COLUMNS($H$2:AL$2),2)+1),INDEX($E$3:$F$22,INT($H35/2)+1,MOD(COLUMNS($H$2:AL$2),2)+1))</f>
        <v>9.0096886790241921</v>
      </c>
      <c r="AM35" s="74">
        <f>IF(OR(MOD($H35,2)=0,INDEX('Данные (2)'!$C$25:$V$44,INT($H35/2)+1,AM$2)&lt;&gt;1),INDEX($E$3:$F$22,AM$2,MOD(COLUMNS($H$2:AM$2),2)+1),INDEX($E$3:$F$22,INT($H35/2)+1,MOD(COLUMNS($H$2:AM$2),2)+1))</f>
        <v>7.8183148246802956</v>
      </c>
      <c r="AN35" s="74">
        <f>IF(OR(MOD($H35,2)=0,INDEX('Данные (2)'!$C$25:$V$44,INT($H35/2)+1,AN$2)&lt;&gt;1),INDEX($E$3:$F$22,AN$2,MOD(COLUMNS($H$2:AN$2),2)+1),INDEX($E$3:$F$22,INT($H35/2)+1,MOD(COLUMNS($H$2:AN$2),2)+1))</f>
        <v>6.2348980185873373</v>
      </c>
      <c r="AO35" s="74">
        <f>IF(OR(MOD($H35,2)=0,INDEX('Данные (2)'!$C$25:$V$44,INT($H35/2)+1,AO$2)&lt;&gt;1),INDEX($E$3:$F$22,AO$2,MOD(COLUMNS($H$2:AO$2),2)+1),INDEX($E$3:$F$22,INT($H35/2)+1,MOD(COLUMNS($H$2:AO$2),2)+1))</f>
        <v>9.7492791218182351</v>
      </c>
      <c r="AP35" s="74">
        <f>IF(OR(MOD($H35,2)=0,INDEX('Данные (2)'!$C$25:$V$44,INT($H35/2)+1,AP$2)&lt;&gt;1),INDEX($E$3:$F$22,AP$2,MOD(COLUMNS($H$2:AP$2),2)+1),INDEX($E$3:$F$22,INT($H35/2)+1,MOD(COLUMNS($H$2:AP$2),2)+1))</f>
        <v>2.2252093395631469</v>
      </c>
      <c r="AQ35" s="74">
        <f>IF(OR(MOD($H35,2)=0,INDEX('Данные (2)'!$C$25:$V$44,INT($H35/2)+1,AQ$2)&lt;&gt;1),INDEX($E$3:$F$22,AQ$2,MOD(COLUMNS($H$2:AQ$2),2)+1),INDEX($E$3:$F$22,INT($H35/2)+1,MOD(COLUMNS($H$2:AQ$2),2)+1))</f>
        <v>9.7492791218182369</v>
      </c>
      <c r="AR35" s="74">
        <f>IF(OR(MOD($H35,2)=0,INDEX('Данные (2)'!$C$25:$V$44,INT($H35/2)+1,AR$2)&lt;&gt;1),INDEX($E$3:$F$22,AR$2,MOD(COLUMNS($H$2:AR$2),2)+1),INDEX($E$3:$F$22,INT($H35/2)+1,MOD(COLUMNS($H$2:AR$2),2)+1))</f>
        <v>-2.2252093395631407</v>
      </c>
      <c r="AS35" s="74">
        <f>IF(OR(MOD($H35,2)=0,INDEX('Данные (2)'!$C$25:$V$44,INT($H35/2)+1,AS$2)&lt;&gt;1),INDEX($E$3:$F$22,AS$2,MOD(COLUMNS($H$2:AS$2),2)+1),INDEX($E$3:$F$22,INT($H35/2)+1,MOD(COLUMNS($H$2:AS$2),2)+1))</f>
        <v>7.8183148246803</v>
      </c>
      <c r="AT35" s="74">
        <f>IF(OR(MOD($H35,2)=0,INDEX('Данные (2)'!$C$25:$V$44,INT($H35/2)+1,AT$2)&lt;&gt;1),INDEX($E$3:$F$22,AT$2,MOD(COLUMNS($H$2:AT$2),2)+1),INDEX($E$3:$F$22,INT($H35/2)+1,MOD(COLUMNS($H$2:AT$2),2)+1))</f>
        <v>-6.2348980185873328</v>
      </c>
      <c r="AU35" s="74">
        <f>IF(OR(MOD($H35,2)=0,INDEX('Данные (2)'!$C$25:$V$44,INT($H35/2)+1,AU$2)&lt;&gt;1),INDEX($E$3:$F$22,AU$2,MOD(COLUMNS($H$2:AU$2),2)+1),INDEX($E$3:$F$22,INT($H35/2)+1,MOD(COLUMNS($H$2:AU$2),2)+1))</f>
        <v>4.3388373911755842</v>
      </c>
      <c r="AV35" s="74">
        <f>IF(OR(MOD($H35,2)=0,INDEX('Данные (2)'!$C$25:$V$44,INT($H35/2)+1,AV$2)&lt;&gt;1),INDEX($E$3:$F$22,AV$2,MOD(COLUMNS($H$2:AV$2),2)+1),INDEX($E$3:$F$22,INT($H35/2)+1,MOD(COLUMNS($H$2:AV$2),2)+1))</f>
        <v>-9.0096886790241886</v>
      </c>
      <c r="AX35" s="70">
        <f>IF(OR(MOD($H35,2)=0,INDEX('Данные (2)'!$C$25:$V$44,INT($H35/2)+1,AX$2)&lt;&gt;2),INDEX($E$3:$F$22,AX$2,MOD(COLUMNS($AW$2:AX$2),2)+1),INDEX($E$3:$F$22,INT($H35/2)+1,MOD(COLUMNS($AW$2:AX$2),2)+1))</f>
        <v>4.3388373911755815</v>
      </c>
      <c r="AY35" s="70">
        <f>IF(OR(MOD($H35,2)=0,INDEX('Данные (2)'!$C$25:$V$44,INT($H35/2)+1,AY$2)&lt;&gt;2),INDEX($E$3:$F$22,AY$2,MOD(COLUMNS($AW$2:AY$2),2)+1),INDEX($E$3:$F$22,INT($H35/2)+1,MOD(COLUMNS($AW$2:AY$2),2)+1))</f>
        <v>9.0096886790241921</v>
      </c>
      <c r="AZ35" s="70">
        <f>IF(OR(MOD($H35,2)=0,INDEX('Данные (2)'!$C$25:$V$44,INT($H35/2)+1,AZ$2)&lt;&gt;2),INDEX($E$3:$F$22,AZ$2,MOD(COLUMNS($AW$2:AZ$2),2)+1),INDEX($E$3:$F$22,INT($H35/2)+1,MOD(COLUMNS($AW$2:AZ$2),2)+1))</f>
        <v>7.8183148246802983</v>
      </c>
      <c r="BA35" s="70">
        <f>IF(OR(MOD($H35,2)=0,INDEX('Данные (2)'!$C$25:$V$44,INT($H35/2)+1,BA$2)&lt;&gt;2),INDEX($E$3:$F$22,BA$2,MOD(COLUMNS($AW$2:BA$2),2)+1),INDEX($E$3:$F$22,INT($H35/2)+1,MOD(COLUMNS($AW$2:BA$2),2)+1))</f>
        <v>6.2348980185873355</v>
      </c>
      <c r="BB35" s="70">
        <f>IF(OR(MOD($H35,2)=0,INDEX('Данные (2)'!$C$25:$V$44,INT($H35/2)+1,BB$2)&lt;&gt;2),INDEX($E$3:$F$22,BB$2,MOD(COLUMNS($AW$2:BB$2),2)+1),INDEX($E$3:$F$22,INT($H35/2)+1,MOD(COLUMNS($AW$2:BB$2),2)+1))</f>
        <v>9.7492791218182369</v>
      </c>
      <c r="BC35" s="70">
        <f>IF(OR(MOD($H35,2)=0,INDEX('Данные (2)'!$C$25:$V$44,INT($H35/2)+1,BC$2)&lt;&gt;2),INDEX($E$3:$F$22,BC$2,MOD(COLUMNS($AW$2:BC$2),2)+1),INDEX($E$3:$F$22,INT($H35/2)+1,MOD(COLUMNS($AW$2:BC$2),2)+1))</f>
        <v>2.2252093395631443</v>
      </c>
      <c r="BD35" s="70">
        <f>IF(OR(MOD($H35,2)=0,INDEX('Данные (2)'!$C$25:$V$44,INT($H35/2)+1,BD$2)&lt;&gt;2),INDEX($E$3:$F$22,BD$2,MOD(COLUMNS($AW$2:BD$2),2)+1),INDEX($E$3:$F$22,INT($H35/2)+1,MOD(COLUMNS($AW$2:BD$2),2)+1))</f>
        <v>9.7492791218182369</v>
      </c>
      <c r="BE35" s="70">
        <f>IF(OR(MOD($H35,2)=0,INDEX('Данные (2)'!$C$25:$V$44,INT($H35/2)+1,BE$2)&lt;&gt;2),INDEX($E$3:$F$22,BE$2,MOD(COLUMNS($AW$2:BE$2),2)+1),INDEX($E$3:$F$22,INT($H35/2)+1,MOD(COLUMNS($AW$2:BE$2),2)+1))</f>
        <v>-2.2252093395631434</v>
      </c>
      <c r="BF35" s="70">
        <f>IF(OR(MOD($H35,2)=0,INDEX('Данные (2)'!$C$25:$V$44,INT($H35/2)+1,BF$2)&lt;&gt;2),INDEX($E$3:$F$22,BF$2,MOD(COLUMNS($AW$2:BF$2),2)+1),INDEX($E$3:$F$22,INT($H35/2)+1,MOD(COLUMNS($AW$2:BF$2),2)+1))</f>
        <v>7.8183148246802991</v>
      </c>
      <c r="BG35" s="70">
        <f>IF(OR(MOD($H35,2)=0,INDEX('Данные (2)'!$C$25:$V$44,INT($H35/2)+1,BG$2)&lt;&gt;2),INDEX($E$3:$F$22,BG$2,MOD(COLUMNS($AW$2:BG$2),2)+1),INDEX($E$3:$F$22,INT($H35/2)+1,MOD(COLUMNS($AW$2:BG$2),2)+1))</f>
        <v>-6.2348980185873346</v>
      </c>
      <c r="BH35" s="70">
        <f>IF(OR(MOD($H35,2)=0,INDEX('Данные (2)'!$C$25:$V$44,INT($H35/2)+1,BH$2)&lt;&gt;2),INDEX($E$3:$F$22,BH$2,MOD(COLUMNS($AW$2:BH$2),2)+1),INDEX($E$3:$F$22,INT($H35/2)+1,MOD(COLUMNS($AW$2:BH$2),2)+1))</f>
        <v>4.3388373911755824</v>
      </c>
      <c r="BI35" s="70">
        <f>IF(OR(MOD($H35,2)=0,INDEX('Данные (2)'!$C$25:$V$44,INT($H35/2)+1,BI$2)&lt;&gt;2),INDEX($E$3:$F$22,BI$2,MOD(COLUMNS($AW$2:BI$2),2)+1),INDEX($E$3:$F$22,INT($H35/2)+1,MOD(COLUMNS($AW$2:BI$2),2)+1))</f>
        <v>-9.0096886790241903</v>
      </c>
      <c r="BJ35" s="70">
        <f>IF(OR(MOD($H35,2)=0,INDEX('Данные (2)'!$C$25:$V$44,INT($H35/2)+1,BJ$2)&lt;&gt;2),INDEX($E$3:$F$22,BJ$2,MOD(COLUMNS($AW$2:BJ$2),2)+1),INDEX($E$3:$F$22,INT($H35/2)+1,MOD(COLUMNS($AW$2:BJ$2),2)+1))</f>
        <v>1.22514845490862E-15</v>
      </c>
      <c r="BK35" s="70">
        <f>IF(OR(MOD($H35,2)=0,INDEX('Данные (2)'!$C$25:$V$44,INT($H35/2)+1,BK$2)&lt;&gt;2),INDEX($E$3:$F$22,BK$2,MOD(COLUMNS($AW$2:BK$2),2)+1),INDEX($E$3:$F$22,INT($H35/2)+1,MOD(COLUMNS($AW$2:BK$2),2)+1))</f>
        <v>-10</v>
      </c>
      <c r="BL35" s="70">
        <f>IF(OR(MOD($H35,2)=0,INDEX('Данные (2)'!$C$25:$V$44,INT($H35/2)+1,BL$2)&lt;&gt;2),INDEX($E$3:$F$22,BL$2,MOD(COLUMNS($AW$2:BL$2),2)+1),INDEX($E$3:$F$22,INT($H35/2)+1,MOD(COLUMNS($AW$2:BL$2),2)+1))</f>
        <v>-4.3388373911755798</v>
      </c>
      <c r="BM35" s="70">
        <f>IF(OR(MOD($H35,2)=0,INDEX('Данные (2)'!$C$25:$V$44,INT($H35/2)+1,BM$2)&lt;&gt;2),INDEX($E$3:$F$22,BM$2,MOD(COLUMNS($AW$2:BM$2),2)+1),INDEX($E$3:$F$22,INT($H35/2)+1,MOD(COLUMNS($AW$2:BM$2),2)+1))</f>
        <v>-9.0096886790241921</v>
      </c>
      <c r="BN35" s="70">
        <f>IF(OR(MOD($H35,2)=0,INDEX('Данные (2)'!$C$25:$V$44,INT($H35/2)+1,BN$2)&lt;&gt;2),INDEX($E$3:$F$22,BN$2,MOD(COLUMNS($AW$2:BN$2),2)+1),INDEX($E$3:$F$22,INT($H35/2)+1,MOD(COLUMNS($AW$2:BN$2),2)+1))</f>
        <v>-7.8183148246802965</v>
      </c>
      <c r="BO35" s="70">
        <f>IF(OR(MOD($H35,2)=0,INDEX('Данные (2)'!$C$25:$V$44,INT($H35/2)+1,BO$2)&lt;&gt;2),INDEX($E$3:$F$22,BO$2,MOD(COLUMNS($AW$2:BO$2),2)+1),INDEX($E$3:$F$22,INT($H35/2)+1,MOD(COLUMNS($AW$2:BO$2),2)+1))</f>
        <v>-6.2348980185873373</v>
      </c>
      <c r="BP35" s="70">
        <f>IF(OR(MOD($H35,2)=0,INDEX('Данные (2)'!$C$25:$V$44,INT($H35/2)+1,BP$2)&lt;&gt;2),INDEX($E$3:$F$22,BP$2,MOD(COLUMNS($AW$2:BP$2),2)+1),INDEX($E$3:$F$22,INT($H35/2)+1,MOD(COLUMNS($AW$2:BP$2),2)+1))</f>
        <v>-9.7492791218182369</v>
      </c>
      <c r="BQ35" s="70">
        <f>IF(OR(MOD($H35,2)=0,INDEX('Данные (2)'!$C$25:$V$44,INT($H35/2)+1,BQ$2)&lt;&gt;2),INDEX($E$3:$F$22,BQ$2,MOD(COLUMNS($AW$2:BQ$2),2)+1),INDEX($E$3:$F$22,INT($H35/2)+1,MOD(COLUMNS($AW$2:BQ$2),2)+1))</f>
        <v>-2.225209339563146</v>
      </c>
      <c r="BR35" s="70">
        <f>IF(OR(MOD($H35,2)=0,INDEX('Данные (2)'!$C$25:$V$44,INT($H35/2)+1,BR$2)&lt;&gt;2),INDEX($E$3:$F$22,BR$2,MOD(COLUMNS($AW$2:BR$2),2)+1),INDEX($E$3:$F$22,INT($H35/2)+1,MOD(COLUMNS($AW$2:BR$2),2)+1))</f>
        <v>-9.7492791218182369</v>
      </c>
      <c r="BS35" s="70">
        <f>IF(OR(MOD($H35,2)=0,INDEX('Данные (2)'!$C$25:$V$44,INT($H35/2)+1,BS$2)&lt;&gt;2),INDEX($E$3:$F$22,BS$2,MOD(COLUMNS($AW$2:BS$2),2)+1),INDEX($E$3:$F$22,INT($H35/2)+1,MOD(COLUMNS($AW$2:BS$2),2)+1))</f>
        <v>2.2252093395631425</v>
      </c>
      <c r="BT35" s="70">
        <f>IF(OR(MOD($H35,2)=0,INDEX('Данные (2)'!$C$25:$V$44,INT($H35/2)+1,BT$2)&lt;&gt;2),INDEX($E$3:$F$22,BT$2,MOD(COLUMNS($AW$2:BT$2),2)+1),INDEX($E$3:$F$22,INT($H35/2)+1,MOD(COLUMNS($AW$2:BT$2),2)+1))</f>
        <v>-7.8183148246802991</v>
      </c>
      <c r="BU35" s="70">
        <f>IF(OR(MOD($H35,2)=0,INDEX('Данные (2)'!$C$25:$V$44,INT($H35/2)+1,BU$2)&lt;&gt;2),INDEX($E$3:$F$22,BU$2,MOD(COLUMNS($AW$2:BU$2),2)+1),INDEX($E$3:$F$22,INT($H35/2)+1,MOD(COLUMNS($AW$2:BU$2),2)+1))</f>
        <v>6.2348980185873337</v>
      </c>
      <c r="BV35" s="70">
        <f>IF(OR(MOD($H35,2)=0,INDEX('Данные (2)'!$C$25:$V$44,INT($H35/2)+1,BV$2)&lt;&gt;2),INDEX($E$3:$F$22,BV$2,MOD(COLUMNS($AW$2:BV$2),2)+1),INDEX($E$3:$F$22,INT($H35/2)+1,MOD(COLUMNS($AW$2:BV$2),2)+1))</f>
        <v>-4.3388373911755833</v>
      </c>
      <c r="BW35" s="70">
        <f>IF(OR(MOD($H35,2)=0,INDEX('Данные (2)'!$C$25:$V$44,INT($H35/2)+1,BW$2)&lt;&gt;2),INDEX($E$3:$F$22,BW$2,MOD(COLUMNS($AW$2:BW$2),2)+1),INDEX($E$3:$F$22,INT($H35/2)+1,MOD(COLUMNS($AW$2:BW$2),2)+1))</f>
        <v>9.0096886790241903</v>
      </c>
      <c r="BX35" s="70">
        <f>IF(OR(MOD($H35,2)=0,INDEX('Данные (2)'!$C$25:$V$44,INT($H35/2)+1,BX$2)&lt;&gt;2),INDEX($E$3:$F$22,BX$2,MOD(COLUMNS($AW$2:BX$2),2)+1),INDEX($E$3:$F$22,INT($H35/2)+1,MOD(COLUMNS($AW$2:BX$2),2)+1))</f>
        <v>-2.45029690981724E-15</v>
      </c>
      <c r="BY35" s="70">
        <f>IF(OR(MOD($H35,2)=0,INDEX('Данные (2)'!$C$25:$V$44,INT($H35/2)+1,BY$2)&lt;&gt;2),INDEX($E$3:$F$22,BY$2,MOD(COLUMNS($AW$2:BY$2),2)+1),INDEX($E$3:$F$22,INT($H35/2)+1,MOD(COLUMNS($AW$2:BY$2),2)+1))</f>
        <v>10</v>
      </c>
      <c r="BZ35" s="70">
        <f>IF(OR(MOD($H35,2)=0,INDEX('Данные (2)'!$C$25:$V$44,INT($H35/2)+1,BZ$2)&lt;&gt;2),INDEX($E$3:$F$22,BZ$2,MOD(COLUMNS($AW$2:BZ$2),2)+1),INDEX($E$3:$F$22,INT($H35/2)+1,MOD(COLUMNS($AW$2:BZ$2),2)+1))</f>
        <v>4.3388373911755789</v>
      </c>
      <c r="CA35" s="70">
        <f>IF(OR(MOD($H35,2)=0,INDEX('Данные (2)'!$C$25:$V$44,INT($H35/2)+1,CA$2)&lt;&gt;2),INDEX($E$3:$F$22,CA$2,MOD(COLUMNS($AW$2:CA$2),2)+1),INDEX($E$3:$F$22,INT($H35/2)+1,MOD(COLUMNS($AW$2:CA$2),2)+1))</f>
        <v>9.0096886790241921</v>
      </c>
      <c r="CB35" s="70">
        <f>IF(OR(MOD($H35,2)=0,INDEX('Данные (2)'!$C$25:$V$44,INT($H35/2)+1,CB$2)&lt;&gt;2),INDEX($E$3:$F$22,CB$2,MOD(COLUMNS($AW$2:CB$2),2)+1),INDEX($E$3:$F$22,INT($H35/2)+1,MOD(COLUMNS($AW$2:CB$2),2)+1))</f>
        <v>7.8183148246802956</v>
      </c>
      <c r="CC35" s="70">
        <f>IF(OR(MOD($H35,2)=0,INDEX('Данные (2)'!$C$25:$V$44,INT($H35/2)+1,CC$2)&lt;&gt;2),INDEX($E$3:$F$22,CC$2,MOD(COLUMNS($AW$2:CC$2),2)+1),INDEX($E$3:$F$22,INT($H35/2)+1,MOD(COLUMNS($AW$2:CC$2),2)+1))</f>
        <v>6.2348980185873373</v>
      </c>
      <c r="CD35" s="70">
        <f>IF(OR(MOD($H35,2)=0,INDEX('Данные (2)'!$C$25:$V$44,INT($H35/2)+1,CD$2)&lt;&gt;2),INDEX($E$3:$F$22,CD$2,MOD(COLUMNS($AW$2:CD$2),2)+1),INDEX($E$3:$F$22,INT($H35/2)+1,MOD(COLUMNS($AW$2:CD$2),2)+1))</f>
        <v>9.7492791218182351</v>
      </c>
      <c r="CE35" s="70">
        <f>IF(OR(MOD($H35,2)=0,INDEX('Данные (2)'!$C$25:$V$44,INT($H35/2)+1,CE$2)&lt;&gt;2),INDEX($E$3:$F$22,CE$2,MOD(COLUMNS($AW$2:CE$2),2)+1),INDEX($E$3:$F$22,INT($H35/2)+1,MOD(COLUMNS($AW$2:CE$2),2)+1))</f>
        <v>2.2252093395631469</v>
      </c>
      <c r="CF35" s="70">
        <f>IF(OR(MOD($H35,2)=0,INDEX('Данные (2)'!$C$25:$V$44,INT($H35/2)+1,CF$2)&lt;&gt;2),INDEX($E$3:$F$22,CF$2,MOD(COLUMNS($AW$2:CF$2),2)+1),INDEX($E$3:$F$22,INT($H35/2)+1,MOD(COLUMNS($AW$2:CF$2),2)+1))</f>
        <v>9.7492791218182369</v>
      </c>
      <c r="CG35" s="70">
        <f>IF(OR(MOD($H35,2)=0,INDEX('Данные (2)'!$C$25:$V$44,INT($H35/2)+1,CG$2)&lt;&gt;2),INDEX($E$3:$F$22,CG$2,MOD(COLUMNS($AW$2:CG$2),2)+1),INDEX($E$3:$F$22,INT($H35/2)+1,MOD(COLUMNS($AW$2:CG$2),2)+1))</f>
        <v>-2.2252093395631407</v>
      </c>
      <c r="CH35" s="70">
        <f>IF(OR(MOD($H35,2)=0,INDEX('Данные (2)'!$C$25:$V$44,INT($H35/2)+1,CH$2)&lt;&gt;2),INDEX($E$3:$F$22,CH$2,MOD(COLUMNS($AW$2:CH$2),2)+1),INDEX($E$3:$F$22,INT($H35/2)+1,MOD(COLUMNS($AW$2:CH$2),2)+1))</f>
        <v>7.8183148246803</v>
      </c>
      <c r="CI35" s="70">
        <f>IF(OR(MOD($H35,2)=0,INDEX('Данные (2)'!$C$25:$V$44,INT($H35/2)+1,CI$2)&lt;&gt;2),INDEX($E$3:$F$22,CI$2,MOD(COLUMNS($AW$2:CI$2),2)+1),INDEX($E$3:$F$22,INT($H35/2)+1,MOD(COLUMNS($AW$2:CI$2),2)+1))</f>
        <v>-6.2348980185873328</v>
      </c>
      <c r="CJ35" s="70">
        <f>IF(OR(MOD($H35,2)=0,INDEX('Данные (2)'!$C$25:$V$44,INT($H35/2)+1,CJ$2)&lt;&gt;2),INDEX($E$3:$F$22,CJ$2,MOD(COLUMNS($AW$2:CJ$2),2)+1),INDEX($E$3:$F$22,INT($H35/2)+1,MOD(COLUMNS($AW$2:CJ$2),2)+1))</f>
        <v>4.3388373911755842</v>
      </c>
      <c r="CK35" s="70">
        <f>IF(OR(MOD($H35,2)=0,INDEX('Данные (2)'!$C$25:$V$44,INT($H35/2)+1,CK$2)&lt;&gt;2),INDEX($E$3:$F$22,CK$2,MOD(COLUMNS($AW$2:CK$2),2)+1),INDEX($E$3:$F$22,INT($H35/2)+1,MOD(COLUMNS($AW$2:CK$2),2)+1))</f>
        <v>-9.0096886790241886</v>
      </c>
      <c r="CM35" s="69">
        <f>INDEX(I35:AV35,$B$60*2-1)</f>
        <v>-4.3388373911755833</v>
      </c>
      <c r="CN35" s="69">
        <f>INDEX(I35:AV35,$B$60*2)</f>
        <v>9.0096886790241903</v>
      </c>
      <c r="CO35" s="69">
        <f>INDEX(AX35:CK35,$B$60*2-1)</f>
        <v>-4.3388373911755833</v>
      </c>
      <c r="CP35" s="69">
        <f>INDEX(AX35:CK35,$B$60*2)</f>
        <v>9.0096886790241903</v>
      </c>
    </row>
    <row r="36" spans="1:94" x14ac:dyDescent="0.25">
      <c r="H36" s="75">
        <v>32</v>
      </c>
      <c r="I36" s="74">
        <f>IF(OR(MOD($H36,2)=0,INDEX('Данные (2)'!$C$25:$V$44,INT($H36/2)+1,I$2)&lt;&gt;1),INDEX($E$3:$F$22,I$2,MOD(COLUMNS(H$2:$I$2),2)+1),INDEX($E$3:$F$22,INT($H36/2)+1,MOD(COLUMNS(H$2:$I$2),2)+1))</f>
        <v>4.3388373911755815</v>
      </c>
      <c r="J36" s="74">
        <f>IF(OR(MOD($H36,2)=0,INDEX('Данные (2)'!$C$25:$V$44,INT($H36/2)+1,J$2)&lt;&gt;1),INDEX($E$3:$F$22,J$2,MOD(COLUMNS($H$2:J$2),2)+1),INDEX($E$3:$F$22,INT($H36/2)+1,MOD(COLUMNS($H$2:J$2),2)+1))</f>
        <v>9.0096886790241921</v>
      </c>
      <c r="K36" s="74">
        <f>IF(OR(MOD($H36,2)=0,INDEX('Данные (2)'!$C$25:$V$44,INT($H36/2)+1,K$2)&lt;&gt;1),INDEX($E$3:$F$22,K$2,MOD(COLUMNS($H$2:K$2),2)+1),INDEX($E$3:$F$22,INT($H36/2)+1,MOD(COLUMNS($H$2:K$2),2)+1))</f>
        <v>7.8183148246802983</v>
      </c>
      <c r="L36" s="74">
        <f>IF(OR(MOD($H36,2)=0,INDEX('Данные (2)'!$C$25:$V$44,INT($H36/2)+1,L$2)&lt;&gt;1),INDEX($E$3:$F$22,L$2,MOD(COLUMNS($H$2:L$2),2)+1),INDEX($E$3:$F$22,INT($H36/2)+1,MOD(COLUMNS($H$2:L$2),2)+1))</f>
        <v>6.2348980185873355</v>
      </c>
      <c r="M36" s="74">
        <f>IF(OR(MOD($H36,2)=0,INDEX('Данные (2)'!$C$25:$V$44,INT($H36/2)+1,M$2)&lt;&gt;1),INDEX($E$3:$F$22,M$2,MOD(COLUMNS($H$2:M$2),2)+1),INDEX($E$3:$F$22,INT($H36/2)+1,MOD(COLUMNS($H$2:M$2),2)+1))</f>
        <v>9.7492791218182369</v>
      </c>
      <c r="N36" s="74">
        <f>IF(OR(MOD($H36,2)=0,INDEX('Данные (2)'!$C$25:$V$44,INT($H36/2)+1,N$2)&lt;&gt;1),INDEX($E$3:$F$22,N$2,MOD(COLUMNS($H$2:N$2),2)+1),INDEX($E$3:$F$22,INT($H36/2)+1,MOD(COLUMNS($H$2:N$2),2)+1))</f>
        <v>2.2252093395631443</v>
      </c>
      <c r="O36" s="74">
        <f>IF(OR(MOD($H36,2)=0,INDEX('Данные (2)'!$C$25:$V$44,INT($H36/2)+1,O$2)&lt;&gt;1),INDEX($E$3:$F$22,O$2,MOD(COLUMNS($H$2:O$2),2)+1),INDEX($E$3:$F$22,INT($H36/2)+1,MOD(COLUMNS($H$2:O$2),2)+1))</f>
        <v>9.7492791218182369</v>
      </c>
      <c r="P36" s="74">
        <f>IF(OR(MOD($H36,2)=0,INDEX('Данные (2)'!$C$25:$V$44,INT($H36/2)+1,P$2)&lt;&gt;1),INDEX($E$3:$F$22,P$2,MOD(COLUMNS($H$2:P$2),2)+1),INDEX($E$3:$F$22,INT($H36/2)+1,MOD(COLUMNS($H$2:P$2),2)+1))</f>
        <v>-2.2252093395631434</v>
      </c>
      <c r="Q36" s="74">
        <f>IF(OR(MOD($H36,2)=0,INDEX('Данные (2)'!$C$25:$V$44,INT($H36/2)+1,Q$2)&lt;&gt;1),INDEX($E$3:$F$22,Q$2,MOD(COLUMNS($H$2:Q$2),2)+1),INDEX($E$3:$F$22,INT($H36/2)+1,MOD(COLUMNS($H$2:Q$2),2)+1))</f>
        <v>7.8183148246802991</v>
      </c>
      <c r="R36" s="74">
        <f>IF(OR(MOD($H36,2)=0,INDEX('Данные (2)'!$C$25:$V$44,INT($H36/2)+1,R$2)&lt;&gt;1),INDEX($E$3:$F$22,R$2,MOD(COLUMNS($H$2:R$2),2)+1),INDEX($E$3:$F$22,INT($H36/2)+1,MOD(COLUMNS($H$2:R$2),2)+1))</f>
        <v>-6.2348980185873346</v>
      </c>
      <c r="S36" s="74">
        <f>IF(OR(MOD($H36,2)=0,INDEX('Данные (2)'!$C$25:$V$44,INT($H36/2)+1,S$2)&lt;&gt;1),INDEX($E$3:$F$22,S$2,MOD(COLUMNS($H$2:S$2),2)+1),INDEX($E$3:$F$22,INT($H36/2)+1,MOD(COLUMNS($H$2:S$2),2)+1))</f>
        <v>4.3388373911755824</v>
      </c>
      <c r="T36" s="74">
        <f>IF(OR(MOD($H36,2)=0,INDEX('Данные (2)'!$C$25:$V$44,INT($H36/2)+1,T$2)&lt;&gt;1),INDEX($E$3:$F$22,T$2,MOD(COLUMNS($H$2:T$2),2)+1),INDEX($E$3:$F$22,INT($H36/2)+1,MOD(COLUMNS($H$2:T$2),2)+1))</f>
        <v>-9.0096886790241903</v>
      </c>
      <c r="U36" s="74">
        <f>IF(OR(MOD($H36,2)=0,INDEX('Данные (2)'!$C$25:$V$44,INT($H36/2)+1,U$2)&lt;&gt;1),INDEX($E$3:$F$22,U$2,MOD(COLUMNS($H$2:U$2),2)+1),INDEX($E$3:$F$22,INT($H36/2)+1,MOD(COLUMNS($H$2:U$2),2)+1))</f>
        <v>1.22514845490862E-15</v>
      </c>
      <c r="V36" s="74">
        <f>IF(OR(MOD($H36,2)=0,INDEX('Данные (2)'!$C$25:$V$44,INT($H36/2)+1,V$2)&lt;&gt;1),INDEX($E$3:$F$22,V$2,MOD(COLUMNS($H$2:V$2),2)+1),INDEX($E$3:$F$22,INT($H36/2)+1,MOD(COLUMNS($H$2:V$2),2)+1))</f>
        <v>-10</v>
      </c>
      <c r="W36" s="74">
        <f>IF(OR(MOD($H36,2)=0,INDEX('Данные (2)'!$C$25:$V$44,INT($H36/2)+1,W$2)&lt;&gt;1),INDEX($E$3:$F$22,W$2,MOD(COLUMNS($H$2:W$2),2)+1),INDEX($E$3:$F$22,INT($H36/2)+1,MOD(COLUMNS($H$2:W$2),2)+1))</f>
        <v>-4.3388373911755798</v>
      </c>
      <c r="X36" s="74">
        <f>IF(OR(MOD($H36,2)=0,INDEX('Данные (2)'!$C$25:$V$44,INT($H36/2)+1,X$2)&lt;&gt;1),INDEX($E$3:$F$22,X$2,MOD(COLUMNS($H$2:X$2),2)+1),INDEX($E$3:$F$22,INT($H36/2)+1,MOD(COLUMNS($H$2:X$2),2)+1))</f>
        <v>-9.0096886790241921</v>
      </c>
      <c r="Y36" s="74">
        <f>IF(OR(MOD($H36,2)=0,INDEX('Данные (2)'!$C$25:$V$44,INT($H36/2)+1,Y$2)&lt;&gt;1),INDEX($E$3:$F$22,Y$2,MOD(COLUMNS($H$2:Y$2),2)+1),INDEX($E$3:$F$22,INT($H36/2)+1,MOD(COLUMNS($H$2:Y$2),2)+1))</f>
        <v>-7.8183148246802965</v>
      </c>
      <c r="Z36" s="74">
        <f>IF(OR(MOD($H36,2)=0,INDEX('Данные (2)'!$C$25:$V$44,INT($H36/2)+1,Z$2)&lt;&gt;1),INDEX($E$3:$F$22,Z$2,MOD(COLUMNS($H$2:Z$2),2)+1),INDEX($E$3:$F$22,INT($H36/2)+1,MOD(COLUMNS($H$2:Z$2),2)+1))</f>
        <v>-6.2348980185873373</v>
      </c>
      <c r="AA36" s="74">
        <f>IF(OR(MOD($H36,2)=0,INDEX('Данные (2)'!$C$25:$V$44,INT($H36/2)+1,AA$2)&lt;&gt;1),INDEX($E$3:$F$22,AA$2,MOD(COLUMNS($H$2:AA$2),2)+1),INDEX($E$3:$F$22,INT($H36/2)+1,MOD(COLUMNS($H$2:AA$2),2)+1))</f>
        <v>-9.7492791218182369</v>
      </c>
      <c r="AB36" s="74">
        <f>IF(OR(MOD($H36,2)=0,INDEX('Данные (2)'!$C$25:$V$44,INT($H36/2)+1,AB$2)&lt;&gt;1),INDEX($E$3:$F$22,AB$2,MOD(COLUMNS($H$2:AB$2),2)+1),INDEX($E$3:$F$22,INT($H36/2)+1,MOD(COLUMNS($H$2:AB$2),2)+1))</f>
        <v>-2.225209339563146</v>
      </c>
      <c r="AC36" s="74">
        <f>IF(OR(MOD($H36,2)=0,INDEX('Данные (2)'!$C$25:$V$44,INT($H36/2)+1,AC$2)&lt;&gt;1),INDEX($E$3:$F$22,AC$2,MOD(COLUMNS($H$2:AC$2),2)+1),INDEX($E$3:$F$22,INT($H36/2)+1,MOD(COLUMNS($H$2:AC$2),2)+1))</f>
        <v>-9.7492791218182369</v>
      </c>
      <c r="AD36" s="74">
        <f>IF(OR(MOD($H36,2)=0,INDEX('Данные (2)'!$C$25:$V$44,INT($H36/2)+1,AD$2)&lt;&gt;1),INDEX($E$3:$F$22,AD$2,MOD(COLUMNS($H$2:AD$2),2)+1),INDEX($E$3:$F$22,INT($H36/2)+1,MOD(COLUMNS($H$2:AD$2),2)+1))</f>
        <v>2.2252093395631425</v>
      </c>
      <c r="AE36" s="74">
        <f>IF(OR(MOD($H36,2)=0,INDEX('Данные (2)'!$C$25:$V$44,INT($H36/2)+1,AE$2)&lt;&gt;1),INDEX($E$3:$F$22,AE$2,MOD(COLUMNS($H$2:AE$2),2)+1),INDEX($E$3:$F$22,INT($H36/2)+1,MOD(COLUMNS($H$2:AE$2),2)+1))</f>
        <v>-7.8183148246802991</v>
      </c>
      <c r="AF36" s="74">
        <f>IF(OR(MOD($H36,2)=0,INDEX('Данные (2)'!$C$25:$V$44,INT($H36/2)+1,AF$2)&lt;&gt;1),INDEX($E$3:$F$22,AF$2,MOD(COLUMNS($H$2:AF$2),2)+1),INDEX($E$3:$F$22,INT($H36/2)+1,MOD(COLUMNS($H$2:AF$2),2)+1))</f>
        <v>6.2348980185873337</v>
      </c>
      <c r="AG36" s="74">
        <f>IF(OR(MOD($H36,2)=0,INDEX('Данные (2)'!$C$25:$V$44,INT($H36/2)+1,AG$2)&lt;&gt;1),INDEX($E$3:$F$22,AG$2,MOD(COLUMNS($H$2:AG$2),2)+1),INDEX($E$3:$F$22,INT($H36/2)+1,MOD(COLUMNS($H$2:AG$2),2)+1))</f>
        <v>-4.3388373911755833</v>
      </c>
      <c r="AH36" s="74">
        <f>IF(OR(MOD($H36,2)=0,INDEX('Данные (2)'!$C$25:$V$44,INT($H36/2)+1,AH$2)&lt;&gt;1),INDEX($E$3:$F$22,AH$2,MOD(COLUMNS($H$2:AH$2),2)+1),INDEX($E$3:$F$22,INT($H36/2)+1,MOD(COLUMNS($H$2:AH$2),2)+1))</f>
        <v>9.0096886790241903</v>
      </c>
      <c r="AI36" s="74">
        <f>IF(OR(MOD($H36,2)=0,INDEX('Данные (2)'!$C$25:$V$44,INT($H36/2)+1,AI$2)&lt;&gt;1),INDEX($E$3:$F$22,AI$2,MOD(COLUMNS($H$2:AI$2),2)+1),INDEX($E$3:$F$22,INT($H36/2)+1,MOD(COLUMNS($H$2:AI$2),2)+1))</f>
        <v>-2.45029690981724E-15</v>
      </c>
      <c r="AJ36" s="74">
        <f>IF(OR(MOD($H36,2)=0,INDEX('Данные (2)'!$C$25:$V$44,INT($H36/2)+1,AJ$2)&lt;&gt;1),INDEX($E$3:$F$22,AJ$2,MOD(COLUMNS($H$2:AJ$2),2)+1),INDEX($E$3:$F$22,INT($H36/2)+1,MOD(COLUMNS($H$2:AJ$2),2)+1))</f>
        <v>10</v>
      </c>
      <c r="AK36" s="74">
        <f>IF(OR(MOD($H36,2)=0,INDEX('Данные (2)'!$C$25:$V$44,INT($H36/2)+1,AK$2)&lt;&gt;1),INDEX($E$3:$F$22,AK$2,MOD(COLUMNS($H$2:AK$2),2)+1),INDEX($E$3:$F$22,INT($H36/2)+1,MOD(COLUMNS($H$2:AK$2),2)+1))</f>
        <v>4.3388373911755789</v>
      </c>
      <c r="AL36" s="74">
        <f>IF(OR(MOD($H36,2)=0,INDEX('Данные (2)'!$C$25:$V$44,INT($H36/2)+1,AL$2)&lt;&gt;1),INDEX($E$3:$F$22,AL$2,MOD(COLUMNS($H$2:AL$2),2)+1),INDEX($E$3:$F$22,INT($H36/2)+1,MOD(COLUMNS($H$2:AL$2),2)+1))</f>
        <v>9.0096886790241921</v>
      </c>
      <c r="AM36" s="74">
        <f>IF(OR(MOD($H36,2)=0,INDEX('Данные (2)'!$C$25:$V$44,INT($H36/2)+1,AM$2)&lt;&gt;1),INDEX($E$3:$F$22,AM$2,MOD(COLUMNS($H$2:AM$2),2)+1),INDEX($E$3:$F$22,INT($H36/2)+1,MOD(COLUMNS($H$2:AM$2),2)+1))</f>
        <v>7.8183148246802956</v>
      </c>
      <c r="AN36" s="74">
        <f>IF(OR(MOD($H36,2)=0,INDEX('Данные (2)'!$C$25:$V$44,INT($H36/2)+1,AN$2)&lt;&gt;1),INDEX($E$3:$F$22,AN$2,MOD(COLUMNS($H$2:AN$2),2)+1),INDEX($E$3:$F$22,INT($H36/2)+1,MOD(COLUMNS($H$2:AN$2),2)+1))</f>
        <v>6.2348980185873373</v>
      </c>
      <c r="AO36" s="74">
        <f>IF(OR(MOD($H36,2)=0,INDEX('Данные (2)'!$C$25:$V$44,INT($H36/2)+1,AO$2)&lt;&gt;1),INDEX($E$3:$F$22,AO$2,MOD(COLUMNS($H$2:AO$2),2)+1),INDEX($E$3:$F$22,INT($H36/2)+1,MOD(COLUMNS($H$2:AO$2),2)+1))</f>
        <v>9.7492791218182351</v>
      </c>
      <c r="AP36" s="74">
        <f>IF(OR(MOD($H36,2)=0,INDEX('Данные (2)'!$C$25:$V$44,INT($H36/2)+1,AP$2)&lt;&gt;1),INDEX($E$3:$F$22,AP$2,MOD(COLUMNS($H$2:AP$2),2)+1),INDEX($E$3:$F$22,INT($H36/2)+1,MOD(COLUMNS($H$2:AP$2),2)+1))</f>
        <v>2.2252093395631469</v>
      </c>
      <c r="AQ36" s="74">
        <f>IF(OR(MOD($H36,2)=0,INDEX('Данные (2)'!$C$25:$V$44,INT($H36/2)+1,AQ$2)&lt;&gt;1),INDEX($E$3:$F$22,AQ$2,MOD(COLUMNS($H$2:AQ$2),2)+1),INDEX($E$3:$F$22,INT($H36/2)+1,MOD(COLUMNS($H$2:AQ$2),2)+1))</f>
        <v>9.7492791218182369</v>
      </c>
      <c r="AR36" s="74">
        <f>IF(OR(MOD($H36,2)=0,INDEX('Данные (2)'!$C$25:$V$44,INT($H36/2)+1,AR$2)&lt;&gt;1),INDEX($E$3:$F$22,AR$2,MOD(COLUMNS($H$2:AR$2),2)+1),INDEX($E$3:$F$22,INT($H36/2)+1,MOD(COLUMNS($H$2:AR$2),2)+1))</f>
        <v>-2.2252093395631407</v>
      </c>
      <c r="AS36" s="74">
        <f>IF(OR(MOD($H36,2)=0,INDEX('Данные (2)'!$C$25:$V$44,INT($H36/2)+1,AS$2)&lt;&gt;1),INDEX($E$3:$F$22,AS$2,MOD(COLUMNS($H$2:AS$2),2)+1),INDEX($E$3:$F$22,INT($H36/2)+1,MOD(COLUMNS($H$2:AS$2),2)+1))</f>
        <v>7.8183148246803</v>
      </c>
      <c r="AT36" s="74">
        <f>IF(OR(MOD($H36,2)=0,INDEX('Данные (2)'!$C$25:$V$44,INT($H36/2)+1,AT$2)&lt;&gt;1),INDEX($E$3:$F$22,AT$2,MOD(COLUMNS($H$2:AT$2),2)+1),INDEX($E$3:$F$22,INT($H36/2)+1,MOD(COLUMNS($H$2:AT$2),2)+1))</f>
        <v>-6.2348980185873328</v>
      </c>
      <c r="AU36" s="74">
        <f>IF(OR(MOD($H36,2)=0,INDEX('Данные (2)'!$C$25:$V$44,INT($H36/2)+1,AU$2)&lt;&gt;1),INDEX($E$3:$F$22,AU$2,MOD(COLUMNS($H$2:AU$2),2)+1),INDEX($E$3:$F$22,INT($H36/2)+1,MOD(COLUMNS($H$2:AU$2),2)+1))</f>
        <v>4.3388373911755842</v>
      </c>
      <c r="AV36" s="74">
        <f>IF(OR(MOD($H36,2)=0,INDEX('Данные (2)'!$C$25:$V$44,INT($H36/2)+1,AV$2)&lt;&gt;1),INDEX($E$3:$F$22,AV$2,MOD(COLUMNS($H$2:AV$2),2)+1),INDEX($E$3:$F$22,INT($H36/2)+1,MOD(COLUMNS($H$2:AV$2),2)+1))</f>
        <v>-9.0096886790241886</v>
      </c>
      <c r="AX36" s="70">
        <f>IF(OR(MOD($H36,2)=0,INDEX('Данные (2)'!$C$25:$V$44,INT($H36/2)+1,AX$2)&lt;&gt;2),INDEX($E$3:$F$22,AX$2,MOD(COLUMNS($AW$2:AX$2),2)+1),INDEX($E$3:$F$22,INT($H36/2)+1,MOD(COLUMNS($AW$2:AX$2),2)+1))</f>
        <v>4.3388373911755815</v>
      </c>
      <c r="AY36" s="70">
        <f>IF(OR(MOD($H36,2)=0,INDEX('Данные (2)'!$C$25:$V$44,INT($H36/2)+1,AY$2)&lt;&gt;2),INDEX($E$3:$F$22,AY$2,MOD(COLUMNS($AW$2:AY$2),2)+1),INDEX($E$3:$F$22,INT($H36/2)+1,MOD(COLUMNS($AW$2:AY$2),2)+1))</f>
        <v>9.0096886790241921</v>
      </c>
      <c r="AZ36" s="70">
        <f>IF(OR(MOD($H36,2)=0,INDEX('Данные (2)'!$C$25:$V$44,INT($H36/2)+1,AZ$2)&lt;&gt;2),INDEX($E$3:$F$22,AZ$2,MOD(COLUMNS($AW$2:AZ$2),2)+1),INDEX($E$3:$F$22,INT($H36/2)+1,MOD(COLUMNS($AW$2:AZ$2),2)+1))</f>
        <v>7.8183148246802983</v>
      </c>
      <c r="BA36" s="70">
        <f>IF(OR(MOD($H36,2)=0,INDEX('Данные (2)'!$C$25:$V$44,INT($H36/2)+1,BA$2)&lt;&gt;2),INDEX($E$3:$F$22,BA$2,MOD(COLUMNS($AW$2:BA$2),2)+1),INDEX($E$3:$F$22,INT($H36/2)+1,MOD(COLUMNS($AW$2:BA$2),2)+1))</f>
        <v>6.2348980185873355</v>
      </c>
      <c r="BB36" s="70">
        <f>IF(OR(MOD($H36,2)=0,INDEX('Данные (2)'!$C$25:$V$44,INT($H36/2)+1,BB$2)&lt;&gt;2),INDEX($E$3:$F$22,BB$2,MOD(COLUMNS($AW$2:BB$2),2)+1),INDEX($E$3:$F$22,INT($H36/2)+1,MOD(COLUMNS($AW$2:BB$2),2)+1))</f>
        <v>9.7492791218182369</v>
      </c>
      <c r="BC36" s="70">
        <f>IF(OR(MOD($H36,2)=0,INDEX('Данные (2)'!$C$25:$V$44,INT($H36/2)+1,BC$2)&lt;&gt;2),INDEX($E$3:$F$22,BC$2,MOD(COLUMNS($AW$2:BC$2),2)+1),INDEX($E$3:$F$22,INT($H36/2)+1,MOD(COLUMNS($AW$2:BC$2),2)+1))</f>
        <v>2.2252093395631443</v>
      </c>
      <c r="BD36" s="70">
        <f>IF(OR(MOD($H36,2)=0,INDEX('Данные (2)'!$C$25:$V$44,INT($H36/2)+1,BD$2)&lt;&gt;2),INDEX($E$3:$F$22,BD$2,MOD(COLUMNS($AW$2:BD$2),2)+1),INDEX($E$3:$F$22,INT($H36/2)+1,MOD(COLUMNS($AW$2:BD$2),2)+1))</f>
        <v>9.7492791218182369</v>
      </c>
      <c r="BE36" s="70">
        <f>IF(OR(MOD($H36,2)=0,INDEX('Данные (2)'!$C$25:$V$44,INT($H36/2)+1,BE$2)&lt;&gt;2),INDEX($E$3:$F$22,BE$2,MOD(COLUMNS($AW$2:BE$2),2)+1),INDEX($E$3:$F$22,INT($H36/2)+1,MOD(COLUMNS($AW$2:BE$2),2)+1))</f>
        <v>-2.2252093395631434</v>
      </c>
      <c r="BF36" s="70">
        <f>IF(OR(MOD($H36,2)=0,INDEX('Данные (2)'!$C$25:$V$44,INT($H36/2)+1,BF$2)&lt;&gt;2),INDEX($E$3:$F$22,BF$2,MOD(COLUMNS($AW$2:BF$2),2)+1),INDEX($E$3:$F$22,INT($H36/2)+1,MOD(COLUMNS($AW$2:BF$2),2)+1))</f>
        <v>7.8183148246802991</v>
      </c>
      <c r="BG36" s="70">
        <f>IF(OR(MOD($H36,2)=0,INDEX('Данные (2)'!$C$25:$V$44,INT($H36/2)+1,BG$2)&lt;&gt;2),INDEX($E$3:$F$22,BG$2,MOD(COLUMNS($AW$2:BG$2),2)+1),INDEX($E$3:$F$22,INT($H36/2)+1,MOD(COLUMNS($AW$2:BG$2),2)+1))</f>
        <v>-6.2348980185873346</v>
      </c>
      <c r="BH36" s="70">
        <f>IF(OR(MOD($H36,2)=0,INDEX('Данные (2)'!$C$25:$V$44,INT($H36/2)+1,BH$2)&lt;&gt;2),INDEX($E$3:$F$22,BH$2,MOD(COLUMNS($AW$2:BH$2),2)+1),INDEX($E$3:$F$22,INT($H36/2)+1,MOD(COLUMNS($AW$2:BH$2),2)+1))</f>
        <v>4.3388373911755824</v>
      </c>
      <c r="BI36" s="70">
        <f>IF(OR(MOD($H36,2)=0,INDEX('Данные (2)'!$C$25:$V$44,INT($H36/2)+1,BI$2)&lt;&gt;2),INDEX($E$3:$F$22,BI$2,MOD(COLUMNS($AW$2:BI$2),2)+1),INDEX($E$3:$F$22,INT($H36/2)+1,MOD(COLUMNS($AW$2:BI$2),2)+1))</f>
        <v>-9.0096886790241903</v>
      </c>
      <c r="BJ36" s="70">
        <f>IF(OR(MOD($H36,2)=0,INDEX('Данные (2)'!$C$25:$V$44,INT($H36/2)+1,BJ$2)&lt;&gt;2),INDEX($E$3:$F$22,BJ$2,MOD(COLUMNS($AW$2:BJ$2),2)+1),INDEX($E$3:$F$22,INT($H36/2)+1,MOD(COLUMNS($AW$2:BJ$2),2)+1))</f>
        <v>1.22514845490862E-15</v>
      </c>
      <c r="BK36" s="70">
        <f>IF(OR(MOD($H36,2)=0,INDEX('Данные (2)'!$C$25:$V$44,INT($H36/2)+1,BK$2)&lt;&gt;2),INDEX($E$3:$F$22,BK$2,MOD(COLUMNS($AW$2:BK$2),2)+1),INDEX($E$3:$F$22,INT($H36/2)+1,MOD(COLUMNS($AW$2:BK$2),2)+1))</f>
        <v>-10</v>
      </c>
      <c r="BL36" s="70">
        <f>IF(OR(MOD($H36,2)=0,INDEX('Данные (2)'!$C$25:$V$44,INT($H36/2)+1,BL$2)&lt;&gt;2),INDEX($E$3:$F$22,BL$2,MOD(COLUMNS($AW$2:BL$2),2)+1),INDEX($E$3:$F$22,INT($H36/2)+1,MOD(COLUMNS($AW$2:BL$2),2)+1))</f>
        <v>-4.3388373911755798</v>
      </c>
      <c r="BM36" s="70">
        <f>IF(OR(MOD($H36,2)=0,INDEX('Данные (2)'!$C$25:$V$44,INT($H36/2)+1,BM$2)&lt;&gt;2),INDEX($E$3:$F$22,BM$2,MOD(COLUMNS($AW$2:BM$2),2)+1),INDEX($E$3:$F$22,INT($H36/2)+1,MOD(COLUMNS($AW$2:BM$2),2)+1))</f>
        <v>-9.0096886790241921</v>
      </c>
      <c r="BN36" s="70">
        <f>IF(OR(MOD($H36,2)=0,INDEX('Данные (2)'!$C$25:$V$44,INT($H36/2)+1,BN$2)&lt;&gt;2),INDEX($E$3:$F$22,BN$2,MOD(COLUMNS($AW$2:BN$2),2)+1),INDEX($E$3:$F$22,INT($H36/2)+1,MOD(COLUMNS($AW$2:BN$2),2)+1))</f>
        <v>-7.8183148246802965</v>
      </c>
      <c r="BO36" s="70">
        <f>IF(OR(MOD($H36,2)=0,INDEX('Данные (2)'!$C$25:$V$44,INT($H36/2)+1,BO$2)&lt;&gt;2),INDEX($E$3:$F$22,BO$2,MOD(COLUMNS($AW$2:BO$2),2)+1),INDEX($E$3:$F$22,INT($H36/2)+1,MOD(COLUMNS($AW$2:BO$2),2)+1))</f>
        <v>-6.2348980185873373</v>
      </c>
      <c r="BP36" s="70">
        <f>IF(OR(MOD($H36,2)=0,INDEX('Данные (2)'!$C$25:$V$44,INT($H36/2)+1,BP$2)&lt;&gt;2),INDEX($E$3:$F$22,BP$2,MOD(COLUMNS($AW$2:BP$2),2)+1),INDEX($E$3:$F$22,INT($H36/2)+1,MOD(COLUMNS($AW$2:BP$2),2)+1))</f>
        <v>-9.7492791218182369</v>
      </c>
      <c r="BQ36" s="70">
        <f>IF(OR(MOD($H36,2)=0,INDEX('Данные (2)'!$C$25:$V$44,INT($H36/2)+1,BQ$2)&lt;&gt;2),INDEX($E$3:$F$22,BQ$2,MOD(COLUMNS($AW$2:BQ$2),2)+1),INDEX($E$3:$F$22,INT($H36/2)+1,MOD(COLUMNS($AW$2:BQ$2),2)+1))</f>
        <v>-2.225209339563146</v>
      </c>
      <c r="BR36" s="70">
        <f>IF(OR(MOD($H36,2)=0,INDEX('Данные (2)'!$C$25:$V$44,INT($H36/2)+1,BR$2)&lt;&gt;2),INDEX($E$3:$F$22,BR$2,MOD(COLUMNS($AW$2:BR$2),2)+1),INDEX($E$3:$F$22,INT($H36/2)+1,MOD(COLUMNS($AW$2:BR$2),2)+1))</f>
        <v>-9.7492791218182369</v>
      </c>
      <c r="BS36" s="70">
        <f>IF(OR(MOD($H36,2)=0,INDEX('Данные (2)'!$C$25:$V$44,INT($H36/2)+1,BS$2)&lt;&gt;2),INDEX($E$3:$F$22,BS$2,MOD(COLUMNS($AW$2:BS$2),2)+1),INDEX($E$3:$F$22,INT($H36/2)+1,MOD(COLUMNS($AW$2:BS$2),2)+1))</f>
        <v>2.2252093395631425</v>
      </c>
      <c r="BT36" s="70">
        <f>IF(OR(MOD($H36,2)=0,INDEX('Данные (2)'!$C$25:$V$44,INT($H36/2)+1,BT$2)&lt;&gt;2),INDEX($E$3:$F$22,BT$2,MOD(COLUMNS($AW$2:BT$2),2)+1),INDEX($E$3:$F$22,INT($H36/2)+1,MOD(COLUMNS($AW$2:BT$2),2)+1))</f>
        <v>-7.8183148246802991</v>
      </c>
      <c r="BU36" s="70">
        <f>IF(OR(MOD($H36,2)=0,INDEX('Данные (2)'!$C$25:$V$44,INT($H36/2)+1,BU$2)&lt;&gt;2),INDEX($E$3:$F$22,BU$2,MOD(COLUMNS($AW$2:BU$2),2)+1),INDEX($E$3:$F$22,INT($H36/2)+1,MOD(COLUMNS($AW$2:BU$2),2)+1))</f>
        <v>6.2348980185873337</v>
      </c>
      <c r="BV36" s="70">
        <f>IF(OR(MOD($H36,2)=0,INDEX('Данные (2)'!$C$25:$V$44,INT($H36/2)+1,BV$2)&lt;&gt;2),INDEX($E$3:$F$22,BV$2,MOD(COLUMNS($AW$2:BV$2),2)+1),INDEX($E$3:$F$22,INT($H36/2)+1,MOD(COLUMNS($AW$2:BV$2),2)+1))</f>
        <v>-4.3388373911755833</v>
      </c>
      <c r="BW36" s="70">
        <f>IF(OR(MOD($H36,2)=0,INDEX('Данные (2)'!$C$25:$V$44,INT($H36/2)+1,BW$2)&lt;&gt;2),INDEX($E$3:$F$22,BW$2,MOD(COLUMNS($AW$2:BW$2),2)+1),INDEX($E$3:$F$22,INT($H36/2)+1,MOD(COLUMNS($AW$2:BW$2),2)+1))</f>
        <v>9.0096886790241903</v>
      </c>
      <c r="BX36" s="70">
        <f>IF(OR(MOD($H36,2)=0,INDEX('Данные (2)'!$C$25:$V$44,INT($H36/2)+1,BX$2)&lt;&gt;2),INDEX($E$3:$F$22,BX$2,MOD(COLUMNS($AW$2:BX$2),2)+1),INDEX($E$3:$F$22,INT($H36/2)+1,MOD(COLUMNS($AW$2:BX$2),2)+1))</f>
        <v>-2.45029690981724E-15</v>
      </c>
      <c r="BY36" s="70">
        <f>IF(OR(MOD($H36,2)=0,INDEX('Данные (2)'!$C$25:$V$44,INT($H36/2)+1,BY$2)&lt;&gt;2),INDEX($E$3:$F$22,BY$2,MOD(COLUMNS($AW$2:BY$2),2)+1),INDEX($E$3:$F$22,INT($H36/2)+1,MOD(COLUMNS($AW$2:BY$2),2)+1))</f>
        <v>10</v>
      </c>
      <c r="BZ36" s="70">
        <f>IF(OR(MOD($H36,2)=0,INDEX('Данные (2)'!$C$25:$V$44,INT($H36/2)+1,BZ$2)&lt;&gt;2),INDEX($E$3:$F$22,BZ$2,MOD(COLUMNS($AW$2:BZ$2),2)+1),INDEX($E$3:$F$22,INT($H36/2)+1,MOD(COLUMNS($AW$2:BZ$2),2)+1))</f>
        <v>4.3388373911755789</v>
      </c>
      <c r="CA36" s="70">
        <f>IF(OR(MOD($H36,2)=0,INDEX('Данные (2)'!$C$25:$V$44,INT($H36/2)+1,CA$2)&lt;&gt;2),INDEX($E$3:$F$22,CA$2,MOD(COLUMNS($AW$2:CA$2),2)+1),INDEX($E$3:$F$22,INT($H36/2)+1,MOD(COLUMNS($AW$2:CA$2),2)+1))</f>
        <v>9.0096886790241921</v>
      </c>
      <c r="CB36" s="70">
        <f>IF(OR(MOD($H36,2)=0,INDEX('Данные (2)'!$C$25:$V$44,INT($H36/2)+1,CB$2)&lt;&gt;2),INDEX($E$3:$F$22,CB$2,MOD(COLUMNS($AW$2:CB$2),2)+1),INDEX($E$3:$F$22,INT($H36/2)+1,MOD(COLUMNS($AW$2:CB$2),2)+1))</f>
        <v>7.8183148246802956</v>
      </c>
      <c r="CC36" s="70">
        <f>IF(OR(MOD($H36,2)=0,INDEX('Данные (2)'!$C$25:$V$44,INT($H36/2)+1,CC$2)&lt;&gt;2),INDEX($E$3:$F$22,CC$2,MOD(COLUMNS($AW$2:CC$2),2)+1),INDEX($E$3:$F$22,INT($H36/2)+1,MOD(COLUMNS($AW$2:CC$2),2)+1))</f>
        <v>6.2348980185873373</v>
      </c>
      <c r="CD36" s="70">
        <f>IF(OR(MOD($H36,2)=0,INDEX('Данные (2)'!$C$25:$V$44,INT($H36/2)+1,CD$2)&lt;&gt;2),INDEX($E$3:$F$22,CD$2,MOD(COLUMNS($AW$2:CD$2),2)+1),INDEX($E$3:$F$22,INT($H36/2)+1,MOD(COLUMNS($AW$2:CD$2),2)+1))</f>
        <v>9.7492791218182351</v>
      </c>
      <c r="CE36" s="70">
        <f>IF(OR(MOD($H36,2)=0,INDEX('Данные (2)'!$C$25:$V$44,INT($H36/2)+1,CE$2)&lt;&gt;2),INDEX($E$3:$F$22,CE$2,MOD(COLUMNS($AW$2:CE$2),2)+1),INDEX($E$3:$F$22,INT($H36/2)+1,MOD(COLUMNS($AW$2:CE$2),2)+1))</f>
        <v>2.2252093395631469</v>
      </c>
      <c r="CF36" s="70">
        <f>IF(OR(MOD($H36,2)=0,INDEX('Данные (2)'!$C$25:$V$44,INT($H36/2)+1,CF$2)&lt;&gt;2),INDEX($E$3:$F$22,CF$2,MOD(COLUMNS($AW$2:CF$2),2)+1),INDEX($E$3:$F$22,INT($H36/2)+1,MOD(COLUMNS($AW$2:CF$2),2)+1))</f>
        <v>9.7492791218182369</v>
      </c>
      <c r="CG36" s="70">
        <f>IF(OR(MOD($H36,2)=0,INDEX('Данные (2)'!$C$25:$V$44,INT($H36/2)+1,CG$2)&lt;&gt;2),INDEX($E$3:$F$22,CG$2,MOD(COLUMNS($AW$2:CG$2),2)+1),INDEX($E$3:$F$22,INT($H36/2)+1,MOD(COLUMNS($AW$2:CG$2),2)+1))</f>
        <v>-2.2252093395631407</v>
      </c>
      <c r="CH36" s="70">
        <f>IF(OR(MOD($H36,2)=0,INDEX('Данные (2)'!$C$25:$V$44,INT($H36/2)+1,CH$2)&lt;&gt;2),INDEX($E$3:$F$22,CH$2,MOD(COLUMNS($AW$2:CH$2),2)+1),INDEX($E$3:$F$22,INT($H36/2)+1,MOD(COLUMNS($AW$2:CH$2),2)+1))</f>
        <v>7.8183148246803</v>
      </c>
      <c r="CI36" s="70">
        <f>IF(OR(MOD($H36,2)=0,INDEX('Данные (2)'!$C$25:$V$44,INT($H36/2)+1,CI$2)&lt;&gt;2),INDEX($E$3:$F$22,CI$2,MOD(COLUMNS($AW$2:CI$2),2)+1),INDEX($E$3:$F$22,INT($H36/2)+1,MOD(COLUMNS($AW$2:CI$2),2)+1))</f>
        <v>-6.2348980185873328</v>
      </c>
      <c r="CJ36" s="70">
        <f>IF(OR(MOD($H36,2)=0,INDEX('Данные (2)'!$C$25:$V$44,INT($H36/2)+1,CJ$2)&lt;&gt;2),INDEX($E$3:$F$22,CJ$2,MOD(COLUMNS($AW$2:CJ$2),2)+1),INDEX($E$3:$F$22,INT($H36/2)+1,MOD(COLUMNS($AW$2:CJ$2),2)+1))</f>
        <v>4.3388373911755842</v>
      </c>
      <c r="CK36" s="70">
        <f>IF(OR(MOD($H36,2)=0,INDEX('Данные (2)'!$C$25:$V$44,INT($H36/2)+1,CK$2)&lt;&gt;2),INDEX($E$3:$F$22,CK$2,MOD(COLUMNS($AW$2:CK$2),2)+1),INDEX($E$3:$F$22,INT($H36/2)+1,MOD(COLUMNS($AW$2:CK$2),2)+1))</f>
        <v>-9.0096886790241886</v>
      </c>
      <c r="CM36" s="69">
        <f>INDEX(I36:AV36,$B$60*2-1)</f>
        <v>-4.3388373911755833</v>
      </c>
      <c r="CN36" s="69">
        <f>INDEX(I36:AV36,$B$60*2)</f>
        <v>9.0096886790241903</v>
      </c>
      <c r="CO36" s="69">
        <f>INDEX(AX36:CK36,$B$60*2-1)</f>
        <v>-4.3388373911755833</v>
      </c>
      <c r="CP36" s="69">
        <f>INDEX(AX36:CK36,$B$60*2)</f>
        <v>9.0096886790241903</v>
      </c>
    </row>
    <row r="37" spans="1:94" x14ac:dyDescent="0.25">
      <c r="H37" s="75">
        <v>33</v>
      </c>
      <c r="I37" s="74">
        <f>IF(OR(MOD($H37,2)=0,INDEX('Данные (2)'!$C$25:$V$44,INT($H37/2)+1,I$2)&lt;&gt;1),INDEX($E$3:$F$22,I$2,MOD(COLUMNS(H$2:$I$2),2)+1),INDEX($E$3:$F$22,INT($H37/2)+1,MOD(COLUMNS(H$2:$I$2),2)+1))</f>
        <v>4.3388373911755815</v>
      </c>
      <c r="J37" s="74">
        <f>IF(OR(MOD($H37,2)=0,INDEX('Данные (2)'!$C$25:$V$44,INT($H37/2)+1,J$2)&lt;&gt;1),INDEX($E$3:$F$22,J$2,MOD(COLUMNS($H$2:J$2),2)+1),INDEX($E$3:$F$22,INT($H37/2)+1,MOD(COLUMNS($H$2:J$2),2)+1))</f>
        <v>9.0096886790241921</v>
      </c>
      <c r="K37" s="74">
        <f>IF(OR(MOD($H37,2)=0,INDEX('Данные (2)'!$C$25:$V$44,INT($H37/2)+1,K$2)&lt;&gt;1),INDEX($E$3:$F$22,K$2,MOD(COLUMNS($H$2:K$2),2)+1),INDEX($E$3:$F$22,INT($H37/2)+1,MOD(COLUMNS($H$2:K$2),2)+1))</f>
        <v>7.8183148246802983</v>
      </c>
      <c r="L37" s="74">
        <f>IF(OR(MOD($H37,2)=0,INDEX('Данные (2)'!$C$25:$V$44,INT($H37/2)+1,L$2)&lt;&gt;1),INDEX($E$3:$F$22,L$2,MOD(COLUMNS($H$2:L$2),2)+1),INDEX($E$3:$F$22,INT($H37/2)+1,MOD(COLUMNS($H$2:L$2),2)+1))</f>
        <v>6.2348980185873355</v>
      </c>
      <c r="M37" s="74">
        <f>IF(OR(MOD($H37,2)=0,INDEX('Данные (2)'!$C$25:$V$44,INT($H37/2)+1,M$2)&lt;&gt;1),INDEX($E$3:$F$22,M$2,MOD(COLUMNS($H$2:M$2),2)+1),INDEX($E$3:$F$22,INT($H37/2)+1,MOD(COLUMNS($H$2:M$2),2)+1))</f>
        <v>9.7492791218182369</v>
      </c>
      <c r="N37" s="74">
        <f>IF(OR(MOD($H37,2)=0,INDEX('Данные (2)'!$C$25:$V$44,INT($H37/2)+1,N$2)&lt;&gt;1),INDEX($E$3:$F$22,N$2,MOD(COLUMNS($H$2:N$2),2)+1),INDEX($E$3:$F$22,INT($H37/2)+1,MOD(COLUMNS($H$2:N$2),2)+1))</f>
        <v>2.2252093395631443</v>
      </c>
      <c r="O37" s="74">
        <f>IF(OR(MOD($H37,2)=0,INDEX('Данные (2)'!$C$25:$V$44,INT($H37/2)+1,O$2)&lt;&gt;1),INDEX($E$3:$F$22,O$2,MOD(COLUMNS($H$2:O$2),2)+1),INDEX($E$3:$F$22,INT($H37/2)+1,MOD(COLUMNS($H$2:O$2),2)+1))</f>
        <v>9.7492791218182369</v>
      </c>
      <c r="P37" s="74">
        <f>IF(OR(MOD($H37,2)=0,INDEX('Данные (2)'!$C$25:$V$44,INT($H37/2)+1,P$2)&lt;&gt;1),INDEX($E$3:$F$22,P$2,MOD(COLUMNS($H$2:P$2),2)+1),INDEX($E$3:$F$22,INT($H37/2)+1,MOD(COLUMNS($H$2:P$2),2)+1))</f>
        <v>-2.2252093395631434</v>
      </c>
      <c r="Q37" s="74">
        <f>IF(OR(MOD($H37,2)=0,INDEX('Данные (2)'!$C$25:$V$44,INT($H37/2)+1,Q$2)&lt;&gt;1),INDEX($E$3:$F$22,Q$2,MOD(COLUMNS($H$2:Q$2),2)+1),INDEX($E$3:$F$22,INT($H37/2)+1,MOD(COLUMNS($H$2:Q$2),2)+1))</f>
        <v>7.8183148246802991</v>
      </c>
      <c r="R37" s="74">
        <f>IF(OR(MOD($H37,2)=0,INDEX('Данные (2)'!$C$25:$V$44,INT($H37/2)+1,R$2)&lt;&gt;1),INDEX($E$3:$F$22,R$2,MOD(COLUMNS($H$2:R$2),2)+1),INDEX($E$3:$F$22,INT($H37/2)+1,MOD(COLUMNS($H$2:R$2),2)+1))</f>
        <v>-6.2348980185873346</v>
      </c>
      <c r="S37" s="74">
        <f>IF(OR(MOD($H37,2)=0,INDEX('Данные (2)'!$C$25:$V$44,INT($H37/2)+1,S$2)&lt;&gt;1),INDEX($E$3:$F$22,S$2,MOD(COLUMNS($H$2:S$2),2)+1),INDEX($E$3:$F$22,INT($H37/2)+1,MOD(COLUMNS($H$2:S$2),2)+1))</f>
        <v>4.3388373911755824</v>
      </c>
      <c r="T37" s="74">
        <f>IF(OR(MOD($H37,2)=0,INDEX('Данные (2)'!$C$25:$V$44,INT($H37/2)+1,T$2)&lt;&gt;1),INDEX($E$3:$F$22,T$2,MOD(COLUMNS($H$2:T$2),2)+1),INDEX($E$3:$F$22,INT($H37/2)+1,MOD(COLUMNS($H$2:T$2),2)+1))</f>
        <v>-9.0096886790241903</v>
      </c>
      <c r="U37" s="74">
        <f>IF(OR(MOD($H37,2)=0,INDEX('Данные (2)'!$C$25:$V$44,INT($H37/2)+1,U$2)&lt;&gt;1),INDEX($E$3:$F$22,U$2,MOD(COLUMNS($H$2:U$2),2)+1),INDEX($E$3:$F$22,INT($H37/2)+1,MOD(COLUMNS($H$2:U$2),2)+1))</f>
        <v>1.22514845490862E-15</v>
      </c>
      <c r="V37" s="74">
        <f>IF(OR(MOD($H37,2)=0,INDEX('Данные (2)'!$C$25:$V$44,INT($H37/2)+1,V$2)&lt;&gt;1),INDEX($E$3:$F$22,V$2,MOD(COLUMNS($H$2:V$2),2)+1),INDEX($E$3:$F$22,INT($H37/2)+1,MOD(COLUMNS($H$2:V$2),2)+1))</f>
        <v>-10</v>
      </c>
      <c r="W37" s="74">
        <f>IF(OR(MOD($H37,2)=0,INDEX('Данные (2)'!$C$25:$V$44,INT($H37/2)+1,W$2)&lt;&gt;1),INDEX($E$3:$F$22,W$2,MOD(COLUMNS($H$2:W$2),2)+1),INDEX($E$3:$F$22,INT($H37/2)+1,MOD(COLUMNS($H$2:W$2),2)+1))</f>
        <v>-4.3388373911755798</v>
      </c>
      <c r="X37" s="74">
        <f>IF(OR(MOD($H37,2)=0,INDEX('Данные (2)'!$C$25:$V$44,INT($H37/2)+1,X$2)&lt;&gt;1),INDEX($E$3:$F$22,X$2,MOD(COLUMNS($H$2:X$2),2)+1),INDEX($E$3:$F$22,INT($H37/2)+1,MOD(COLUMNS($H$2:X$2),2)+1))</f>
        <v>-9.0096886790241921</v>
      </c>
      <c r="Y37" s="74">
        <f>IF(OR(MOD($H37,2)=0,INDEX('Данные (2)'!$C$25:$V$44,INT($H37/2)+1,Y$2)&lt;&gt;1),INDEX($E$3:$F$22,Y$2,MOD(COLUMNS($H$2:Y$2),2)+1),INDEX($E$3:$F$22,INT($H37/2)+1,MOD(COLUMNS($H$2:Y$2),2)+1))</f>
        <v>-7.8183148246802965</v>
      </c>
      <c r="Z37" s="74">
        <f>IF(OR(MOD($H37,2)=0,INDEX('Данные (2)'!$C$25:$V$44,INT($H37/2)+1,Z$2)&lt;&gt;1),INDEX($E$3:$F$22,Z$2,MOD(COLUMNS($H$2:Z$2),2)+1),INDEX($E$3:$F$22,INT($H37/2)+1,MOD(COLUMNS($H$2:Z$2),2)+1))</f>
        <v>-6.2348980185873373</v>
      </c>
      <c r="AA37" s="74">
        <f>IF(OR(MOD($H37,2)=0,INDEX('Данные (2)'!$C$25:$V$44,INT($H37/2)+1,AA$2)&lt;&gt;1),INDEX($E$3:$F$22,AA$2,MOD(COLUMNS($H$2:AA$2),2)+1),INDEX($E$3:$F$22,INT($H37/2)+1,MOD(COLUMNS($H$2:AA$2),2)+1))</f>
        <v>-9.7492791218182369</v>
      </c>
      <c r="AB37" s="74">
        <f>IF(OR(MOD($H37,2)=0,INDEX('Данные (2)'!$C$25:$V$44,INT($H37/2)+1,AB$2)&lt;&gt;1),INDEX($E$3:$F$22,AB$2,MOD(COLUMNS($H$2:AB$2),2)+1),INDEX($E$3:$F$22,INT($H37/2)+1,MOD(COLUMNS($H$2:AB$2),2)+1))</f>
        <v>-2.225209339563146</v>
      </c>
      <c r="AC37" s="74">
        <f>IF(OR(MOD($H37,2)=0,INDEX('Данные (2)'!$C$25:$V$44,INT($H37/2)+1,AC$2)&lt;&gt;1),INDEX($E$3:$F$22,AC$2,MOD(COLUMNS($H$2:AC$2),2)+1),INDEX($E$3:$F$22,INT($H37/2)+1,MOD(COLUMNS($H$2:AC$2),2)+1))</f>
        <v>-9.7492791218182369</v>
      </c>
      <c r="AD37" s="74">
        <f>IF(OR(MOD($H37,2)=0,INDEX('Данные (2)'!$C$25:$V$44,INT($H37/2)+1,AD$2)&lt;&gt;1),INDEX($E$3:$F$22,AD$2,MOD(COLUMNS($H$2:AD$2),2)+1),INDEX($E$3:$F$22,INT($H37/2)+1,MOD(COLUMNS($H$2:AD$2),2)+1))</f>
        <v>2.2252093395631425</v>
      </c>
      <c r="AE37" s="74">
        <f>IF(OR(MOD($H37,2)=0,INDEX('Данные (2)'!$C$25:$V$44,INT($H37/2)+1,AE$2)&lt;&gt;1),INDEX($E$3:$F$22,AE$2,MOD(COLUMNS($H$2:AE$2),2)+1),INDEX($E$3:$F$22,INT($H37/2)+1,MOD(COLUMNS($H$2:AE$2),2)+1))</f>
        <v>-7.8183148246802991</v>
      </c>
      <c r="AF37" s="74">
        <f>IF(OR(MOD($H37,2)=0,INDEX('Данные (2)'!$C$25:$V$44,INT($H37/2)+1,AF$2)&lt;&gt;1),INDEX($E$3:$F$22,AF$2,MOD(COLUMNS($H$2:AF$2),2)+1),INDEX($E$3:$F$22,INT($H37/2)+1,MOD(COLUMNS($H$2:AF$2),2)+1))</f>
        <v>6.2348980185873337</v>
      </c>
      <c r="AG37" s="74">
        <f>IF(OR(MOD($H37,2)=0,INDEX('Данные (2)'!$C$25:$V$44,INT($H37/2)+1,AG$2)&lt;&gt;1),INDEX($E$3:$F$22,AG$2,MOD(COLUMNS($H$2:AG$2),2)+1),INDEX($E$3:$F$22,INT($H37/2)+1,MOD(COLUMNS($H$2:AG$2),2)+1))</f>
        <v>-4.3388373911755833</v>
      </c>
      <c r="AH37" s="74">
        <f>IF(OR(MOD($H37,2)=0,INDEX('Данные (2)'!$C$25:$V$44,INT($H37/2)+1,AH$2)&lt;&gt;1),INDEX($E$3:$F$22,AH$2,MOD(COLUMNS($H$2:AH$2),2)+1),INDEX($E$3:$F$22,INT($H37/2)+1,MOD(COLUMNS($H$2:AH$2),2)+1))</f>
        <v>9.0096886790241903</v>
      </c>
      <c r="AI37" s="74">
        <f>IF(OR(MOD($H37,2)=0,INDEX('Данные (2)'!$C$25:$V$44,INT($H37/2)+1,AI$2)&lt;&gt;1),INDEX($E$3:$F$22,AI$2,MOD(COLUMNS($H$2:AI$2),2)+1),INDEX($E$3:$F$22,INT($H37/2)+1,MOD(COLUMNS($H$2:AI$2),2)+1))</f>
        <v>-2.45029690981724E-15</v>
      </c>
      <c r="AJ37" s="74">
        <f>IF(OR(MOD($H37,2)=0,INDEX('Данные (2)'!$C$25:$V$44,INT($H37/2)+1,AJ$2)&lt;&gt;1),INDEX($E$3:$F$22,AJ$2,MOD(COLUMNS($H$2:AJ$2),2)+1),INDEX($E$3:$F$22,INT($H37/2)+1,MOD(COLUMNS($H$2:AJ$2),2)+1))</f>
        <v>10</v>
      </c>
      <c r="AK37" s="74">
        <f>IF(OR(MOD($H37,2)=0,INDEX('Данные (2)'!$C$25:$V$44,INT($H37/2)+1,AK$2)&lt;&gt;1),INDEX($E$3:$F$22,AK$2,MOD(COLUMNS($H$2:AK$2),2)+1),INDEX($E$3:$F$22,INT($H37/2)+1,MOD(COLUMNS($H$2:AK$2),2)+1))</f>
        <v>4.3388373911755789</v>
      </c>
      <c r="AL37" s="74">
        <f>IF(OR(MOD($H37,2)=0,INDEX('Данные (2)'!$C$25:$V$44,INT($H37/2)+1,AL$2)&lt;&gt;1),INDEX($E$3:$F$22,AL$2,MOD(COLUMNS($H$2:AL$2),2)+1),INDEX($E$3:$F$22,INT($H37/2)+1,MOD(COLUMNS($H$2:AL$2),2)+1))</f>
        <v>9.0096886790241921</v>
      </c>
      <c r="AM37" s="74">
        <f>IF(OR(MOD($H37,2)=0,INDEX('Данные (2)'!$C$25:$V$44,INT($H37/2)+1,AM$2)&lt;&gt;1),INDEX($E$3:$F$22,AM$2,MOD(COLUMNS($H$2:AM$2),2)+1),INDEX($E$3:$F$22,INT($H37/2)+1,MOD(COLUMNS($H$2:AM$2),2)+1))</f>
        <v>7.8183148246802956</v>
      </c>
      <c r="AN37" s="74">
        <f>IF(OR(MOD($H37,2)=0,INDEX('Данные (2)'!$C$25:$V$44,INT($H37/2)+1,AN$2)&lt;&gt;1),INDEX($E$3:$F$22,AN$2,MOD(COLUMNS($H$2:AN$2),2)+1),INDEX($E$3:$F$22,INT($H37/2)+1,MOD(COLUMNS($H$2:AN$2),2)+1))</f>
        <v>6.2348980185873373</v>
      </c>
      <c r="AO37" s="74">
        <f>IF(OR(MOD($H37,2)=0,INDEX('Данные (2)'!$C$25:$V$44,INT($H37/2)+1,AO$2)&lt;&gt;1),INDEX($E$3:$F$22,AO$2,MOD(COLUMNS($H$2:AO$2),2)+1),INDEX($E$3:$F$22,INT($H37/2)+1,MOD(COLUMNS($H$2:AO$2),2)+1))</f>
        <v>9.7492791218182351</v>
      </c>
      <c r="AP37" s="74">
        <f>IF(OR(MOD($H37,2)=0,INDEX('Данные (2)'!$C$25:$V$44,INT($H37/2)+1,AP$2)&lt;&gt;1),INDEX($E$3:$F$22,AP$2,MOD(COLUMNS($H$2:AP$2),2)+1),INDEX($E$3:$F$22,INT($H37/2)+1,MOD(COLUMNS($H$2:AP$2),2)+1))</f>
        <v>2.2252093395631469</v>
      </c>
      <c r="AQ37" s="74">
        <f>IF(OR(MOD($H37,2)=0,INDEX('Данные (2)'!$C$25:$V$44,INT($H37/2)+1,AQ$2)&lt;&gt;1),INDEX($E$3:$F$22,AQ$2,MOD(COLUMNS($H$2:AQ$2),2)+1),INDEX($E$3:$F$22,INT($H37/2)+1,MOD(COLUMNS($H$2:AQ$2),2)+1))</f>
        <v>9.7492791218182369</v>
      </c>
      <c r="AR37" s="74">
        <f>IF(OR(MOD($H37,2)=0,INDEX('Данные (2)'!$C$25:$V$44,INT($H37/2)+1,AR$2)&lt;&gt;1),INDEX($E$3:$F$22,AR$2,MOD(COLUMNS($H$2:AR$2),2)+1),INDEX($E$3:$F$22,INT($H37/2)+1,MOD(COLUMNS($H$2:AR$2),2)+1))</f>
        <v>-2.2252093395631407</v>
      </c>
      <c r="AS37" s="74">
        <f>IF(OR(MOD($H37,2)=0,INDEX('Данные (2)'!$C$25:$V$44,INT($H37/2)+1,AS$2)&lt;&gt;1),INDEX($E$3:$F$22,AS$2,MOD(COLUMNS($H$2:AS$2),2)+1),INDEX($E$3:$F$22,INT($H37/2)+1,MOD(COLUMNS($H$2:AS$2),2)+1))</f>
        <v>7.8183148246803</v>
      </c>
      <c r="AT37" s="74">
        <f>IF(OR(MOD($H37,2)=0,INDEX('Данные (2)'!$C$25:$V$44,INT($H37/2)+1,AT$2)&lt;&gt;1),INDEX($E$3:$F$22,AT$2,MOD(COLUMNS($H$2:AT$2),2)+1),INDEX($E$3:$F$22,INT($H37/2)+1,MOD(COLUMNS($H$2:AT$2),2)+1))</f>
        <v>-6.2348980185873328</v>
      </c>
      <c r="AU37" s="74">
        <f>IF(OR(MOD($H37,2)=0,INDEX('Данные (2)'!$C$25:$V$44,INT($H37/2)+1,AU$2)&lt;&gt;1),INDEX($E$3:$F$22,AU$2,MOD(COLUMNS($H$2:AU$2),2)+1),INDEX($E$3:$F$22,INT($H37/2)+1,MOD(COLUMNS($H$2:AU$2),2)+1))</f>
        <v>4.3388373911755842</v>
      </c>
      <c r="AV37" s="74">
        <f>IF(OR(MOD($H37,2)=0,INDEX('Данные (2)'!$C$25:$V$44,INT($H37/2)+1,AV$2)&lt;&gt;1),INDEX($E$3:$F$22,AV$2,MOD(COLUMNS($H$2:AV$2),2)+1),INDEX($E$3:$F$22,INT($H37/2)+1,MOD(COLUMNS($H$2:AV$2),2)+1))</f>
        <v>-9.0096886790241886</v>
      </c>
      <c r="AX37" s="70">
        <f>IF(OR(MOD($H37,2)=0,INDEX('Данные (2)'!$C$25:$V$44,INT($H37/2)+1,AX$2)&lt;&gt;2),INDEX($E$3:$F$22,AX$2,MOD(COLUMNS($AW$2:AX$2),2)+1),INDEX($E$3:$F$22,INT($H37/2)+1,MOD(COLUMNS($AW$2:AX$2),2)+1))</f>
        <v>4.3388373911755815</v>
      </c>
      <c r="AY37" s="70">
        <f>IF(OR(MOD($H37,2)=0,INDEX('Данные (2)'!$C$25:$V$44,INT($H37/2)+1,AY$2)&lt;&gt;2),INDEX($E$3:$F$22,AY$2,MOD(COLUMNS($AW$2:AY$2),2)+1),INDEX($E$3:$F$22,INT($H37/2)+1,MOD(COLUMNS($AW$2:AY$2),2)+1))</f>
        <v>9.0096886790241921</v>
      </c>
      <c r="AZ37" s="70">
        <f>IF(OR(MOD($H37,2)=0,INDEX('Данные (2)'!$C$25:$V$44,INT($H37/2)+1,AZ$2)&lt;&gt;2),INDEX($E$3:$F$22,AZ$2,MOD(COLUMNS($AW$2:AZ$2),2)+1),INDEX($E$3:$F$22,INT($H37/2)+1,MOD(COLUMNS($AW$2:AZ$2),2)+1))</f>
        <v>7.8183148246802983</v>
      </c>
      <c r="BA37" s="70">
        <f>IF(OR(MOD($H37,2)=0,INDEX('Данные (2)'!$C$25:$V$44,INT($H37/2)+1,BA$2)&lt;&gt;2),INDEX($E$3:$F$22,BA$2,MOD(COLUMNS($AW$2:BA$2),2)+1),INDEX($E$3:$F$22,INT($H37/2)+1,MOD(COLUMNS($AW$2:BA$2),2)+1))</f>
        <v>6.2348980185873355</v>
      </c>
      <c r="BB37" s="70">
        <f>IF(OR(MOD($H37,2)=0,INDEX('Данные (2)'!$C$25:$V$44,INT($H37/2)+1,BB$2)&lt;&gt;2),INDEX($E$3:$F$22,BB$2,MOD(COLUMNS($AW$2:BB$2),2)+1),INDEX($E$3:$F$22,INT($H37/2)+1,MOD(COLUMNS($AW$2:BB$2),2)+1))</f>
        <v>9.7492791218182369</v>
      </c>
      <c r="BC37" s="70">
        <f>IF(OR(MOD($H37,2)=0,INDEX('Данные (2)'!$C$25:$V$44,INT($H37/2)+1,BC$2)&lt;&gt;2),INDEX($E$3:$F$22,BC$2,MOD(COLUMNS($AW$2:BC$2),2)+1),INDEX($E$3:$F$22,INT($H37/2)+1,MOD(COLUMNS($AW$2:BC$2),2)+1))</f>
        <v>2.2252093395631443</v>
      </c>
      <c r="BD37" s="70">
        <f>IF(OR(MOD($H37,2)=0,INDEX('Данные (2)'!$C$25:$V$44,INT($H37/2)+1,BD$2)&lt;&gt;2),INDEX($E$3:$F$22,BD$2,MOD(COLUMNS($AW$2:BD$2),2)+1),INDEX($E$3:$F$22,INT($H37/2)+1,MOD(COLUMNS($AW$2:BD$2),2)+1))</f>
        <v>9.7492791218182369</v>
      </c>
      <c r="BE37" s="70">
        <f>IF(OR(MOD($H37,2)=0,INDEX('Данные (2)'!$C$25:$V$44,INT($H37/2)+1,BE$2)&lt;&gt;2),INDEX($E$3:$F$22,BE$2,MOD(COLUMNS($AW$2:BE$2),2)+1),INDEX($E$3:$F$22,INT($H37/2)+1,MOD(COLUMNS($AW$2:BE$2),2)+1))</f>
        <v>-2.2252093395631434</v>
      </c>
      <c r="BF37" s="70">
        <f>IF(OR(MOD($H37,2)=0,INDEX('Данные (2)'!$C$25:$V$44,INT($H37/2)+1,BF$2)&lt;&gt;2),INDEX($E$3:$F$22,BF$2,MOD(COLUMNS($AW$2:BF$2),2)+1),INDEX($E$3:$F$22,INT($H37/2)+1,MOD(COLUMNS($AW$2:BF$2),2)+1))</f>
        <v>7.8183148246802991</v>
      </c>
      <c r="BG37" s="70">
        <f>IF(OR(MOD($H37,2)=0,INDEX('Данные (2)'!$C$25:$V$44,INT($H37/2)+1,BG$2)&lt;&gt;2),INDEX($E$3:$F$22,BG$2,MOD(COLUMNS($AW$2:BG$2),2)+1),INDEX($E$3:$F$22,INT($H37/2)+1,MOD(COLUMNS($AW$2:BG$2),2)+1))</f>
        <v>-6.2348980185873346</v>
      </c>
      <c r="BH37" s="70">
        <f>IF(OR(MOD($H37,2)=0,INDEX('Данные (2)'!$C$25:$V$44,INT($H37/2)+1,BH$2)&lt;&gt;2),INDEX($E$3:$F$22,BH$2,MOD(COLUMNS($AW$2:BH$2),2)+1),INDEX($E$3:$F$22,INT($H37/2)+1,MOD(COLUMNS($AW$2:BH$2),2)+1))</f>
        <v>4.3388373911755824</v>
      </c>
      <c r="BI37" s="70">
        <f>IF(OR(MOD($H37,2)=0,INDEX('Данные (2)'!$C$25:$V$44,INT($H37/2)+1,BI$2)&lt;&gt;2),INDEX($E$3:$F$22,BI$2,MOD(COLUMNS($AW$2:BI$2),2)+1),INDEX($E$3:$F$22,INT($H37/2)+1,MOD(COLUMNS($AW$2:BI$2),2)+1))</f>
        <v>-9.0096886790241903</v>
      </c>
      <c r="BJ37" s="70">
        <f>IF(OR(MOD($H37,2)=0,INDEX('Данные (2)'!$C$25:$V$44,INT($H37/2)+1,BJ$2)&lt;&gt;2),INDEX($E$3:$F$22,BJ$2,MOD(COLUMNS($AW$2:BJ$2),2)+1),INDEX($E$3:$F$22,INT($H37/2)+1,MOD(COLUMNS($AW$2:BJ$2),2)+1))</f>
        <v>1.22514845490862E-15</v>
      </c>
      <c r="BK37" s="70">
        <f>IF(OR(MOD($H37,2)=0,INDEX('Данные (2)'!$C$25:$V$44,INT($H37/2)+1,BK$2)&lt;&gt;2),INDEX($E$3:$F$22,BK$2,MOD(COLUMNS($AW$2:BK$2),2)+1),INDEX($E$3:$F$22,INT($H37/2)+1,MOD(COLUMNS($AW$2:BK$2),2)+1))</f>
        <v>-10</v>
      </c>
      <c r="BL37" s="70">
        <f>IF(OR(MOD($H37,2)=0,INDEX('Данные (2)'!$C$25:$V$44,INT($H37/2)+1,BL$2)&lt;&gt;2),INDEX($E$3:$F$22,BL$2,MOD(COLUMNS($AW$2:BL$2),2)+1),INDEX($E$3:$F$22,INT($H37/2)+1,MOD(COLUMNS($AW$2:BL$2),2)+1))</f>
        <v>-4.3388373911755798</v>
      </c>
      <c r="BM37" s="70">
        <f>IF(OR(MOD($H37,2)=0,INDEX('Данные (2)'!$C$25:$V$44,INT($H37/2)+1,BM$2)&lt;&gt;2),INDEX($E$3:$F$22,BM$2,MOD(COLUMNS($AW$2:BM$2),2)+1),INDEX($E$3:$F$22,INT($H37/2)+1,MOD(COLUMNS($AW$2:BM$2),2)+1))</f>
        <v>-9.0096886790241921</v>
      </c>
      <c r="BN37" s="70">
        <f>IF(OR(MOD($H37,2)=0,INDEX('Данные (2)'!$C$25:$V$44,INT($H37/2)+1,BN$2)&lt;&gt;2),INDEX($E$3:$F$22,BN$2,MOD(COLUMNS($AW$2:BN$2),2)+1),INDEX($E$3:$F$22,INT($H37/2)+1,MOD(COLUMNS($AW$2:BN$2),2)+1))</f>
        <v>-7.8183148246802965</v>
      </c>
      <c r="BO37" s="70">
        <f>IF(OR(MOD($H37,2)=0,INDEX('Данные (2)'!$C$25:$V$44,INT($H37/2)+1,BO$2)&lt;&gt;2),INDEX($E$3:$F$22,BO$2,MOD(COLUMNS($AW$2:BO$2),2)+1),INDEX($E$3:$F$22,INT($H37/2)+1,MOD(COLUMNS($AW$2:BO$2),2)+1))</f>
        <v>-6.2348980185873373</v>
      </c>
      <c r="BP37" s="70">
        <f>IF(OR(MOD($H37,2)=0,INDEX('Данные (2)'!$C$25:$V$44,INT($H37/2)+1,BP$2)&lt;&gt;2),INDEX($E$3:$F$22,BP$2,MOD(COLUMNS($AW$2:BP$2),2)+1),INDEX($E$3:$F$22,INT($H37/2)+1,MOD(COLUMNS($AW$2:BP$2),2)+1))</f>
        <v>-9.7492791218182369</v>
      </c>
      <c r="BQ37" s="70">
        <f>IF(OR(MOD($H37,2)=0,INDEX('Данные (2)'!$C$25:$V$44,INT($H37/2)+1,BQ$2)&lt;&gt;2),INDEX($E$3:$F$22,BQ$2,MOD(COLUMNS($AW$2:BQ$2),2)+1),INDEX($E$3:$F$22,INT($H37/2)+1,MOD(COLUMNS($AW$2:BQ$2),2)+1))</f>
        <v>-2.225209339563146</v>
      </c>
      <c r="BR37" s="70">
        <f>IF(OR(MOD($H37,2)=0,INDEX('Данные (2)'!$C$25:$V$44,INT($H37/2)+1,BR$2)&lt;&gt;2),INDEX($E$3:$F$22,BR$2,MOD(COLUMNS($AW$2:BR$2),2)+1),INDEX($E$3:$F$22,INT($H37/2)+1,MOD(COLUMNS($AW$2:BR$2),2)+1))</f>
        <v>-9.7492791218182369</v>
      </c>
      <c r="BS37" s="70">
        <f>IF(OR(MOD($H37,2)=0,INDEX('Данные (2)'!$C$25:$V$44,INT($H37/2)+1,BS$2)&lt;&gt;2),INDEX($E$3:$F$22,BS$2,MOD(COLUMNS($AW$2:BS$2),2)+1),INDEX($E$3:$F$22,INT($H37/2)+1,MOD(COLUMNS($AW$2:BS$2),2)+1))</f>
        <v>2.2252093395631425</v>
      </c>
      <c r="BT37" s="70">
        <f>IF(OR(MOD($H37,2)=0,INDEX('Данные (2)'!$C$25:$V$44,INT($H37/2)+1,BT$2)&lt;&gt;2),INDEX($E$3:$F$22,BT$2,MOD(COLUMNS($AW$2:BT$2),2)+1),INDEX($E$3:$F$22,INT($H37/2)+1,MOD(COLUMNS($AW$2:BT$2),2)+1))</f>
        <v>-7.8183148246802991</v>
      </c>
      <c r="BU37" s="70">
        <f>IF(OR(MOD($H37,2)=0,INDEX('Данные (2)'!$C$25:$V$44,INT($H37/2)+1,BU$2)&lt;&gt;2),INDEX($E$3:$F$22,BU$2,MOD(COLUMNS($AW$2:BU$2),2)+1),INDEX($E$3:$F$22,INT($H37/2)+1,MOD(COLUMNS($AW$2:BU$2),2)+1))</f>
        <v>6.2348980185873337</v>
      </c>
      <c r="BV37" s="70">
        <f>IF(OR(MOD($H37,2)=0,INDEX('Данные (2)'!$C$25:$V$44,INT($H37/2)+1,BV$2)&lt;&gt;2),INDEX($E$3:$F$22,BV$2,MOD(COLUMNS($AW$2:BV$2),2)+1),INDEX($E$3:$F$22,INT($H37/2)+1,MOD(COLUMNS($AW$2:BV$2),2)+1))</f>
        <v>-4.3388373911755833</v>
      </c>
      <c r="BW37" s="70">
        <f>IF(OR(MOD($H37,2)=0,INDEX('Данные (2)'!$C$25:$V$44,INT($H37/2)+1,BW$2)&lt;&gt;2),INDEX($E$3:$F$22,BW$2,MOD(COLUMNS($AW$2:BW$2),2)+1),INDEX($E$3:$F$22,INT($H37/2)+1,MOD(COLUMNS($AW$2:BW$2),2)+1))</f>
        <v>9.0096886790241903</v>
      </c>
      <c r="BX37" s="70">
        <f>IF(OR(MOD($H37,2)=0,INDEX('Данные (2)'!$C$25:$V$44,INT($H37/2)+1,BX$2)&lt;&gt;2),INDEX($E$3:$F$22,BX$2,MOD(COLUMNS($AW$2:BX$2),2)+1),INDEX($E$3:$F$22,INT($H37/2)+1,MOD(COLUMNS($AW$2:BX$2),2)+1))</f>
        <v>-2.45029690981724E-15</v>
      </c>
      <c r="BY37" s="70">
        <f>IF(OR(MOD($H37,2)=0,INDEX('Данные (2)'!$C$25:$V$44,INT($H37/2)+1,BY$2)&lt;&gt;2),INDEX($E$3:$F$22,BY$2,MOD(COLUMNS($AW$2:BY$2),2)+1),INDEX($E$3:$F$22,INT($H37/2)+1,MOD(COLUMNS($AW$2:BY$2),2)+1))</f>
        <v>10</v>
      </c>
      <c r="BZ37" s="70">
        <f>IF(OR(MOD($H37,2)=0,INDEX('Данные (2)'!$C$25:$V$44,INT($H37/2)+1,BZ$2)&lt;&gt;2),INDEX($E$3:$F$22,BZ$2,MOD(COLUMNS($AW$2:BZ$2),2)+1),INDEX($E$3:$F$22,INT($H37/2)+1,MOD(COLUMNS($AW$2:BZ$2),2)+1))</f>
        <v>4.3388373911755789</v>
      </c>
      <c r="CA37" s="70">
        <f>IF(OR(MOD($H37,2)=0,INDEX('Данные (2)'!$C$25:$V$44,INT($H37/2)+1,CA$2)&lt;&gt;2),INDEX($E$3:$F$22,CA$2,MOD(COLUMNS($AW$2:CA$2),2)+1),INDEX($E$3:$F$22,INT($H37/2)+1,MOD(COLUMNS($AW$2:CA$2),2)+1))</f>
        <v>9.0096886790241921</v>
      </c>
      <c r="CB37" s="70">
        <f>IF(OR(MOD($H37,2)=0,INDEX('Данные (2)'!$C$25:$V$44,INT($H37/2)+1,CB$2)&lt;&gt;2),INDEX($E$3:$F$22,CB$2,MOD(COLUMNS($AW$2:CB$2),2)+1),INDEX($E$3:$F$22,INT($H37/2)+1,MOD(COLUMNS($AW$2:CB$2),2)+1))</f>
        <v>7.8183148246802956</v>
      </c>
      <c r="CC37" s="70">
        <f>IF(OR(MOD($H37,2)=0,INDEX('Данные (2)'!$C$25:$V$44,INT($H37/2)+1,CC$2)&lt;&gt;2),INDEX($E$3:$F$22,CC$2,MOD(COLUMNS($AW$2:CC$2),2)+1),INDEX($E$3:$F$22,INT($H37/2)+1,MOD(COLUMNS($AW$2:CC$2),2)+1))</f>
        <v>6.2348980185873373</v>
      </c>
      <c r="CD37" s="70">
        <f>IF(OR(MOD($H37,2)=0,INDEX('Данные (2)'!$C$25:$V$44,INT($H37/2)+1,CD$2)&lt;&gt;2),INDEX($E$3:$F$22,CD$2,MOD(COLUMNS($AW$2:CD$2),2)+1),INDEX($E$3:$F$22,INT($H37/2)+1,MOD(COLUMNS($AW$2:CD$2),2)+1))</f>
        <v>9.7492791218182351</v>
      </c>
      <c r="CE37" s="70">
        <f>IF(OR(MOD($H37,2)=0,INDEX('Данные (2)'!$C$25:$V$44,INT($H37/2)+1,CE$2)&lt;&gt;2),INDEX($E$3:$F$22,CE$2,MOD(COLUMNS($AW$2:CE$2),2)+1),INDEX($E$3:$F$22,INT($H37/2)+1,MOD(COLUMNS($AW$2:CE$2),2)+1))</f>
        <v>2.2252093395631469</v>
      </c>
      <c r="CF37" s="70">
        <f>IF(OR(MOD($H37,2)=0,INDEX('Данные (2)'!$C$25:$V$44,INT($H37/2)+1,CF$2)&lt;&gt;2),INDEX($E$3:$F$22,CF$2,MOD(COLUMNS($AW$2:CF$2),2)+1),INDEX($E$3:$F$22,INT($H37/2)+1,MOD(COLUMNS($AW$2:CF$2),2)+1))</f>
        <v>9.7492791218182369</v>
      </c>
      <c r="CG37" s="70">
        <f>IF(OR(MOD($H37,2)=0,INDEX('Данные (2)'!$C$25:$V$44,INT($H37/2)+1,CG$2)&lt;&gt;2),INDEX($E$3:$F$22,CG$2,MOD(COLUMNS($AW$2:CG$2),2)+1),INDEX($E$3:$F$22,INT($H37/2)+1,MOD(COLUMNS($AW$2:CG$2),2)+1))</f>
        <v>-2.2252093395631407</v>
      </c>
      <c r="CH37" s="70">
        <f>IF(OR(MOD($H37,2)=0,INDEX('Данные (2)'!$C$25:$V$44,INT($H37/2)+1,CH$2)&lt;&gt;2),INDEX($E$3:$F$22,CH$2,MOD(COLUMNS($AW$2:CH$2),2)+1),INDEX($E$3:$F$22,INT($H37/2)+1,MOD(COLUMNS($AW$2:CH$2),2)+1))</f>
        <v>7.8183148246803</v>
      </c>
      <c r="CI37" s="70">
        <f>IF(OR(MOD($H37,2)=0,INDEX('Данные (2)'!$C$25:$V$44,INT($H37/2)+1,CI$2)&lt;&gt;2),INDEX($E$3:$F$22,CI$2,MOD(COLUMNS($AW$2:CI$2),2)+1),INDEX($E$3:$F$22,INT($H37/2)+1,MOD(COLUMNS($AW$2:CI$2),2)+1))</f>
        <v>-6.2348980185873328</v>
      </c>
      <c r="CJ37" s="70">
        <f>IF(OR(MOD($H37,2)=0,INDEX('Данные (2)'!$C$25:$V$44,INT($H37/2)+1,CJ$2)&lt;&gt;2),INDEX($E$3:$F$22,CJ$2,MOD(COLUMNS($AW$2:CJ$2),2)+1),INDEX($E$3:$F$22,INT($H37/2)+1,MOD(COLUMNS($AW$2:CJ$2),2)+1))</f>
        <v>4.3388373911755842</v>
      </c>
      <c r="CK37" s="70">
        <f>IF(OR(MOD($H37,2)=0,INDEX('Данные (2)'!$C$25:$V$44,INT($H37/2)+1,CK$2)&lt;&gt;2),INDEX($E$3:$F$22,CK$2,MOD(COLUMNS($AW$2:CK$2),2)+1),INDEX($E$3:$F$22,INT($H37/2)+1,MOD(COLUMNS($AW$2:CK$2),2)+1))</f>
        <v>-9.0096886790241886</v>
      </c>
      <c r="CM37" s="69">
        <f>INDEX(I37:AV37,$B$60*2-1)</f>
        <v>-4.3388373911755833</v>
      </c>
      <c r="CN37" s="69">
        <f>INDEX(I37:AV37,$B$60*2)</f>
        <v>9.0096886790241903</v>
      </c>
      <c r="CO37" s="69">
        <f>INDEX(AX37:CK37,$B$60*2-1)</f>
        <v>-4.3388373911755833</v>
      </c>
      <c r="CP37" s="69">
        <f>INDEX(AX37:CK37,$B$60*2)</f>
        <v>9.0096886790241903</v>
      </c>
    </row>
    <row r="38" spans="1:94" x14ac:dyDescent="0.25">
      <c r="H38" s="75">
        <v>34</v>
      </c>
      <c r="I38" s="74">
        <f>IF(OR(MOD($H38,2)=0,INDEX('Данные (2)'!$C$25:$V$44,INT($H38/2)+1,I$2)&lt;&gt;1),INDEX($E$3:$F$22,I$2,MOD(COLUMNS(H$2:$I$2),2)+1),INDEX($E$3:$F$22,INT($H38/2)+1,MOD(COLUMNS(H$2:$I$2),2)+1))</f>
        <v>4.3388373911755815</v>
      </c>
      <c r="J38" s="74">
        <f>IF(OR(MOD($H38,2)=0,INDEX('Данные (2)'!$C$25:$V$44,INT($H38/2)+1,J$2)&lt;&gt;1),INDEX($E$3:$F$22,J$2,MOD(COLUMNS($H$2:J$2),2)+1),INDEX($E$3:$F$22,INT($H38/2)+1,MOD(COLUMNS($H$2:J$2),2)+1))</f>
        <v>9.0096886790241921</v>
      </c>
      <c r="K38" s="74">
        <f>IF(OR(MOD($H38,2)=0,INDEX('Данные (2)'!$C$25:$V$44,INT($H38/2)+1,K$2)&lt;&gt;1),INDEX($E$3:$F$22,K$2,MOD(COLUMNS($H$2:K$2),2)+1),INDEX($E$3:$F$22,INT($H38/2)+1,MOD(COLUMNS($H$2:K$2),2)+1))</f>
        <v>7.8183148246802983</v>
      </c>
      <c r="L38" s="74">
        <f>IF(OR(MOD($H38,2)=0,INDEX('Данные (2)'!$C$25:$V$44,INT($H38/2)+1,L$2)&lt;&gt;1),INDEX($E$3:$F$22,L$2,MOD(COLUMNS($H$2:L$2),2)+1),INDEX($E$3:$F$22,INT($H38/2)+1,MOD(COLUMNS($H$2:L$2),2)+1))</f>
        <v>6.2348980185873355</v>
      </c>
      <c r="M38" s="74">
        <f>IF(OR(MOD($H38,2)=0,INDEX('Данные (2)'!$C$25:$V$44,INT($H38/2)+1,M$2)&lt;&gt;1),INDEX($E$3:$F$22,M$2,MOD(COLUMNS($H$2:M$2),2)+1),INDEX($E$3:$F$22,INT($H38/2)+1,MOD(COLUMNS($H$2:M$2),2)+1))</f>
        <v>9.7492791218182369</v>
      </c>
      <c r="N38" s="74">
        <f>IF(OR(MOD($H38,2)=0,INDEX('Данные (2)'!$C$25:$V$44,INT($H38/2)+1,N$2)&lt;&gt;1),INDEX($E$3:$F$22,N$2,MOD(COLUMNS($H$2:N$2),2)+1),INDEX($E$3:$F$22,INT($H38/2)+1,MOD(COLUMNS($H$2:N$2),2)+1))</f>
        <v>2.2252093395631443</v>
      </c>
      <c r="O38" s="74">
        <f>IF(OR(MOD($H38,2)=0,INDEX('Данные (2)'!$C$25:$V$44,INT($H38/2)+1,O$2)&lt;&gt;1),INDEX($E$3:$F$22,O$2,MOD(COLUMNS($H$2:O$2),2)+1),INDEX($E$3:$F$22,INT($H38/2)+1,MOD(COLUMNS($H$2:O$2),2)+1))</f>
        <v>9.7492791218182369</v>
      </c>
      <c r="P38" s="74">
        <f>IF(OR(MOD($H38,2)=0,INDEX('Данные (2)'!$C$25:$V$44,INT($H38/2)+1,P$2)&lt;&gt;1),INDEX($E$3:$F$22,P$2,MOD(COLUMNS($H$2:P$2),2)+1),INDEX($E$3:$F$22,INT($H38/2)+1,MOD(COLUMNS($H$2:P$2),2)+1))</f>
        <v>-2.2252093395631434</v>
      </c>
      <c r="Q38" s="74">
        <f>IF(OR(MOD($H38,2)=0,INDEX('Данные (2)'!$C$25:$V$44,INT($H38/2)+1,Q$2)&lt;&gt;1),INDEX($E$3:$F$22,Q$2,MOD(COLUMNS($H$2:Q$2),2)+1),INDEX($E$3:$F$22,INT($H38/2)+1,MOD(COLUMNS($H$2:Q$2),2)+1))</f>
        <v>7.8183148246802991</v>
      </c>
      <c r="R38" s="74">
        <f>IF(OR(MOD($H38,2)=0,INDEX('Данные (2)'!$C$25:$V$44,INT($H38/2)+1,R$2)&lt;&gt;1),INDEX($E$3:$F$22,R$2,MOD(COLUMNS($H$2:R$2),2)+1),INDEX($E$3:$F$22,INT($H38/2)+1,MOD(COLUMNS($H$2:R$2),2)+1))</f>
        <v>-6.2348980185873346</v>
      </c>
      <c r="S38" s="74">
        <f>IF(OR(MOD($H38,2)=0,INDEX('Данные (2)'!$C$25:$V$44,INT($H38/2)+1,S$2)&lt;&gt;1),INDEX($E$3:$F$22,S$2,MOD(COLUMNS($H$2:S$2),2)+1),INDEX($E$3:$F$22,INT($H38/2)+1,MOD(COLUMNS($H$2:S$2),2)+1))</f>
        <v>4.3388373911755824</v>
      </c>
      <c r="T38" s="74">
        <f>IF(OR(MOD($H38,2)=0,INDEX('Данные (2)'!$C$25:$V$44,INT($H38/2)+1,T$2)&lt;&gt;1),INDEX($E$3:$F$22,T$2,MOD(COLUMNS($H$2:T$2),2)+1),INDEX($E$3:$F$22,INT($H38/2)+1,MOD(COLUMNS($H$2:T$2),2)+1))</f>
        <v>-9.0096886790241903</v>
      </c>
      <c r="U38" s="74">
        <f>IF(OR(MOD($H38,2)=0,INDEX('Данные (2)'!$C$25:$V$44,INT($H38/2)+1,U$2)&lt;&gt;1),INDEX($E$3:$F$22,U$2,MOD(COLUMNS($H$2:U$2),2)+1),INDEX($E$3:$F$22,INT($H38/2)+1,MOD(COLUMNS($H$2:U$2),2)+1))</f>
        <v>1.22514845490862E-15</v>
      </c>
      <c r="V38" s="74">
        <f>IF(OR(MOD($H38,2)=0,INDEX('Данные (2)'!$C$25:$V$44,INT($H38/2)+1,V$2)&lt;&gt;1),INDEX($E$3:$F$22,V$2,MOD(COLUMNS($H$2:V$2),2)+1),INDEX($E$3:$F$22,INT($H38/2)+1,MOD(COLUMNS($H$2:V$2),2)+1))</f>
        <v>-10</v>
      </c>
      <c r="W38" s="74">
        <f>IF(OR(MOD($H38,2)=0,INDEX('Данные (2)'!$C$25:$V$44,INT($H38/2)+1,W$2)&lt;&gt;1),INDEX($E$3:$F$22,W$2,MOD(COLUMNS($H$2:W$2),2)+1),INDEX($E$3:$F$22,INT($H38/2)+1,MOD(COLUMNS($H$2:W$2),2)+1))</f>
        <v>-4.3388373911755798</v>
      </c>
      <c r="X38" s="74">
        <f>IF(OR(MOD($H38,2)=0,INDEX('Данные (2)'!$C$25:$V$44,INT($H38/2)+1,X$2)&lt;&gt;1),INDEX($E$3:$F$22,X$2,MOD(COLUMNS($H$2:X$2),2)+1),INDEX($E$3:$F$22,INT($H38/2)+1,MOD(COLUMNS($H$2:X$2),2)+1))</f>
        <v>-9.0096886790241921</v>
      </c>
      <c r="Y38" s="74">
        <f>IF(OR(MOD($H38,2)=0,INDEX('Данные (2)'!$C$25:$V$44,INT($H38/2)+1,Y$2)&lt;&gt;1),INDEX($E$3:$F$22,Y$2,MOD(COLUMNS($H$2:Y$2),2)+1),INDEX($E$3:$F$22,INT($H38/2)+1,MOD(COLUMNS($H$2:Y$2),2)+1))</f>
        <v>-7.8183148246802965</v>
      </c>
      <c r="Z38" s="74">
        <f>IF(OR(MOD($H38,2)=0,INDEX('Данные (2)'!$C$25:$V$44,INT($H38/2)+1,Z$2)&lt;&gt;1),INDEX($E$3:$F$22,Z$2,MOD(COLUMNS($H$2:Z$2),2)+1),INDEX($E$3:$F$22,INT($H38/2)+1,MOD(COLUMNS($H$2:Z$2),2)+1))</f>
        <v>-6.2348980185873373</v>
      </c>
      <c r="AA38" s="74">
        <f>IF(OR(MOD($H38,2)=0,INDEX('Данные (2)'!$C$25:$V$44,INT($H38/2)+1,AA$2)&lt;&gt;1),INDEX($E$3:$F$22,AA$2,MOD(COLUMNS($H$2:AA$2),2)+1),INDEX($E$3:$F$22,INT($H38/2)+1,MOD(COLUMNS($H$2:AA$2),2)+1))</f>
        <v>-9.7492791218182369</v>
      </c>
      <c r="AB38" s="74">
        <f>IF(OR(MOD($H38,2)=0,INDEX('Данные (2)'!$C$25:$V$44,INT($H38/2)+1,AB$2)&lt;&gt;1),INDEX($E$3:$F$22,AB$2,MOD(COLUMNS($H$2:AB$2),2)+1),INDEX($E$3:$F$22,INT($H38/2)+1,MOD(COLUMNS($H$2:AB$2),2)+1))</f>
        <v>-2.225209339563146</v>
      </c>
      <c r="AC38" s="74">
        <f>IF(OR(MOD($H38,2)=0,INDEX('Данные (2)'!$C$25:$V$44,INT($H38/2)+1,AC$2)&lt;&gt;1),INDEX($E$3:$F$22,AC$2,MOD(COLUMNS($H$2:AC$2),2)+1),INDEX($E$3:$F$22,INT($H38/2)+1,MOD(COLUMNS($H$2:AC$2),2)+1))</f>
        <v>-9.7492791218182369</v>
      </c>
      <c r="AD38" s="74">
        <f>IF(OR(MOD($H38,2)=0,INDEX('Данные (2)'!$C$25:$V$44,INT($H38/2)+1,AD$2)&lt;&gt;1),INDEX($E$3:$F$22,AD$2,MOD(COLUMNS($H$2:AD$2),2)+1),INDEX($E$3:$F$22,INT($H38/2)+1,MOD(COLUMNS($H$2:AD$2),2)+1))</f>
        <v>2.2252093395631425</v>
      </c>
      <c r="AE38" s="74">
        <f>IF(OR(MOD($H38,2)=0,INDEX('Данные (2)'!$C$25:$V$44,INT($H38/2)+1,AE$2)&lt;&gt;1),INDEX($E$3:$F$22,AE$2,MOD(COLUMNS($H$2:AE$2),2)+1),INDEX($E$3:$F$22,INT($H38/2)+1,MOD(COLUMNS($H$2:AE$2),2)+1))</f>
        <v>-7.8183148246802991</v>
      </c>
      <c r="AF38" s="74">
        <f>IF(OR(MOD($H38,2)=0,INDEX('Данные (2)'!$C$25:$V$44,INT($H38/2)+1,AF$2)&lt;&gt;1),INDEX($E$3:$F$22,AF$2,MOD(COLUMNS($H$2:AF$2),2)+1),INDEX($E$3:$F$22,INT($H38/2)+1,MOD(COLUMNS($H$2:AF$2),2)+1))</f>
        <v>6.2348980185873337</v>
      </c>
      <c r="AG38" s="74">
        <f>IF(OR(MOD($H38,2)=0,INDEX('Данные (2)'!$C$25:$V$44,INT($H38/2)+1,AG$2)&lt;&gt;1),INDEX($E$3:$F$22,AG$2,MOD(COLUMNS($H$2:AG$2),2)+1),INDEX($E$3:$F$22,INT($H38/2)+1,MOD(COLUMNS($H$2:AG$2),2)+1))</f>
        <v>-4.3388373911755833</v>
      </c>
      <c r="AH38" s="74">
        <f>IF(OR(MOD($H38,2)=0,INDEX('Данные (2)'!$C$25:$V$44,INT($H38/2)+1,AH$2)&lt;&gt;1),INDEX($E$3:$F$22,AH$2,MOD(COLUMNS($H$2:AH$2),2)+1),INDEX($E$3:$F$22,INT($H38/2)+1,MOD(COLUMNS($H$2:AH$2),2)+1))</f>
        <v>9.0096886790241903</v>
      </c>
      <c r="AI38" s="74">
        <f>IF(OR(MOD($H38,2)=0,INDEX('Данные (2)'!$C$25:$V$44,INT($H38/2)+1,AI$2)&lt;&gt;1),INDEX($E$3:$F$22,AI$2,MOD(COLUMNS($H$2:AI$2),2)+1),INDEX($E$3:$F$22,INT($H38/2)+1,MOD(COLUMNS($H$2:AI$2),2)+1))</f>
        <v>-2.45029690981724E-15</v>
      </c>
      <c r="AJ38" s="74">
        <f>IF(OR(MOD($H38,2)=0,INDEX('Данные (2)'!$C$25:$V$44,INT($H38/2)+1,AJ$2)&lt;&gt;1),INDEX($E$3:$F$22,AJ$2,MOD(COLUMNS($H$2:AJ$2),2)+1),INDEX($E$3:$F$22,INT($H38/2)+1,MOD(COLUMNS($H$2:AJ$2),2)+1))</f>
        <v>10</v>
      </c>
      <c r="AK38" s="74">
        <f>IF(OR(MOD($H38,2)=0,INDEX('Данные (2)'!$C$25:$V$44,INT($H38/2)+1,AK$2)&lt;&gt;1),INDEX($E$3:$F$22,AK$2,MOD(COLUMNS($H$2:AK$2),2)+1),INDEX($E$3:$F$22,INT($H38/2)+1,MOD(COLUMNS($H$2:AK$2),2)+1))</f>
        <v>4.3388373911755789</v>
      </c>
      <c r="AL38" s="74">
        <f>IF(OR(MOD($H38,2)=0,INDEX('Данные (2)'!$C$25:$V$44,INT($H38/2)+1,AL$2)&lt;&gt;1),INDEX($E$3:$F$22,AL$2,MOD(COLUMNS($H$2:AL$2),2)+1),INDEX($E$3:$F$22,INT($H38/2)+1,MOD(COLUMNS($H$2:AL$2),2)+1))</f>
        <v>9.0096886790241921</v>
      </c>
      <c r="AM38" s="74">
        <f>IF(OR(MOD($H38,2)=0,INDEX('Данные (2)'!$C$25:$V$44,INT($H38/2)+1,AM$2)&lt;&gt;1),INDEX($E$3:$F$22,AM$2,MOD(COLUMNS($H$2:AM$2),2)+1),INDEX($E$3:$F$22,INT($H38/2)+1,MOD(COLUMNS($H$2:AM$2),2)+1))</f>
        <v>7.8183148246802956</v>
      </c>
      <c r="AN38" s="74">
        <f>IF(OR(MOD($H38,2)=0,INDEX('Данные (2)'!$C$25:$V$44,INT($H38/2)+1,AN$2)&lt;&gt;1),INDEX($E$3:$F$22,AN$2,MOD(COLUMNS($H$2:AN$2),2)+1),INDEX($E$3:$F$22,INT($H38/2)+1,MOD(COLUMNS($H$2:AN$2),2)+1))</f>
        <v>6.2348980185873373</v>
      </c>
      <c r="AO38" s="74">
        <f>IF(OR(MOD($H38,2)=0,INDEX('Данные (2)'!$C$25:$V$44,INT($H38/2)+1,AO$2)&lt;&gt;1),INDEX($E$3:$F$22,AO$2,MOD(COLUMNS($H$2:AO$2),2)+1),INDEX($E$3:$F$22,INT($H38/2)+1,MOD(COLUMNS($H$2:AO$2),2)+1))</f>
        <v>9.7492791218182351</v>
      </c>
      <c r="AP38" s="74">
        <f>IF(OR(MOD($H38,2)=0,INDEX('Данные (2)'!$C$25:$V$44,INT($H38/2)+1,AP$2)&lt;&gt;1),INDEX($E$3:$F$22,AP$2,MOD(COLUMNS($H$2:AP$2),2)+1),INDEX($E$3:$F$22,INT($H38/2)+1,MOD(COLUMNS($H$2:AP$2),2)+1))</f>
        <v>2.2252093395631469</v>
      </c>
      <c r="AQ38" s="74">
        <f>IF(OR(MOD($H38,2)=0,INDEX('Данные (2)'!$C$25:$V$44,INT($H38/2)+1,AQ$2)&lt;&gt;1),INDEX($E$3:$F$22,AQ$2,MOD(COLUMNS($H$2:AQ$2),2)+1),INDEX($E$3:$F$22,INT($H38/2)+1,MOD(COLUMNS($H$2:AQ$2),2)+1))</f>
        <v>9.7492791218182369</v>
      </c>
      <c r="AR38" s="74">
        <f>IF(OR(MOD($H38,2)=0,INDEX('Данные (2)'!$C$25:$V$44,INT($H38/2)+1,AR$2)&lt;&gt;1),INDEX($E$3:$F$22,AR$2,MOD(COLUMNS($H$2:AR$2),2)+1),INDEX($E$3:$F$22,INT($H38/2)+1,MOD(COLUMNS($H$2:AR$2),2)+1))</f>
        <v>-2.2252093395631407</v>
      </c>
      <c r="AS38" s="74">
        <f>IF(OR(MOD($H38,2)=0,INDEX('Данные (2)'!$C$25:$V$44,INT($H38/2)+1,AS$2)&lt;&gt;1),INDEX($E$3:$F$22,AS$2,MOD(COLUMNS($H$2:AS$2),2)+1),INDEX($E$3:$F$22,INT($H38/2)+1,MOD(COLUMNS($H$2:AS$2),2)+1))</f>
        <v>7.8183148246803</v>
      </c>
      <c r="AT38" s="74">
        <f>IF(OR(MOD($H38,2)=0,INDEX('Данные (2)'!$C$25:$V$44,INT($H38/2)+1,AT$2)&lt;&gt;1),INDEX($E$3:$F$22,AT$2,MOD(COLUMNS($H$2:AT$2),2)+1),INDEX($E$3:$F$22,INT($H38/2)+1,MOD(COLUMNS($H$2:AT$2),2)+1))</f>
        <v>-6.2348980185873328</v>
      </c>
      <c r="AU38" s="74">
        <f>IF(OR(MOD($H38,2)=0,INDEX('Данные (2)'!$C$25:$V$44,INT($H38/2)+1,AU$2)&lt;&gt;1),INDEX($E$3:$F$22,AU$2,MOD(COLUMNS($H$2:AU$2),2)+1),INDEX($E$3:$F$22,INT($H38/2)+1,MOD(COLUMNS($H$2:AU$2),2)+1))</f>
        <v>4.3388373911755842</v>
      </c>
      <c r="AV38" s="74">
        <f>IF(OR(MOD($H38,2)=0,INDEX('Данные (2)'!$C$25:$V$44,INT($H38/2)+1,AV$2)&lt;&gt;1),INDEX($E$3:$F$22,AV$2,MOD(COLUMNS($H$2:AV$2),2)+1),INDEX($E$3:$F$22,INT($H38/2)+1,MOD(COLUMNS($H$2:AV$2),2)+1))</f>
        <v>-9.0096886790241886</v>
      </c>
      <c r="AX38" s="70">
        <f>IF(OR(MOD($H38,2)=0,INDEX('Данные (2)'!$C$25:$V$44,INT($H38/2)+1,AX$2)&lt;&gt;2),INDEX($E$3:$F$22,AX$2,MOD(COLUMNS($AW$2:AX$2),2)+1),INDEX($E$3:$F$22,INT($H38/2)+1,MOD(COLUMNS($AW$2:AX$2),2)+1))</f>
        <v>4.3388373911755815</v>
      </c>
      <c r="AY38" s="70">
        <f>IF(OR(MOD($H38,2)=0,INDEX('Данные (2)'!$C$25:$V$44,INT($H38/2)+1,AY$2)&lt;&gt;2),INDEX($E$3:$F$22,AY$2,MOD(COLUMNS($AW$2:AY$2),2)+1),INDEX($E$3:$F$22,INT($H38/2)+1,MOD(COLUMNS($AW$2:AY$2),2)+1))</f>
        <v>9.0096886790241921</v>
      </c>
      <c r="AZ38" s="70">
        <f>IF(OR(MOD($H38,2)=0,INDEX('Данные (2)'!$C$25:$V$44,INT($H38/2)+1,AZ$2)&lt;&gt;2),INDEX($E$3:$F$22,AZ$2,MOD(COLUMNS($AW$2:AZ$2),2)+1),INDEX($E$3:$F$22,INT($H38/2)+1,MOD(COLUMNS($AW$2:AZ$2),2)+1))</f>
        <v>7.8183148246802983</v>
      </c>
      <c r="BA38" s="70">
        <f>IF(OR(MOD($H38,2)=0,INDEX('Данные (2)'!$C$25:$V$44,INT($H38/2)+1,BA$2)&lt;&gt;2),INDEX($E$3:$F$22,BA$2,MOD(COLUMNS($AW$2:BA$2),2)+1),INDEX($E$3:$F$22,INT($H38/2)+1,MOD(COLUMNS($AW$2:BA$2),2)+1))</f>
        <v>6.2348980185873355</v>
      </c>
      <c r="BB38" s="70">
        <f>IF(OR(MOD($H38,2)=0,INDEX('Данные (2)'!$C$25:$V$44,INT($H38/2)+1,BB$2)&lt;&gt;2),INDEX($E$3:$F$22,BB$2,MOD(COLUMNS($AW$2:BB$2),2)+1),INDEX($E$3:$F$22,INT($H38/2)+1,MOD(COLUMNS($AW$2:BB$2),2)+1))</f>
        <v>9.7492791218182369</v>
      </c>
      <c r="BC38" s="70">
        <f>IF(OR(MOD($H38,2)=0,INDEX('Данные (2)'!$C$25:$V$44,INT($H38/2)+1,BC$2)&lt;&gt;2),INDEX($E$3:$F$22,BC$2,MOD(COLUMNS($AW$2:BC$2),2)+1),INDEX($E$3:$F$22,INT($H38/2)+1,MOD(COLUMNS($AW$2:BC$2),2)+1))</f>
        <v>2.2252093395631443</v>
      </c>
      <c r="BD38" s="70">
        <f>IF(OR(MOD($H38,2)=0,INDEX('Данные (2)'!$C$25:$V$44,INT($H38/2)+1,BD$2)&lt;&gt;2),INDEX($E$3:$F$22,BD$2,MOD(COLUMNS($AW$2:BD$2),2)+1),INDEX($E$3:$F$22,INT($H38/2)+1,MOD(COLUMNS($AW$2:BD$2),2)+1))</f>
        <v>9.7492791218182369</v>
      </c>
      <c r="BE38" s="70">
        <f>IF(OR(MOD($H38,2)=0,INDEX('Данные (2)'!$C$25:$V$44,INT($H38/2)+1,BE$2)&lt;&gt;2),INDEX($E$3:$F$22,BE$2,MOD(COLUMNS($AW$2:BE$2),2)+1),INDEX($E$3:$F$22,INT($H38/2)+1,MOD(COLUMNS($AW$2:BE$2),2)+1))</f>
        <v>-2.2252093395631434</v>
      </c>
      <c r="BF38" s="70">
        <f>IF(OR(MOD($H38,2)=0,INDEX('Данные (2)'!$C$25:$V$44,INT($H38/2)+1,BF$2)&lt;&gt;2),INDEX($E$3:$F$22,BF$2,MOD(COLUMNS($AW$2:BF$2),2)+1),INDEX($E$3:$F$22,INT($H38/2)+1,MOD(COLUMNS($AW$2:BF$2),2)+1))</f>
        <v>7.8183148246802991</v>
      </c>
      <c r="BG38" s="70">
        <f>IF(OR(MOD($H38,2)=0,INDEX('Данные (2)'!$C$25:$V$44,INT($H38/2)+1,BG$2)&lt;&gt;2),INDEX($E$3:$F$22,BG$2,MOD(COLUMNS($AW$2:BG$2),2)+1),INDEX($E$3:$F$22,INT($H38/2)+1,MOD(COLUMNS($AW$2:BG$2),2)+1))</f>
        <v>-6.2348980185873346</v>
      </c>
      <c r="BH38" s="70">
        <f>IF(OR(MOD($H38,2)=0,INDEX('Данные (2)'!$C$25:$V$44,INT($H38/2)+1,BH$2)&lt;&gt;2),INDEX($E$3:$F$22,BH$2,MOD(COLUMNS($AW$2:BH$2),2)+1),INDEX($E$3:$F$22,INT($H38/2)+1,MOD(COLUMNS($AW$2:BH$2),2)+1))</f>
        <v>4.3388373911755824</v>
      </c>
      <c r="BI38" s="70">
        <f>IF(OR(MOD($H38,2)=0,INDEX('Данные (2)'!$C$25:$V$44,INT($H38/2)+1,BI$2)&lt;&gt;2),INDEX($E$3:$F$22,BI$2,MOD(COLUMNS($AW$2:BI$2),2)+1),INDEX($E$3:$F$22,INT($H38/2)+1,MOD(COLUMNS($AW$2:BI$2),2)+1))</f>
        <v>-9.0096886790241903</v>
      </c>
      <c r="BJ38" s="70">
        <f>IF(OR(MOD($H38,2)=0,INDEX('Данные (2)'!$C$25:$V$44,INT($H38/2)+1,BJ$2)&lt;&gt;2),INDEX($E$3:$F$22,BJ$2,MOD(COLUMNS($AW$2:BJ$2),2)+1),INDEX($E$3:$F$22,INT($H38/2)+1,MOD(COLUMNS($AW$2:BJ$2),2)+1))</f>
        <v>1.22514845490862E-15</v>
      </c>
      <c r="BK38" s="70">
        <f>IF(OR(MOD($H38,2)=0,INDEX('Данные (2)'!$C$25:$V$44,INT($H38/2)+1,BK$2)&lt;&gt;2),INDEX($E$3:$F$22,BK$2,MOD(COLUMNS($AW$2:BK$2),2)+1),INDEX($E$3:$F$22,INT($H38/2)+1,MOD(COLUMNS($AW$2:BK$2),2)+1))</f>
        <v>-10</v>
      </c>
      <c r="BL38" s="70">
        <f>IF(OR(MOD($H38,2)=0,INDEX('Данные (2)'!$C$25:$V$44,INT($H38/2)+1,BL$2)&lt;&gt;2),INDEX($E$3:$F$22,BL$2,MOD(COLUMNS($AW$2:BL$2),2)+1),INDEX($E$3:$F$22,INT($H38/2)+1,MOD(COLUMNS($AW$2:BL$2),2)+1))</f>
        <v>-4.3388373911755798</v>
      </c>
      <c r="BM38" s="70">
        <f>IF(OR(MOD($H38,2)=0,INDEX('Данные (2)'!$C$25:$V$44,INT($H38/2)+1,BM$2)&lt;&gt;2),INDEX($E$3:$F$22,BM$2,MOD(COLUMNS($AW$2:BM$2),2)+1),INDEX($E$3:$F$22,INT($H38/2)+1,MOD(COLUMNS($AW$2:BM$2),2)+1))</f>
        <v>-9.0096886790241921</v>
      </c>
      <c r="BN38" s="70">
        <f>IF(OR(MOD($H38,2)=0,INDEX('Данные (2)'!$C$25:$V$44,INT($H38/2)+1,BN$2)&lt;&gt;2),INDEX($E$3:$F$22,BN$2,MOD(COLUMNS($AW$2:BN$2),2)+1),INDEX($E$3:$F$22,INT($H38/2)+1,MOD(COLUMNS($AW$2:BN$2),2)+1))</f>
        <v>-7.8183148246802965</v>
      </c>
      <c r="BO38" s="70">
        <f>IF(OR(MOD($H38,2)=0,INDEX('Данные (2)'!$C$25:$V$44,INT($H38/2)+1,BO$2)&lt;&gt;2),INDEX($E$3:$F$22,BO$2,MOD(COLUMNS($AW$2:BO$2),2)+1),INDEX($E$3:$F$22,INT($H38/2)+1,MOD(COLUMNS($AW$2:BO$2),2)+1))</f>
        <v>-6.2348980185873373</v>
      </c>
      <c r="BP38" s="70">
        <f>IF(OR(MOD($H38,2)=0,INDEX('Данные (2)'!$C$25:$V$44,INT($H38/2)+1,BP$2)&lt;&gt;2),INDEX($E$3:$F$22,BP$2,MOD(COLUMNS($AW$2:BP$2),2)+1),INDEX($E$3:$F$22,INT($H38/2)+1,MOD(COLUMNS($AW$2:BP$2),2)+1))</f>
        <v>-9.7492791218182369</v>
      </c>
      <c r="BQ38" s="70">
        <f>IF(OR(MOD($H38,2)=0,INDEX('Данные (2)'!$C$25:$V$44,INT($H38/2)+1,BQ$2)&lt;&gt;2),INDEX($E$3:$F$22,BQ$2,MOD(COLUMNS($AW$2:BQ$2),2)+1),INDEX($E$3:$F$22,INT($H38/2)+1,MOD(COLUMNS($AW$2:BQ$2),2)+1))</f>
        <v>-2.225209339563146</v>
      </c>
      <c r="BR38" s="70">
        <f>IF(OR(MOD($H38,2)=0,INDEX('Данные (2)'!$C$25:$V$44,INT($H38/2)+1,BR$2)&lt;&gt;2),INDEX($E$3:$F$22,BR$2,MOD(COLUMNS($AW$2:BR$2),2)+1),INDEX($E$3:$F$22,INT($H38/2)+1,MOD(COLUMNS($AW$2:BR$2),2)+1))</f>
        <v>-9.7492791218182369</v>
      </c>
      <c r="BS38" s="70">
        <f>IF(OR(MOD($H38,2)=0,INDEX('Данные (2)'!$C$25:$V$44,INT($H38/2)+1,BS$2)&lt;&gt;2),INDEX($E$3:$F$22,BS$2,MOD(COLUMNS($AW$2:BS$2),2)+1),INDEX($E$3:$F$22,INT($H38/2)+1,MOD(COLUMNS($AW$2:BS$2),2)+1))</f>
        <v>2.2252093395631425</v>
      </c>
      <c r="BT38" s="70">
        <f>IF(OR(MOD($H38,2)=0,INDEX('Данные (2)'!$C$25:$V$44,INT($H38/2)+1,BT$2)&lt;&gt;2),INDEX($E$3:$F$22,BT$2,MOD(COLUMNS($AW$2:BT$2),2)+1),INDEX($E$3:$F$22,INT($H38/2)+1,MOD(COLUMNS($AW$2:BT$2),2)+1))</f>
        <v>-7.8183148246802991</v>
      </c>
      <c r="BU38" s="70">
        <f>IF(OR(MOD($H38,2)=0,INDEX('Данные (2)'!$C$25:$V$44,INT($H38/2)+1,BU$2)&lt;&gt;2),INDEX($E$3:$F$22,BU$2,MOD(COLUMNS($AW$2:BU$2),2)+1),INDEX($E$3:$F$22,INT($H38/2)+1,MOD(COLUMNS($AW$2:BU$2),2)+1))</f>
        <v>6.2348980185873337</v>
      </c>
      <c r="BV38" s="70">
        <f>IF(OR(MOD($H38,2)=0,INDEX('Данные (2)'!$C$25:$V$44,INT($H38/2)+1,BV$2)&lt;&gt;2),INDEX($E$3:$F$22,BV$2,MOD(COLUMNS($AW$2:BV$2),2)+1),INDEX($E$3:$F$22,INT($H38/2)+1,MOD(COLUMNS($AW$2:BV$2),2)+1))</f>
        <v>-4.3388373911755833</v>
      </c>
      <c r="BW38" s="70">
        <f>IF(OR(MOD($H38,2)=0,INDEX('Данные (2)'!$C$25:$V$44,INT($H38/2)+1,BW$2)&lt;&gt;2),INDEX($E$3:$F$22,BW$2,MOD(COLUMNS($AW$2:BW$2),2)+1),INDEX($E$3:$F$22,INT($H38/2)+1,MOD(COLUMNS($AW$2:BW$2),2)+1))</f>
        <v>9.0096886790241903</v>
      </c>
      <c r="BX38" s="70">
        <f>IF(OR(MOD($H38,2)=0,INDEX('Данные (2)'!$C$25:$V$44,INT($H38/2)+1,BX$2)&lt;&gt;2),INDEX($E$3:$F$22,BX$2,MOD(COLUMNS($AW$2:BX$2),2)+1),INDEX($E$3:$F$22,INT($H38/2)+1,MOD(COLUMNS($AW$2:BX$2),2)+1))</f>
        <v>-2.45029690981724E-15</v>
      </c>
      <c r="BY38" s="70">
        <f>IF(OR(MOD($H38,2)=0,INDEX('Данные (2)'!$C$25:$V$44,INT($H38/2)+1,BY$2)&lt;&gt;2),INDEX($E$3:$F$22,BY$2,MOD(COLUMNS($AW$2:BY$2),2)+1),INDEX($E$3:$F$22,INT($H38/2)+1,MOD(COLUMNS($AW$2:BY$2),2)+1))</f>
        <v>10</v>
      </c>
      <c r="BZ38" s="70">
        <f>IF(OR(MOD($H38,2)=0,INDEX('Данные (2)'!$C$25:$V$44,INT($H38/2)+1,BZ$2)&lt;&gt;2),INDEX($E$3:$F$22,BZ$2,MOD(COLUMNS($AW$2:BZ$2),2)+1),INDEX($E$3:$F$22,INT($H38/2)+1,MOD(COLUMNS($AW$2:BZ$2),2)+1))</f>
        <v>4.3388373911755789</v>
      </c>
      <c r="CA38" s="70">
        <f>IF(OR(MOD($H38,2)=0,INDEX('Данные (2)'!$C$25:$V$44,INT($H38/2)+1,CA$2)&lt;&gt;2),INDEX($E$3:$F$22,CA$2,MOD(COLUMNS($AW$2:CA$2),2)+1),INDEX($E$3:$F$22,INT($H38/2)+1,MOD(COLUMNS($AW$2:CA$2),2)+1))</f>
        <v>9.0096886790241921</v>
      </c>
      <c r="CB38" s="70">
        <f>IF(OR(MOD($H38,2)=0,INDEX('Данные (2)'!$C$25:$V$44,INT($H38/2)+1,CB$2)&lt;&gt;2),INDEX($E$3:$F$22,CB$2,MOD(COLUMNS($AW$2:CB$2),2)+1),INDEX($E$3:$F$22,INT($H38/2)+1,MOD(COLUMNS($AW$2:CB$2),2)+1))</f>
        <v>7.8183148246802956</v>
      </c>
      <c r="CC38" s="70">
        <f>IF(OR(MOD($H38,2)=0,INDEX('Данные (2)'!$C$25:$V$44,INT($H38/2)+1,CC$2)&lt;&gt;2),INDEX($E$3:$F$22,CC$2,MOD(COLUMNS($AW$2:CC$2),2)+1),INDEX($E$3:$F$22,INT($H38/2)+1,MOD(COLUMNS($AW$2:CC$2),2)+1))</f>
        <v>6.2348980185873373</v>
      </c>
      <c r="CD38" s="70">
        <f>IF(OR(MOD($H38,2)=0,INDEX('Данные (2)'!$C$25:$V$44,INT($H38/2)+1,CD$2)&lt;&gt;2),INDEX($E$3:$F$22,CD$2,MOD(COLUMNS($AW$2:CD$2),2)+1),INDEX($E$3:$F$22,INT($H38/2)+1,MOD(COLUMNS($AW$2:CD$2),2)+1))</f>
        <v>9.7492791218182351</v>
      </c>
      <c r="CE38" s="70">
        <f>IF(OR(MOD($H38,2)=0,INDEX('Данные (2)'!$C$25:$V$44,INT($H38/2)+1,CE$2)&lt;&gt;2),INDEX($E$3:$F$22,CE$2,MOD(COLUMNS($AW$2:CE$2),2)+1),INDEX($E$3:$F$22,INT($H38/2)+1,MOD(COLUMNS($AW$2:CE$2),2)+1))</f>
        <v>2.2252093395631469</v>
      </c>
      <c r="CF38" s="70">
        <f>IF(OR(MOD($H38,2)=0,INDEX('Данные (2)'!$C$25:$V$44,INT($H38/2)+1,CF$2)&lt;&gt;2),INDEX($E$3:$F$22,CF$2,MOD(COLUMNS($AW$2:CF$2),2)+1),INDEX($E$3:$F$22,INT($H38/2)+1,MOD(COLUMNS($AW$2:CF$2),2)+1))</f>
        <v>9.7492791218182369</v>
      </c>
      <c r="CG38" s="70">
        <f>IF(OR(MOD($H38,2)=0,INDEX('Данные (2)'!$C$25:$V$44,INT($H38/2)+1,CG$2)&lt;&gt;2),INDEX($E$3:$F$22,CG$2,MOD(COLUMNS($AW$2:CG$2),2)+1),INDEX($E$3:$F$22,INT($H38/2)+1,MOD(COLUMNS($AW$2:CG$2),2)+1))</f>
        <v>-2.2252093395631407</v>
      </c>
      <c r="CH38" s="70">
        <f>IF(OR(MOD($H38,2)=0,INDEX('Данные (2)'!$C$25:$V$44,INT($H38/2)+1,CH$2)&lt;&gt;2),INDEX($E$3:$F$22,CH$2,MOD(COLUMNS($AW$2:CH$2),2)+1),INDEX($E$3:$F$22,INT($H38/2)+1,MOD(COLUMNS($AW$2:CH$2),2)+1))</f>
        <v>7.8183148246803</v>
      </c>
      <c r="CI38" s="70">
        <f>IF(OR(MOD($H38,2)=0,INDEX('Данные (2)'!$C$25:$V$44,INT($H38/2)+1,CI$2)&lt;&gt;2),INDEX($E$3:$F$22,CI$2,MOD(COLUMNS($AW$2:CI$2),2)+1),INDEX($E$3:$F$22,INT($H38/2)+1,MOD(COLUMNS($AW$2:CI$2),2)+1))</f>
        <v>-6.2348980185873328</v>
      </c>
      <c r="CJ38" s="70">
        <f>IF(OR(MOD($H38,2)=0,INDEX('Данные (2)'!$C$25:$V$44,INT($H38/2)+1,CJ$2)&lt;&gt;2),INDEX($E$3:$F$22,CJ$2,MOD(COLUMNS($AW$2:CJ$2),2)+1),INDEX($E$3:$F$22,INT($H38/2)+1,MOD(COLUMNS($AW$2:CJ$2),2)+1))</f>
        <v>4.3388373911755842</v>
      </c>
      <c r="CK38" s="70">
        <f>IF(OR(MOD($H38,2)=0,INDEX('Данные (2)'!$C$25:$V$44,INT($H38/2)+1,CK$2)&lt;&gt;2),INDEX($E$3:$F$22,CK$2,MOD(COLUMNS($AW$2:CK$2),2)+1),INDEX($E$3:$F$22,INT($H38/2)+1,MOD(COLUMNS($AW$2:CK$2),2)+1))</f>
        <v>-9.0096886790241886</v>
      </c>
      <c r="CM38" s="69">
        <f>INDEX(I38:AV38,$B$60*2-1)</f>
        <v>-4.3388373911755833</v>
      </c>
      <c r="CN38" s="69">
        <f>INDEX(I38:AV38,$B$60*2)</f>
        <v>9.0096886790241903</v>
      </c>
      <c r="CO38" s="69">
        <f>INDEX(AX38:CK38,$B$60*2-1)</f>
        <v>-4.3388373911755833</v>
      </c>
      <c r="CP38" s="69">
        <f>INDEX(AX38:CK38,$B$60*2)</f>
        <v>9.0096886790241903</v>
      </c>
    </row>
    <row r="39" spans="1:94" x14ac:dyDescent="0.25">
      <c r="H39" s="75">
        <v>35</v>
      </c>
      <c r="I39" s="74">
        <f>IF(OR(MOD($H39,2)=0,INDEX('Данные (2)'!$C$25:$V$44,INT($H39/2)+1,I$2)&lt;&gt;1),INDEX($E$3:$F$22,I$2,MOD(COLUMNS(H$2:$I$2),2)+1),INDEX($E$3:$F$22,INT($H39/2)+1,MOD(COLUMNS(H$2:$I$2),2)+1))</f>
        <v>4.3388373911755815</v>
      </c>
      <c r="J39" s="74">
        <f>IF(OR(MOD($H39,2)=0,INDEX('Данные (2)'!$C$25:$V$44,INT($H39/2)+1,J$2)&lt;&gt;1),INDEX($E$3:$F$22,J$2,MOD(COLUMNS($H$2:J$2),2)+1),INDEX($E$3:$F$22,INT($H39/2)+1,MOD(COLUMNS($H$2:J$2),2)+1))</f>
        <v>9.0096886790241921</v>
      </c>
      <c r="K39" s="74">
        <f>IF(OR(MOD($H39,2)=0,INDEX('Данные (2)'!$C$25:$V$44,INT($H39/2)+1,K$2)&lt;&gt;1),INDEX($E$3:$F$22,K$2,MOD(COLUMNS($H$2:K$2),2)+1),INDEX($E$3:$F$22,INT($H39/2)+1,MOD(COLUMNS($H$2:K$2),2)+1))</f>
        <v>7.8183148246802983</v>
      </c>
      <c r="L39" s="74">
        <f>IF(OR(MOD($H39,2)=0,INDEX('Данные (2)'!$C$25:$V$44,INT($H39/2)+1,L$2)&lt;&gt;1),INDEX($E$3:$F$22,L$2,MOD(COLUMNS($H$2:L$2),2)+1),INDEX($E$3:$F$22,INT($H39/2)+1,MOD(COLUMNS($H$2:L$2),2)+1))</f>
        <v>6.2348980185873355</v>
      </c>
      <c r="M39" s="74">
        <f>IF(OR(MOD($H39,2)=0,INDEX('Данные (2)'!$C$25:$V$44,INT($H39/2)+1,M$2)&lt;&gt;1),INDEX($E$3:$F$22,M$2,MOD(COLUMNS($H$2:M$2),2)+1),INDEX($E$3:$F$22,INT($H39/2)+1,MOD(COLUMNS($H$2:M$2),2)+1))</f>
        <v>9.7492791218182369</v>
      </c>
      <c r="N39" s="74">
        <f>IF(OR(MOD($H39,2)=0,INDEX('Данные (2)'!$C$25:$V$44,INT($H39/2)+1,N$2)&lt;&gt;1),INDEX($E$3:$F$22,N$2,MOD(COLUMNS($H$2:N$2),2)+1),INDEX($E$3:$F$22,INT($H39/2)+1,MOD(COLUMNS($H$2:N$2),2)+1))</f>
        <v>2.2252093395631443</v>
      </c>
      <c r="O39" s="74">
        <f>IF(OR(MOD($H39,2)=0,INDEX('Данные (2)'!$C$25:$V$44,INT($H39/2)+1,O$2)&lt;&gt;1),INDEX($E$3:$F$22,O$2,MOD(COLUMNS($H$2:O$2),2)+1),INDEX($E$3:$F$22,INT($H39/2)+1,MOD(COLUMNS($H$2:O$2),2)+1))</f>
        <v>9.7492791218182369</v>
      </c>
      <c r="P39" s="74">
        <f>IF(OR(MOD($H39,2)=0,INDEX('Данные (2)'!$C$25:$V$44,INT($H39/2)+1,P$2)&lt;&gt;1),INDEX($E$3:$F$22,P$2,MOD(COLUMNS($H$2:P$2),2)+1),INDEX($E$3:$F$22,INT($H39/2)+1,MOD(COLUMNS($H$2:P$2),2)+1))</f>
        <v>-2.2252093395631434</v>
      </c>
      <c r="Q39" s="74">
        <f>IF(OR(MOD($H39,2)=0,INDEX('Данные (2)'!$C$25:$V$44,INT($H39/2)+1,Q$2)&lt;&gt;1),INDEX($E$3:$F$22,Q$2,MOD(COLUMNS($H$2:Q$2),2)+1),INDEX($E$3:$F$22,INT($H39/2)+1,MOD(COLUMNS($H$2:Q$2),2)+1))</f>
        <v>7.8183148246802991</v>
      </c>
      <c r="R39" s="74">
        <f>IF(OR(MOD($H39,2)=0,INDEX('Данные (2)'!$C$25:$V$44,INT($H39/2)+1,R$2)&lt;&gt;1),INDEX($E$3:$F$22,R$2,MOD(COLUMNS($H$2:R$2),2)+1),INDEX($E$3:$F$22,INT($H39/2)+1,MOD(COLUMNS($H$2:R$2),2)+1))</f>
        <v>-6.2348980185873346</v>
      </c>
      <c r="S39" s="74">
        <f>IF(OR(MOD($H39,2)=0,INDEX('Данные (2)'!$C$25:$V$44,INT($H39/2)+1,S$2)&lt;&gt;1),INDEX($E$3:$F$22,S$2,MOD(COLUMNS($H$2:S$2),2)+1),INDEX($E$3:$F$22,INT($H39/2)+1,MOD(COLUMNS($H$2:S$2),2)+1))</f>
        <v>4.3388373911755824</v>
      </c>
      <c r="T39" s="74">
        <f>IF(OR(MOD($H39,2)=0,INDEX('Данные (2)'!$C$25:$V$44,INT($H39/2)+1,T$2)&lt;&gt;1),INDEX($E$3:$F$22,T$2,MOD(COLUMNS($H$2:T$2),2)+1),INDEX($E$3:$F$22,INT($H39/2)+1,MOD(COLUMNS($H$2:T$2),2)+1))</f>
        <v>-9.0096886790241903</v>
      </c>
      <c r="U39" s="74">
        <f>IF(OR(MOD($H39,2)=0,INDEX('Данные (2)'!$C$25:$V$44,INT($H39/2)+1,U$2)&lt;&gt;1),INDEX($E$3:$F$22,U$2,MOD(COLUMNS($H$2:U$2),2)+1),INDEX($E$3:$F$22,INT($H39/2)+1,MOD(COLUMNS($H$2:U$2),2)+1))</f>
        <v>1.22514845490862E-15</v>
      </c>
      <c r="V39" s="74">
        <f>IF(OR(MOD($H39,2)=0,INDEX('Данные (2)'!$C$25:$V$44,INT($H39/2)+1,V$2)&lt;&gt;1),INDEX($E$3:$F$22,V$2,MOD(COLUMNS($H$2:V$2),2)+1),INDEX($E$3:$F$22,INT($H39/2)+1,MOD(COLUMNS($H$2:V$2),2)+1))</f>
        <v>-10</v>
      </c>
      <c r="W39" s="74">
        <f>IF(OR(MOD($H39,2)=0,INDEX('Данные (2)'!$C$25:$V$44,INT($H39/2)+1,W$2)&lt;&gt;1),INDEX($E$3:$F$22,W$2,MOD(COLUMNS($H$2:W$2),2)+1),INDEX($E$3:$F$22,INT($H39/2)+1,MOD(COLUMNS($H$2:W$2),2)+1))</f>
        <v>-4.3388373911755798</v>
      </c>
      <c r="X39" s="74">
        <f>IF(OR(MOD($H39,2)=0,INDEX('Данные (2)'!$C$25:$V$44,INT($H39/2)+1,X$2)&lt;&gt;1),INDEX($E$3:$F$22,X$2,MOD(COLUMNS($H$2:X$2),2)+1),INDEX($E$3:$F$22,INT($H39/2)+1,MOD(COLUMNS($H$2:X$2),2)+1))</f>
        <v>-9.0096886790241921</v>
      </c>
      <c r="Y39" s="74">
        <f>IF(OR(MOD($H39,2)=0,INDEX('Данные (2)'!$C$25:$V$44,INT($H39/2)+1,Y$2)&lt;&gt;1),INDEX($E$3:$F$22,Y$2,MOD(COLUMNS($H$2:Y$2),2)+1),INDEX($E$3:$F$22,INT($H39/2)+1,MOD(COLUMNS($H$2:Y$2),2)+1))</f>
        <v>-7.8183148246802965</v>
      </c>
      <c r="Z39" s="74">
        <f>IF(OR(MOD($H39,2)=0,INDEX('Данные (2)'!$C$25:$V$44,INT($H39/2)+1,Z$2)&lt;&gt;1),INDEX($E$3:$F$22,Z$2,MOD(COLUMNS($H$2:Z$2),2)+1),INDEX($E$3:$F$22,INT($H39/2)+1,MOD(COLUMNS($H$2:Z$2),2)+1))</f>
        <v>-6.2348980185873373</v>
      </c>
      <c r="AA39" s="74">
        <f>IF(OR(MOD($H39,2)=0,INDEX('Данные (2)'!$C$25:$V$44,INT($H39/2)+1,AA$2)&lt;&gt;1),INDEX($E$3:$F$22,AA$2,MOD(COLUMNS($H$2:AA$2),2)+1),INDEX($E$3:$F$22,INT($H39/2)+1,MOD(COLUMNS($H$2:AA$2),2)+1))</f>
        <v>-9.7492791218182369</v>
      </c>
      <c r="AB39" s="74">
        <f>IF(OR(MOD($H39,2)=0,INDEX('Данные (2)'!$C$25:$V$44,INT($H39/2)+1,AB$2)&lt;&gt;1),INDEX($E$3:$F$22,AB$2,MOD(COLUMNS($H$2:AB$2),2)+1),INDEX($E$3:$F$22,INT($H39/2)+1,MOD(COLUMNS($H$2:AB$2),2)+1))</f>
        <v>-2.225209339563146</v>
      </c>
      <c r="AC39" s="74">
        <f>IF(OR(MOD($H39,2)=0,INDEX('Данные (2)'!$C$25:$V$44,INT($H39/2)+1,AC$2)&lt;&gt;1),INDEX($E$3:$F$22,AC$2,MOD(COLUMNS($H$2:AC$2),2)+1),INDEX($E$3:$F$22,INT($H39/2)+1,MOD(COLUMNS($H$2:AC$2),2)+1))</f>
        <v>-9.7492791218182369</v>
      </c>
      <c r="AD39" s="74">
        <f>IF(OR(MOD($H39,2)=0,INDEX('Данные (2)'!$C$25:$V$44,INT($H39/2)+1,AD$2)&lt;&gt;1),INDEX($E$3:$F$22,AD$2,MOD(COLUMNS($H$2:AD$2),2)+1),INDEX($E$3:$F$22,INT($H39/2)+1,MOD(COLUMNS($H$2:AD$2),2)+1))</f>
        <v>2.2252093395631425</v>
      </c>
      <c r="AE39" s="74">
        <f>IF(OR(MOD($H39,2)=0,INDEX('Данные (2)'!$C$25:$V$44,INT($H39/2)+1,AE$2)&lt;&gt;1),INDEX($E$3:$F$22,AE$2,MOD(COLUMNS($H$2:AE$2),2)+1),INDEX($E$3:$F$22,INT($H39/2)+1,MOD(COLUMNS($H$2:AE$2),2)+1))</f>
        <v>-7.8183148246802991</v>
      </c>
      <c r="AF39" s="74">
        <f>IF(OR(MOD($H39,2)=0,INDEX('Данные (2)'!$C$25:$V$44,INT($H39/2)+1,AF$2)&lt;&gt;1),INDEX($E$3:$F$22,AF$2,MOD(COLUMNS($H$2:AF$2),2)+1),INDEX($E$3:$F$22,INT($H39/2)+1,MOD(COLUMNS($H$2:AF$2),2)+1))</f>
        <v>6.2348980185873337</v>
      </c>
      <c r="AG39" s="74">
        <f>IF(OR(MOD($H39,2)=0,INDEX('Данные (2)'!$C$25:$V$44,INT($H39/2)+1,AG$2)&lt;&gt;1),INDEX($E$3:$F$22,AG$2,MOD(COLUMNS($H$2:AG$2),2)+1),INDEX($E$3:$F$22,INT($H39/2)+1,MOD(COLUMNS($H$2:AG$2),2)+1))</f>
        <v>-4.3388373911755833</v>
      </c>
      <c r="AH39" s="74">
        <f>IF(OR(MOD($H39,2)=0,INDEX('Данные (2)'!$C$25:$V$44,INT($H39/2)+1,AH$2)&lt;&gt;1),INDEX($E$3:$F$22,AH$2,MOD(COLUMNS($H$2:AH$2),2)+1),INDEX($E$3:$F$22,INT($H39/2)+1,MOD(COLUMNS($H$2:AH$2),2)+1))</f>
        <v>9.0096886790241903</v>
      </c>
      <c r="AI39" s="74">
        <f>IF(OR(MOD($H39,2)=0,INDEX('Данные (2)'!$C$25:$V$44,INT($H39/2)+1,AI$2)&lt;&gt;1),INDEX($E$3:$F$22,AI$2,MOD(COLUMNS($H$2:AI$2),2)+1),INDEX($E$3:$F$22,INT($H39/2)+1,MOD(COLUMNS($H$2:AI$2),2)+1))</f>
        <v>-2.45029690981724E-15</v>
      </c>
      <c r="AJ39" s="74">
        <f>IF(OR(MOD($H39,2)=0,INDEX('Данные (2)'!$C$25:$V$44,INT($H39/2)+1,AJ$2)&lt;&gt;1),INDEX($E$3:$F$22,AJ$2,MOD(COLUMNS($H$2:AJ$2),2)+1),INDEX($E$3:$F$22,INT($H39/2)+1,MOD(COLUMNS($H$2:AJ$2),2)+1))</f>
        <v>10</v>
      </c>
      <c r="AK39" s="74">
        <f>IF(OR(MOD($H39,2)=0,INDEX('Данные (2)'!$C$25:$V$44,INT($H39/2)+1,AK$2)&lt;&gt;1),INDEX($E$3:$F$22,AK$2,MOD(COLUMNS($H$2:AK$2),2)+1),INDEX($E$3:$F$22,INT($H39/2)+1,MOD(COLUMNS($H$2:AK$2),2)+1))</f>
        <v>4.3388373911755789</v>
      </c>
      <c r="AL39" s="74">
        <f>IF(OR(MOD($H39,2)=0,INDEX('Данные (2)'!$C$25:$V$44,INT($H39/2)+1,AL$2)&lt;&gt;1),INDEX($E$3:$F$22,AL$2,MOD(COLUMNS($H$2:AL$2),2)+1),INDEX($E$3:$F$22,INT($H39/2)+1,MOD(COLUMNS($H$2:AL$2),2)+1))</f>
        <v>9.0096886790241921</v>
      </c>
      <c r="AM39" s="74">
        <f>IF(OR(MOD($H39,2)=0,INDEX('Данные (2)'!$C$25:$V$44,INT($H39/2)+1,AM$2)&lt;&gt;1),INDEX($E$3:$F$22,AM$2,MOD(COLUMNS($H$2:AM$2),2)+1),INDEX($E$3:$F$22,INT($H39/2)+1,MOD(COLUMNS($H$2:AM$2),2)+1))</f>
        <v>7.8183148246802956</v>
      </c>
      <c r="AN39" s="74">
        <f>IF(OR(MOD($H39,2)=0,INDEX('Данные (2)'!$C$25:$V$44,INT($H39/2)+1,AN$2)&lt;&gt;1),INDEX($E$3:$F$22,AN$2,MOD(COLUMNS($H$2:AN$2),2)+1),INDEX($E$3:$F$22,INT($H39/2)+1,MOD(COLUMNS($H$2:AN$2),2)+1))</f>
        <v>6.2348980185873373</v>
      </c>
      <c r="AO39" s="74">
        <f>IF(OR(MOD($H39,2)=0,INDEX('Данные (2)'!$C$25:$V$44,INT($H39/2)+1,AO$2)&lt;&gt;1),INDEX($E$3:$F$22,AO$2,MOD(COLUMNS($H$2:AO$2),2)+1),INDEX($E$3:$F$22,INT($H39/2)+1,MOD(COLUMNS($H$2:AO$2),2)+1))</f>
        <v>9.7492791218182351</v>
      </c>
      <c r="AP39" s="74">
        <f>IF(OR(MOD($H39,2)=0,INDEX('Данные (2)'!$C$25:$V$44,INT($H39/2)+1,AP$2)&lt;&gt;1),INDEX($E$3:$F$22,AP$2,MOD(COLUMNS($H$2:AP$2),2)+1),INDEX($E$3:$F$22,INT($H39/2)+1,MOD(COLUMNS($H$2:AP$2),2)+1))</f>
        <v>2.2252093395631469</v>
      </c>
      <c r="AQ39" s="74">
        <f>IF(OR(MOD($H39,2)=0,INDEX('Данные (2)'!$C$25:$V$44,INT($H39/2)+1,AQ$2)&lt;&gt;1),INDEX($E$3:$F$22,AQ$2,MOD(COLUMNS($H$2:AQ$2),2)+1),INDEX($E$3:$F$22,INT($H39/2)+1,MOD(COLUMNS($H$2:AQ$2),2)+1))</f>
        <v>9.7492791218182369</v>
      </c>
      <c r="AR39" s="74">
        <f>IF(OR(MOD($H39,2)=0,INDEX('Данные (2)'!$C$25:$V$44,INT($H39/2)+1,AR$2)&lt;&gt;1),INDEX($E$3:$F$22,AR$2,MOD(COLUMNS($H$2:AR$2),2)+1),INDEX($E$3:$F$22,INT($H39/2)+1,MOD(COLUMNS($H$2:AR$2),2)+1))</f>
        <v>-2.2252093395631407</v>
      </c>
      <c r="AS39" s="74">
        <f>IF(OR(MOD($H39,2)=0,INDEX('Данные (2)'!$C$25:$V$44,INT($H39/2)+1,AS$2)&lt;&gt;1),INDEX($E$3:$F$22,AS$2,MOD(COLUMNS($H$2:AS$2),2)+1),INDEX($E$3:$F$22,INT($H39/2)+1,MOD(COLUMNS($H$2:AS$2),2)+1))</f>
        <v>7.8183148246803</v>
      </c>
      <c r="AT39" s="74">
        <f>IF(OR(MOD($H39,2)=0,INDEX('Данные (2)'!$C$25:$V$44,INT($H39/2)+1,AT$2)&lt;&gt;1),INDEX($E$3:$F$22,AT$2,MOD(COLUMNS($H$2:AT$2),2)+1),INDEX($E$3:$F$22,INT($H39/2)+1,MOD(COLUMNS($H$2:AT$2),2)+1))</f>
        <v>-6.2348980185873328</v>
      </c>
      <c r="AU39" s="74">
        <f>IF(OR(MOD($H39,2)=0,INDEX('Данные (2)'!$C$25:$V$44,INT($H39/2)+1,AU$2)&lt;&gt;1),INDEX($E$3:$F$22,AU$2,MOD(COLUMNS($H$2:AU$2),2)+1),INDEX($E$3:$F$22,INT($H39/2)+1,MOD(COLUMNS($H$2:AU$2),2)+1))</f>
        <v>4.3388373911755842</v>
      </c>
      <c r="AV39" s="74">
        <f>IF(OR(MOD($H39,2)=0,INDEX('Данные (2)'!$C$25:$V$44,INT($H39/2)+1,AV$2)&lt;&gt;1),INDEX($E$3:$F$22,AV$2,MOD(COLUMNS($H$2:AV$2),2)+1),INDEX($E$3:$F$22,INT($H39/2)+1,MOD(COLUMNS($H$2:AV$2),2)+1))</f>
        <v>-9.0096886790241886</v>
      </c>
      <c r="AX39" s="70">
        <f>IF(OR(MOD($H39,2)=0,INDEX('Данные (2)'!$C$25:$V$44,INT($H39/2)+1,AX$2)&lt;&gt;2),INDEX($E$3:$F$22,AX$2,MOD(COLUMNS($AW$2:AX$2),2)+1),INDEX($E$3:$F$22,INT($H39/2)+1,MOD(COLUMNS($AW$2:AX$2),2)+1))</f>
        <v>4.3388373911755815</v>
      </c>
      <c r="AY39" s="70">
        <f>IF(OR(MOD($H39,2)=0,INDEX('Данные (2)'!$C$25:$V$44,INT($H39/2)+1,AY$2)&lt;&gt;2),INDEX($E$3:$F$22,AY$2,MOD(COLUMNS($AW$2:AY$2),2)+1),INDEX($E$3:$F$22,INT($H39/2)+1,MOD(COLUMNS($AW$2:AY$2),2)+1))</f>
        <v>9.0096886790241921</v>
      </c>
      <c r="AZ39" s="70">
        <f>IF(OR(MOD($H39,2)=0,INDEX('Данные (2)'!$C$25:$V$44,INT($H39/2)+1,AZ$2)&lt;&gt;2),INDEX($E$3:$F$22,AZ$2,MOD(COLUMNS($AW$2:AZ$2),2)+1),INDEX($E$3:$F$22,INT($H39/2)+1,MOD(COLUMNS($AW$2:AZ$2),2)+1))</f>
        <v>7.8183148246802983</v>
      </c>
      <c r="BA39" s="70">
        <f>IF(OR(MOD($H39,2)=0,INDEX('Данные (2)'!$C$25:$V$44,INT($H39/2)+1,BA$2)&lt;&gt;2),INDEX($E$3:$F$22,BA$2,MOD(COLUMNS($AW$2:BA$2),2)+1),INDEX($E$3:$F$22,INT($H39/2)+1,MOD(COLUMNS($AW$2:BA$2),2)+1))</f>
        <v>6.2348980185873355</v>
      </c>
      <c r="BB39" s="70">
        <f>IF(OR(MOD($H39,2)=0,INDEX('Данные (2)'!$C$25:$V$44,INT($H39/2)+1,BB$2)&lt;&gt;2),INDEX($E$3:$F$22,BB$2,MOD(COLUMNS($AW$2:BB$2),2)+1),INDEX($E$3:$F$22,INT($H39/2)+1,MOD(COLUMNS($AW$2:BB$2),2)+1))</f>
        <v>9.7492791218182369</v>
      </c>
      <c r="BC39" s="70">
        <f>IF(OR(MOD($H39,2)=0,INDEX('Данные (2)'!$C$25:$V$44,INT($H39/2)+1,BC$2)&lt;&gt;2),INDEX($E$3:$F$22,BC$2,MOD(COLUMNS($AW$2:BC$2),2)+1),INDEX($E$3:$F$22,INT($H39/2)+1,MOD(COLUMNS($AW$2:BC$2),2)+1))</f>
        <v>2.2252093395631443</v>
      </c>
      <c r="BD39" s="70">
        <f>IF(OR(MOD($H39,2)=0,INDEX('Данные (2)'!$C$25:$V$44,INT($H39/2)+1,BD$2)&lt;&gt;2),INDEX($E$3:$F$22,BD$2,MOD(COLUMNS($AW$2:BD$2),2)+1),INDEX($E$3:$F$22,INT($H39/2)+1,MOD(COLUMNS($AW$2:BD$2),2)+1))</f>
        <v>9.7492791218182369</v>
      </c>
      <c r="BE39" s="70">
        <f>IF(OR(MOD($H39,2)=0,INDEX('Данные (2)'!$C$25:$V$44,INT($H39/2)+1,BE$2)&lt;&gt;2),INDEX($E$3:$F$22,BE$2,MOD(COLUMNS($AW$2:BE$2),2)+1),INDEX($E$3:$F$22,INT($H39/2)+1,MOD(COLUMNS($AW$2:BE$2),2)+1))</f>
        <v>-2.2252093395631434</v>
      </c>
      <c r="BF39" s="70">
        <f>IF(OR(MOD($H39,2)=0,INDEX('Данные (2)'!$C$25:$V$44,INT($H39/2)+1,BF$2)&lt;&gt;2),INDEX($E$3:$F$22,BF$2,MOD(COLUMNS($AW$2:BF$2),2)+1),INDEX($E$3:$F$22,INT($H39/2)+1,MOD(COLUMNS($AW$2:BF$2),2)+1))</f>
        <v>7.8183148246802991</v>
      </c>
      <c r="BG39" s="70">
        <f>IF(OR(MOD($H39,2)=0,INDEX('Данные (2)'!$C$25:$V$44,INT($H39/2)+1,BG$2)&lt;&gt;2),INDEX($E$3:$F$22,BG$2,MOD(COLUMNS($AW$2:BG$2),2)+1),INDEX($E$3:$F$22,INT($H39/2)+1,MOD(COLUMNS($AW$2:BG$2),2)+1))</f>
        <v>-6.2348980185873346</v>
      </c>
      <c r="BH39" s="70">
        <f>IF(OR(MOD($H39,2)=0,INDEX('Данные (2)'!$C$25:$V$44,INT($H39/2)+1,BH$2)&lt;&gt;2),INDEX($E$3:$F$22,BH$2,MOD(COLUMNS($AW$2:BH$2),2)+1),INDEX($E$3:$F$22,INT($H39/2)+1,MOD(COLUMNS($AW$2:BH$2),2)+1))</f>
        <v>4.3388373911755824</v>
      </c>
      <c r="BI39" s="70">
        <f>IF(OR(MOD($H39,2)=0,INDEX('Данные (2)'!$C$25:$V$44,INT($H39/2)+1,BI$2)&lt;&gt;2),INDEX($E$3:$F$22,BI$2,MOD(COLUMNS($AW$2:BI$2),2)+1),INDEX($E$3:$F$22,INT($H39/2)+1,MOD(COLUMNS($AW$2:BI$2),2)+1))</f>
        <v>-9.0096886790241903</v>
      </c>
      <c r="BJ39" s="70">
        <f>IF(OR(MOD($H39,2)=0,INDEX('Данные (2)'!$C$25:$V$44,INT($H39/2)+1,BJ$2)&lt;&gt;2),INDEX($E$3:$F$22,BJ$2,MOD(COLUMNS($AW$2:BJ$2),2)+1),INDEX($E$3:$F$22,INT($H39/2)+1,MOD(COLUMNS($AW$2:BJ$2),2)+1))</f>
        <v>1.22514845490862E-15</v>
      </c>
      <c r="BK39" s="70">
        <f>IF(OR(MOD($H39,2)=0,INDEX('Данные (2)'!$C$25:$V$44,INT($H39/2)+1,BK$2)&lt;&gt;2),INDEX($E$3:$F$22,BK$2,MOD(COLUMNS($AW$2:BK$2),2)+1),INDEX($E$3:$F$22,INT($H39/2)+1,MOD(COLUMNS($AW$2:BK$2),2)+1))</f>
        <v>-10</v>
      </c>
      <c r="BL39" s="70">
        <f>IF(OR(MOD($H39,2)=0,INDEX('Данные (2)'!$C$25:$V$44,INT($H39/2)+1,BL$2)&lt;&gt;2),INDEX($E$3:$F$22,BL$2,MOD(COLUMNS($AW$2:BL$2),2)+1),INDEX($E$3:$F$22,INT($H39/2)+1,MOD(COLUMNS($AW$2:BL$2),2)+1))</f>
        <v>-4.3388373911755798</v>
      </c>
      <c r="BM39" s="70">
        <f>IF(OR(MOD($H39,2)=0,INDEX('Данные (2)'!$C$25:$V$44,INT($H39/2)+1,BM$2)&lt;&gt;2),INDEX($E$3:$F$22,BM$2,MOD(COLUMNS($AW$2:BM$2),2)+1),INDEX($E$3:$F$22,INT($H39/2)+1,MOD(COLUMNS($AW$2:BM$2),2)+1))</f>
        <v>-9.0096886790241921</v>
      </c>
      <c r="BN39" s="70">
        <f>IF(OR(MOD($H39,2)=0,INDEX('Данные (2)'!$C$25:$V$44,INT($H39/2)+1,BN$2)&lt;&gt;2),INDEX($E$3:$F$22,BN$2,MOD(COLUMNS($AW$2:BN$2),2)+1),INDEX($E$3:$F$22,INT($H39/2)+1,MOD(COLUMNS($AW$2:BN$2),2)+1))</f>
        <v>-7.8183148246802965</v>
      </c>
      <c r="BO39" s="70">
        <f>IF(OR(MOD($H39,2)=0,INDEX('Данные (2)'!$C$25:$V$44,INT($H39/2)+1,BO$2)&lt;&gt;2),INDEX($E$3:$F$22,BO$2,MOD(COLUMNS($AW$2:BO$2),2)+1),INDEX($E$3:$F$22,INT($H39/2)+1,MOD(COLUMNS($AW$2:BO$2),2)+1))</f>
        <v>-6.2348980185873373</v>
      </c>
      <c r="BP39" s="70">
        <f>IF(OR(MOD($H39,2)=0,INDEX('Данные (2)'!$C$25:$V$44,INT($H39/2)+1,BP$2)&lt;&gt;2),INDEX($E$3:$F$22,BP$2,MOD(COLUMNS($AW$2:BP$2),2)+1),INDEX($E$3:$F$22,INT($H39/2)+1,MOD(COLUMNS($AW$2:BP$2),2)+1))</f>
        <v>-9.7492791218182369</v>
      </c>
      <c r="BQ39" s="70">
        <f>IF(OR(MOD($H39,2)=0,INDEX('Данные (2)'!$C$25:$V$44,INT($H39/2)+1,BQ$2)&lt;&gt;2),INDEX($E$3:$F$22,BQ$2,MOD(COLUMNS($AW$2:BQ$2),2)+1),INDEX($E$3:$F$22,INT($H39/2)+1,MOD(COLUMNS($AW$2:BQ$2),2)+1))</f>
        <v>-2.225209339563146</v>
      </c>
      <c r="BR39" s="70">
        <f>IF(OR(MOD($H39,2)=0,INDEX('Данные (2)'!$C$25:$V$44,INT($H39/2)+1,BR$2)&lt;&gt;2),INDEX($E$3:$F$22,BR$2,MOD(COLUMNS($AW$2:BR$2),2)+1),INDEX($E$3:$F$22,INT($H39/2)+1,MOD(COLUMNS($AW$2:BR$2),2)+1))</f>
        <v>-9.7492791218182369</v>
      </c>
      <c r="BS39" s="70">
        <f>IF(OR(MOD($H39,2)=0,INDEX('Данные (2)'!$C$25:$V$44,INT($H39/2)+1,BS$2)&lt;&gt;2),INDEX($E$3:$F$22,BS$2,MOD(COLUMNS($AW$2:BS$2),2)+1),INDEX($E$3:$F$22,INT($H39/2)+1,MOD(COLUMNS($AW$2:BS$2),2)+1))</f>
        <v>2.2252093395631425</v>
      </c>
      <c r="BT39" s="70">
        <f>IF(OR(MOD($H39,2)=0,INDEX('Данные (2)'!$C$25:$V$44,INT($H39/2)+1,BT$2)&lt;&gt;2),INDEX($E$3:$F$22,BT$2,MOD(COLUMNS($AW$2:BT$2),2)+1),INDEX($E$3:$F$22,INT($H39/2)+1,MOD(COLUMNS($AW$2:BT$2),2)+1))</f>
        <v>-7.8183148246802991</v>
      </c>
      <c r="BU39" s="70">
        <f>IF(OR(MOD($H39,2)=0,INDEX('Данные (2)'!$C$25:$V$44,INT($H39/2)+1,BU$2)&lt;&gt;2),INDEX($E$3:$F$22,BU$2,MOD(COLUMNS($AW$2:BU$2),2)+1),INDEX($E$3:$F$22,INT($H39/2)+1,MOD(COLUMNS($AW$2:BU$2),2)+1))</f>
        <v>6.2348980185873337</v>
      </c>
      <c r="BV39" s="70">
        <f>IF(OR(MOD($H39,2)=0,INDEX('Данные (2)'!$C$25:$V$44,INT($H39/2)+1,BV$2)&lt;&gt;2),INDEX($E$3:$F$22,BV$2,MOD(COLUMNS($AW$2:BV$2),2)+1),INDEX($E$3:$F$22,INT($H39/2)+1,MOD(COLUMNS($AW$2:BV$2),2)+1))</f>
        <v>-4.3388373911755833</v>
      </c>
      <c r="BW39" s="70">
        <f>IF(OR(MOD($H39,2)=0,INDEX('Данные (2)'!$C$25:$V$44,INT($H39/2)+1,BW$2)&lt;&gt;2),INDEX($E$3:$F$22,BW$2,MOD(COLUMNS($AW$2:BW$2),2)+1),INDEX($E$3:$F$22,INT($H39/2)+1,MOD(COLUMNS($AW$2:BW$2),2)+1))</f>
        <v>9.0096886790241903</v>
      </c>
      <c r="BX39" s="70">
        <f>IF(OR(MOD($H39,2)=0,INDEX('Данные (2)'!$C$25:$V$44,INT($H39/2)+1,BX$2)&lt;&gt;2),INDEX($E$3:$F$22,BX$2,MOD(COLUMNS($AW$2:BX$2),2)+1),INDEX($E$3:$F$22,INT($H39/2)+1,MOD(COLUMNS($AW$2:BX$2),2)+1))</f>
        <v>-2.45029690981724E-15</v>
      </c>
      <c r="BY39" s="70">
        <f>IF(OR(MOD($H39,2)=0,INDEX('Данные (2)'!$C$25:$V$44,INT($H39/2)+1,BY$2)&lt;&gt;2),INDEX($E$3:$F$22,BY$2,MOD(COLUMNS($AW$2:BY$2),2)+1),INDEX($E$3:$F$22,INT($H39/2)+1,MOD(COLUMNS($AW$2:BY$2),2)+1))</f>
        <v>10</v>
      </c>
      <c r="BZ39" s="70">
        <f>IF(OR(MOD($H39,2)=0,INDEX('Данные (2)'!$C$25:$V$44,INT($H39/2)+1,BZ$2)&lt;&gt;2),INDEX($E$3:$F$22,BZ$2,MOD(COLUMNS($AW$2:BZ$2),2)+1),INDEX($E$3:$F$22,INT($H39/2)+1,MOD(COLUMNS($AW$2:BZ$2),2)+1))</f>
        <v>4.3388373911755789</v>
      </c>
      <c r="CA39" s="70">
        <f>IF(OR(MOD($H39,2)=0,INDEX('Данные (2)'!$C$25:$V$44,INT($H39/2)+1,CA$2)&lt;&gt;2),INDEX($E$3:$F$22,CA$2,MOD(COLUMNS($AW$2:CA$2),2)+1),INDEX($E$3:$F$22,INT($H39/2)+1,MOD(COLUMNS($AW$2:CA$2),2)+1))</f>
        <v>9.0096886790241921</v>
      </c>
      <c r="CB39" s="70">
        <f>IF(OR(MOD($H39,2)=0,INDEX('Данные (2)'!$C$25:$V$44,INT($H39/2)+1,CB$2)&lt;&gt;2),INDEX($E$3:$F$22,CB$2,MOD(COLUMNS($AW$2:CB$2),2)+1),INDEX($E$3:$F$22,INT($H39/2)+1,MOD(COLUMNS($AW$2:CB$2),2)+1))</f>
        <v>7.8183148246802956</v>
      </c>
      <c r="CC39" s="70">
        <f>IF(OR(MOD($H39,2)=0,INDEX('Данные (2)'!$C$25:$V$44,INT($H39/2)+1,CC$2)&lt;&gt;2),INDEX($E$3:$F$22,CC$2,MOD(COLUMNS($AW$2:CC$2),2)+1),INDEX($E$3:$F$22,INT($H39/2)+1,MOD(COLUMNS($AW$2:CC$2),2)+1))</f>
        <v>6.2348980185873373</v>
      </c>
      <c r="CD39" s="70">
        <f>IF(OR(MOD($H39,2)=0,INDEX('Данные (2)'!$C$25:$V$44,INT($H39/2)+1,CD$2)&lt;&gt;2),INDEX($E$3:$F$22,CD$2,MOD(COLUMNS($AW$2:CD$2),2)+1),INDEX($E$3:$F$22,INT($H39/2)+1,MOD(COLUMNS($AW$2:CD$2),2)+1))</f>
        <v>9.7492791218182351</v>
      </c>
      <c r="CE39" s="70">
        <f>IF(OR(MOD($H39,2)=0,INDEX('Данные (2)'!$C$25:$V$44,INT($H39/2)+1,CE$2)&lt;&gt;2),INDEX($E$3:$F$22,CE$2,MOD(COLUMNS($AW$2:CE$2),2)+1),INDEX($E$3:$F$22,INT($H39/2)+1,MOD(COLUMNS($AW$2:CE$2),2)+1))</f>
        <v>2.2252093395631469</v>
      </c>
      <c r="CF39" s="70">
        <f>IF(OR(MOD($H39,2)=0,INDEX('Данные (2)'!$C$25:$V$44,INT($H39/2)+1,CF$2)&lt;&gt;2),INDEX($E$3:$F$22,CF$2,MOD(COLUMNS($AW$2:CF$2),2)+1),INDEX($E$3:$F$22,INT($H39/2)+1,MOD(COLUMNS($AW$2:CF$2),2)+1))</f>
        <v>9.7492791218182369</v>
      </c>
      <c r="CG39" s="70">
        <f>IF(OR(MOD($H39,2)=0,INDEX('Данные (2)'!$C$25:$V$44,INT($H39/2)+1,CG$2)&lt;&gt;2),INDEX($E$3:$F$22,CG$2,MOD(COLUMNS($AW$2:CG$2),2)+1),INDEX($E$3:$F$22,INT($H39/2)+1,MOD(COLUMNS($AW$2:CG$2),2)+1))</f>
        <v>-2.2252093395631407</v>
      </c>
      <c r="CH39" s="70">
        <f>IF(OR(MOD($H39,2)=0,INDEX('Данные (2)'!$C$25:$V$44,INT($H39/2)+1,CH$2)&lt;&gt;2),INDEX($E$3:$F$22,CH$2,MOD(COLUMNS($AW$2:CH$2),2)+1),INDEX($E$3:$F$22,INT($H39/2)+1,MOD(COLUMNS($AW$2:CH$2),2)+1))</f>
        <v>7.8183148246803</v>
      </c>
      <c r="CI39" s="70">
        <f>IF(OR(MOD($H39,2)=0,INDEX('Данные (2)'!$C$25:$V$44,INT($H39/2)+1,CI$2)&lt;&gt;2),INDEX($E$3:$F$22,CI$2,MOD(COLUMNS($AW$2:CI$2),2)+1),INDEX($E$3:$F$22,INT($H39/2)+1,MOD(COLUMNS($AW$2:CI$2),2)+1))</f>
        <v>-6.2348980185873328</v>
      </c>
      <c r="CJ39" s="70">
        <f>IF(OR(MOD($H39,2)=0,INDEX('Данные (2)'!$C$25:$V$44,INT($H39/2)+1,CJ$2)&lt;&gt;2),INDEX($E$3:$F$22,CJ$2,MOD(COLUMNS($AW$2:CJ$2),2)+1),INDEX($E$3:$F$22,INT($H39/2)+1,MOD(COLUMNS($AW$2:CJ$2),2)+1))</f>
        <v>4.3388373911755842</v>
      </c>
      <c r="CK39" s="70">
        <f>IF(OR(MOD($H39,2)=0,INDEX('Данные (2)'!$C$25:$V$44,INT($H39/2)+1,CK$2)&lt;&gt;2),INDEX($E$3:$F$22,CK$2,MOD(COLUMNS($AW$2:CK$2),2)+1),INDEX($E$3:$F$22,INT($H39/2)+1,MOD(COLUMNS($AW$2:CK$2),2)+1))</f>
        <v>-9.0096886790241886</v>
      </c>
      <c r="CM39" s="69">
        <f>INDEX(I39:AV39,$B$60*2-1)</f>
        <v>-4.3388373911755833</v>
      </c>
      <c r="CN39" s="69">
        <f>INDEX(I39:AV39,$B$60*2)</f>
        <v>9.0096886790241903</v>
      </c>
      <c r="CO39" s="69">
        <f>INDEX(AX39:CK39,$B$60*2-1)</f>
        <v>-4.3388373911755833</v>
      </c>
      <c r="CP39" s="69">
        <f>INDEX(AX39:CK39,$B$60*2)</f>
        <v>9.0096886790241903</v>
      </c>
    </row>
    <row r="40" spans="1:94" x14ac:dyDescent="0.25">
      <c r="H40" s="75">
        <v>36</v>
      </c>
      <c r="I40" s="74">
        <f>IF(OR(MOD($H40,2)=0,INDEX('Данные (2)'!$C$25:$V$44,INT($H40/2)+1,I$2)&lt;&gt;1),INDEX($E$3:$F$22,I$2,MOD(COLUMNS(H$2:$I$2),2)+1),INDEX($E$3:$F$22,INT($H40/2)+1,MOD(COLUMNS(H$2:$I$2),2)+1))</f>
        <v>4.3388373911755815</v>
      </c>
      <c r="J40" s="74">
        <f>IF(OR(MOD($H40,2)=0,INDEX('Данные (2)'!$C$25:$V$44,INT($H40/2)+1,J$2)&lt;&gt;1),INDEX($E$3:$F$22,J$2,MOD(COLUMNS($H$2:J$2),2)+1),INDEX($E$3:$F$22,INT($H40/2)+1,MOD(COLUMNS($H$2:J$2),2)+1))</f>
        <v>9.0096886790241921</v>
      </c>
      <c r="K40" s="74">
        <f>IF(OR(MOD($H40,2)=0,INDEX('Данные (2)'!$C$25:$V$44,INT($H40/2)+1,K$2)&lt;&gt;1),INDEX($E$3:$F$22,K$2,MOD(COLUMNS($H$2:K$2),2)+1),INDEX($E$3:$F$22,INT($H40/2)+1,MOD(COLUMNS($H$2:K$2),2)+1))</f>
        <v>7.8183148246802983</v>
      </c>
      <c r="L40" s="74">
        <f>IF(OR(MOD($H40,2)=0,INDEX('Данные (2)'!$C$25:$V$44,INT($H40/2)+1,L$2)&lt;&gt;1),INDEX($E$3:$F$22,L$2,MOD(COLUMNS($H$2:L$2),2)+1),INDEX($E$3:$F$22,INT($H40/2)+1,MOD(COLUMNS($H$2:L$2),2)+1))</f>
        <v>6.2348980185873355</v>
      </c>
      <c r="M40" s="74">
        <f>IF(OR(MOD($H40,2)=0,INDEX('Данные (2)'!$C$25:$V$44,INT($H40/2)+1,M$2)&lt;&gt;1),INDEX($E$3:$F$22,M$2,MOD(COLUMNS($H$2:M$2),2)+1),INDEX($E$3:$F$22,INT($H40/2)+1,MOD(COLUMNS($H$2:M$2),2)+1))</f>
        <v>9.7492791218182369</v>
      </c>
      <c r="N40" s="74">
        <f>IF(OR(MOD($H40,2)=0,INDEX('Данные (2)'!$C$25:$V$44,INT($H40/2)+1,N$2)&lt;&gt;1),INDEX($E$3:$F$22,N$2,MOD(COLUMNS($H$2:N$2),2)+1),INDEX($E$3:$F$22,INT($H40/2)+1,MOD(COLUMNS($H$2:N$2),2)+1))</f>
        <v>2.2252093395631443</v>
      </c>
      <c r="O40" s="74">
        <f>IF(OR(MOD($H40,2)=0,INDEX('Данные (2)'!$C$25:$V$44,INT($H40/2)+1,O$2)&lt;&gt;1),INDEX($E$3:$F$22,O$2,MOD(COLUMNS($H$2:O$2),2)+1),INDEX($E$3:$F$22,INT($H40/2)+1,MOD(COLUMNS($H$2:O$2),2)+1))</f>
        <v>9.7492791218182369</v>
      </c>
      <c r="P40" s="74">
        <f>IF(OR(MOD($H40,2)=0,INDEX('Данные (2)'!$C$25:$V$44,INT($H40/2)+1,P$2)&lt;&gt;1),INDEX($E$3:$F$22,P$2,MOD(COLUMNS($H$2:P$2),2)+1),INDEX($E$3:$F$22,INT($H40/2)+1,MOD(COLUMNS($H$2:P$2),2)+1))</f>
        <v>-2.2252093395631434</v>
      </c>
      <c r="Q40" s="74">
        <f>IF(OR(MOD($H40,2)=0,INDEX('Данные (2)'!$C$25:$V$44,INT($H40/2)+1,Q$2)&lt;&gt;1),INDEX($E$3:$F$22,Q$2,MOD(COLUMNS($H$2:Q$2),2)+1),INDEX($E$3:$F$22,INT($H40/2)+1,MOD(COLUMNS($H$2:Q$2),2)+1))</f>
        <v>7.8183148246802991</v>
      </c>
      <c r="R40" s="74">
        <f>IF(OR(MOD($H40,2)=0,INDEX('Данные (2)'!$C$25:$V$44,INT($H40/2)+1,R$2)&lt;&gt;1),INDEX($E$3:$F$22,R$2,MOD(COLUMNS($H$2:R$2),2)+1),INDEX($E$3:$F$22,INT($H40/2)+1,MOD(COLUMNS($H$2:R$2),2)+1))</f>
        <v>-6.2348980185873346</v>
      </c>
      <c r="S40" s="74">
        <f>IF(OR(MOD($H40,2)=0,INDEX('Данные (2)'!$C$25:$V$44,INT($H40/2)+1,S$2)&lt;&gt;1),INDEX($E$3:$F$22,S$2,MOD(COLUMNS($H$2:S$2),2)+1),INDEX($E$3:$F$22,INT($H40/2)+1,MOD(COLUMNS($H$2:S$2),2)+1))</f>
        <v>4.3388373911755824</v>
      </c>
      <c r="T40" s="74">
        <f>IF(OR(MOD($H40,2)=0,INDEX('Данные (2)'!$C$25:$V$44,INT($H40/2)+1,T$2)&lt;&gt;1),INDEX($E$3:$F$22,T$2,MOD(COLUMNS($H$2:T$2),2)+1),INDEX($E$3:$F$22,INT($H40/2)+1,MOD(COLUMNS($H$2:T$2),2)+1))</f>
        <v>-9.0096886790241903</v>
      </c>
      <c r="U40" s="74">
        <f>IF(OR(MOD($H40,2)=0,INDEX('Данные (2)'!$C$25:$V$44,INT($H40/2)+1,U$2)&lt;&gt;1),INDEX($E$3:$F$22,U$2,MOD(COLUMNS($H$2:U$2),2)+1),INDEX($E$3:$F$22,INT($H40/2)+1,MOD(COLUMNS($H$2:U$2),2)+1))</f>
        <v>1.22514845490862E-15</v>
      </c>
      <c r="V40" s="74">
        <f>IF(OR(MOD($H40,2)=0,INDEX('Данные (2)'!$C$25:$V$44,INT($H40/2)+1,V$2)&lt;&gt;1),INDEX($E$3:$F$22,V$2,MOD(COLUMNS($H$2:V$2),2)+1),INDEX($E$3:$F$22,INT($H40/2)+1,MOD(COLUMNS($H$2:V$2),2)+1))</f>
        <v>-10</v>
      </c>
      <c r="W40" s="74">
        <f>IF(OR(MOD($H40,2)=0,INDEX('Данные (2)'!$C$25:$V$44,INT($H40/2)+1,W$2)&lt;&gt;1),INDEX($E$3:$F$22,W$2,MOD(COLUMNS($H$2:W$2),2)+1),INDEX($E$3:$F$22,INT($H40/2)+1,MOD(COLUMNS($H$2:W$2),2)+1))</f>
        <v>-4.3388373911755798</v>
      </c>
      <c r="X40" s="74">
        <f>IF(OR(MOD($H40,2)=0,INDEX('Данные (2)'!$C$25:$V$44,INT($H40/2)+1,X$2)&lt;&gt;1),INDEX($E$3:$F$22,X$2,MOD(COLUMNS($H$2:X$2),2)+1),INDEX($E$3:$F$22,INT($H40/2)+1,MOD(COLUMNS($H$2:X$2),2)+1))</f>
        <v>-9.0096886790241921</v>
      </c>
      <c r="Y40" s="74">
        <f>IF(OR(MOD($H40,2)=0,INDEX('Данные (2)'!$C$25:$V$44,INT($H40/2)+1,Y$2)&lt;&gt;1),INDEX($E$3:$F$22,Y$2,MOD(COLUMNS($H$2:Y$2),2)+1),INDEX($E$3:$F$22,INT($H40/2)+1,MOD(COLUMNS($H$2:Y$2),2)+1))</f>
        <v>-7.8183148246802965</v>
      </c>
      <c r="Z40" s="74">
        <f>IF(OR(MOD($H40,2)=0,INDEX('Данные (2)'!$C$25:$V$44,INT($H40/2)+1,Z$2)&lt;&gt;1),INDEX($E$3:$F$22,Z$2,MOD(COLUMNS($H$2:Z$2),2)+1),INDEX($E$3:$F$22,INT($H40/2)+1,MOD(COLUMNS($H$2:Z$2),2)+1))</f>
        <v>-6.2348980185873373</v>
      </c>
      <c r="AA40" s="74">
        <f>IF(OR(MOD($H40,2)=0,INDEX('Данные (2)'!$C$25:$V$44,INT($H40/2)+1,AA$2)&lt;&gt;1),INDEX($E$3:$F$22,AA$2,MOD(COLUMNS($H$2:AA$2),2)+1),INDEX($E$3:$F$22,INT($H40/2)+1,MOD(COLUMNS($H$2:AA$2),2)+1))</f>
        <v>-9.7492791218182369</v>
      </c>
      <c r="AB40" s="74">
        <f>IF(OR(MOD($H40,2)=0,INDEX('Данные (2)'!$C$25:$V$44,INT($H40/2)+1,AB$2)&lt;&gt;1),INDEX($E$3:$F$22,AB$2,MOD(COLUMNS($H$2:AB$2),2)+1),INDEX($E$3:$F$22,INT($H40/2)+1,MOD(COLUMNS($H$2:AB$2),2)+1))</f>
        <v>-2.225209339563146</v>
      </c>
      <c r="AC40" s="74">
        <f>IF(OR(MOD($H40,2)=0,INDEX('Данные (2)'!$C$25:$V$44,INT($H40/2)+1,AC$2)&lt;&gt;1),INDEX($E$3:$F$22,AC$2,MOD(COLUMNS($H$2:AC$2),2)+1),INDEX($E$3:$F$22,INT($H40/2)+1,MOD(COLUMNS($H$2:AC$2),2)+1))</f>
        <v>-9.7492791218182369</v>
      </c>
      <c r="AD40" s="74">
        <f>IF(OR(MOD($H40,2)=0,INDEX('Данные (2)'!$C$25:$V$44,INT($H40/2)+1,AD$2)&lt;&gt;1),INDEX($E$3:$F$22,AD$2,MOD(COLUMNS($H$2:AD$2),2)+1),INDEX($E$3:$F$22,INT($H40/2)+1,MOD(COLUMNS($H$2:AD$2),2)+1))</f>
        <v>2.2252093395631425</v>
      </c>
      <c r="AE40" s="74">
        <f>IF(OR(MOD($H40,2)=0,INDEX('Данные (2)'!$C$25:$V$44,INT($H40/2)+1,AE$2)&lt;&gt;1),INDEX($E$3:$F$22,AE$2,MOD(COLUMNS($H$2:AE$2),2)+1),INDEX($E$3:$F$22,INT($H40/2)+1,MOD(COLUMNS($H$2:AE$2),2)+1))</f>
        <v>-7.8183148246802991</v>
      </c>
      <c r="AF40" s="74">
        <f>IF(OR(MOD($H40,2)=0,INDEX('Данные (2)'!$C$25:$V$44,INT($H40/2)+1,AF$2)&lt;&gt;1),INDEX($E$3:$F$22,AF$2,MOD(COLUMNS($H$2:AF$2),2)+1),INDEX($E$3:$F$22,INT($H40/2)+1,MOD(COLUMNS($H$2:AF$2),2)+1))</f>
        <v>6.2348980185873337</v>
      </c>
      <c r="AG40" s="74">
        <f>IF(OR(MOD($H40,2)=0,INDEX('Данные (2)'!$C$25:$V$44,INT($H40/2)+1,AG$2)&lt;&gt;1),INDEX($E$3:$F$22,AG$2,MOD(COLUMNS($H$2:AG$2),2)+1),INDEX($E$3:$F$22,INT($H40/2)+1,MOD(COLUMNS($H$2:AG$2),2)+1))</f>
        <v>-4.3388373911755833</v>
      </c>
      <c r="AH40" s="74">
        <f>IF(OR(MOD($H40,2)=0,INDEX('Данные (2)'!$C$25:$V$44,INT($H40/2)+1,AH$2)&lt;&gt;1),INDEX($E$3:$F$22,AH$2,MOD(COLUMNS($H$2:AH$2),2)+1),INDEX($E$3:$F$22,INT($H40/2)+1,MOD(COLUMNS($H$2:AH$2),2)+1))</f>
        <v>9.0096886790241903</v>
      </c>
      <c r="AI40" s="74">
        <f>IF(OR(MOD($H40,2)=0,INDEX('Данные (2)'!$C$25:$V$44,INT($H40/2)+1,AI$2)&lt;&gt;1),INDEX($E$3:$F$22,AI$2,MOD(COLUMNS($H$2:AI$2),2)+1),INDEX($E$3:$F$22,INT($H40/2)+1,MOD(COLUMNS($H$2:AI$2),2)+1))</f>
        <v>-2.45029690981724E-15</v>
      </c>
      <c r="AJ40" s="74">
        <f>IF(OR(MOD($H40,2)=0,INDEX('Данные (2)'!$C$25:$V$44,INT($H40/2)+1,AJ$2)&lt;&gt;1),INDEX($E$3:$F$22,AJ$2,MOD(COLUMNS($H$2:AJ$2),2)+1),INDEX($E$3:$F$22,INT($H40/2)+1,MOD(COLUMNS($H$2:AJ$2),2)+1))</f>
        <v>10</v>
      </c>
      <c r="AK40" s="74">
        <f>IF(OR(MOD($H40,2)=0,INDEX('Данные (2)'!$C$25:$V$44,INT($H40/2)+1,AK$2)&lt;&gt;1),INDEX($E$3:$F$22,AK$2,MOD(COLUMNS($H$2:AK$2),2)+1),INDEX($E$3:$F$22,INT($H40/2)+1,MOD(COLUMNS($H$2:AK$2),2)+1))</f>
        <v>4.3388373911755789</v>
      </c>
      <c r="AL40" s="74">
        <f>IF(OR(MOD($H40,2)=0,INDEX('Данные (2)'!$C$25:$V$44,INT($H40/2)+1,AL$2)&lt;&gt;1),INDEX($E$3:$F$22,AL$2,MOD(COLUMNS($H$2:AL$2),2)+1),INDEX($E$3:$F$22,INT($H40/2)+1,MOD(COLUMNS($H$2:AL$2),2)+1))</f>
        <v>9.0096886790241921</v>
      </c>
      <c r="AM40" s="74">
        <f>IF(OR(MOD($H40,2)=0,INDEX('Данные (2)'!$C$25:$V$44,INT($H40/2)+1,AM$2)&lt;&gt;1),INDEX($E$3:$F$22,AM$2,MOD(COLUMNS($H$2:AM$2),2)+1),INDEX($E$3:$F$22,INT($H40/2)+1,MOD(COLUMNS($H$2:AM$2),2)+1))</f>
        <v>7.8183148246802956</v>
      </c>
      <c r="AN40" s="74">
        <f>IF(OR(MOD($H40,2)=0,INDEX('Данные (2)'!$C$25:$V$44,INT($H40/2)+1,AN$2)&lt;&gt;1),INDEX($E$3:$F$22,AN$2,MOD(COLUMNS($H$2:AN$2),2)+1),INDEX($E$3:$F$22,INT($H40/2)+1,MOD(COLUMNS($H$2:AN$2),2)+1))</f>
        <v>6.2348980185873373</v>
      </c>
      <c r="AO40" s="74">
        <f>IF(OR(MOD($H40,2)=0,INDEX('Данные (2)'!$C$25:$V$44,INT($H40/2)+1,AO$2)&lt;&gt;1),INDEX($E$3:$F$22,AO$2,MOD(COLUMNS($H$2:AO$2),2)+1),INDEX($E$3:$F$22,INT($H40/2)+1,MOD(COLUMNS($H$2:AO$2),2)+1))</f>
        <v>9.7492791218182351</v>
      </c>
      <c r="AP40" s="74">
        <f>IF(OR(MOD($H40,2)=0,INDEX('Данные (2)'!$C$25:$V$44,INT($H40/2)+1,AP$2)&lt;&gt;1),INDEX($E$3:$F$22,AP$2,MOD(COLUMNS($H$2:AP$2),2)+1),INDEX($E$3:$F$22,INT($H40/2)+1,MOD(COLUMNS($H$2:AP$2),2)+1))</f>
        <v>2.2252093395631469</v>
      </c>
      <c r="AQ40" s="74">
        <f>IF(OR(MOD($H40,2)=0,INDEX('Данные (2)'!$C$25:$V$44,INT($H40/2)+1,AQ$2)&lt;&gt;1),INDEX($E$3:$F$22,AQ$2,MOD(COLUMNS($H$2:AQ$2),2)+1),INDEX($E$3:$F$22,INT($H40/2)+1,MOD(COLUMNS($H$2:AQ$2),2)+1))</f>
        <v>9.7492791218182369</v>
      </c>
      <c r="AR40" s="74">
        <f>IF(OR(MOD($H40,2)=0,INDEX('Данные (2)'!$C$25:$V$44,INT($H40/2)+1,AR$2)&lt;&gt;1),INDEX($E$3:$F$22,AR$2,MOD(COLUMNS($H$2:AR$2),2)+1),INDEX($E$3:$F$22,INT($H40/2)+1,MOD(COLUMNS($H$2:AR$2),2)+1))</f>
        <v>-2.2252093395631407</v>
      </c>
      <c r="AS40" s="74">
        <f>IF(OR(MOD($H40,2)=0,INDEX('Данные (2)'!$C$25:$V$44,INT($H40/2)+1,AS$2)&lt;&gt;1),INDEX($E$3:$F$22,AS$2,MOD(COLUMNS($H$2:AS$2),2)+1),INDEX($E$3:$F$22,INT($H40/2)+1,MOD(COLUMNS($H$2:AS$2),2)+1))</f>
        <v>7.8183148246803</v>
      </c>
      <c r="AT40" s="74">
        <f>IF(OR(MOD($H40,2)=0,INDEX('Данные (2)'!$C$25:$V$44,INT($H40/2)+1,AT$2)&lt;&gt;1),INDEX($E$3:$F$22,AT$2,MOD(COLUMNS($H$2:AT$2),2)+1),INDEX($E$3:$F$22,INT($H40/2)+1,MOD(COLUMNS($H$2:AT$2),2)+1))</f>
        <v>-6.2348980185873328</v>
      </c>
      <c r="AU40" s="74">
        <f>IF(OR(MOD($H40,2)=0,INDEX('Данные (2)'!$C$25:$V$44,INT($H40/2)+1,AU$2)&lt;&gt;1),INDEX($E$3:$F$22,AU$2,MOD(COLUMNS($H$2:AU$2),2)+1),INDEX($E$3:$F$22,INT($H40/2)+1,MOD(COLUMNS($H$2:AU$2),2)+1))</f>
        <v>4.3388373911755842</v>
      </c>
      <c r="AV40" s="74">
        <f>IF(OR(MOD($H40,2)=0,INDEX('Данные (2)'!$C$25:$V$44,INT($H40/2)+1,AV$2)&lt;&gt;1),INDEX($E$3:$F$22,AV$2,MOD(COLUMNS($H$2:AV$2),2)+1),INDEX($E$3:$F$22,INT($H40/2)+1,MOD(COLUMNS($H$2:AV$2),2)+1))</f>
        <v>-9.0096886790241886</v>
      </c>
      <c r="AX40" s="70">
        <f>IF(OR(MOD($H40,2)=0,INDEX('Данные (2)'!$C$25:$V$44,INT($H40/2)+1,AX$2)&lt;&gt;2),INDEX($E$3:$F$22,AX$2,MOD(COLUMNS($AW$2:AX$2),2)+1),INDEX($E$3:$F$22,INT($H40/2)+1,MOD(COLUMNS($AW$2:AX$2),2)+1))</f>
        <v>4.3388373911755815</v>
      </c>
      <c r="AY40" s="70">
        <f>IF(OR(MOD($H40,2)=0,INDEX('Данные (2)'!$C$25:$V$44,INT($H40/2)+1,AY$2)&lt;&gt;2),INDEX($E$3:$F$22,AY$2,MOD(COLUMNS($AW$2:AY$2),2)+1),INDEX($E$3:$F$22,INT($H40/2)+1,MOD(COLUMNS($AW$2:AY$2),2)+1))</f>
        <v>9.0096886790241921</v>
      </c>
      <c r="AZ40" s="70">
        <f>IF(OR(MOD($H40,2)=0,INDEX('Данные (2)'!$C$25:$V$44,INT($H40/2)+1,AZ$2)&lt;&gt;2),INDEX($E$3:$F$22,AZ$2,MOD(COLUMNS($AW$2:AZ$2),2)+1),INDEX($E$3:$F$22,INT($H40/2)+1,MOD(COLUMNS($AW$2:AZ$2),2)+1))</f>
        <v>7.8183148246802983</v>
      </c>
      <c r="BA40" s="70">
        <f>IF(OR(MOD($H40,2)=0,INDEX('Данные (2)'!$C$25:$V$44,INT($H40/2)+1,BA$2)&lt;&gt;2),INDEX($E$3:$F$22,BA$2,MOD(COLUMNS($AW$2:BA$2),2)+1),INDEX($E$3:$F$22,INT($H40/2)+1,MOD(COLUMNS($AW$2:BA$2),2)+1))</f>
        <v>6.2348980185873355</v>
      </c>
      <c r="BB40" s="70">
        <f>IF(OR(MOD($H40,2)=0,INDEX('Данные (2)'!$C$25:$V$44,INT($H40/2)+1,BB$2)&lt;&gt;2),INDEX($E$3:$F$22,BB$2,MOD(COLUMNS($AW$2:BB$2),2)+1),INDEX($E$3:$F$22,INT($H40/2)+1,MOD(COLUMNS($AW$2:BB$2),2)+1))</f>
        <v>9.7492791218182369</v>
      </c>
      <c r="BC40" s="70">
        <f>IF(OR(MOD($H40,2)=0,INDEX('Данные (2)'!$C$25:$V$44,INT($H40/2)+1,BC$2)&lt;&gt;2),INDEX($E$3:$F$22,BC$2,MOD(COLUMNS($AW$2:BC$2),2)+1),INDEX($E$3:$F$22,INT($H40/2)+1,MOD(COLUMNS($AW$2:BC$2),2)+1))</f>
        <v>2.2252093395631443</v>
      </c>
      <c r="BD40" s="70">
        <f>IF(OR(MOD($H40,2)=0,INDEX('Данные (2)'!$C$25:$V$44,INT($H40/2)+1,BD$2)&lt;&gt;2),INDEX($E$3:$F$22,BD$2,MOD(COLUMNS($AW$2:BD$2),2)+1),INDEX($E$3:$F$22,INT($H40/2)+1,MOD(COLUMNS($AW$2:BD$2),2)+1))</f>
        <v>9.7492791218182369</v>
      </c>
      <c r="BE40" s="70">
        <f>IF(OR(MOD($H40,2)=0,INDEX('Данные (2)'!$C$25:$V$44,INT($H40/2)+1,BE$2)&lt;&gt;2),INDEX($E$3:$F$22,BE$2,MOD(COLUMNS($AW$2:BE$2),2)+1),INDEX($E$3:$F$22,INT($H40/2)+1,MOD(COLUMNS($AW$2:BE$2),2)+1))</f>
        <v>-2.2252093395631434</v>
      </c>
      <c r="BF40" s="70">
        <f>IF(OR(MOD($H40,2)=0,INDEX('Данные (2)'!$C$25:$V$44,INT($H40/2)+1,BF$2)&lt;&gt;2),INDEX($E$3:$F$22,BF$2,MOD(COLUMNS($AW$2:BF$2),2)+1),INDEX($E$3:$F$22,INT($H40/2)+1,MOD(COLUMNS($AW$2:BF$2),2)+1))</f>
        <v>7.8183148246802991</v>
      </c>
      <c r="BG40" s="70">
        <f>IF(OR(MOD($H40,2)=0,INDEX('Данные (2)'!$C$25:$V$44,INT($H40/2)+1,BG$2)&lt;&gt;2),INDEX($E$3:$F$22,BG$2,MOD(COLUMNS($AW$2:BG$2),2)+1),INDEX($E$3:$F$22,INT($H40/2)+1,MOD(COLUMNS($AW$2:BG$2),2)+1))</f>
        <v>-6.2348980185873346</v>
      </c>
      <c r="BH40" s="70">
        <f>IF(OR(MOD($H40,2)=0,INDEX('Данные (2)'!$C$25:$V$44,INT($H40/2)+1,BH$2)&lt;&gt;2),INDEX($E$3:$F$22,BH$2,MOD(COLUMNS($AW$2:BH$2),2)+1),INDEX($E$3:$F$22,INT($H40/2)+1,MOD(COLUMNS($AW$2:BH$2),2)+1))</f>
        <v>4.3388373911755824</v>
      </c>
      <c r="BI40" s="70">
        <f>IF(OR(MOD($H40,2)=0,INDEX('Данные (2)'!$C$25:$V$44,INT($H40/2)+1,BI$2)&lt;&gt;2),INDEX($E$3:$F$22,BI$2,MOD(COLUMNS($AW$2:BI$2),2)+1),INDEX($E$3:$F$22,INT($H40/2)+1,MOD(COLUMNS($AW$2:BI$2),2)+1))</f>
        <v>-9.0096886790241903</v>
      </c>
      <c r="BJ40" s="70">
        <f>IF(OR(MOD($H40,2)=0,INDEX('Данные (2)'!$C$25:$V$44,INT($H40/2)+1,BJ$2)&lt;&gt;2),INDEX($E$3:$F$22,BJ$2,MOD(COLUMNS($AW$2:BJ$2),2)+1),INDEX($E$3:$F$22,INT($H40/2)+1,MOD(COLUMNS($AW$2:BJ$2),2)+1))</f>
        <v>1.22514845490862E-15</v>
      </c>
      <c r="BK40" s="70">
        <f>IF(OR(MOD($H40,2)=0,INDEX('Данные (2)'!$C$25:$V$44,INT($H40/2)+1,BK$2)&lt;&gt;2),INDEX($E$3:$F$22,BK$2,MOD(COLUMNS($AW$2:BK$2),2)+1),INDEX($E$3:$F$22,INT($H40/2)+1,MOD(COLUMNS($AW$2:BK$2),2)+1))</f>
        <v>-10</v>
      </c>
      <c r="BL40" s="70">
        <f>IF(OR(MOD($H40,2)=0,INDEX('Данные (2)'!$C$25:$V$44,INT($H40/2)+1,BL$2)&lt;&gt;2),INDEX($E$3:$F$22,BL$2,MOD(COLUMNS($AW$2:BL$2),2)+1),INDEX($E$3:$F$22,INT($H40/2)+1,MOD(COLUMNS($AW$2:BL$2),2)+1))</f>
        <v>-4.3388373911755798</v>
      </c>
      <c r="BM40" s="70">
        <f>IF(OR(MOD($H40,2)=0,INDEX('Данные (2)'!$C$25:$V$44,INT($H40/2)+1,BM$2)&lt;&gt;2),INDEX($E$3:$F$22,BM$2,MOD(COLUMNS($AW$2:BM$2),2)+1),INDEX($E$3:$F$22,INT($H40/2)+1,MOD(COLUMNS($AW$2:BM$2),2)+1))</f>
        <v>-9.0096886790241921</v>
      </c>
      <c r="BN40" s="70">
        <f>IF(OR(MOD($H40,2)=0,INDEX('Данные (2)'!$C$25:$V$44,INT($H40/2)+1,BN$2)&lt;&gt;2),INDEX($E$3:$F$22,BN$2,MOD(COLUMNS($AW$2:BN$2),2)+1),INDEX($E$3:$F$22,INT($H40/2)+1,MOD(COLUMNS($AW$2:BN$2),2)+1))</f>
        <v>-7.8183148246802965</v>
      </c>
      <c r="BO40" s="70">
        <f>IF(OR(MOD($H40,2)=0,INDEX('Данные (2)'!$C$25:$V$44,INT($H40/2)+1,BO$2)&lt;&gt;2),INDEX($E$3:$F$22,BO$2,MOD(COLUMNS($AW$2:BO$2),2)+1),INDEX($E$3:$F$22,INT($H40/2)+1,MOD(COLUMNS($AW$2:BO$2),2)+1))</f>
        <v>-6.2348980185873373</v>
      </c>
      <c r="BP40" s="70">
        <f>IF(OR(MOD($H40,2)=0,INDEX('Данные (2)'!$C$25:$V$44,INT($H40/2)+1,BP$2)&lt;&gt;2),INDEX($E$3:$F$22,BP$2,MOD(COLUMNS($AW$2:BP$2),2)+1),INDEX($E$3:$F$22,INT($H40/2)+1,MOD(COLUMNS($AW$2:BP$2),2)+1))</f>
        <v>-9.7492791218182369</v>
      </c>
      <c r="BQ40" s="70">
        <f>IF(OR(MOD($H40,2)=0,INDEX('Данные (2)'!$C$25:$V$44,INT($H40/2)+1,BQ$2)&lt;&gt;2),INDEX($E$3:$F$22,BQ$2,MOD(COLUMNS($AW$2:BQ$2),2)+1),INDEX($E$3:$F$22,INT($H40/2)+1,MOD(COLUMNS($AW$2:BQ$2),2)+1))</f>
        <v>-2.225209339563146</v>
      </c>
      <c r="BR40" s="70">
        <f>IF(OR(MOD($H40,2)=0,INDEX('Данные (2)'!$C$25:$V$44,INT($H40/2)+1,BR$2)&lt;&gt;2),INDEX($E$3:$F$22,BR$2,MOD(COLUMNS($AW$2:BR$2),2)+1),INDEX($E$3:$F$22,INT($H40/2)+1,MOD(COLUMNS($AW$2:BR$2),2)+1))</f>
        <v>-9.7492791218182369</v>
      </c>
      <c r="BS40" s="70">
        <f>IF(OR(MOD($H40,2)=0,INDEX('Данные (2)'!$C$25:$V$44,INT($H40/2)+1,BS$2)&lt;&gt;2),INDEX($E$3:$F$22,BS$2,MOD(COLUMNS($AW$2:BS$2),2)+1),INDEX($E$3:$F$22,INT($H40/2)+1,MOD(COLUMNS($AW$2:BS$2),2)+1))</f>
        <v>2.2252093395631425</v>
      </c>
      <c r="BT40" s="70">
        <f>IF(OR(MOD($H40,2)=0,INDEX('Данные (2)'!$C$25:$V$44,INT($H40/2)+1,BT$2)&lt;&gt;2),INDEX($E$3:$F$22,BT$2,MOD(COLUMNS($AW$2:BT$2),2)+1),INDEX($E$3:$F$22,INT($H40/2)+1,MOD(COLUMNS($AW$2:BT$2),2)+1))</f>
        <v>-7.8183148246802991</v>
      </c>
      <c r="BU40" s="70">
        <f>IF(OR(MOD($H40,2)=0,INDEX('Данные (2)'!$C$25:$V$44,INT($H40/2)+1,BU$2)&lt;&gt;2),INDEX($E$3:$F$22,BU$2,MOD(COLUMNS($AW$2:BU$2),2)+1),INDEX($E$3:$F$22,INT($H40/2)+1,MOD(COLUMNS($AW$2:BU$2),2)+1))</f>
        <v>6.2348980185873337</v>
      </c>
      <c r="BV40" s="70">
        <f>IF(OR(MOD($H40,2)=0,INDEX('Данные (2)'!$C$25:$V$44,INT($H40/2)+1,BV$2)&lt;&gt;2),INDEX($E$3:$F$22,BV$2,MOD(COLUMNS($AW$2:BV$2),2)+1),INDEX($E$3:$F$22,INT($H40/2)+1,MOD(COLUMNS($AW$2:BV$2),2)+1))</f>
        <v>-4.3388373911755833</v>
      </c>
      <c r="BW40" s="70">
        <f>IF(OR(MOD($H40,2)=0,INDEX('Данные (2)'!$C$25:$V$44,INT($H40/2)+1,BW$2)&lt;&gt;2),INDEX($E$3:$F$22,BW$2,MOD(COLUMNS($AW$2:BW$2),2)+1),INDEX($E$3:$F$22,INT($H40/2)+1,MOD(COLUMNS($AW$2:BW$2),2)+1))</f>
        <v>9.0096886790241903</v>
      </c>
      <c r="BX40" s="70">
        <f>IF(OR(MOD($H40,2)=0,INDEX('Данные (2)'!$C$25:$V$44,INT($H40/2)+1,BX$2)&lt;&gt;2),INDEX($E$3:$F$22,BX$2,MOD(COLUMNS($AW$2:BX$2),2)+1),INDEX($E$3:$F$22,INT($H40/2)+1,MOD(COLUMNS($AW$2:BX$2),2)+1))</f>
        <v>-2.45029690981724E-15</v>
      </c>
      <c r="BY40" s="70">
        <f>IF(OR(MOD($H40,2)=0,INDEX('Данные (2)'!$C$25:$V$44,INT($H40/2)+1,BY$2)&lt;&gt;2),INDEX($E$3:$F$22,BY$2,MOD(COLUMNS($AW$2:BY$2),2)+1),INDEX($E$3:$F$22,INT($H40/2)+1,MOD(COLUMNS($AW$2:BY$2),2)+1))</f>
        <v>10</v>
      </c>
      <c r="BZ40" s="70">
        <f>IF(OR(MOD($H40,2)=0,INDEX('Данные (2)'!$C$25:$V$44,INT($H40/2)+1,BZ$2)&lt;&gt;2),INDEX($E$3:$F$22,BZ$2,MOD(COLUMNS($AW$2:BZ$2),2)+1),INDEX($E$3:$F$22,INT($H40/2)+1,MOD(COLUMNS($AW$2:BZ$2),2)+1))</f>
        <v>4.3388373911755789</v>
      </c>
      <c r="CA40" s="70">
        <f>IF(OR(MOD($H40,2)=0,INDEX('Данные (2)'!$C$25:$V$44,INT($H40/2)+1,CA$2)&lt;&gt;2),INDEX($E$3:$F$22,CA$2,MOD(COLUMNS($AW$2:CA$2),2)+1),INDEX($E$3:$F$22,INT($H40/2)+1,MOD(COLUMNS($AW$2:CA$2),2)+1))</f>
        <v>9.0096886790241921</v>
      </c>
      <c r="CB40" s="70">
        <f>IF(OR(MOD($H40,2)=0,INDEX('Данные (2)'!$C$25:$V$44,INT($H40/2)+1,CB$2)&lt;&gt;2),INDEX($E$3:$F$22,CB$2,MOD(COLUMNS($AW$2:CB$2),2)+1),INDEX($E$3:$F$22,INT($H40/2)+1,MOD(COLUMNS($AW$2:CB$2),2)+1))</f>
        <v>7.8183148246802956</v>
      </c>
      <c r="CC40" s="70">
        <f>IF(OR(MOD($H40,2)=0,INDEX('Данные (2)'!$C$25:$V$44,INT($H40/2)+1,CC$2)&lt;&gt;2),INDEX($E$3:$F$22,CC$2,MOD(COLUMNS($AW$2:CC$2),2)+1),INDEX($E$3:$F$22,INT($H40/2)+1,MOD(COLUMNS($AW$2:CC$2),2)+1))</f>
        <v>6.2348980185873373</v>
      </c>
      <c r="CD40" s="70">
        <f>IF(OR(MOD($H40,2)=0,INDEX('Данные (2)'!$C$25:$V$44,INT($H40/2)+1,CD$2)&lt;&gt;2),INDEX($E$3:$F$22,CD$2,MOD(COLUMNS($AW$2:CD$2),2)+1),INDEX($E$3:$F$22,INT($H40/2)+1,MOD(COLUMNS($AW$2:CD$2),2)+1))</f>
        <v>9.7492791218182351</v>
      </c>
      <c r="CE40" s="70">
        <f>IF(OR(MOD($H40,2)=0,INDEX('Данные (2)'!$C$25:$V$44,INT($H40/2)+1,CE$2)&lt;&gt;2),INDEX($E$3:$F$22,CE$2,MOD(COLUMNS($AW$2:CE$2),2)+1),INDEX($E$3:$F$22,INT($H40/2)+1,MOD(COLUMNS($AW$2:CE$2),2)+1))</f>
        <v>2.2252093395631469</v>
      </c>
      <c r="CF40" s="70">
        <f>IF(OR(MOD($H40,2)=0,INDEX('Данные (2)'!$C$25:$V$44,INT($H40/2)+1,CF$2)&lt;&gt;2),INDEX($E$3:$F$22,CF$2,MOD(COLUMNS($AW$2:CF$2),2)+1),INDEX($E$3:$F$22,INT($H40/2)+1,MOD(COLUMNS($AW$2:CF$2),2)+1))</f>
        <v>9.7492791218182369</v>
      </c>
      <c r="CG40" s="70">
        <f>IF(OR(MOD($H40,2)=0,INDEX('Данные (2)'!$C$25:$V$44,INT($H40/2)+1,CG$2)&lt;&gt;2),INDEX($E$3:$F$22,CG$2,MOD(COLUMNS($AW$2:CG$2),2)+1),INDEX($E$3:$F$22,INT($H40/2)+1,MOD(COLUMNS($AW$2:CG$2),2)+1))</f>
        <v>-2.2252093395631407</v>
      </c>
      <c r="CH40" s="70">
        <f>IF(OR(MOD($H40,2)=0,INDEX('Данные (2)'!$C$25:$V$44,INT($H40/2)+1,CH$2)&lt;&gt;2),INDEX($E$3:$F$22,CH$2,MOD(COLUMNS($AW$2:CH$2),2)+1),INDEX($E$3:$F$22,INT($H40/2)+1,MOD(COLUMNS($AW$2:CH$2),2)+1))</f>
        <v>7.8183148246803</v>
      </c>
      <c r="CI40" s="70">
        <f>IF(OR(MOD($H40,2)=0,INDEX('Данные (2)'!$C$25:$V$44,INT($H40/2)+1,CI$2)&lt;&gt;2),INDEX($E$3:$F$22,CI$2,MOD(COLUMNS($AW$2:CI$2),2)+1),INDEX($E$3:$F$22,INT($H40/2)+1,MOD(COLUMNS($AW$2:CI$2),2)+1))</f>
        <v>-6.2348980185873328</v>
      </c>
      <c r="CJ40" s="70">
        <f>IF(OR(MOD($H40,2)=0,INDEX('Данные (2)'!$C$25:$V$44,INT($H40/2)+1,CJ$2)&lt;&gt;2),INDEX($E$3:$F$22,CJ$2,MOD(COLUMNS($AW$2:CJ$2),2)+1),INDEX($E$3:$F$22,INT($H40/2)+1,MOD(COLUMNS($AW$2:CJ$2),2)+1))</f>
        <v>4.3388373911755842</v>
      </c>
      <c r="CK40" s="70">
        <f>IF(OR(MOD($H40,2)=0,INDEX('Данные (2)'!$C$25:$V$44,INT($H40/2)+1,CK$2)&lt;&gt;2),INDEX($E$3:$F$22,CK$2,MOD(COLUMNS($AW$2:CK$2),2)+1),INDEX($E$3:$F$22,INT($H40/2)+1,MOD(COLUMNS($AW$2:CK$2),2)+1))</f>
        <v>-9.0096886790241886</v>
      </c>
      <c r="CM40" s="69">
        <f>INDEX(I40:AV40,$B$60*2-1)</f>
        <v>-4.3388373911755833</v>
      </c>
      <c r="CN40" s="69">
        <f>INDEX(I40:AV40,$B$60*2)</f>
        <v>9.0096886790241903</v>
      </c>
      <c r="CO40" s="69">
        <f>INDEX(AX40:CK40,$B$60*2-1)</f>
        <v>-4.3388373911755833</v>
      </c>
      <c r="CP40" s="69">
        <f>INDEX(AX40:CK40,$B$60*2)</f>
        <v>9.0096886790241903</v>
      </c>
    </row>
    <row r="41" spans="1:94" x14ac:dyDescent="0.25">
      <c r="H41" s="73">
        <v>37</v>
      </c>
      <c r="I41" s="72">
        <f>IF(OR(MOD($H41,2)=0,INDEX('Данные (2)'!$C$25:$V$44,INT($H41/2)+1,I$2)&lt;&gt;1),INDEX($E$3:$F$22,I$2,MOD(COLUMNS(H$2:$I$2),2)+1),INDEX($E$3:$F$22,INT($H41/2)+1,MOD(COLUMNS(H$2:$I$2),2)+1))</f>
        <v>4.3388373911755815</v>
      </c>
      <c r="J41" s="72">
        <f>IF(OR(MOD($H41,2)=0,INDEX('Данные (2)'!$C$25:$V$44,INT($H41/2)+1,J$2)&lt;&gt;1),INDEX($E$3:$F$22,J$2,MOD(COLUMNS($H$2:J$2),2)+1),INDEX($E$3:$F$22,INT($H41/2)+1,MOD(COLUMNS($H$2:J$2),2)+1))</f>
        <v>9.0096886790241921</v>
      </c>
      <c r="K41" s="72">
        <f>IF(OR(MOD($H41,2)=0,INDEX('Данные (2)'!$C$25:$V$44,INT($H41/2)+1,K$2)&lt;&gt;1),INDEX($E$3:$F$22,K$2,MOD(COLUMNS($H$2:K$2),2)+1),INDEX($E$3:$F$22,INT($H41/2)+1,MOD(COLUMNS($H$2:K$2),2)+1))</f>
        <v>7.8183148246802983</v>
      </c>
      <c r="L41" s="72">
        <f>IF(OR(MOD($H41,2)=0,INDEX('Данные (2)'!$C$25:$V$44,INT($H41/2)+1,L$2)&lt;&gt;1),INDEX($E$3:$F$22,L$2,MOD(COLUMNS($H$2:L$2),2)+1),INDEX($E$3:$F$22,INT($H41/2)+1,MOD(COLUMNS($H$2:L$2),2)+1))</f>
        <v>6.2348980185873355</v>
      </c>
      <c r="M41" s="72">
        <f>IF(OR(MOD($H41,2)=0,INDEX('Данные (2)'!$C$25:$V$44,INT($H41/2)+1,M$2)&lt;&gt;1),INDEX($E$3:$F$22,M$2,MOD(COLUMNS($H$2:M$2),2)+1),INDEX($E$3:$F$22,INT($H41/2)+1,MOD(COLUMNS($H$2:M$2),2)+1))</f>
        <v>9.7492791218182369</v>
      </c>
      <c r="N41" s="72">
        <f>IF(OR(MOD($H41,2)=0,INDEX('Данные (2)'!$C$25:$V$44,INT($H41/2)+1,N$2)&lt;&gt;1),INDEX($E$3:$F$22,N$2,MOD(COLUMNS($H$2:N$2),2)+1),INDEX($E$3:$F$22,INT($H41/2)+1,MOD(COLUMNS($H$2:N$2),2)+1))</f>
        <v>2.2252093395631443</v>
      </c>
      <c r="O41" s="72">
        <f>IF(OR(MOD($H41,2)=0,INDEX('Данные (2)'!$C$25:$V$44,INT($H41/2)+1,O$2)&lt;&gt;1),INDEX($E$3:$F$22,O$2,MOD(COLUMNS($H$2:O$2),2)+1),INDEX($E$3:$F$22,INT($H41/2)+1,MOD(COLUMNS($H$2:O$2),2)+1))</f>
        <v>9.7492791218182369</v>
      </c>
      <c r="P41" s="72">
        <f>IF(OR(MOD($H41,2)=0,INDEX('Данные (2)'!$C$25:$V$44,INT($H41/2)+1,P$2)&lt;&gt;1),INDEX($E$3:$F$22,P$2,MOD(COLUMNS($H$2:P$2),2)+1),INDEX($E$3:$F$22,INT($H41/2)+1,MOD(COLUMNS($H$2:P$2),2)+1))</f>
        <v>-2.2252093395631434</v>
      </c>
      <c r="Q41" s="72">
        <f>IF(OR(MOD($H41,2)=0,INDEX('Данные (2)'!$C$25:$V$44,INT($H41/2)+1,Q$2)&lt;&gt;1),INDEX($E$3:$F$22,Q$2,MOD(COLUMNS($H$2:Q$2),2)+1),INDEX($E$3:$F$22,INT($H41/2)+1,MOD(COLUMNS($H$2:Q$2),2)+1))</f>
        <v>7.8183148246802991</v>
      </c>
      <c r="R41" s="72">
        <f>IF(OR(MOD($H41,2)=0,INDEX('Данные (2)'!$C$25:$V$44,INT($H41/2)+1,R$2)&lt;&gt;1),INDEX($E$3:$F$22,R$2,MOD(COLUMNS($H$2:R$2),2)+1),INDEX($E$3:$F$22,INT($H41/2)+1,MOD(COLUMNS($H$2:R$2),2)+1))</f>
        <v>-6.2348980185873346</v>
      </c>
      <c r="S41" s="72">
        <f>IF(OR(MOD($H41,2)=0,INDEX('Данные (2)'!$C$25:$V$44,INT($H41/2)+1,S$2)&lt;&gt;1),INDEX($E$3:$F$22,S$2,MOD(COLUMNS($H$2:S$2),2)+1),INDEX($E$3:$F$22,INT($H41/2)+1,MOD(COLUMNS($H$2:S$2),2)+1))</f>
        <v>4.3388373911755824</v>
      </c>
      <c r="T41" s="72">
        <f>IF(OR(MOD($H41,2)=0,INDEX('Данные (2)'!$C$25:$V$44,INT($H41/2)+1,T$2)&lt;&gt;1),INDEX($E$3:$F$22,T$2,MOD(COLUMNS($H$2:T$2),2)+1),INDEX($E$3:$F$22,INT($H41/2)+1,MOD(COLUMNS($H$2:T$2),2)+1))</f>
        <v>-9.0096886790241903</v>
      </c>
      <c r="U41" s="72">
        <f>IF(OR(MOD($H41,2)=0,INDEX('Данные (2)'!$C$25:$V$44,INT($H41/2)+1,U$2)&lt;&gt;1),INDEX($E$3:$F$22,U$2,MOD(COLUMNS($H$2:U$2),2)+1),INDEX($E$3:$F$22,INT($H41/2)+1,MOD(COLUMNS($H$2:U$2),2)+1))</f>
        <v>1.22514845490862E-15</v>
      </c>
      <c r="V41" s="72">
        <f>IF(OR(MOD($H41,2)=0,INDEX('Данные (2)'!$C$25:$V$44,INT($H41/2)+1,V$2)&lt;&gt;1),INDEX($E$3:$F$22,V$2,MOD(COLUMNS($H$2:V$2),2)+1),INDEX($E$3:$F$22,INT($H41/2)+1,MOD(COLUMNS($H$2:V$2),2)+1))</f>
        <v>-10</v>
      </c>
      <c r="W41" s="72">
        <f>IF(OR(MOD($H41,2)=0,INDEX('Данные (2)'!$C$25:$V$44,INT($H41/2)+1,W$2)&lt;&gt;1),INDEX($E$3:$F$22,W$2,MOD(COLUMNS($H$2:W$2),2)+1),INDEX($E$3:$F$22,INT($H41/2)+1,MOD(COLUMNS($H$2:W$2),2)+1))</f>
        <v>-4.3388373911755798</v>
      </c>
      <c r="X41" s="72">
        <f>IF(OR(MOD($H41,2)=0,INDEX('Данные (2)'!$C$25:$V$44,INT($H41/2)+1,X$2)&lt;&gt;1),INDEX($E$3:$F$22,X$2,MOD(COLUMNS($H$2:X$2),2)+1),INDEX($E$3:$F$22,INT($H41/2)+1,MOD(COLUMNS($H$2:X$2),2)+1))</f>
        <v>-9.0096886790241921</v>
      </c>
      <c r="Y41" s="72">
        <f>IF(OR(MOD($H41,2)=0,INDEX('Данные (2)'!$C$25:$V$44,INT($H41/2)+1,Y$2)&lt;&gt;1),INDEX($E$3:$F$22,Y$2,MOD(COLUMNS($H$2:Y$2),2)+1),INDEX($E$3:$F$22,INT($H41/2)+1,MOD(COLUMNS($H$2:Y$2),2)+1))</f>
        <v>-7.8183148246802965</v>
      </c>
      <c r="Z41" s="72">
        <f>IF(OR(MOD($H41,2)=0,INDEX('Данные (2)'!$C$25:$V$44,INT($H41/2)+1,Z$2)&lt;&gt;1),INDEX($E$3:$F$22,Z$2,MOD(COLUMNS($H$2:Z$2),2)+1),INDEX($E$3:$F$22,INT($H41/2)+1,MOD(COLUMNS($H$2:Z$2),2)+1))</f>
        <v>-6.2348980185873373</v>
      </c>
      <c r="AA41" s="72">
        <f>IF(OR(MOD($H41,2)=0,INDEX('Данные (2)'!$C$25:$V$44,INT($H41/2)+1,AA$2)&lt;&gt;1),INDEX($E$3:$F$22,AA$2,MOD(COLUMNS($H$2:AA$2),2)+1),INDEX($E$3:$F$22,INT($H41/2)+1,MOD(COLUMNS($H$2:AA$2),2)+1))</f>
        <v>-9.7492791218182369</v>
      </c>
      <c r="AB41" s="72">
        <f>IF(OR(MOD($H41,2)=0,INDEX('Данные (2)'!$C$25:$V$44,INT($H41/2)+1,AB$2)&lt;&gt;1),INDEX($E$3:$F$22,AB$2,MOD(COLUMNS($H$2:AB$2),2)+1),INDEX($E$3:$F$22,INT($H41/2)+1,MOD(COLUMNS($H$2:AB$2),2)+1))</f>
        <v>-2.225209339563146</v>
      </c>
      <c r="AC41" s="72">
        <f>IF(OR(MOD($H41,2)=0,INDEX('Данные (2)'!$C$25:$V$44,INT($H41/2)+1,AC$2)&lt;&gt;1),INDEX($E$3:$F$22,AC$2,MOD(COLUMNS($H$2:AC$2),2)+1),INDEX($E$3:$F$22,INT($H41/2)+1,MOD(COLUMNS($H$2:AC$2),2)+1))</f>
        <v>-9.7492791218182369</v>
      </c>
      <c r="AD41" s="72">
        <f>IF(OR(MOD($H41,2)=0,INDEX('Данные (2)'!$C$25:$V$44,INT($H41/2)+1,AD$2)&lt;&gt;1),INDEX($E$3:$F$22,AD$2,MOD(COLUMNS($H$2:AD$2),2)+1),INDEX($E$3:$F$22,INT($H41/2)+1,MOD(COLUMNS($H$2:AD$2),2)+1))</f>
        <v>2.2252093395631425</v>
      </c>
      <c r="AE41" s="72">
        <f>IF(OR(MOD($H41,2)=0,INDEX('Данные (2)'!$C$25:$V$44,INT($H41/2)+1,AE$2)&lt;&gt;1),INDEX($E$3:$F$22,AE$2,MOD(COLUMNS($H$2:AE$2),2)+1),INDEX($E$3:$F$22,INT($H41/2)+1,MOD(COLUMNS($H$2:AE$2),2)+1))</f>
        <v>-7.8183148246802991</v>
      </c>
      <c r="AF41" s="72">
        <f>IF(OR(MOD($H41,2)=0,INDEX('Данные (2)'!$C$25:$V$44,INT($H41/2)+1,AF$2)&lt;&gt;1),INDEX($E$3:$F$22,AF$2,MOD(COLUMNS($H$2:AF$2),2)+1),INDEX($E$3:$F$22,INT($H41/2)+1,MOD(COLUMNS($H$2:AF$2),2)+1))</f>
        <v>6.2348980185873337</v>
      </c>
      <c r="AG41" s="72">
        <f>IF(OR(MOD($H41,2)=0,INDEX('Данные (2)'!$C$25:$V$44,INT($H41/2)+1,AG$2)&lt;&gt;1),INDEX($E$3:$F$22,AG$2,MOD(COLUMNS($H$2:AG$2),2)+1),INDEX($E$3:$F$22,INT($H41/2)+1,MOD(COLUMNS($H$2:AG$2),2)+1))</f>
        <v>-4.3388373911755833</v>
      </c>
      <c r="AH41" s="72">
        <f>IF(OR(MOD($H41,2)=0,INDEX('Данные (2)'!$C$25:$V$44,INT($H41/2)+1,AH$2)&lt;&gt;1),INDEX($E$3:$F$22,AH$2,MOD(COLUMNS($H$2:AH$2),2)+1),INDEX($E$3:$F$22,INT($H41/2)+1,MOD(COLUMNS($H$2:AH$2),2)+1))</f>
        <v>9.0096886790241903</v>
      </c>
      <c r="AI41" s="72">
        <f>IF(OR(MOD($H41,2)=0,INDEX('Данные (2)'!$C$25:$V$44,INT($H41/2)+1,AI$2)&lt;&gt;1),INDEX($E$3:$F$22,AI$2,MOD(COLUMNS($H$2:AI$2),2)+1),INDEX($E$3:$F$22,INT($H41/2)+1,MOD(COLUMNS($H$2:AI$2),2)+1))</f>
        <v>-2.45029690981724E-15</v>
      </c>
      <c r="AJ41" s="72">
        <f>IF(OR(MOD($H41,2)=0,INDEX('Данные (2)'!$C$25:$V$44,INT($H41/2)+1,AJ$2)&lt;&gt;1),INDEX($E$3:$F$22,AJ$2,MOD(COLUMNS($H$2:AJ$2),2)+1),INDEX($E$3:$F$22,INT($H41/2)+1,MOD(COLUMNS($H$2:AJ$2),2)+1))</f>
        <v>10</v>
      </c>
      <c r="AK41" s="72">
        <f>IF(OR(MOD($H41,2)=0,INDEX('Данные (2)'!$C$25:$V$44,INT($H41/2)+1,AK$2)&lt;&gt;1),INDEX($E$3:$F$22,AK$2,MOD(COLUMNS($H$2:AK$2),2)+1),INDEX($E$3:$F$22,INT($H41/2)+1,MOD(COLUMNS($H$2:AK$2),2)+1))</f>
        <v>4.3388373911755789</v>
      </c>
      <c r="AL41" s="72">
        <f>IF(OR(MOD($H41,2)=0,INDEX('Данные (2)'!$C$25:$V$44,INT($H41/2)+1,AL$2)&lt;&gt;1),INDEX($E$3:$F$22,AL$2,MOD(COLUMNS($H$2:AL$2),2)+1),INDEX($E$3:$F$22,INT($H41/2)+1,MOD(COLUMNS($H$2:AL$2),2)+1))</f>
        <v>9.0096886790241921</v>
      </c>
      <c r="AM41" s="72">
        <f>IF(OR(MOD($H41,2)=0,INDEX('Данные (2)'!$C$25:$V$44,INT($H41/2)+1,AM$2)&lt;&gt;1),INDEX($E$3:$F$22,AM$2,MOD(COLUMNS($H$2:AM$2),2)+1),INDEX($E$3:$F$22,INT($H41/2)+1,MOD(COLUMNS($H$2:AM$2),2)+1))</f>
        <v>7.8183148246802956</v>
      </c>
      <c r="AN41" s="72">
        <f>IF(OR(MOD($H41,2)=0,INDEX('Данные (2)'!$C$25:$V$44,INT($H41/2)+1,AN$2)&lt;&gt;1),INDEX($E$3:$F$22,AN$2,MOD(COLUMNS($H$2:AN$2),2)+1),INDEX($E$3:$F$22,INT($H41/2)+1,MOD(COLUMNS($H$2:AN$2),2)+1))</f>
        <v>6.2348980185873373</v>
      </c>
      <c r="AO41" s="72">
        <f>IF(OR(MOD($H41,2)=0,INDEX('Данные (2)'!$C$25:$V$44,INT($H41/2)+1,AO$2)&lt;&gt;1),INDEX($E$3:$F$22,AO$2,MOD(COLUMNS($H$2:AO$2),2)+1),INDEX($E$3:$F$22,INT($H41/2)+1,MOD(COLUMNS($H$2:AO$2),2)+1))</f>
        <v>9.7492791218182351</v>
      </c>
      <c r="AP41" s="72">
        <f>IF(OR(MOD($H41,2)=0,INDEX('Данные (2)'!$C$25:$V$44,INT($H41/2)+1,AP$2)&lt;&gt;1),INDEX($E$3:$F$22,AP$2,MOD(COLUMNS($H$2:AP$2),2)+1),INDEX($E$3:$F$22,INT($H41/2)+1,MOD(COLUMNS($H$2:AP$2),2)+1))</f>
        <v>2.2252093395631469</v>
      </c>
      <c r="AQ41" s="72">
        <f>IF(OR(MOD($H41,2)=0,INDEX('Данные (2)'!$C$25:$V$44,INT($H41/2)+1,AQ$2)&lt;&gt;1),INDEX($E$3:$F$22,AQ$2,MOD(COLUMNS($H$2:AQ$2),2)+1),INDEX($E$3:$F$22,INT($H41/2)+1,MOD(COLUMNS($H$2:AQ$2),2)+1))</f>
        <v>9.7492791218182369</v>
      </c>
      <c r="AR41" s="72">
        <f>IF(OR(MOD($H41,2)=0,INDEX('Данные (2)'!$C$25:$V$44,INT($H41/2)+1,AR$2)&lt;&gt;1),INDEX($E$3:$F$22,AR$2,MOD(COLUMNS($H$2:AR$2),2)+1),INDEX($E$3:$F$22,INT($H41/2)+1,MOD(COLUMNS($H$2:AR$2),2)+1))</f>
        <v>-2.2252093395631407</v>
      </c>
      <c r="AS41" s="72">
        <f>IF(OR(MOD($H41,2)=0,INDEX('Данные (2)'!$C$25:$V$44,INT($H41/2)+1,AS$2)&lt;&gt;1),INDEX($E$3:$F$22,AS$2,MOD(COLUMNS($H$2:AS$2),2)+1),INDEX($E$3:$F$22,INT($H41/2)+1,MOD(COLUMNS($H$2:AS$2),2)+1))</f>
        <v>7.8183148246803</v>
      </c>
      <c r="AT41" s="72">
        <f>IF(OR(MOD($H41,2)=0,INDEX('Данные (2)'!$C$25:$V$44,INT($H41/2)+1,AT$2)&lt;&gt;1),INDEX($E$3:$F$22,AT$2,MOD(COLUMNS($H$2:AT$2),2)+1),INDEX($E$3:$F$22,INT($H41/2)+1,MOD(COLUMNS($H$2:AT$2),2)+1))</f>
        <v>-6.2348980185873328</v>
      </c>
      <c r="AU41" s="72">
        <f>IF(OR(MOD($H41,2)=0,INDEX('Данные (2)'!$C$25:$V$44,INT($H41/2)+1,AU$2)&lt;&gt;1),INDEX($E$3:$F$22,AU$2,MOD(COLUMNS($H$2:AU$2),2)+1),INDEX($E$3:$F$22,INT($H41/2)+1,MOD(COLUMNS($H$2:AU$2),2)+1))</f>
        <v>4.3388373911755842</v>
      </c>
      <c r="AV41" s="72">
        <f>IF(OR(MOD($H41,2)=0,INDEX('Данные (2)'!$C$25:$V$44,INT($H41/2)+1,AV$2)&lt;&gt;1),INDEX($E$3:$F$22,AV$2,MOD(COLUMNS($H$2:AV$2),2)+1),INDEX($E$3:$F$22,INT($H41/2)+1,MOD(COLUMNS($H$2:AV$2),2)+1))</f>
        <v>-9.0096886790241886</v>
      </c>
      <c r="AX41" s="70">
        <f>IF(OR(MOD($H41,2)=0,INDEX('Данные (2)'!$C$25:$V$44,INT($H41/2)+1,AX$2)&lt;&gt;2),INDEX($E$3:$F$22,AX$2,MOD(COLUMNS($AW$2:AX$2),2)+1),INDEX($E$3:$F$22,INT($H41/2)+1,MOD(COLUMNS($AW$2:AX$2),2)+1))</f>
        <v>4.3388373911755815</v>
      </c>
      <c r="AY41" s="70">
        <f>IF(OR(MOD($H41,2)=0,INDEX('Данные (2)'!$C$25:$V$44,INT($H41/2)+1,AY$2)&lt;&gt;2),INDEX($E$3:$F$22,AY$2,MOD(COLUMNS($AW$2:AY$2),2)+1),INDEX($E$3:$F$22,INT($H41/2)+1,MOD(COLUMNS($AW$2:AY$2),2)+1))</f>
        <v>9.0096886790241921</v>
      </c>
      <c r="AZ41" s="70">
        <f>IF(OR(MOD($H41,2)=0,INDEX('Данные (2)'!$C$25:$V$44,INT($H41/2)+1,AZ$2)&lt;&gt;2),INDEX($E$3:$F$22,AZ$2,MOD(COLUMNS($AW$2:AZ$2),2)+1),INDEX($E$3:$F$22,INT($H41/2)+1,MOD(COLUMNS($AW$2:AZ$2),2)+1))</f>
        <v>7.8183148246802983</v>
      </c>
      <c r="BA41" s="70">
        <f>IF(OR(MOD($H41,2)=0,INDEX('Данные (2)'!$C$25:$V$44,INT($H41/2)+1,BA$2)&lt;&gt;2),INDEX($E$3:$F$22,BA$2,MOD(COLUMNS($AW$2:BA$2),2)+1),INDEX($E$3:$F$22,INT($H41/2)+1,MOD(COLUMNS($AW$2:BA$2),2)+1))</f>
        <v>6.2348980185873355</v>
      </c>
      <c r="BB41" s="70">
        <f>IF(OR(MOD($H41,2)=0,INDEX('Данные (2)'!$C$25:$V$44,INT($H41/2)+1,BB$2)&lt;&gt;2),INDEX($E$3:$F$22,BB$2,MOD(COLUMNS($AW$2:BB$2),2)+1),INDEX($E$3:$F$22,INT($H41/2)+1,MOD(COLUMNS($AW$2:BB$2),2)+1))</f>
        <v>9.7492791218182369</v>
      </c>
      <c r="BC41" s="70">
        <f>IF(OR(MOD($H41,2)=0,INDEX('Данные (2)'!$C$25:$V$44,INT($H41/2)+1,BC$2)&lt;&gt;2),INDEX($E$3:$F$22,BC$2,MOD(COLUMNS($AW$2:BC$2),2)+1),INDEX($E$3:$F$22,INT($H41/2)+1,MOD(COLUMNS($AW$2:BC$2),2)+1))</f>
        <v>2.2252093395631443</v>
      </c>
      <c r="BD41" s="70">
        <f>IF(OR(MOD($H41,2)=0,INDEX('Данные (2)'!$C$25:$V$44,INT($H41/2)+1,BD$2)&lt;&gt;2),INDEX($E$3:$F$22,BD$2,MOD(COLUMNS($AW$2:BD$2),2)+1),INDEX($E$3:$F$22,INT($H41/2)+1,MOD(COLUMNS($AW$2:BD$2),2)+1))</f>
        <v>9.7492791218182369</v>
      </c>
      <c r="BE41" s="70">
        <f>IF(OR(MOD($H41,2)=0,INDEX('Данные (2)'!$C$25:$V$44,INT($H41/2)+1,BE$2)&lt;&gt;2),INDEX($E$3:$F$22,BE$2,MOD(COLUMNS($AW$2:BE$2),2)+1),INDEX($E$3:$F$22,INT($H41/2)+1,MOD(COLUMNS($AW$2:BE$2),2)+1))</f>
        <v>-2.2252093395631434</v>
      </c>
      <c r="BF41" s="70">
        <f>IF(OR(MOD($H41,2)=0,INDEX('Данные (2)'!$C$25:$V$44,INT($H41/2)+1,BF$2)&lt;&gt;2),INDEX($E$3:$F$22,BF$2,MOD(COLUMNS($AW$2:BF$2),2)+1),INDEX($E$3:$F$22,INT($H41/2)+1,MOD(COLUMNS($AW$2:BF$2),2)+1))</f>
        <v>7.8183148246802991</v>
      </c>
      <c r="BG41" s="70">
        <f>IF(OR(MOD($H41,2)=0,INDEX('Данные (2)'!$C$25:$V$44,INT($H41/2)+1,BG$2)&lt;&gt;2),INDEX($E$3:$F$22,BG$2,MOD(COLUMNS($AW$2:BG$2),2)+1),INDEX($E$3:$F$22,INT($H41/2)+1,MOD(COLUMNS($AW$2:BG$2),2)+1))</f>
        <v>-6.2348980185873346</v>
      </c>
      <c r="BH41" s="70">
        <f>IF(OR(MOD($H41,2)=0,INDEX('Данные (2)'!$C$25:$V$44,INT($H41/2)+1,BH$2)&lt;&gt;2),INDEX($E$3:$F$22,BH$2,MOD(COLUMNS($AW$2:BH$2),2)+1),INDEX($E$3:$F$22,INT($H41/2)+1,MOD(COLUMNS($AW$2:BH$2),2)+1))</f>
        <v>4.3388373911755824</v>
      </c>
      <c r="BI41" s="70">
        <f>IF(OR(MOD($H41,2)=0,INDEX('Данные (2)'!$C$25:$V$44,INT($H41/2)+1,BI$2)&lt;&gt;2),INDEX($E$3:$F$22,BI$2,MOD(COLUMNS($AW$2:BI$2),2)+1),INDEX($E$3:$F$22,INT($H41/2)+1,MOD(COLUMNS($AW$2:BI$2),2)+1))</f>
        <v>-9.0096886790241903</v>
      </c>
      <c r="BJ41" s="70">
        <f>IF(OR(MOD($H41,2)=0,INDEX('Данные (2)'!$C$25:$V$44,INT($H41/2)+1,BJ$2)&lt;&gt;2),INDEX($E$3:$F$22,BJ$2,MOD(COLUMNS($AW$2:BJ$2),2)+1),INDEX($E$3:$F$22,INT($H41/2)+1,MOD(COLUMNS($AW$2:BJ$2),2)+1))</f>
        <v>1.22514845490862E-15</v>
      </c>
      <c r="BK41" s="70">
        <f>IF(OR(MOD($H41,2)=0,INDEX('Данные (2)'!$C$25:$V$44,INT($H41/2)+1,BK$2)&lt;&gt;2),INDEX($E$3:$F$22,BK$2,MOD(COLUMNS($AW$2:BK$2),2)+1),INDEX($E$3:$F$22,INT($H41/2)+1,MOD(COLUMNS($AW$2:BK$2),2)+1))</f>
        <v>-10</v>
      </c>
      <c r="BL41" s="70">
        <f>IF(OR(MOD($H41,2)=0,INDEX('Данные (2)'!$C$25:$V$44,INT($H41/2)+1,BL$2)&lt;&gt;2),INDEX($E$3:$F$22,BL$2,MOD(COLUMNS($AW$2:BL$2),2)+1),INDEX($E$3:$F$22,INT($H41/2)+1,MOD(COLUMNS($AW$2:BL$2),2)+1))</f>
        <v>-4.3388373911755798</v>
      </c>
      <c r="BM41" s="70">
        <f>IF(OR(MOD($H41,2)=0,INDEX('Данные (2)'!$C$25:$V$44,INT($H41/2)+1,BM$2)&lt;&gt;2),INDEX($E$3:$F$22,BM$2,MOD(COLUMNS($AW$2:BM$2),2)+1),INDEX($E$3:$F$22,INT($H41/2)+1,MOD(COLUMNS($AW$2:BM$2),2)+1))</f>
        <v>-9.0096886790241921</v>
      </c>
      <c r="BN41" s="70">
        <f>IF(OR(MOD($H41,2)=0,INDEX('Данные (2)'!$C$25:$V$44,INT($H41/2)+1,BN$2)&lt;&gt;2),INDEX($E$3:$F$22,BN$2,MOD(COLUMNS($AW$2:BN$2),2)+1),INDEX($E$3:$F$22,INT($H41/2)+1,MOD(COLUMNS($AW$2:BN$2),2)+1))</f>
        <v>-7.8183148246802965</v>
      </c>
      <c r="BO41" s="70">
        <f>IF(OR(MOD($H41,2)=0,INDEX('Данные (2)'!$C$25:$V$44,INT($H41/2)+1,BO$2)&lt;&gt;2),INDEX($E$3:$F$22,BO$2,MOD(COLUMNS($AW$2:BO$2),2)+1),INDEX($E$3:$F$22,INT($H41/2)+1,MOD(COLUMNS($AW$2:BO$2),2)+1))</f>
        <v>-6.2348980185873373</v>
      </c>
      <c r="BP41" s="70">
        <f>IF(OR(MOD($H41,2)=0,INDEX('Данные (2)'!$C$25:$V$44,INT($H41/2)+1,BP$2)&lt;&gt;2),INDEX($E$3:$F$22,BP$2,MOD(COLUMNS($AW$2:BP$2),2)+1),INDEX($E$3:$F$22,INT($H41/2)+1,MOD(COLUMNS($AW$2:BP$2),2)+1))</f>
        <v>-9.7492791218182369</v>
      </c>
      <c r="BQ41" s="70">
        <f>IF(OR(MOD($H41,2)=0,INDEX('Данные (2)'!$C$25:$V$44,INT($H41/2)+1,BQ$2)&lt;&gt;2),INDEX($E$3:$F$22,BQ$2,MOD(COLUMNS($AW$2:BQ$2),2)+1),INDEX($E$3:$F$22,INT($H41/2)+1,MOD(COLUMNS($AW$2:BQ$2),2)+1))</f>
        <v>-2.225209339563146</v>
      </c>
      <c r="BR41" s="70">
        <f>IF(OR(MOD($H41,2)=0,INDEX('Данные (2)'!$C$25:$V$44,INT($H41/2)+1,BR$2)&lt;&gt;2),INDEX($E$3:$F$22,BR$2,MOD(COLUMNS($AW$2:BR$2),2)+1),INDEX($E$3:$F$22,INT($H41/2)+1,MOD(COLUMNS($AW$2:BR$2),2)+1))</f>
        <v>-9.7492791218182369</v>
      </c>
      <c r="BS41" s="70">
        <f>IF(OR(MOD($H41,2)=0,INDEX('Данные (2)'!$C$25:$V$44,INT($H41/2)+1,BS$2)&lt;&gt;2),INDEX($E$3:$F$22,BS$2,MOD(COLUMNS($AW$2:BS$2),2)+1),INDEX($E$3:$F$22,INT($H41/2)+1,MOD(COLUMNS($AW$2:BS$2),2)+1))</f>
        <v>2.2252093395631425</v>
      </c>
      <c r="BT41" s="70">
        <f>IF(OR(MOD($H41,2)=0,INDEX('Данные (2)'!$C$25:$V$44,INT($H41/2)+1,BT$2)&lt;&gt;2),INDEX($E$3:$F$22,BT$2,MOD(COLUMNS($AW$2:BT$2),2)+1),INDEX($E$3:$F$22,INT($H41/2)+1,MOD(COLUMNS($AW$2:BT$2),2)+1))</f>
        <v>-7.8183148246802991</v>
      </c>
      <c r="BU41" s="70">
        <f>IF(OR(MOD($H41,2)=0,INDEX('Данные (2)'!$C$25:$V$44,INT($H41/2)+1,BU$2)&lt;&gt;2),INDEX($E$3:$F$22,BU$2,MOD(COLUMNS($AW$2:BU$2),2)+1),INDEX($E$3:$F$22,INT($H41/2)+1,MOD(COLUMNS($AW$2:BU$2),2)+1))</f>
        <v>6.2348980185873337</v>
      </c>
      <c r="BV41" s="70">
        <f>IF(OR(MOD($H41,2)=0,INDEX('Данные (2)'!$C$25:$V$44,INT($H41/2)+1,BV$2)&lt;&gt;2),INDEX($E$3:$F$22,BV$2,MOD(COLUMNS($AW$2:BV$2),2)+1),INDEX($E$3:$F$22,INT($H41/2)+1,MOD(COLUMNS($AW$2:BV$2),2)+1))</f>
        <v>-4.3388373911755833</v>
      </c>
      <c r="BW41" s="70">
        <f>IF(OR(MOD($H41,2)=0,INDEX('Данные (2)'!$C$25:$V$44,INT($H41/2)+1,BW$2)&lt;&gt;2),INDEX($E$3:$F$22,BW$2,MOD(COLUMNS($AW$2:BW$2),2)+1),INDEX($E$3:$F$22,INT($H41/2)+1,MOD(COLUMNS($AW$2:BW$2),2)+1))</f>
        <v>9.0096886790241903</v>
      </c>
      <c r="BX41" s="70">
        <f>IF(OR(MOD($H41,2)=0,INDEX('Данные (2)'!$C$25:$V$44,INT($H41/2)+1,BX$2)&lt;&gt;2),INDEX($E$3:$F$22,BX$2,MOD(COLUMNS($AW$2:BX$2),2)+1),INDEX($E$3:$F$22,INT($H41/2)+1,MOD(COLUMNS($AW$2:BX$2),2)+1))</f>
        <v>-2.45029690981724E-15</v>
      </c>
      <c r="BY41" s="70">
        <f>IF(OR(MOD($H41,2)=0,INDEX('Данные (2)'!$C$25:$V$44,INT($H41/2)+1,BY$2)&lt;&gt;2),INDEX($E$3:$F$22,BY$2,MOD(COLUMNS($AW$2:BY$2),2)+1),INDEX($E$3:$F$22,INT($H41/2)+1,MOD(COLUMNS($AW$2:BY$2),2)+1))</f>
        <v>10</v>
      </c>
      <c r="BZ41" s="70">
        <f>IF(OR(MOD($H41,2)=0,INDEX('Данные (2)'!$C$25:$V$44,INT($H41/2)+1,BZ$2)&lt;&gt;2),INDEX($E$3:$F$22,BZ$2,MOD(COLUMNS($AW$2:BZ$2),2)+1),INDEX($E$3:$F$22,INT($H41/2)+1,MOD(COLUMNS($AW$2:BZ$2),2)+1))</f>
        <v>4.3388373911755789</v>
      </c>
      <c r="CA41" s="70">
        <f>IF(OR(MOD($H41,2)=0,INDEX('Данные (2)'!$C$25:$V$44,INT($H41/2)+1,CA$2)&lt;&gt;2),INDEX($E$3:$F$22,CA$2,MOD(COLUMNS($AW$2:CA$2),2)+1),INDEX($E$3:$F$22,INT($H41/2)+1,MOD(COLUMNS($AW$2:CA$2),2)+1))</f>
        <v>9.0096886790241921</v>
      </c>
      <c r="CB41" s="70">
        <f>IF(OR(MOD($H41,2)=0,INDEX('Данные (2)'!$C$25:$V$44,INT($H41/2)+1,CB$2)&lt;&gt;2),INDEX($E$3:$F$22,CB$2,MOD(COLUMNS($AW$2:CB$2),2)+1),INDEX($E$3:$F$22,INT($H41/2)+1,MOD(COLUMNS($AW$2:CB$2),2)+1))</f>
        <v>7.8183148246802956</v>
      </c>
      <c r="CC41" s="70">
        <f>IF(OR(MOD($H41,2)=0,INDEX('Данные (2)'!$C$25:$V$44,INT($H41/2)+1,CC$2)&lt;&gt;2),INDEX($E$3:$F$22,CC$2,MOD(COLUMNS($AW$2:CC$2),2)+1),INDEX($E$3:$F$22,INT($H41/2)+1,MOD(COLUMNS($AW$2:CC$2),2)+1))</f>
        <v>6.2348980185873373</v>
      </c>
      <c r="CD41" s="70">
        <f>IF(OR(MOD($H41,2)=0,INDEX('Данные (2)'!$C$25:$V$44,INT($H41/2)+1,CD$2)&lt;&gt;2),INDEX($E$3:$F$22,CD$2,MOD(COLUMNS($AW$2:CD$2),2)+1),INDEX($E$3:$F$22,INT($H41/2)+1,MOD(COLUMNS($AW$2:CD$2),2)+1))</f>
        <v>9.7492791218182351</v>
      </c>
      <c r="CE41" s="70">
        <f>IF(OR(MOD($H41,2)=0,INDEX('Данные (2)'!$C$25:$V$44,INT($H41/2)+1,CE$2)&lt;&gt;2),INDEX($E$3:$F$22,CE$2,MOD(COLUMNS($AW$2:CE$2),2)+1),INDEX($E$3:$F$22,INT($H41/2)+1,MOD(COLUMNS($AW$2:CE$2),2)+1))</f>
        <v>2.2252093395631469</v>
      </c>
      <c r="CF41" s="70">
        <f>IF(OR(MOD($H41,2)=0,INDEX('Данные (2)'!$C$25:$V$44,INT($H41/2)+1,CF$2)&lt;&gt;2),INDEX($E$3:$F$22,CF$2,MOD(COLUMNS($AW$2:CF$2),2)+1),INDEX($E$3:$F$22,INT($H41/2)+1,MOD(COLUMNS($AW$2:CF$2),2)+1))</f>
        <v>9.7492791218182369</v>
      </c>
      <c r="CG41" s="70">
        <f>IF(OR(MOD($H41,2)=0,INDEX('Данные (2)'!$C$25:$V$44,INT($H41/2)+1,CG$2)&lt;&gt;2),INDEX($E$3:$F$22,CG$2,MOD(COLUMNS($AW$2:CG$2),2)+1),INDEX($E$3:$F$22,INT($H41/2)+1,MOD(COLUMNS($AW$2:CG$2),2)+1))</f>
        <v>-2.2252093395631407</v>
      </c>
      <c r="CH41" s="70">
        <f>IF(OR(MOD($H41,2)=0,INDEX('Данные (2)'!$C$25:$V$44,INT($H41/2)+1,CH$2)&lt;&gt;2),INDEX($E$3:$F$22,CH$2,MOD(COLUMNS($AW$2:CH$2),2)+1),INDEX($E$3:$F$22,INT($H41/2)+1,MOD(COLUMNS($AW$2:CH$2),2)+1))</f>
        <v>7.8183148246803</v>
      </c>
      <c r="CI41" s="70">
        <f>IF(OR(MOD($H41,2)=0,INDEX('Данные (2)'!$C$25:$V$44,INT($H41/2)+1,CI$2)&lt;&gt;2),INDEX($E$3:$F$22,CI$2,MOD(COLUMNS($AW$2:CI$2),2)+1),INDEX($E$3:$F$22,INT($H41/2)+1,MOD(COLUMNS($AW$2:CI$2),2)+1))</f>
        <v>-6.2348980185873328</v>
      </c>
      <c r="CJ41" s="70">
        <f>IF(OR(MOD($H41,2)=0,INDEX('Данные (2)'!$C$25:$V$44,INT($H41/2)+1,CJ$2)&lt;&gt;2),INDEX($E$3:$F$22,CJ$2,MOD(COLUMNS($AW$2:CJ$2),2)+1),INDEX($E$3:$F$22,INT($H41/2)+1,MOD(COLUMNS($AW$2:CJ$2),2)+1))</f>
        <v>4.3388373911755842</v>
      </c>
      <c r="CK41" s="70">
        <f>IF(OR(MOD($H41,2)=0,INDEX('Данные (2)'!$C$25:$V$44,INT($H41/2)+1,CK$2)&lt;&gt;2),INDEX($E$3:$F$22,CK$2,MOD(COLUMNS($AW$2:CK$2),2)+1),INDEX($E$3:$F$22,INT($H41/2)+1,MOD(COLUMNS($AW$2:CK$2),2)+1))</f>
        <v>-9.0096886790241886</v>
      </c>
      <c r="CM41" s="69">
        <f>INDEX(I41:AV41,$B$60*2-1)</f>
        <v>-4.3388373911755833</v>
      </c>
      <c r="CN41" s="69">
        <f>INDEX(I41:AV41,$B$60*2)</f>
        <v>9.0096886790241903</v>
      </c>
      <c r="CO41" s="69">
        <f>INDEX(AX41:CK41,$B$60*2-1)</f>
        <v>-4.3388373911755833</v>
      </c>
      <c r="CP41" s="69">
        <f>INDEX(AX41:CK41,$B$60*2)</f>
        <v>9.0096886790241903</v>
      </c>
    </row>
    <row r="42" spans="1:94" x14ac:dyDescent="0.25">
      <c r="H42" s="71">
        <v>38</v>
      </c>
      <c r="I42" s="70">
        <f>IF(OR(MOD($H42,2)=0,INDEX('Данные (2)'!$C$25:$V$44,INT($H42/2)+1,I$2)&lt;&gt;1),INDEX($E$3:$F$22,I$2,MOD(COLUMNS(H$2:$I$2),2)+1),INDEX($E$3:$F$22,INT($H42/2)+1,MOD(COLUMNS(H$2:$I$2),2)+1))</f>
        <v>4.3388373911755815</v>
      </c>
      <c r="J42" s="70">
        <f>IF(OR(MOD($H42,2)=0,INDEX('Данные (2)'!$C$25:$V$44,INT($H42/2)+1,J$2)&lt;&gt;1),INDEX($E$3:$F$22,J$2,MOD(COLUMNS($H$2:J$2),2)+1),INDEX($E$3:$F$22,INT($H42/2)+1,MOD(COLUMNS($H$2:J$2),2)+1))</f>
        <v>9.0096886790241921</v>
      </c>
      <c r="K42" s="70">
        <f>IF(OR(MOD($H42,2)=0,INDEX('Данные (2)'!$C$25:$V$44,INT($H42/2)+1,K$2)&lt;&gt;1),INDEX($E$3:$F$22,K$2,MOD(COLUMNS($H$2:K$2),2)+1),INDEX($E$3:$F$22,INT($H42/2)+1,MOD(COLUMNS($H$2:K$2),2)+1))</f>
        <v>7.8183148246802983</v>
      </c>
      <c r="L42" s="70">
        <f>IF(OR(MOD($H42,2)=0,INDEX('Данные (2)'!$C$25:$V$44,INT($H42/2)+1,L$2)&lt;&gt;1),INDEX($E$3:$F$22,L$2,MOD(COLUMNS($H$2:L$2),2)+1),INDEX($E$3:$F$22,INT($H42/2)+1,MOD(COLUMNS($H$2:L$2),2)+1))</f>
        <v>6.2348980185873355</v>
      </c>
      <c r="M42" s="70">
        <f>IF(OR(MOD($H42,2)=0,INDEX('Данные (2)'!$C$25:$V$44,INT($H42/2)+1,M$2)&lt;&gt;1),INDEX($E$3:$F$22,M$2,MOD(COLUMNS($H$2:M$2),2)+1),INDEX($E$3:$F$22,INT($H42/2)+1,MOD(COLUMNS($H$2:M$2),2)+1))</f>
        <v>9.7492791218182369</v>
      </c>
      <c r="N42" s="70">
        <f>IF(OR(MOD($H42,2)=0,INDEX('Данные (2)'!$C$25:$V$44,INT($H42/2)+1,N$2)&lt;&gt;1),INDEX($E$3:$F$22,N$2,MOD(COLUMNS($H$2:N$2),2)+1),INDEX($E$3:$F$22,INT($H42/2)+1,MOD(COLUMNS($H$2:N$2),2)+1))</f>
        <v>2.2252093395631443</v>
      </c>
      <c r="O42" s="70">
        <f>IF(OR(MOD($H42,2)=0,INDEX('Данные (2)'!$C$25:$V$44,INT($H42/2)+1,O$2)&lt;&gt;1),INDEX($E$3:$F$22,O$2,MOD(COLUMNS($H$2:O$2),2)+1),INDEX($E$3:$F$22,INT($H42/2)+1,MOD(COLUMNS($H$2:O$2),2)+1))</f>
        <v>9.7492791218182369</v>
      </c>
      <c r="P42" s="70">
        <f>IF(OR(MOD($H42,2)=0,INDEX('Данные (2)'!$C$25:$V$44,INT($H42/2)+1,P$2)&lt;&gt;1),INDEX($E$3:$F$22,P$2,MOD(COLUMNS($H$2:P$2),2)+1),INDEX($E$3:$F$22,INT($H42/2)+1,MOD(COLUMNS($H$2:P$2),2)+1))</f>
        <v>-2.2252093395631434</v>
      </c>
      <c r="Q42" s="70">
        <f>IF(OR(MOD($H42,2)=0,INDEX('Данные (2)'!$C$25:$V$44,INT($H42/2)+1,Q$2)&lt;&gt;1),INDEX($E$3:$F$22,Q$2,MOD(COLUMNS($H$2:Q$2),2)+1),INDEX($E$3:$F$22,INT($H42/2)+1,MOD(COLUMNS($H$2:Q$2),2)+1))</f>
        <v>7.8183148246802991</v>
      </c>
      <c r="R42" s="70">
        <f>IF(OR(MOD($H42,2)=0,INDEX('Данные (2)'!$C$25:$V$44,INT($H42/2)+1,R$2)&lt;&gt;1),INDEX($E$3:$F$22,R$2,MOD(COLUMNS($H$2:R$2),2)+1),INDEX($E$3:$F$22,INT($H42/2)+1,MOD(COLUMNS($H$2:R$2),2)+1))</f>
        <v>-6.2348980185873346</v>
      </c>
      <c r="S42" s="70">
        <f>IF(OR(MOD($H42,2)=0,INDEX('Данные (2)'!$C$25:$V$44,INT($H42/2)+1,S$2)&lt;&gt;1),INDEX($E$3:$F$22,S$2,MOD(COLUMNS($H$2:S$2),2)+1),INDEX($E$3:$F$22,INT($H42/2)+1,MOD(COLUMNS($H$2:S$2),2)+1))</f>
        <v>4.3388373911755824</v>
      </c>
      <c r="T42" s="70">
        <f>IF(OR(MOD($H42,2)=0,INDEX('Данные (2)'!$C$25:$V$44,INT($H42/2)+1,T$2)&lt;&gt;1),INDEX($E$3:$F$22,T$2,MOD(COLUMNS($H$2:T$2),2)+1),INDEX($E$3:$F$22,INT($H42/2)+1,MOD(COLUMNS($H$2:T$2),2)+1))</f>
        <v>-9.0096886790241903</v>
      </c>
      <c r="U42" s="70">
        <f>IF(OR(MOD($H42,2)=0,INDEX('Данные (2)'!$C$25:$V$44,INT($H42/2)+1,U$2)&lt;&gt;1),INDEX($E$3:$F$22,U$2,MOD(COLUMNS($H$2:U$2),2)+1),INDEX($E$3:$F$22,INT($H42/2)+1,MOD(COLUMNS($H$2:U$2),2)+1))</f>
        <v>1.22514845490862E-15</v>
      </c>
      <c r="V42" s="70">
        <f>IF(OR(MOD($H42,2)=0,INDEX('Данные (2)'!$C$25:$V$44,INT($H42/2)+1,V$2)&lt;&gt;1),INDEX($E$3:$F$22,V$2,MOD(COLUMNS($H$2:V$2),2)+1),INDEX($E$3:$F$22,INT($H42/2)+1,MOD(COLUMNS($H$2:V$2),2)+1))</f>
        <v>-10</v>
      </c>
      <c r="W42" s="70">
        <f>IF(OR(MOD($H42,2)=0,INDEX('Данные (2)'!$C$25:$V$44,INT($H42/2)+1,W$2)&lt;&gt;1),INDEX($E$3:$F$22,W$2,MOD(COLUMNS($H$2:W$2),2)+1),INDEX($E$3:$F$22,INT($H42/2)+1,MOD(COLUMNS($H$2:W$2),2)+1))</f>
        <v>-4.3388373911755798</v>
      </c>
      <c r="X42" s="70">
        <f>IF(OR(MOD($H42,2)=0,INDEX('Данные (2)'!$C$25:$V$44,INT($H42/2)+1,X$2)&lt;&gt;1),INDEX($E$3:$F$22,X$2,MOD(COLUMNS($H$2:X$2),2)+1),INDEX($E$3:$F$22,INT($H42/2)+1,MOD(COLUMNS($H$2:X$2),2)+1))</f>
        <v>-9.0096886790241921</v>
      </c>
      <c r="Y42" s="70">
        <f>IF(OR(MOD($H42,2)=0,INDEX('Данные (2)'!$C$25:$V$44,INT($H42/2)+1,Y$2)&lt;&gt;1),INDEX($E$3:$F$22,Y$2,MOD(COLUMNS($H$2:Y$2),2)+1),INDEX($E$3:$F$22,INT($H42/2)+1,MOD(COLUMNS($H$2:Y$2),2)+1))</f>
        <v>-7.8183148246802965</v>
      </c>
      <c r="Z42" s="70">
        <f>IF(OR(MOD($H42,2)=0,INDEX('Данные (2)'!$C$25:$V$44,INT($H42/2)+1,Z$2)&lt;&gt;1),INDEX($E$3:$F$22,Z$2,MOD(COLUMNS($H$2:Z$2),2)+1),INDEX($E$3:$F$22,INT($H42/2)+1,MOD(COLUMNS($H$2:Z$2),2)+1))</f>
        <v>-6.2348980185873373</v>
      </c>
      <c r="AA42" s="70">
        <f>IF(OR(MOD($H42,2)=0,INDEX('Данные (2)'!$C$25:$V$44,INT($H42/2)+1,AA$2)&lt;&gt;1),INDEX($E$3:$F$22,AA$2,MOD(COLUMNS($H$2:AA$2),2)+1),INDEX($E$3:$F$22,INT($H42/2)+1,MOD(COLUMNS($H$2:AA$2),2)+1))</f>
        <v>-9.7492791218182369</v>
      </c>
      <c r="AB42" s="70">
        <f>IF(OR(MOD($H42,2)=0,INDEX('Данные (2)'!$C$25:$V$44,INT($H42/2)+1,AB$2)&lt;&gt;1),INDEX($E$3:$F$22,AB$2,MOD(COLUMNS($H$2:AB$2),2)+1),INDEX($E$3:$F$22,INT($H42/2)+1,MOD(COLUMNS($H$2:AB$2),2)+1))</f>
        <v>-2.225209339563146</v>
      </c>
      <c r="AC42" s="70">
        <f>IF(OR(MOD($H42,2)=0,INDEX('Данные (2)'!$C$25:$V$44,INT($H42/2)+1,AC$2)&lt;&gt;1),INDEX($E$3:$F$22,AC$2,MOD(COLUMNS($H$2:AC$2),2)+1),INDEX($E$3:$F$22,INT($H42/2)+1,MOD(COLUMNS($H$2:AC$2),2)+1))</f>
        <v>-9.7492791218182369</v>
      </c>
      <c r="AD42" s="70">
        <f>IF(OR(MOD($H42,2)=0,INDEX('Данные (2)'!$C$25:$V$44,INT($H42/2)+1,AD$2)&lt;&gt;1),INDEX($E$3:$F$22,AD$2,MOD(COLUMNS($H$2:AD$2),2)+1),INDEX($E$3:$F$22,INT($H42/2)+1,MOD(COLUMNS($H$2:AD$2),2)+1))</f>
        <v>2.2252093395631425</v>
      </c>
      <c r="AE42" s="70">
        <f>IF(OR(MOD($H42,2)=0,INDEX('Данные (2)'!$C$25:$V$44,INT($H42/2)+1,AE$2)&lt;&gt;1),INDEX($E$3:$F$22,AE$2,MOD(COLUMNS($H$2:AE$2),2)+1),INDEX($E$3:$F$22,INT($H42/2)+1,MOD(COLUMNS($H$2:AE$2),2)+1))</f>
        <v>-7.8183148246802991</v>
      </c>
      <c r="AF42" s="70">
        <f>IF(OR(MOD($H42,2)=0,INDEX('Данные (2)'!$C$25:$V$44,INT($H42/2)+1,AF$2)&lt;&gt;1),INDEX($E$3:$F$22,AF$2,MOD(COLUMNS($H$2:AF$2),2)+1),INDEX($E$3:$F$22,INT($H42/2)+1,MOD(COLUMNS($H$2:AF$2),2)+1))</f>
        <v>6.2348980185873337</v>
      </c>
      <c r="AG42" s="70">
        <f>IF(OR(MOD($H42,2)=0,INDEX('Данные (2)'!$C$25:$V$44,INT($H42/2)+1,AG$2)&lt;&gt;1),INDEX($E$3:$F$22,AG$2,MOD(COLUMNS($H$2:AG$2),2)+1),INDEX($E$3:$F$22,INT($H42/2)+1,MOD(COLUMNS($H$2:AG$2),2)+1))</f>
        <v>-4.3388373911755833</v>
      </c>
      <c r="AH42" s="70">
        <f>IF(OR(MOD($H42,2)=0,INDEX('Данные (2)'!$C$25:$V$44,INT($H42/2)+1,AH$2)&lt;&gt;1),INDEX($E$3:$F$22,AH$2,MOD(COLUMNS($H$2:AH$2),2)+1),INDEX($E$3:$F$22,INT($H42/2)+1,MOD(COLUMNS($H$2:AH$2),2)+1))</f>
        <v>9.0096886790241903</v>
      </c>
      <c r="AI42" s="70">
        <f>IF(OR(MOD($H42,2)=0,INDEX('Данные (2)'!$C$25:$V$44,INT($H42/2)+1,AI$2)&lt;&gt;1),INDEX($E$3:$F$22,AI$2,MOD(COLUMNS($H$2:AI$2),2)+1),INDEX($E$3:$F$22,INT($H42/2)+1,MOD(COLUMNS($H$2:AI$2),2)+1))</f>
        <v>-2.45029690981724E-15</v>
      </c>
      <c r="AJ42" s="70">
        <f>IF(OR(MOD($H42,2)=0,INDEX('Данные (2)'!$C$25:$V$44,INT($H42/2)+1,AJ$2)&lt;&gt;1),INDEX($E$3:$F$22,AJ$2,MOD(COLUMNS($H$2:AJ$2),2)+1),INDEX($E$3:$F$22,INT($H42/2)+1,MOD(COLUMNS($H$2:AJ$2),2)+1))</f>
        <v>10</v>
      </c>
      <c r="AK42" s="70">
        <f>IF(OR(MOD($H42,2)=0,INDEX('Данные (2)'!$C$25:$V$44,INT($H42/2)+1,AK$2)&lt;&gt;1),INDEX($E$3:$F$22,AK$2,MOD(COLUMNS($H$2:AK$2),2)+1),INDEX($E$3:$F$22,INT($H42/2)+1,MOD(COLUMNS($H$2:AK$2),2)+1))</f>
        <v>4.3388373911755789</v>
      </c>
      <c r="AL42" s="70">
        <f>IF(OR(MOD($H42,2)=0,INDEX('Данные (2)'!$C$25:$V$44,INT($H42/2)+1,AL$2)&lt;&gt;1),INDEX($E$3:$F$22,AL$2,MOD(COLUMNS($H$2:AL$2),2)+1),INDEX($E$3:$F$22,INT($H42/2)+1,MOD(COLUMNS($H$2:AL$2),2)+1))</f>
        <v>9.0096886790241921</v>
      </c>
      <c r="AM42" s="70">
        <f>IF(OR(MOD($H42,2)=0,INDEX('Данные (2)'!$C$25:$V$44,INT($H42/2)+1,AM$2)&lt;&gt;1),INDEX($E$3:$F$22,AM$2,MOD(COLUMNS($H$2:AM$2),2)+1),INDEX($E$3:$F$22,INT($H42/2)+1,MOD(COLUMNS($H$2:AM$2),2)+1))</f>
        <v>7.8183148246802956</v>
      </c>
      <c r="AN42" s="70">
        <f>IF(OR(MOD($H42,2)=0,INDEX('Данные (2)'!$C$25:$V$44,INT($H42/2)+1,AN$2)&lt;&gt;1),INDEX($E$3:$F$22,AN$2,MOD(COLUMNS($H$2:AN$2),2)+1),INDEX($E$3:$F$22,INT($H42/2)+1,MOD(COLUMNS($H$2:AN$2),2)+1))</f>
        <v>6.2348980185873373</v>
      </c>
      <c r="AO42" s="70">
        <f>IF(OR(MOD($H42,2)=0,INDEX('Данные (2)'!$C$25:$V$44,INT($H42/2)+1,AO$2)&lt;&gt;1),INDEX($E$3:$F$22,AO$2,MOD(COLUMNS($H$2:AO$2),2)+1),INDEX($E$3:$F$22,INT($H42/2)+1,MOD(COLUMNS($H$2:AO$2),2)+1))</f>
        <v>9.7492791218182351</v>
      </c>
      <c r="AP42" s="70">
        <f>IF(OR(MOD($H42,2)=0,INDEX('Данные (2)'!$C$25:$V$44,INT($H42/2)+1,AP$2)&lt;&gt;1),INDEX($E$3:$F$22,AP$2,MOD(COLUMNS($H$2:AP$2),2)+1),INDEX($E$3:$F$22,INT($H42/2)+1,MOD(COLUMNS($H$2:AP$2),2)+1))</f>
        <v>2.2252093395631469</v>
      </c>
      <c r="AQ42" s="70">
        <f>IF(OR(MOD($H42,2)=0,INDEX('Данные (2)'!$C$25:$V$44,INT($H42/2)+1,AQ$2)&lt;&gt;1),INDEX($E$3:$F$22,AQ$2,MOD(COLUMNS($H$2:AQ$2),2)+1),INDEX($E$3:$F$22,INT($H42/2)+1,MOD(COLUMNS($H$2:AQ$2),2)+1))</f>
        <v>9.7492791218182369</v>
      </c>
      <c r="AR42" s="70">
        <f>IF(OR(MOD($H42,2)=0,INDEX('Данные (2)'!$C$25:$V$44,INT($H42/2)+1,AR$2)&lt;&gt;1),INDEX($E$3:$F$22,AR$2,MOD(COLUMNS($H$2:AR$2),2)+1),INDEX($E$3:$F$22,INT($H42/2)+1,MOD(COLUMNS($H$2:AR$2),2)+1))</f>
        <v>-2.2252093395631407</v>
      </c>
      <c r="AS42" s="70">
        <f>IF(OR(MOD($H42,2)=0,INDEX('Данные (2)'!$C$25:$V$44,INT($H42/2)+1,AS$2)&lt;&gt;1),INDEX($E$3:$F$22,AS$2,MOD(COLUMNS($H$2:AS$2),2)+1),INDEX($E$3:$F$22,INT($H42/2)+1,MOD(COLUMNS($H$2:AS$2),2)+1))</f>
        <v>7.8183148246803</v>
      </c>
      <c r="AT42" s="70">
        <f>IF(OR(MOD($H42,2)=0,INDEX('Данные (2)'!$C$25:$V$44,INT($H42/2)+1,AT$2)&lt;&gt;1),INDEX($E$3:$F$22,AT$2,MOD(COLUMNS($H$2:AT$2),2)+1),INDEX($E$3:$F$22,INT($H42/2)+1,MOD(COLUMNS($H$2:AT$2),2)+1))</f>
        <v>-6.2348980185873328</v>
      </c>
      <c r="AU42" s="70">
        <f>IF(OR(MOD($H42,2)=0,INDEX('Данные (2)'!$C$25:$V$44,INT($H42/2)+1,AU$2)&lt;&gt;1),INDEX($E$3:$F$22,AU$2,MOD(COLUMNS($H$2:AU$2),2)+1),INDEX($E$3:$F$22,INT($H42/2)+1,MOD(COLUMNS($H$2:AU$2),2)+1))</f>
        <v>4.3388373911755842</v>
      </c>
      <c r="AV42" s="70">
        <f>IF(OR(MOD($H42,2)=0,INDEX('Данные (2)'!$C$25:$V$44,INT($H42/2)+1,AV$2)&lt;&gt;1),INDEX($E$3:$F$22,AV$2,MOD(COLUMNS($H$2:AV$2),2)+1),INDEX($E$3:$F$22,INT($H42/2)+1,MOD(COLUMNS($H$2:AV$2),2)+1))</f>
        <v>-9.0096886790241886</v>
      </c>
      <c r="AX42" s="70">
        <f>IF(OR(MOD($H42,2)=0,INDEX('Данные (2)'!$C$25:$V$44,INT($H42/2)+1,AX$2)&lt;&gt;2),INDEX($E$3:$F$22,AX$2,MOD(COLUMNS($AW$2:AX$2),2)+1),INDEX($E$3:$F$22,INT($H42/2)+1,MOD(COLUMNS($AW$2:AX$2),2)+1))</f>
        <v>4.3388373911755815</v>
      </c>
      <c r="AY42" s="70">
        <f>IF(OR(MOD($H42,2)=0,INDEX('Данные (2)'!$C$25:$V$44,INT($H42/2)+1,AY$2)&lt;&gt;2),INDEX($E$3:$F$22,AY$2,MOD(COLUMNS($AW$2:AY$2),2)+1),INDEX($E$3:$F$22,INT($H42/2)+1,MOD(COLUMNS($AW$2:AY$2),2)+1))</f>
        <v>9.0096886790241921</v>
      </c>
      <c r="AZ42" s="70">
        <f>IF(OR(MOD($H42,2)=0,INDEX('Данные (2)'!$C$25:$V$44,INT($H42/2)+1,AZ$2)&lt;&gt;2),INDEX($E$3:$F$22,AZ$2,MOD(COLUMNS($AW$2:AZ$2),2)+1),INDEX($E$3:$F$22,INT($H42/2)+1,MOD(COLUMNS($AW$2:AZ$2),2)+1))</f>
        <v>7.8183148246802983</v>
      </c>
      <c r="BA42" s="70">
        <f>IF(OR(MOD($H42,2)=0,INDEX('Данные (2)'!$C$25:$V$44,INT($H42/2)+1,BA$2)&lt;&gt;2),INDEX($E$3:$F$22,BA$2,MOD(COLUMNS($AW$2:BA$2),2)+1),INDEX($E$3:$F$22,INT($H42/2)+1,MOD(COLUMNS($AW$2:BA$2),2)+1))</f>
        <v>6.2348980185873355</v>
      </c>
      <c r="BB42" s="70">
        <f>IF(OR(MOD($H42,2)=0,INDEX('Данные (2)'!$C$25:$V$44,INT($H42/2)+1,BB$2)&lt;&gt;2),INDEX($E$3:$F$22,BB$2,MOD(COLUMNS($AW$2:BB$2),2)+1),INDEX($E$3:$F$22,INT($H42/2)+1,MOD(COLUMNS($AW$2:BB$2),2)+1))</f>
        <v>9.7492791218182369</v>
      </c>
      <c r="BC42" s="70">
        <f>IF(OR(MOD($H42,2)=0,INDEX('Данные (2)'!$C$25:$V$44,INT($H42/2)+1,BC$2)&lt;&gt;2),INDEX($E$3:$F$22,BC$2,MOD(COLUMNS($AW$2:BC$2),2)+1),INDEX($E$3:$F$22,INT($H42/2)+1,MOD(COLUMNS($AW$2:BC$2),2)+1))</f>
        <v>2.2252093395631443</v>
      </c>
      <c r="BD42" s="70">
        <f>IF(OR(MOD($H42,2)=0,INDEX('Данные (2)'!$C$25:$V$44,INT($H42/2)+1,BD$2)&lt;&gt;2),INDEX($E$3:$F$22,BD$2,MOD(COLUMNS($AW$2:BD$2),2)+1),INDEX($E$3:$F$22,INT($H42/2)+1,MOD(COLUMNS($AW$2:BD$2),2)+1))</f>
        <v>9.7492791218182369</v>
      </c>
      <c r="BE42" s="70">
        <f>IF(OR(MOD($H42,2)=0,INDEX('Данные (2)'!$C$25:$V$44,INT($H42/2)+1,BE$2)&lt;&gt;2),INDEX($E$3:$F$22,BE$2,MOD(COLUMNS($AW$2:BE$2),2)+1),INDEX($E$3:$F$22,INT($H42/2)+1,MOD(COLUMNS($AW$2:BE$2),2)+1))</f>
        <v>-2.2252093395631434</v>
      </c>
      <c r="BF42" s="70">
        <f>IF(OR(MOD($H42,2)=0,INDEX('Данные (2)'!$C$25:$V$44,INT($H42/2)+1,BF$2)&lt;&gt;2),INDEX($E$3:$F$22,BF$2,MOD(COLUMNS($AW$2:BF$2),2)+1),INDEX($E$3:$F$22,INT($H42/2)+1,MOD(COLUMNS($AW$2:BF$2),2)+1))</f>
        <v>7.8183148246802991</v>
      </c>
      <c r="BG42" s="70">
        <f>IF(OR(MOD($H42,2)=0,INDEX('Данные (2)'!$C$25:$V$44,INT($H42/2)+1,BG$2)&lt;&gt;2),INDEX($E$3:$F$22,BG$2,MOD(COLUMNS($AW$2:BG$2),2)+1),INDEX($E$3:$F$22,INT($H42/2)+1,MOD(COLUMNS($AW$2:BG$2),2)+1))</f>
        <v>-6.2348980185873346</v>
      </c>
      <c r="BH42" s="70">
        <f>IF(OR(MOD($H42,2)=0,INDEX('Данные (2)'!$C$25:$V$44,INT($H42/2)+1,BH$2)&lt;&gt;2),INDEX($E$3:$F$22,BH$2,MOD(COLUMNS($AW$2:BH$2),2)+1),INDEX($E$3:$F$22,INT($H42/2)+1,MOD(COLUMNS($AW$2:BH$2),2)+1))</f>
        <v>4.3388373911755824</v>
      </c>
      <c r="BI42" s="70">
        <f>IF(OR(MOD($H42,2)=0,INDEX('Данные (2)'!$C$25:$V$44,INT($H42/2)+1,BI$2)&lt;&gt;2),INDEX($E$3:$F$22,BI$2,MOD(COLUMNS($AW$2:BI$2),2)+1),INDEX($E$3:$F$22,INT($H42/2)+1,MOD(COLUMNS($AW$2:BI$2),2)+1))</f>
        <v>-9.0096886790241903</v>
      </c>
      <c r="BJ42" s="70">
        <f>IF(OR(MOD($H42,2)=0,INDEX('Данные (2)'!$C$25:$V$44,INT($H42/2)+1,BJ$2)&lt;&gt;2),INDEX($E$3:$F$22,BJ$2,MOD(COLUMNS($AW$2:BJ$2),2)+1),INDEX($E$3:$F$22,INT($H42/2)+1,MOD(COLUMNS($AW$2:BJ$2),2)+1))</f>
        <v>1.22514845490862E-15</v>
      </c>
      <c r="BK42" s="70">
        <f>IF(OR(MOD($H42,2)=0,INDEX('Данные (2)'!$C$25:$V$44,INT($H42/2)+1,BK$2)&lt;&gt;2),INDEX($E$3:$F$22,BK$2,MOD(COLUMNS($AW$2:BK$2),2)+1),INDEX($E$3:$F$22,INT($H42/2)+1,MOD(COLUMNS($AW$2:BK$2),2)+1))</f>
        <v>-10</v>
      </c>
      <c r="BL42" s="70">
        <f>IF(OR(MOD($H42,2)=0,INDEX('Данные (2)'!$C$25:$V$44,INT($H42/2)+1,BL$2)&lt;&gt;2),INDEX($E$3:$F$22,BL$2,MOD(COLUMNS($AW$2:BL$2),2)+1),INDEX($E$3:$F$22,INT($H42/2)+1,MOD(COLUMNS($AW$2:BL$2),2)+1))</f>
        <v>-4.3388373911755798</v>
      </c>
      <c r="BM42" s="70">
        <f>IF(OR(MOD($H42,2)=0,INDEX('Данные (2)'!$C$25:$V$44,INT($H42/2)+1,BM$2)&lt;&gt;2),INDEX($E$3:$F$22,BM$2,MOD(COLUMNS($AW$2:BM$2),2)+1),INDEX($E$3:$F$22,INT($H42/2)+1,MOD(COLUMNS($AW$2:BM$2),2)+1))</f>
        <v>-9.0096886790241921</v>
      </c>
      <c r="BN42" s="70">
        <f>IF(OR(MOD($H42,2)=0,INDEX('Данные (2)'!$C$25:$V$44,INT($H42/2)+1,BN$2)&lt;&gt;2),INDEX($E$3:$F$22,BN$2,MOD(COLUMNS($AW$2:BN$2),2)+1),INDEX($E$3:$F$22,INT($H42/2)+1,MOD(COLUMNS($AW$2:BN$2),2)+1))</f>
        <v>-7.8183148246802965</v>
      </c>
      <c r="BO42" s="70">
        <f>IF(OR(MOD($H42,2)=0,INDEX('Данные (2)'!$C$25:$V$44,INT($H42/2)+1,BO$2)&lt;&gt;2),INDEX($E$3:$F$22,BO$2,MOD(COLUMNS($AW$2:BO$2),2)+1),INDEX($E$3:$F$22,INT($H42/2)+1,MOD(COLUMNS($AW$2:BO$2),2)+1))</f>
        <v>-6.2348980185873373</v>
      </c>
      <c r="BP42" s="70">
        <f>IF(OR(MOD($H42,2)=0,INDEX('Данные (2)'!$C$25:$V$44,INT($H42/2)+1,BP$2)&lt;&gt;2),INDEX($E$3:$F$22,BP$2,MOD(COLUMNS($AW$2:BP$2),2)+1),INDEX($E$3:$F$22,INT($H42/2)+1,MOD(COLUMNS($AW$2:BP$2),2)+1))</f>
        <v>-9.7492791218182369</v>
      </c>
      <c r="BQ42" s="70">
        <f>IF(OR(MOD($H42,2)=0,INDEX('Данные (2)'!$C$25:$V$44,INT($H42/2)+1,BQ$2)&lt;&gt;2),INDEX($E$3:$F$22,BQ$2,MOD(COLUMNS($AW$2:BQ$2),2)+1),INDEX($E$3:$F$22,INT($H42/2)+1,MOD(COLUMNS($AW$2:BQ$2),2)+1))</f>
        <v>-2.225209339563146</v>
      </c>
      <c r="BR42" s="70">
        <f>IF(OR(MOD($H42,2)=0,INDEX('Данные (2)'!$C$25:$V$44,INT($H42/2)+1,BR$2)&lt;&gt;2),INDEX($E$3:$F$22,BR$2,MOD(COLUMNS($AW$2:BR$2),2)+1),INDEX($E$3:$F$22,INT($H42/2)+1,MOD(COLUMNS($AW$2:BR$2),2)+1))</f>
        <v>-9.7492791218182369</v>
      </c>
      <c r="BS42" s="70">
        <f>IF(OR(MOD($H42,2)=0,INDEX('Данные (2)'!$C$25:$V$44,INT($H42/2)+1,BS$2)&lt;&gt;2),INDEX($E$3:$F$22,BS$2,MOD(COLUMNS($AW$2:BS$2),2)+1),INDEX($E$3:$F$22,INT($H42/2)+1,MOD(COLUMNS($AW$2:BS$2),2)+1))</f>
        <v>2.2252093395631425</v>
      </c>
      <c r="BT42" s="70">
        <f>IF(OR(MOD($H42,2)=0,INDEX('Данные (2)'!$C$25:$V$44,INT($H42/2)+1,BT$2)&lt;&gt;2),INDEX($E$3:$F$22,BT$2,MOD(COLUMNS($AW$2:BT$2),2)+1),INDEX($E$3:$F$22,INT($H42/2)+1,MOD(COLUMNS($AW$2:BT$2),2)+1))</f>
        <v>-7.8183148246802991</v>
      </c>
      <c r="BU42" s="70">
        <f>IF(OR(MOD($H42,2)=0,INDEX('Данные (2)'!$C$25:$V$44,INT($H42/2)+1,BU$2)&lt;&gt;2),INDEX($E$3:$F$22,BU$2,MOD(COLUMNS($AW$2:BU$2),2)+1),INDEX($E$3:$F$22,INT($H42/2)+1,MOD(COLUMNS($AW$2:BU$2),2)+1))</f>
        <v>6.2348980185873337</v>
      </c>
      <c r="BV42" s="70">
        <f>IF(OR(MOD($H42,2)=0,INDEX('Данные (2)'!$C$25:$V$44,INT($H42/2)+1,BV$2)&lt;&gt;2),INDEX($E$3:$F$22,BV$2,MOD(COLUMNS($AW$2:BV$2),2)+1),INDEX($E$3:$F$22,INT($H42/2)+1,MOD(COLUMNS($AW$2:BV$2),2)+1))</f>
        <v>-4.3388373911755833</v>
      </c>
      <c r="BW42" s="70">
        <f>IF(OR(MOD($H42,2)=0,INDEX('Данные (2)'!$C$25:$V$44,INT($H42/2)+1,BW$2)&lt;&gt;2),INDEX($E$3:$F$22,BW$2,MOD(COLUMNS($AW$2:BW$2),2)+1),INDEX($E$3:$F$22,INT($H42/2)+1,MOD(COLUMNS($AW$2:BW$2),2)+1))</f>
        <v>9.0096886790241903</v>
      </c>
      <c r="BX42" s="70">
        <f>IF(OR(MOD($H42,2)=0,INDEX('Данные (2)'!$C$25:$V$44,INT($H42/2)+1,BX$2)&lt;&gt;2),INDEX($E$3:$F$22,BX$2,MOD(COLUMNS($AW$2:BX$2),2)+1),INDEX($E$3:$F$22,INT($H42/2)+1,MOD(COLUMNS($AW$2:BX$2),2)+1))</f>
        <v>-2.45029690981724E-15</v>
      </c>
      <c r="BY42" s="70">
        <f>IF(OR(MOD($H42,2)=0,INDEX('Данные (2)'!$C$25:$V$44,INT($H42/2)+1,BY$2)&lt;&gt;2),INDEX($E$3:$F$22,BY$2,MOD(COLUMNS($AW$2:BY$2),2)+1),INDEX($E$3:$F$22,INT($H42/2)+1,MOD(COLUMNS($AW$2:BY$2),2)+1))</f>
        <v>10</v>
      </c>
      <c r="BZ42" s="70">
        <f>IF(OR(MOD($H42,2)=0,INDEX('Данные (2)'!$C$25:$V$44,INT($H42/2)+1,BZ$2)&lt;&gt;2),INDEX($E$3:$F$22,BZ$2,MOD(COLUMNS($AW$2:BZ$2),2)+1),INDEX($E$3:$F$22,INT($H42/2)+1,MOD(COLUMNS($AW$2:BZ$2),2)+1))</f>
        <v>4.3388373911755789</v>
      </c>
      <c r="CA42" s="70">
        <f>IF(OR(MOD($H42,2)=0,INDEX('Данные (2)'!$C$25:$V$44,INT($H42/2)+1,CA$2)&lt;&gt;2),INDEX($E$3:$F$22,CA$2,MOD(COLUMNS($AW$2:CA$2),2)+1),INDEX($E$3:$F$22,INT($H42/2)+1,MOD(COLUMNS($AW$2:CA$2),2)+1))</f>
        <v>9.0096886790241921</v>
      </c>
      <c r="CB42" s="70">
        <f>IF(OR(MOD($H42,2)=0,INDEX('Данные (2)'!$C$25:$V$44,INT($H42/2)+1,CB$2)&lt;&gt;2),INDEX($E$3:$F$22,CB$2,MOD(COLUMNS($AW$2:CB$2),2)+1),INDEX($E$3:$F$22,INT($H42/2)+1,MOD(COLUMNS($AW$2:CB$2),2)+1))</f>
        <v>7.8183148246802956</v>
      </c>
      <c r="CC42" s="70">
        <f>IF(OR(MOD($H42,2)=0,INDEX('Данные (2)'!$C$25:$V$44,INT($H42/2)+1,CC$2)&lt;&gt;2),INDEX($E$3:$F$22,CC$2,MOD(COLUMNS($AW$2:CC$2),2)+1),INDEX($E$3:$F$22,INT($H42/2)+1,MOD(COLUMNS($AW$2:CC$2),2)+1))</f>
        <v>6.2348980185873373</v>
      </c>
      <c r="CD42" s="70">
        <f>IF(OR(MOD($H42,2)=0,INDEX('Данные (2)'!$C$25:$V$44,INT($H42/2)+1,CD$2)&lt;&gt;2),INDEX($E$3:$F$22,CD$2,MOD(COLUMNS($AW$2:CD$2),2)+1),INDEX($E$3:$F$22,INT($H42/2)+1,MOD(COLUMNS($AW$2:CD$2),2)+1))</f>
        <v>9.7492791218182351</v>
      </c>
      <c r="CE42" s="70">
        <f>IF(OR(MOD($H42,2)=0,INDEX('Данные (2)'!$C$25:$V$44,INT($H42/2)+1,CE$2)&lt;&gt;2),INDEX($E$3:$F$22,CE$2,MOD(COLUMNS($AW$2:CE$2),2)+1),INDEX($E$3:$F$22,INT($H42/2)+1,MOD(COLUMNS($AW$2:CE$2),2)+1))</f>
        <v>2.2252093395631469</v>
      </c>
      <c r="CF42" s="70">
        <f>IF(OR(MOD($H42,2)=0,INDEX('Данные (2)'!$C$25:$V$44,INT($H42/2)+1,CF$2)&lt;&gt;2),INDEX($E$3:$F$22,CF$2,MOD(COLUMNS($AW$2:CF$2),2)+1),INDEX($E$3:$F$22,INT($H42/2)+1,MOD(COLUMNS($AW$2:CF$2),2)+1))</f>
        <v>9.7492791218182369</v>
      </c>
      <c r="CG42" s="70">
        <f>IF(OR(MOD($H42,2)=0,INDEX('Данные (2)'!$C$25:$V$44,INT($H42/2)+1,CG$2)&lt;&gt;2),INDEX($E$3:$F$22,CG$2,MOD(COLUMNS($AW$2:CG$2),2)+1),INDEX($E$3:$F$22,INT($H42/2)+1,MOD(COLUMNS($AW$2:CG$2),2)+1))</f>
        <v>-2.2252093395631407</v>
      </c>
      <c r="CH42" s="70">
        <f>IF(OR(MOD($H42,2)=0,INDEX('Данные (2)'!$C$25:$V$44,INT($H42/2)+1,CH$2)&lt;&gt;2),INDEX($E$3:$F$22,CH$2,MOD(COLUMNS($AW$2:CH$2),2)+1),INDEX($E$3:$F$22,INT($H42/2)+1,MOD(COLUMNS($AW$2:CH$2),2)+1))</f>
        <v>7.8183148246803</v>
      </c>
      <c r="CI42" s="70">
        <f>IF(OR(MOD($H42,2)=0,INDEX('Данные (2)'!$C$25:$V$44,INT($H42/2)+1,CI$2)&lt;&gt;2),INDEX($E$3:$F$22,CI$2,MOD(COLUMNS($AW$2:CI$2),2)+1),INDEX($E$3:$F$22,INT($H42/2)+1,MOD(COLUMNS($AW$2:CI$2),2)+1))</f>
        <v>-6.2348980185873328</v>
      </c>
      <c r="CJ42" s="70">
        <f>IF(OR(MOD($H42,2)=0,INDEX('Данные (2)'!$C$25:$V$44,INT($H42/2)+1,CJ$2)&lt;&gt;2),INDEX($E$3:$F$22,CJ$2,MOD(COLUMNS($AW$2:CJ$2),2)+1),INDEX($E$3:$F$22,INT($H42/2)+1,MOD(COLUMNS($AW$2:CJ$2),2)+1))</f>
        <v>4.3388373911755842</v>
      </c>
      <c r="CK42" s="70">
        <f>IF(OR(MOD($H42,2)=0,INDEX('Данные (2)'!$C$25:$V$44,INT($H42/2)+1,CK$2)&lt;&gt;2),INDEX($E$3:$F$22,CK$2,MOD(COLUMNS($AW$2:CK$2),2)+1),INDEX($E$3:$F$22,INT($H42/2)+1,MOD(COLUMNS($AW$2:CK$2),2)+1))</f>
        <v>-9.0096886790241886</v>
      </c>
      <c r="CM42" s="69">
        <f>INDEX(I42:AV42,$B$60*2-1)</f>
        <v>-4.3388373911755833</v>
      </c>
      <c r="CN42" s="69">
        <f>INDEX(I42:AV42,$B$60*2)</f>
        <v>9.0096886790241903</v>
      </c>
      <c r="CO42" s="69">
        <f>INDEX(AX42:CK42,$B$60*2-1)</f>
        <v>-4.3388373911755833</v>
      </c>
      <c r="CP42" s="69">
        <f>INDEX(AX42:CK42,$B$60*2)</f>
        <v>9.0096886790241903</v>
      </c>
    </row>
    <row r="43" spans="1:94" x14ac:dyDescent="0.25">
      <c r="H43" s="71">
        <v>39</v>
      </c>
      <c r="I43" s="70">
        <f>IF(OR(MOD($H43,2)=0,INDEX('Данные (2)'!$C$25:$V$44,INT($H43/2)+1,I$2)&lt;&gt;1),INDEX($E$3:$F$22,I$2,MOD(COLUMNS(H$2:$I$2),2)+1),INDEX($E$3:$F$22,INT($H43/2)+1,MOD(COLUMNS(H$2:$I$2),2)+1))</f>
        <v>4.3388373911755815</v>
      </c>
      <c r="J43" s="70">
        <f>IF(OR(MOD($H43,2)=0,INDEX('Данные (2)'!$C$25:$V$44,INT($H43/2)+1,J$2)&lt;&gt;1),INDEX($E$3:$F$22,J$2,MOD(COLUMNS($H$2:J$2),2)+1),INDEX($E$3:$F$22,INT($H43/2)+1,MOD(COLUMNS($H$2:J$2),2)+1))</f>
        <v>9.0096886790241921</v>
      </c>
      <c r="K43" s="70">
        <f>IF(OR(MOD($H43,2)=0,INDEX('Данные (2)'!$C$25:$V$44,INT($H43/2)+1,K$2)&lt;&gt;1),INDEX($E$3:$F$22,K$2,MOD(COLUMNS($H$2:K$2),2)+1),INDEX($E$3:$F$22,INT($H43/2)+1,MOD(COLUMNS($H$2:K$2),2)+1))</f>
        <v>7.8183148246802983</v>
      </c>
      <c r="L43" s="70">
        <f>IF(OR(MOD($H43,2)=0,INDEX('Данные (2)'!$C$25:$V$44,INT($H43/2)+1,L$2)&lt;&gt;1),INDEX($E$3:$F$22,L$2,MOD(COLUMNS($H$2:L$2),2)+1),INDEX($E$3:$F$22,INT($H43/2)+1,MOD(COLUMNS($H$2:L$2),2)+1))</f>
        <v>6.2348980185873355</v>
      </c>
      <c r="M43" s="70">
        <f>IF(OR(MOD($H43,2)=0,INDEX('Данные (2)'!$C$25:$V$44,INT($H43/2)+1,M$2)&lt;&gt;1),INDEX($E$3:$F$22,M$2,MOD(COLUMNS($H$2:M$2),2)+1),INDEX($E$3:$F$22,INT($H43/2)+1,MOD(COLUMNS($H$2:M$2),2)+1))</f>
        <v>9.7492791218182369</v>
      </c>
      <c r="N43" s="70">
        <f>IF(OR(MOD($H43,2)=0,INDEX('Данные (2)'!$C$25:$V$44,INT($H43/2)+1,N$2)&lt;&gt;1),INDEX($E$3:$F$22,N$2,MOD(COLUMNS($H$2:N$2),2)+1),INDEX($E$3:$F$22,INT($H43/2)+1,MOD(COLUMNS($H$2:N$2),2)+1))</f>
        <v>2.2252093395631443</v>
      </c>
      <c r="O43" s="70">
        <f>IF(OR(MOD($H43,2)=0,INDEX('Данные (2)'!$C$25:$V$44,INT($H43/2)+1,O$2)&lt;&gt;1),INDEX($E$3:$F$22,O$2,MOD(COLUMNS($H$2:O$2),2)+1),INDEX($E$3:$F$22,INT($H43/2)+1,MOD(COLUMNS($H$2:O$2),2)+1))</f>
        <v>9.7492791218182369</v>
      </c>
      <c r="P43" s="70">
        <f>IF(OR(MOD($H43,2)=0,INDEX('Данные (2)'!$C$25:$V$44,INT($H43/2)+1,P$2)&lt;&gt;1),INDEX($E$3:$F$22,P$2,MOD(COLUMNS($H$2:P$2),2)+1),INDEX($E$3:$F$22,INT($H43/2)+1,MOD(COLUMNS($H$2:P$2),2)+1))</f>
        <v>-2.2252093395631434</v>
      </c>
      <c r="Q43" s="70">
        <f>IF(OR(MOD($H43,2)=0,INDEX('Данные (2)'!$C$25:$V$44,INT($H43/2)+1,Q$2)&lt;&gt;1),INDEX($E$3:$F$22,Q$2,MOD(COLUMNS($H$2:Q$2),2)+1),INDEX($E$3:$F$22,INT($H43/2)+1,MOD(COLUMNS($H$2:Q$2),2)+1))</f>
        <v>7.8183148246802991</v>
      </c>
      <c r="R43" s="70">
        <f>IF(OR(MOD($H43,2)=0,INDEX('Данные (2)'!$C$25:$V$44,INT($H43/2)+1,R$2)&lt;&gt;1),INDEX($E$3:$F$22,R$2,MOD(COLUMNS($H$2:R$2),2)+1),INDEX($E$3:$F$22,INT($H43/2)+1,MOD(COLUMNS($H$2:R$2),2)+1))</f>
        <v>-6.2348980185873346</v>
      </c>
      <c r="S43" s="70">
        <f>IF(OR(MOD($H43,2)=0,INDEX('Данные (2)'!$C$25:$V$44,INT($H43/2)+1,S$2)&lt;&gt;1),INDEX($E$3:$F$22,S$2,MOD(COLUMNS($H$2:S$2),2)+1),INDEX($E$3:$F$22,INT($H43/2)+1,MOD(COLUMNS($H$2:S$2),2)+1))</f>
        <v>4.3388373911755824</v>
      </c>
      <c r="T43" s="70">
        <f>IF(OR(MOD($H43,2)=0,INDEX('Данные (2)'!$C$25:$V$44,INT($H43/2)+1,T$2)&lt;&gt;1),INDEX($E$3:$F$22,T$2,MOD(COLUMNS($H$2:T$2),2)+1),INDEX($E$3:$F$22,INT($H43/2)+1,MOD(COLUMNS($H$2:T$2),2)+1))</f>
        <v>-9.0096886790241903</v>
      </c>
      <c r="U43" s="70">
        <f>IF(OR(MOD($H43,2)=0,INDEX('Данные (2)'!$C$25:$V$44,INT($H43/2)+1,U$2)&lt;&gt;1),INDEX($E$3:$F$22,U$2,MOD(COLUMNS($H$2:U$2),2)+1),INDEX($E$3:$F$22,INT($H43/2)+1,MOD(COLUMNS($H$2:U$2),2)+1))</f>
        <v>1.22514845490862E-15</v>
      </c>
      <c r="V43" s="70">
        <f>IF(OR(MOD($H43,2)=0,INDEX('Данные (2)'!$C$25:$V$44,INT($H43/2)+1,V$2)&lt;&gt;1),INDEX($E$3:$F$22,V$2,MOD(COLUMNS($H$2:V$2),2)+1),INDEX($E$3:$F$22,INT($H43/2)+1,MOD(COLUMNS($H$2:V$2),2)+1))</f>
        <v>-10</v>
      </c>
      <c r="W43" s="70">
        <f>IF(OR(MOD($H43,2)=0,INDEX('Данные (2)'!$C$25:$V$44,INT($H43/2)+1,W$2)&lt;&gt;1),INDEX($E$3:$F$22,W$2,MOD(COLUMNS($H$2:W$2),2)+1),INDEX($E$3:$F$22,INT($H43/2)+1,MOD(COLUMNS($H$2:W$2),2)+1))</f>
        <v>-4.3388373911755798</v>
      </c>
      <c r="X43" s="70">
        <f>IF(OR(MOD($H43,2)=0,INDEX('Данные (2)'!$C$25:$V$44,INT($H43/2)+1,X$2)&lt;&gt;1),INDEX($E$3:$F$22,X$2,MOD(COLUMNS($H$2:X$2),2)+1),INDEX($E$3:$F$22,INT($H43/2)+1,MOD(COLUMNS($H$2:X$2),2)+1))</f>
        <v>-9.0096886790241921</v>
      </c>
      <c r="Y43" s="70">
        <f>IF(OR(MOD($H43,2)=0,INDEX('Данные (2)'!$C$25:$V$44,INT($H43/2)+1,Y$2)&lt;&gt;1),INDEX($E$3:$F$22,Y$2,MOD(COLUMNS($H$2:Y$2),2)+1),INDEX($E$3:$F$22,INT($H43/2)+1,MOD(COLUMNS($H$2:Y$2),2)+1))</f>
        <v>-7.8183148246802965</v>
      </c>
      <c r="Z43" s="70">
        <f>IF(OR(MOD($H43,2)=0,INDEX('Данные (2)'!$C$25:$V$44,INT($H43/2)+1,Z$2)&lt;&gt;1),INDEX($E$3:$F$22,Z$2,MOD(COLUMNS($H$2:Z$2),2)+1),INDEX($E$3:$F$22,INT($H43/2)+1,MOD(COLUMNS($H$2:Z$2),2)+1))</f>
        <v>-6.2348980185873373</v>
      </c>
      <c r="AA43" s="70">
        <f>IF(OR(MOD($H43,2)=0,INDEX('Данные (2)'!$C$25:$V$44,INT($H43/2)+1,AA$2)&lt;&gt;1),INDEX($E$3:$F$22,AA$2,MOD(COLUMNS($H$2:AA$2),2)+1),INDEX($E$3:$F$22,INT($H43/2)+1,MOD(COLUMNS($H$2:AA$2),2)+1))</f>
        <v>-9.7492791218182369</v>
      </c>
      <c r="AB43" s="70">
        <f>IF(OR(MOD($H43,2)=0,INDEX('Данные (2)'!$C$25:$V$44,INT($H43/2)+1,AB$2)&lt;&gt;1),INDEX($E$3:$F$22,AB$2,MOD(COLUMNS($H$2:AB$2),2)+1),INDEX($E$3:$F$22,INT($H43/2)+1,MOD(COLUMNS($H$2:AB$2),2)+1))</f>
        <v>-2.225209339563146</v>
      </c>
      <c r="AC43" s="70">
        <f>IF(OR(MOD($H43,2)=0,INDEX('Данные (2)'!$C$25:$V$44,INT($H43/2)+1,AC$2)&lt;&gt;1),INDEX($E$3:$F$22,AC$2,MOD(COLUMNS($H$2:AC$2),2)+1),INDEX($E$3:$F$22,INT($H43/2)+1,MOD(COLUMNS($H$2:AC$2),2)+1))</f>
        <v>-9.7492791218182369</v>
      </c>
      <c r="AD43" s="70">
        <f>IF(OR(MOD($H43,2)=0,INDEX('Данные (2)'!$C$25:$V$44,INT($H43/2)+1,AD$2)&lt;&gt;1),INDEX($E$3:$F$22,AD$2,MOD(COLUMNS($H$2:AD$2),2)+1),INDEX($E$3:$F$22,INT($H43/2)+1,MOD(COLUMNS($H$2:AD$2),2)+1))</f>
        <v>2.2252093395631425</v>
      </c>
      <c r="AE43" s="70">
        <f>IF(OR(MOD($H43,2)=0,INDEX('Данные (2)'!$C$25:$V$44,INT($H43/2)+1,AE$2)&lt;&gt;1),INDEX($E$3:$F$22,AE$2,MOD(COLUMNS($H$2:AE$2),2)+1),INDEX($E$3:$F$22,INT($H43/2)+1,MOD(COLUMNS($H$2:AE$2),2)+1))</f>
        <v>-7.8183148246802991</v>
      </c>
      <c r="AF43" s="70">
        <f>IF(OR(MOD($H43,2)=0,INDEX('Данные (2)'!$C$25:$V$44,INT($H43/2)+1,AF$2)&lt;&gt;1),INDEX($E$3:$F$22,AF$2,MOD(COLUMNS($H$2:AF$2),2)+1),INDEX($E$3:$F$22,INT($H43/2)+1,MOD(COLUMNS($H$2:AF$2),2)+1))</f>
        <v>6.2348980185873337</v>
      </c>
      <c r="AG43" s="70">
        <f>IF(OR(MOD($H43,2)=0,INDEX('Данные (2)'!$C$25:$V$44,INT($H43/2)+1,AG$2)&lt;&gt;1),INDEX($E$3:$F$22,AG$2,MOD(COLUMNS($H$2:AG$2),2)+1),INDEX($E$3:$F$22,INT($H43/2)+1,MOD(COLUMNS($H$2:AG$2),2)+1))</f>
        <v>-4.3388373911755833</v>
      </c>
      <c r="AH43" s="70">
        <f>IF(OR(MOD($H43,2)=0,INDEX('Данные (2)'!$C$25:$V$44,INT($H43/2)+1,AH$2)&lt;&gt;1),INDEX($E$3:$F$22,AH$2,MOD(COLUMNS($H$2:AH$2),2)+1),INDEX($E$3:$F$22,INT($H43/2)+1,MOD(COLUMNS($H$2:AH$2),2)+1))</f>
        <v>9.0096886790241903</v>
      </c>
      <c r="AI43" s="70">
        <f>IF(OR(MOD($H43,2)=0,INDEX('Данные (2)'!$C$25:$V$44,INT($H43/2)+1,AI$2)&lt;&gt;1),INDEX($E$3:$F$22,AI$2,MOD(COLUMNS($H$2:AI$2),2)+1),INDEX($E$3:$F$22,INT($H43/2)+1,MOD(COLUMNS($H$2:AI$2),2)+1))</f>
        <v>-2.45029690981724E-15</v>
      </c>
      <c r="AJ43" s="70">
        <f>IF(OR(MOD($H43,2)=0,INDEX('Данные (2)'!$C$25:$V$44,INT($H43/2)+1,AJ$2)&lt;&gt;1),INDEX($E$3:$F$22,AJ$2,MOD(COLUMNS($H$2:AJ$2),2)+1),INDEX($E$3:$F$22,INT($H43/2)+1,MOD(COLUMNS($H$2:AJ$2),2)+1))</f>
        <v>10</v>
      </c>
      <c r="AK43" s="70">
        <f>IF(OR(MOD($H43,2)=0,INDEX('Данные (2)'!$C$25:$V$44,INT($H43/2)+1,AK$2)&lt;&gt;1),INDEX($E$3:$F$22,AK$2,MOD(COLUMNS($H$2:AK$2),2)+1),INDEX($E$3:$F$22,INT($H43/2)+1,MOD(COLUMNS($H$2:AK$2),2)+1))</f>
        <v>4.3388373911755789</v>
      </c>
      <c r="AL43" s="70">
        <f>IF(OR(MOD($H43,2)=0,INDEX('Данные (2)'!$C$25:$V$44,INT($H43/2)+1,AL$2)&lt;&gt;1),INDEX($E$3:$F$22,AL$2,MOD(COLUMNS($H$2:AL$2),2)+1),INDEX($E$3:$F$22,INT($H43/2)+1,MOD(COLUMNS($H$2:AL$2),2)+1))</f>
        <v>9.0096886790241921</v>
      </c>
      <c r="AM43" s="70">
        <f>IF(OR(MOD($H43,2)=0,INDEX('Данные (2)'!$C$25:$V$44,INT($H43/2)+1,AM$2)&lt;&gt;1),INDEX($E$3:$F$22,AM$2,MOD(COLUMNS($H$2:AM$2),2)+1),INDEX($E$3:$F$22,INT($H43/2)+1,MOD(COLUMNS($H$2:AM$2),2)+1))</f>
        <v>7.8183148246802956</v>
      </c>
      <c r="AN43" s="70">
        <f>IF(OR(MOD($H43,2)=0,INDEX('Данные (2)'!$C$25:$V$44,INT($H43/2)+1,AN$2)&lt;&gt;1),INDEX($E$3:$F$22,AN$2,MOD(COLUMNS($H$2:AN$2),2)+1),INDEX($E$3:$F$22,INT($H43/2)+1,MOD(COLUMNS($H$2:AN$2),2)+1))</f>
        <v>6.2348980185873373</v>
      </c>
      <c r="AO43" s="70">
        <f>IF(OR(MOD($H43,2)=0,INDEX('Данные (2)'!$C$25:$V$44,INT($H43/2)+1,AO$2)&lt;&gt;1),INDEX($E$3:$F$22,AO$2,MOD(COLUMNS($H$2:AO$2),2)+1),INDEX($E$3:$F$22,INT($H43/2)+1,MOD(COLUMNS($H$2:AO$2),2)+1))</f>
        <v>9.7492791218182351</v>
      </c>
      <c r="AP43" s="70">
        <f>IF(OR(MOD($H43,2)=0,INDEX('Данные (2)'!$C$25:$V$44,INT($H43/2)+1,AP$2)&lt;&gt;1),INDEX($E$3:$F$22,AP$2,MOD(COLUMNS($H$2:AP$2),2)+1),INDEX($E$3:$F$22,INT($H43/2)+1,MOD(COLUMNS($H$2:AP$2),2)+1))</f>
        <v>2.2252093395631469</v>
      </c>
      <c r="AQ43" s="70">
        <f>IF(OR(MOD($H43,2)=0,INDEX('Данные (2)'!$C$25:$V$44,INT($H43/2)+1,AQ$2)&lt;&gt;1),INDEX($E$3:$F$22,AQ$2,MOD(COLUMNS($H$2:AQ$2),2)+1),INDEX($E$3:$F$22,INT($H43/2)+1,MOD(COLUMNS($H$2:AQ$2),2)+1))</f>
        <v>9.7492791218182369</v>
      </c>
      <c r="AR43" s="70">
        <f>IF(OR(MOD($H43,2)=0,INDEX('Данные (2)'!$C$25:$V$44,INT($H43/2)+1,AR$2)&lt;&gt;1),INDEX($E$3:$F$22,AR$2,MOD(COLUMNS($H$2:AR$2),2)+1),INDEX($E$3:$F$22,INT($H43/2)+1,MOD(COLUMNS($H$2:AR$2),2)+1))</f>
        <v>-2.2252093395631407</v>
      </c>
      <c r="AS43" s="70">
        <f>IF(OR(MOD($H43,2)=0,INDEX('Данные (2)'!$C$25:$V$44,INT($H43/2)+1,AS$2)&lt;&gt;1),INDEX($E$3:$F$22,AS$2,MOD(COLUMNS($H$2:AS$2),2)+1),INDEX($E$3:$F$22,INT($H43/2)+1,MOD(COLUMNS($H$2:AS$2),2)+1))</f>
        <v>7.8183148246803</v>
      </c>
      <c r="AT43" s="70">
        <f>IF(OR(MOD($H43,2)=0,INDEX('Данные (2)'!$C$25:$V$44,INT($H43/2)+1,AT$2)&lt;&gt;1),INDEX($E$3:$F$22,AT$2,MOD(COLUMNS($H$2:AT$2),2)+1),INDEX($E$3:$F$22,INT($H43/2)+1,MOD(COLUMNS($H$2:AT$2),2)+1))</f>
        <v>-6.2348980185873328</v>
      </c>
      <c r="AU43" s="70">
        <f>IF(OR(MOD($H43,2)=0,INDEX('Данные (2)'!$C$25:$V$44,INT($H43/2)+1,AU$2)&lt;&gt;1),INDEX($E$3:$F$22,AU$2,MOD(COLUMNS($H$2:AU$2),2)+1),INDEX($E$3:$F$22,INT($H43/2)+1,MOD(COLUMNS($H$2:AU$2),2)+1))</f>
        <v>4.3388373911755842</v>
      </c>
      <c r="AV43" s="70">
        <f>IF(OR(MOD($H43,2)=0,INDEX('Данные (2)'!$C$25:$V$44,INT($H43/2)+1,AV$2)&lt;&gt;1),INDEX($E$3:$F$22,AV$2,MOD(COLUMNS($H$2:AV$2),2)+1),INDEX($E$3:$F$22,INT($H43/2)+1,MOD(COLUMNS($H$2:AV$2),2)+1))</f>
        <v>-9.0096886790241886</v>
      </c>
      <c r="AX43" s="70">
        <f>IF(OR(MOD($H43,2)=0,INDEX('Данные (2)'!$C$25:$V$44,INT($H43/2)+1,AX$2)&lt;&gt;2),INDEX($E$3:$F$22,AX$2,MOD(COLUMNS($AW$2:AX$2),2)+1),INDEX($E$3:$F$22,INT($H43/2)+1,MOD(COLUMNS($AW$2:AX$2),2)+1))</f>
        <v>4.3388373911755815</v>
      </c>
      <c r="AY43" s="70">
        <f>IF(OR(MOD($H43,2)=0,INDEX('Данные (2)'!$C$25:$V$44,INT($H43/2)+1,AY$2)&lt;&gt;2),INDEX($E$3:$F$22,AY$2,MOD(COLUMNS($AW$2:AY$2),2)+1),INDEX($E$3:$F$22,INT($H43/2)+1,MOD(COLUMNS($AW$2:AY$2),2)+1))</f>
        <v>9.0096886790241921</v>
      </c>
      <c r="AZ43" s="70">
        <f>IF(OR(MOD($H43,2)=0,INDEX('Данные (2)'!$C$25:$V$44,INT($H43/2)+1,AZ$2)&lt;&gt;2),INDEX($E$3:$F$22,AZ$2,MOD(COLUMNS($AW$2:AZ$2),2)+1),INDEX($E$3:$F$22,INT($H43/2)+1,MOD(COLUMNS($AW$2:AZ$2),2)+1))</f>
        <v>7.8183148246802983</v>
      </c>
      <c r="BA43" s="70">
        <f>IF(OR(MOD($H43,2)=0,INDEX('Данные (2)'!$C$25:$V$44,INT($H43/2)+1,BA$2)&lt;&gt;2),INDEX($E$3:$F$22,BA$2,MOD(COLUMNS($AW$2:BA$2),2)+1),INDEX($E$3:$F$22,INT($H43/2)+1,MOD(COLUMNS($AW$2:BA$2),2)+1))</f>
        <v>6.2348980185873355</v>
      </c>
      <c r="BB43" s="70">
        <f>IF(OR(MOD($H43,2)=0,INDEX('Данные (2)'!$C$25:$V$44,INT($H43/2)+1,BB$2)&lt;&gt;2),INDEX($E$3:$F$22,BB$2,MOD(COLUMNS($AW$2:BB$2),2)+1),INDEX($E$3:$F$22,INT($H43/2)+1,MOD(COLUMNS($AW$2:BB$2),2)+1))</f>
        <v>9.7492791218182369</v>
      </c>
      <c r="BC43" s="70">
        <f>IF(OR(MOD($H43,2)=0,INDEX('Данные (2)'!$C$25:$V$44,INT($H43/2)+1,BC$2)&lt;&gt;2),INDEX($E$3:$F$22,BC$2,MOD(COLUMNS($AW$2:BC$2),2)+1),INDEX($E$3:$F$22,INT($H43/2)+1,MOD(COLUMNS($AW$2:BC$2),2)+1))</f>
        <v>2.2252093395631443</v>
      </c>
      <c r="BD43" s="70">
        <f>IF(OR(MOD($H43,2)=0,INDEX('Данные (2)'!$C$25:$V$44,INT($H43/2)+1,BD$2)&lt;&gt;2),INDEX($E$3:$F$22,BD$2,MOD(COLUMNS($AW$2:BD$2),2)+1),INDEX($E$3:$F$22,INT($H43/2)+1,MOD(COLUMNS($AW$2:BD$2),2)+1))</f>
        <v>9.7492791218182369</v>
      </c>
      <c r="BE43" s="70">
        <f>IF(OR(MOD($H43,2)=0,INDEX('Данные (2)'!$C$25:$V$44,INT($H43/2)+1,BE$2)&lt;&gt;2),INDEX($E$3:$F$22,BE$2,MOD(COLUMNS($AW$2:BE$2),2)+1),INDEX($E$3:$F$22,INT($H43/2)+1,MOD(COLUMNS($AW$2:BE$2),2)+1))</f>
        <v>-2.2252093395631434</v>
      </c>
      <c r="BF43" s="70">
        <f>IF(OR(MOD($H43,2)=0,INDEX('Данные (2)'!$C$25:$V$44,INT($H43/2)+1,BF$2)&lt;&gt;2),INDEX($E$3:$F$22,BF$2,MOD(COLUMNS($AW$2:BF$2),2)+1),INDEX($E$3:$F$22,INT($H43/2)+1,MOD(COLUMNS($AW$2:BF$2),2)+1))</f>
        <v>7.8183148246802991</v>
      </c>
      <c r="BG43" s="70">
        <f>IF(OR(MOD($H43,2)=0,INDEX('Данные (2)'!$C$25:$V$44,INT($H43/2)+1,BG$2)&lt;&gt;2),INDEX($E$3:$F$22,BG$2,MOD(COLUMNS($AW$2:BG$2),2)+1),INDEX($E$3:$F$22,INT($H43/2)+1,MOD(COLUMNS($AW$2:BG$2),2)+1))</f>
        <v>-6.2348980185873346</v>
      </c>
      <c r="BH43" s="70">
        <f>IF(OR(MOD($H43,2)=0,INDEX('Данные (2)'!$C$25:$V$44,INT($H43/2)+1,BH$2)&lt;&gt;2),INDEX($E$3:$F$22,BH$2,MOD(COLUMNS($AW$2:BH$2),2)+1),INDEX($E$3:$F$22,INT($H43/2)+1,MOD(COLUMNS($AW$2:BH$2),2)+1))</f>
        <v>4.3388373911755824</v>
      </c>
      <c r="BI43" s="70">
        <f>IF(OR(MOD($H43,2)=0,INDEX('Данные (2)'!$C$25:$V$44,INT($H43/2)+1,BI$2)&lt;&gt;2),INDEX($E$3:$F$22,BI$2,MOD(COLUMNS($AW$2:BI$2),2)+1),INDEX($E$3:$F$22,INT($H43/2)+1,MOD(COLUMNS($AW$2:BI$2),2)+1))</f>
        <v>-9.0096886790241903</v>
      </c>
      <c r="BJ43" s="70">
        <f>IF(OR(MOD($H43,2)=0,INDEX('Данные (2)'!$C$25:$V$44,INT($H43/2)+1,BJ$2)&lt;&gt;2),INDEX($E$3:$F$22,BJ$2,MOD(COLUMNS($AW$2:BJ$2),2)+1),INDEX($E$3:$F$22,INT($H43/2)+1,MOD(COLUMNS($AW$2:BJ$2),2)+1))</f>
        <v>1.22514845490862E-15</v>
      </c>
      <c r="BK43" s="70">
        <f>IF(OR(MOD($H43,2)=0,INDEX('Данные (2)'!$C$25:$V$44,INT($H43/2)+1,BK$2)&lt;&gt;2),INDEX($E$3:$F$22,BK$2,MOD(COLUMNS($AW$2:BK$2),2)+1),INDEX($E$3:$F$22,INT($H43/2)+1,MOD(COLUMNS($AW$2:BK$2),2)+1))</f>
        <v>-10</v>
      </c>
      <c r="BL43" s="70">
        <f>IF(OR(MOD($H43,2)=0,INDEX('Данные (2)'!$C$25:$V$44,INT($H43/2)+1,BL$2)&lt;&gt;2),INDEX($E$3:$F$22,BL$2,MOD(COLUMNS($AW$2:BL$2),2)+1),INDEX($E$3:$F$22,INT($H43/2)+1,MOD(COLUMNS($AW$2:BL$2),2)+1))</f>
        <v>-4.3388373911755798</v>
      </c>
      <c r="BM43" s="70">
        <f>IF(OR(MOD($H43,2)=0,INDEX('Данные (2)'!$C$25:$V$44,INT($H43/2)+1,BM$2)&lt;&gt;2),INDEX($E$3:$F$22,BM$2,MOD(COLUMNS($AW$2:BM$2),2)+1),INDEX($E$3:$F$22,INT($H43/2)+1,MOD(COLUMNS($AW$2:BM$2),2)+1))</f>
        <v>-9.0096886790241921</v>
      </c>
      <c r="BN43" s="70">
        <f>IF(OR(MOD($H43,2)=0,INDEX('Данные (2)'!$C$25:$V$44,INT($H43/2)+1,BN$2)&lt;&gt;2),INDEX($E$3:$F$22,BN$2,MOD(COLUMNS($AW$2:BN$2),2)+1),INDEX($E$3:$F$22,INT($H43/2)+1,MOD(COLUMNS($AW$2:BN$2),2)+1))</f>
        <v>-7.8183148246802965</v>
      </c>
      <c r="BO43" s="70">
        <f>IF(OR(MOD($H43,2)=0,INDEX('Данные (2)'!$C$25:$V$44,INT($H43/2)+1,BO$2)&lt;&gt;2),INDEX($E$3:$F$22,BO$2,MOD(COLUMNS($AW$2:BO$2),2)+1),INDEX($E$3:$F$22,INT($H43/2)+1,MOD(COLUMNS($AW$2:BO$2),2)+1))</f>
        <v>-6.2348980185873373</v>
      </c>
      <c r="BP43" s="70">
        <f>IF(OR(MOD($H43,2)=0,INDEX('Данные (2)'!$C$25:$V$44,INT($H43/2)+1,BP$2)&lt;&gt;2),INDEX($E$3:$F$22,BP$2,MOD(COLUMNS($AW$2:BP$2),2)+1),INDEX($E$3:$F$22,INT($H43/2)+1,MOD(COLUMNS($AW$2:BP$2),2)+1))</f>
        <v>-9.7492791218182369</v>
      </c>
      <c r="BQ43" s="70">
        <f>IF(OR(MOD($H43,2)=0,INDEX('Данные (2)'!$C$25:$V$44,INT($H43/2)+1,BQ$2)&lt;&gt;2),INDEX($E$3:$F$22,BQ$2,MOD(COLUMNS($AW$2:BQ$2),2)+1),INDEX($E$3:$F$22,INT($H43/2)+1,MOD(COLUMNS($AW$2:BQ$2),2)+1))</f>
        <v>-2.225209339563146</v>
      </c>
      <c r="BR43" s="70">
        <f>IF(OR(MOD($H43,2)=0,INDEX('Данные (2)'!$C$25:$V$44,INT($H43/2)+1,BR$2)&lt;&gt;2),INDEX($E$3:$F$22,BR$2,MOD(COLUMNS($AW$2:BR$2),2)+1),INDEX($E$3:$F$22,INT($H43/2)+1,MOD(COLUMNS($AW$2:BR$2),2)+1))</f>
        <v>-9.7492791218182369</v>
      </c>
      <c r="BS43" s="70">
        <f>IF(OR(MOD($H43,2)=0,INDEX('Данные (2)'!$C$25:$V$44,INT($H43/2)+1,BS$2)&lt;&gt;2),INDEX($E$3:$F$22,BS$2,MOD(COLUMNS($AW$2:BS$2),2)+1),INDEX($E$3:$F$22,INT($H43/2)+1,MOD(COLUMNS($AW$2:BS$2),2)+1))</f>
        <v>2.2252093395631425</v>
      </c>
      <c r="BT43" s="70">
        <f>IF(OR(MOD($H43,2)=0,INDEX('Данные (2)'!$C$25:$V$44,INT($H43/2)+1,BT$2)&lt;&gt;2),INDEX($E$3:$F$22,BT$2,MOD(COLUMNS($AW$2:BT$2),2)+1),INDEX($E$3:$F$22,INT($H43/2)+1,MOD(COLUMNS($AW$2:BT$2),2)+1))</f>
        <v>-7.8183148246802991</v>
      </c>
      <c r="BU43" s="70">
        <f>IF(OR(MOD($H43,2)=0,INDEX('Данные (2)'!$C$25:$V$44,INT($H43/2)+1,BU$2)&lt;&gt;2),INDEX($E$3:$F$22,BU$2,MOD(COLUMNS($AW$2:BU$2),2)+1),INDEX($E$3:$F$22,INT($H43/2)+1,MOD(COLUMNS($AW$2:BU$2),2)+1))</f>
        <v>6.2348980185873337</v>
      </c>
      <c r="BV43" s="70">
        <f>IF(OR(MOD($H43,2)=0,INDEX('Данные (2)'!$C$25:$V$44,INT($H43/2)+1,BV$2)&lt;&gt;2),INDEX($E$3:$F$22,BV$2,MOD(COLUMNS($AW$2:BV$2),2)+1),INDEX($E$3:$F$22,INT($H43/2)+1,MOD(COLUMNS($AW$2:BV$2),2)+1))</f>
        <v>-4.3388373911755833</v>
      </c>
      <c r="BW43" s="70">
        <f>IF(OR(MOD($H43,2)=0,INDEX('Данные (2)'!$C$25:$V$44,INT($H43/2)+1,BW$2)&lt;&gt;2),INDEX($E$3:$F$22,BW$2,MOD(COLUMNS($AW$2:BW$2),2)+1),INDEX($E$3:$F$22,INT($H43/2)+1,MOD(COLUMNS($AW$2:BW$2),2)+1))</f>
        <v>9.0096886790241903</v>
      </c>
      <c r="BX43" s="70">
        <f>IF(OR(MOD($H43,2)=0,INDEX('Данные (2)'!$C$25:$V$44,INT($H43/2)+1,BX$2)&lt;&gt;2),INDEX($E$3:$F$22,BX$2,MOD(COLUMNS($AW$2:BX$2),2)+1),INDEX($E$3:$F$22,INT($H43/2)+1,MOD(COLUMNS($AW$2:BX$2),2)+1))</f>
        <v>-2.45029690981724E-15</v>
      </c>
      <c r="BY43" s="70">
        <f>IF(OR(MOD($H43,2)=0,INDEX('Данные (2)'!$C$25:$V$44,INT($H43/2)+1,BY$2)&lt;&gt;2),INDEX($E$3:$F$22,BY$2,MOD(COLUMNS($AW$2:BY$2),2)+1),INDEX($E$3:$F$22,INT($H43/2)+1,MOD(COLUMNS($AW$2:BY$2),2)+1))</f>
        <v>10</v>
      </c>
      <c r="BZ43" s="70">
        <f>IF(OR(MOD($H43,2)=0,INDEX('Данные (2)'!$C$25:$V$44,INT($H43/2)+1,BZ$2)&lt;&gt;2),INDEX($E$3:$F$22,BZ$2,MOD(COLUMNS($AW$2:BZ$2),2)+1),INDEX($E$3:$F$22,INT($H43/2)+1,MOD(COLUMNS($AW$2:BZ$2),2)+1))</f>
        <v>4.3388373911755789</v>
      </c>
      <c r="CA43" s="70">
        <f>IF(OR(MOD($H43,2)=0,INDEX('Данные (2)'!$C$25:$V$44,INT($H43/2)+1,CA$2)&lt;&gt;2),INDEX($E$3:$F$22,CA$2,MOD(COLUMNS($AW$2:CA$2),2)+1),INDEX($E$3:$F$22,INT($H43/2)+1,MOD(COLUMNS($AW$2:CA$2),2)+1))</f>
        <v>9.0096886790241921</v>
      </c>
      <c r="CB43" s="70">
        <f>IF(OR(MOD($H43,2)=0,INDEX('Данные (2)'!$C$25:$V$44,INT($H43/2)+1,CB$2)&lt;&gt;2),INDEX($E$3:$F$22,CB$2,MOD(COLUMNS($AW$2:CB$2),2)+1),INDEX($E$3:$F$22,INT($H43/2)+1,MOD(COLUMNS($AW$2:CB$2),2)+1))</f>
        <v>7.8183148246802956</v>
      </c>
      <c r="CC43" s="70">
        <f>IF(OR(MOD($H43,2)=0,INDEX('Данные (2)'!$C$25:$V$44,INT($H43/2)+1,CC$2)&lt;&gt;2),INDEX($E$3:$F$22,CC$2,MOD(COLUMNS($AW$2:CC$2),2)+1),INDEX($E$3:$F$22,INT($H43/2)+1,MOD(COLUMNS($AW$2:CC$2),2)+1))</f>
        <v>6.2348980185873373</v>
      </c>
      <c r="CD43" s="70">
        <f>IF(OR(MOD($H43,2)=0,INDEX('Данные (2)'!$C$25:$V$44,INT($H43/2)+1,CD$2)&lt;&gt;2),INDEX($E$3:$F$22,CD$2,MOD(COLUMNS($AW$2:CD$2),2)+1),INDEX($E$3:$F$22,INT($H43/2)+1,MOD(COLUMNS($AW$2:CD$2),2)+1))</f>
        <v>9.7492791218182351</v>
      </c>
      <c r="CE43" s="70">
        <f>IF(OR(MOD($H43,2)=0,INDEX('Данные (2)'!$C$25:$V$44,INT($H43/2)+1,CE$2)&lt;&gt;2),INDEX($E$3:$F$22,CE$2,MOD(COLUMNS($AW$2:CE$2),2)+1),INDEX($E$3:$F$22,INT($H43/2)+1,MOD(COLUMNS($AW$2:CE$2),2)+1))</f>
        <v>2.2252093395631469</v>
      </c>
      <c r="CF43" s="70">
        <f>IF(OR(MOD($H43,2)=0,INDEX('Данные (2)'!$C$25:$V$44,INT($H43/2)+1,CF$2)&lt;&gt;2),INDEX($E$3:$F$22,CF$2,MOD(COLUMNS($AW$2:CF$2),2)+1),INDEX($E$3:$F$22,INT($H43/2)+1,MOD(COLUMNS($AW$2:CF$2),2)+1))</f>
        <v>9.7492791218182369</v>
      </c>
      <c r="CG43" s="70">
        <f>IF(OR(MOD($H43,2)=0,INDEX('Данные (2)'!$C$25:$V$44,INT($H43/2)+1,CG$2)&lt;&gt;2),INDEX($E$3:$F$22,CG$2,MOD(COLUMNS($AW$2:CG$2),2)+1),INDEX($E$3:$F$22,INT($H43/2)+1,MOD(COLUMNS($AW$2:CG$2),2)+1))</f>
        <v>-2.2252093395631407</v>
      </c>
      <c r="CH43" s="70">
        <f>IF(OR(MOD($H43,2)=0,INDEX('Данные (2)'!$C$25:$V$44,INT($H43/2)+1,CH$2)&lt;&gt;2),INDEX($E$3:$F$22,CH$2,MOD(COLUMNS($AW$2:CH$2),2)+1),INDEX($E$3:$F$22,INT($H43/2)+1,MOD(COLUMNS($AW$2:CH$2),2)+1))</f>
        <v>7.8183148246803</v>
      </c>
      <c r="CI43" s="70">
        <f>IF(OR(MOD($H43,2)=0,INDEX('Данные (2)'!$C$25:$V$44,INT($H43/2)+1,CI$2)&lt;&gt;2),INDEX($E$3:$F$22,CI$2,MOD(COLUMNS($AW$2:CI$2),2)+1),INDEX($E$3:$F$22,INT($H43/2)+1,MOD(COLUMNS($AW$2:CI$2),2)+1))</f>
        <v>-6.2348980185873328</v>
      </c>
      <c r="CJ43" s="70">
        <f>IF(OR(MOD($H43,2)=0,INDEX('Данные (2)'!$C$25:$V$44,INT($H43/2)+1,CJ$2)&lt;&gt;2),INDEX($E$3:$F$22,CJ$2,MOD(COLUMNS($AW$2:CJ$2),2)+1),INDEX($E$3:$F$22,INT($H43/2)+1,MOD(COLUMNS($AW$2:CJ$2),2)+1))</f>
        <v>4.3388373911755842</v>
      </c>
      <c r="CK43" s="70">
        <f>IF(OR(MOD($H43,2)=0,INDEX('Данные (2)'!$C$25:$V$44,INT($H43/2)+1,CK$2)&lt;&gt;2),INDEX($E$3:$F$22,CK$2,MOD(COLUMNS($AW$2:CK$2),2)+1),INDEX($E$3:$F$22,INT($H43/2)+1,MOD(COLUMNS($AW$2:CK$2),2)+1))</f>
        <v>-9.0096886790241886</v>
      </c>
      <c r="CM43" s="69">
        <f>INDEX(I43:AV43,$B$60*2-1)</f>
        <v>-4.3388373911755833</v>
      </c>
      <c r="CN43" s="69">
        <f>INDEX(I43:AV43,$B$60*2)</f>
        <v>9.0096886790241903</v>
      </c>
      <c r="CO43" s="69">
        <f>INDEX(AX43:CK43,$B$60*2-1)</f>
        <v>-4.3388373911755833</v>
      </c>
      <c r="CP43" s="69">
        <f>INDEX(AX43:CK43,$B$60*2)</f>
        <v>9.0096886790241903</v>
      </c>
    </row>
    <row r="45" spans="1:94" x14ac:dyDescent="0.25">
      <c r="A45" s="1" t="s">
        <v>343</v>
      </c>
      <c r="B45" s="1" t="s">
        <v>342</v>
      </c>
    </row>
    <row r="46" spans="1:94" hidden="1" x14ac:dyDescent="0.25">
      <c r="A46" s="1" t="str">
        <f>'Данные (2)'!B3</f>
        <v>Антон</v>
      </c>
      <c r="B46" s="1">
        <v>1</v>
      </c>
    </row>
    <row r="47" spans="1:94" hidden="1" x14ac:dyDescent="0.25">
      <c r="A47" s="1" t="str">
        <f>'Данные (2)'!B4</f>
        <v>Алиса</v>
      </c>
      <c r="B47" s="1">
        <v>2</v>
      </c>
    </row>
    <row r="48" spans="1:94" hidden="1" x14ac:dyDescent="0.25">
      <c r="A48" s="1" t="str">
        <f>'Данные (2)'!B5</f>
        <v>Борис</v>
      </c>
      <c r="B48" s="1">
        <v>3</v>
      </c>
    </row>
    <row r="49" spans="1:2" hidden="1" x14ac:dyDescent="0.25">
      <c r="A49" s="1" t="str">
        <f>'Данные (2)'!B6</f>
        <v>Белла</v>
      </c>
      <c r="B49" s="1">
        <v>4</v>
      </c>
    </row>
    <row r="50" spans="1:2" hidden="1" x14ac:dyDescent="0.25">
      <c r="A50" s="1" t="str">
        <f>'Данные (2)'!B7</f>
        <v>Виктор</v>
      </c>
      <c r="B50" s="1">
        <v>5</v>
      </c>
    </row>
    <row r="51" spans="1:2" hidden="1" x14ac:dyDescent="0.25">
      <c r="A51" s="1" t="str">
        <f>'Данные (2)'!B8</f>
        <v>Вера</v>
      </c>
      <c r="B51" s="1">
        <v>6</v>
      </c>
    </row>
    <row r="52" spans="1:2" hidden="1" x14ac:dyDescent="0.25">
      <c r="A52" s="1" t="str">
        <f>'Данные (2)'!B9</f>
        <v>Глеб</v>
      </c>
      <c r="B52" s="1">
        <v>7</v>
      </c>
    </row>
    <row r="53" spans="1:2" hidden="1" x14ac:dyDescent="0.25">
      <c r="A53" s="1" t="str">
        <f>'Данные (2)'!B10</f>
        <v>Гера</v>
      </c>
      <c r="B53" s="1">
        <v>8</v>
      </c>
    </row>
    <row r="54" spans="1:2" hidden="1" x14ac:dyDescent="0.25">
      <c r="A54" s="1" t="str">
        <f>'Данные (2)'!B11</f>
        <v>Денис</v>
      </c>
      <c r="B54" s="1">
        <v>9</v>
      </c>
    </row>
    <row r="55" spans="1:2" hidden="1" x14ac:dyDescent="0.25">
      <c r="A55" s="1" t="str">
        <f>'Данные (2)'!B12</f>
        <v>Дана</v>
      </c>
      <c r="B55" s="1">
        <v>10</v>
      </c>
    </row>
    <row r="56" spans="1:2" hidden="1" x14ac:dyDescent="0.25">
      <c r="A56" s="1" t="str">
        <f>'Данные (2)'!B13</f>
        <v>Ефим</v>
      </c>
      <c r="B56" s="1">
        <v>11</v>
      </c>
    </row>
    <row r="57" spans="1:2" hidden="1" x14ac:dyDescent="0.25">
      <c r="A57" s="1" t="str">
        <f>'Данные (2)'!B14</f>
        <v>Ева</v>
      </c>
      <c r="B57" s="1">
        <v>12</v>
      </c>
    </row>
    <row r="58" spans="1:2" x14ac:dyDescent="0.25">
      <c r="A58" s="1" t="str">
        <f>'Данные (2)'!B15</f>
        <v>Жюли</v>
      </c>
      <c r="B58" s="1">
        <v>13</v>
      </c>
    </row>
    <row r="59" spans="1:2" hidden="1" x14ac:dyDescent="0.25">
      <c r="A59" s="1" t="str">
        <f>'Данные (2)'!B16</f>
        <v>Ян</v>
      </c>
      <c r="B59" s="1">
        <v>14</v>
      </c>
    </row>
    <row r="60" spans="1:2" x14ac:dyDescent="0.25">
      <c r="A60" s="1" t="s">
        <v>341</v>
      </c>
      <c r="B60" s="1">
        <f>SUBTOTAL(109,Таблица1[№п/п])</f>
        <v>13</v>
      </c>
    </row>
  </sheetData>
  <mergeCells count="6">
    <mergeCell ref="A1:B1"/>
    <mergeCell ref="A11:B11"/>
    <mergeCell ref="D1:F1"/>
    <mergeCell ref="CM2:CN2"/>
    <mergeCell ref="CO2:CP2"/>
    <mergeCell ref="AB1:AJ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081-5FDA-4B41-958C-5D8C211A9D97}">
  <sheetPr codeName="Лист8"/>
  <dimension ref="B1:V44"/>
  <sheetViews>
    <sheetView showGridLines="0" workbookViewId="0">
      <selection sqref="A1:M1"/>
    </sheetView>
  </sheetViews>
  <sheetFormatPr defaultRowHeight="15" x14ac:dyDescent="0.25"/>
  <cols>
    <col min="1" max="1" width="9.140625" style="1"/>
    <col min="2" max="2" width="12.5703125" style="1" bestFit="1" customWidth="1"/>
    <col min="3" max="16384" width="9.140625" style="1"/>
  </cols>
  <sheetData>
    <row r="1" spans="2:22" ht="18.75" x14ac:dyDescent="0.3">
      <c r="B1" s="68"/>
      <c r="C1" s="58"/>
      <c r="D1" s="58"/>
      <c r="E1" s="58"/>
      <c r="F1" s="58"/>
      <c r="G1" s="58"/>
      <c r="H1" s="58"/>
      <c r="I1" s="58"/>
      <c r="J1" s="58"/>
      <c r="K1" s="58"/>
    </row>
    <row r="2" spans="2:22" x14ac:dyDescent="0.25">
      <c r="B2" s="93" t="s">
        <v>374</v>
      </c>
      <c r="C2" s="94" t="str">
        <f>INDEX($B$3:$B$22,COLUMNS($C$1:C$1))</f>
        <v>Антон</v>
      </c>
      <c r="D2" s="94" t="str">
        <f>INDEX($B$3:$B$22,COLUMNS($C$1:D$1))</f>
        <v>Алиса</v>
      </c>
      <c r="E2" s="94" t="str">
        <f>INDEX($B$3:$B$22,COLUMNS($C$1:E$1))</f>
        <v>Борис</v>
      </c>
      <c r="F2" s="94" t="str">
        <f>INDEX($B$3:$B$22,COLUMNS($C$1:F$1))</f>
        <v>Белла</v>
      </c>
      <c r="G2" s="94" t="str">
        <f>INDEX($B$3:$B$22,COLUMNS($C$1:G$1))</f>
        <v>Виктор</v>
      </c>
      <c r="H2" s="94" t="str">
        <f>INDEX($B$3:$B$22,COLUMNS($C$1:H$1))</f>
        <v>Вера</v>
      </c>
      <c r="I2" s="94" t="str">
        <f>INDEX($B$3:$B$22,COLUMNS($C$1:I$1))</f>
        <v>Глеб</v>
      </c>
      <c r="J2" s="94" t="str">
        <f>INDEX($B$3:$B$22,COLUMNS($C$1:J$1))</f>
        <v>Гера</v>
      </c>
      <c r="K2" s="94" t="str">
        <f>INDEX($B$3:$B$22,COLUMNS($C$1:K$1))</f>
        <v>Денис</v>
      </c>
      <c r="L2" s="94" t="str">
        <f>INDEX($B$3:$B$22,COLUMNS($C$1:L$1))</f>
        <v>Дана</v>
      </c>
      <c r="M2" s="94" t="str">
        <f>INDEX($B$3:$B$22,COLUMNS($C$1:M$1))</f>
        <v>Ефим</v>
      </c>
      <c r="N2" s="94" t="str">
        <f>INDEX($B$3:$B$22,COLUMNS($C$1:N$1))</f>
        <v>Ева</v>
      </c>
      <c r="O2" s="94" t="str">
        <f>INDEX($B$3:$B$22,COLUMNS($C$1:O$1))</f>
        <v>Жюли</v>
      </c>
      <c r="P2" s="94" t="str">
        <f>INDEX($B$3:$B$22,COLUMNS($C$1:P$1))</f>
        <v>Ян</v>
      </c>
      <c r="Q2" s="94">
        <f>INDEX($B$3:$B$22,COLUMNS($C$1:Q$1))</f>
        <v>0</v>
      </c>
      <c r="R2" s="94">
        <f>INDEX($B$3:$B$22,COLUMNS($C$1:R$1))</f>
        <v>0</v>
      </c>
      <c r="S2" s="94">
        <f>INDEX($B$3:$B$22,COLUMNS($C$1:S$1))</f>
        <v>0</v>
      </c>
      <c r="T2" s="94">
        <f>INDEX($B$3:$B$22,COLUMNS($C$1:T$1))</f>
        <v>0</v>
      </c>
      <c r="U2" s="94">
        <f>INDEX($B$3:$B$22,COLUMNS($C$1:U$1))</f>
        <v>0</v>
      </c>
      <c r="V2" s="94">
        <f>INDEX($B$3:$B$22,COLUMNS($C$1:V$1))</f>
        <v>0</v>
      </c>
    </row>
    <row r="3" spans="2:22" x14ac:dyDescent="0.25">
      <c r="B3" s="93" t="s">
        <v>373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2:22" x14ac:dyDescent="0.25">
      <c r="B4" s="93" t="s">
        <v>372</v>
      </c>
      <c r="C4" s="92">
        <v>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</row>
    <row r="5" spans="2:22" x14ac:dyDescent="0.25">
      <c r="B5" s="93" t="s">
        <v>371</v>
      </c>
      <c r="C5" s="92">
        <v>0</v>
      </c>
      <c r="D5" s="92">
        <v>2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</row>
    <row r="6" spans="2:22" x14ac:dyDescent="0.25">
      <c r="B6" s="93" t="s">
        <v>370</v>
      </c>
      <c r="C6" s="92">
        <v>0</v>
      </c>
      <c r="D6" s="92">
        <v>1</v>
      </c>
      <c r="E6" s="92">
        <v>1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2:22" x14ac:dyDescent="0.25">
      <c r="B7" s="93" t="s">
        <v>369</v>
      </c>
      <c r="C7" s="92">
        <v>2</v>
      </c>
      <c r="D7" s="92">
        <v>1</v>
      </c>
      <c r="E7" s="92">
        <v>2</v>
      </c>
      <c r="F7" s="92">
        <v>1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2:22" x14ac:dyDescent="0.25">
      <c r="B8" s="93" t="s">
        <v>368</v>
      </c>
      <c r="C8" s="92">
        <v>1</v>
      </c>
      <c r="D8" s="92">
        <v>0</v>
      </c>
      <c r="E8" s="92">
        <v>1</v>
      </c>
      <c r="F8" s="92">
        <v>2</v>
      </c>
      <c r="G8" s="92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</row>
    <row r="9" spans="2:22" x14ac:dyDescent="0.25">
      <c r="B9" s="93" t="s">
        <v>367</v>
      </c>
      <c r="C9" s="92">
        <v>0</v>
      </c>
      <c r="D9" s="92">
        <v>0</v>
      </c>
      <c r="E9" s="92">
        <v>1</v>
      </c>
      <c r="F9" s="92">
        <v>0</v>
      </c>
      <c r="G9" s="92">
        <v>2</v>
      </c>
      <c r="H9" s="92">
        <v>1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</row>
    <row r="10" spans="2:22" x14ac:dyDescent="0.25">
      <c r="B10" s="93" t="s">
        <v>366</v>
      </c>
      <c r="C10" s="92">
        <v>1</v>
      </c>
      <c r="D10" s="92">
        <v>2</v>
      </c>
      <c r="E10" s="92">
        <v>1</v>
      </c>
      <c r="F10" s="92">
        <v>1</v>
      </c>
      <c r="G10" s="92">
        <v>1</v>
      </c>
      <c r="H10" s="92">
        <v>2</v>
      </c>
      <c r="I10" s="92">
        <v>0</v>
      </c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</row>
    <row r="11" spans="2:22" x14ac:dyDescent="0.25">
      <c r="B11" s="93" t="s">
        <v>365</v>
      </c>
      <c r="C11" s="92">
        <v>1</v>
      </c>
      <c r="D11" s="92">
        <v>2</v>
      </c>
      <c r="E11" s="92">
        <v>2</v>
      </c>
      <c r="F11" s="92">
        <v>0</v>
      </c>
      <c r="G11" s="92">
        <v>2</v>
      </c>
      <c r="H11" s="92">
        <v>2</v>
      </c>
      <c r="I11" s="92">
        <v>1</v>
      </c>
      <c r="J11" s="92">
        <v>2</v>
      </c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2:22" x14ac:dyDescent="0.25">
      <c r="B12" s="93" t="s">
        <v>364</v>
      </c>
      <c r="C12" s="92">
        <v>2</v>
      </c>
      <c r="D12" s="92">
        <v>0</v>
      </c>
      <c r="E12" s="92">
        <v>1</v>
      </c>
      <c r="F12" s="92">
        <v>1</v>
      </c>
      <c r="G12" s="92">
        <v>2</v>
      </c>
      <c r="H12" s="92">
        <v>1</v>
      </c>
      <c r="I12" s="92">
        <v>0</v>
      </c>
      <c r="J12" s="92">
        <v>2</v>
      </c>
      <c r="K12" s="92">
        <v>0</v>
      </c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</row>
    <row r="13" spans="2:22" x14ac:dyDescent="0.25">
      <c r="B13" s="93" t="s">
        <v>363</v>
      </c>
      <c r="C13" s="92">
        <v>2</v>
      </c>
      <c r="D13" s="92">
        <v>2</v>
      </c>
      <c r="E13" s="92">
        <v>2</v>
      </c>
      <c r="F13" s="92">
        <v>2</v>
      </c>
      <c r="G13" s="92">
        <v>2</v>
      </c>
      <c r="H13" s="92">
        <v>0</v>
      </c>
      <c r="I13" s="92">
        <v>0</v>
      </c>
      <c r="J13" s="92">
        <v>2</v>
      </c>
      <c r="K13" s="92">
        <v>0</v>
      </c>
      <c r="L13" s="92">
        <v>1</v>
      </c>
      <c r="M13" s="92"/>
      <c r="N13" s="92"/>
      <c r="O13" s="92"/>
      <c r="P13" s="92"/>
      <c r="Q13" s="92"/>
      <c r="R13" s="92"/>
      <c r="S13" s="92"/>
      <c r="T13" s="92"/>
      <c r="U13" s="92"/>
      <c r="V13" s="92"/>
    </row>
    <row r="14" spans="2:22" x14ac:dyDescent="0.25">
      <c r="B14" s="93" t="s">
        <v>362</v>
      </c>
      <c r="C14" s="92">
        <v>1</v>
      </c>
      <c r="D14" s="92">
        <v>1</v>
      </c>
      <c r="E14" s="92">
        <v>2</v>
      </c>
      <c r="F14" s="92">
        <v>1</v>
      </c>
      <c r="G14" s="92">
        <v>0</v>
      </c>
      <c r="H14" s="92">
        <v>1</v>
      </c>
      <c r="I14" s="92">
        <v>2</v>
      </c>
      <c r="J14" s="92">
        <v>2</v>
      </c>
      <c r="K14" s="92">
        <v>1</v>
      </c>
      <c r="L14" s="92">
        <v>2</v>
      </c>
      <c r="M14" s="92">
        <v>1</v>
      </c>
      <c r="N14" s="92"/>
      <c r="O14" s="92"/>
      <c r="P14" s="92"/>
      <c r="Q14" s="92"/>
      <c r="R14" s="92"/>
      <c r="S14" s="92"/>
      <c r="T14" s="92"/>
      <c r="U14" s="92"/>
      <c r="V14" s="92"/>
    </row>
    <row r="15" spans="2:22" x14ac:dyDescent="0.25">
      <c r="B15" s="93" t="s">
        <v>361</v>
      </c>
      <c r="C15" s="92">
        <v>1</v>
      </c>
      <c r="D15" s="92">
        <v>2</v>
      </c>
      <c r="E15" s="92">
        <v>2</v>
      </c>
      <c r="F15" s="92">
        <v>0</v>
      </c>
      <c r="G15" s="92">
        <v>0</v>
      </c>
      <c r="H15" s="92">
        <v>2</v>
      </c>
      <c r="I15" s="92">
        <v>1</v>
      </c>
      <c r="J15" s="92">
        <v>2</v>
      </c>
      <c r="K15" s="92">
        <v>0</v>
      </c>
      <c r="L15" s="92">
        <v>0</v>
      </c>
      <c r="M15" s="92">
        <v>2</v>
      </c>
      <c r="N15" s="92">
        <v>0</v>
      </c>
      <c r="O15" s="92"/>
      <c r="P15" s="92"/>
      <c r="Q15" s="92"/>
      <c r="R15" s="92"/>
      <c r="S15" s="92"/>
      <c r="T15" s="92"/>
      <c r="U15" s="92"/>
      <c r="V15" s="92"/>
    </row>
    <row r="16" spans="2:22" x14ac:dyDescent="0.25">
      <c r="B16" s="93" t="s">
        <v>360</v>
      </c>
      <c r="C16" s="92">
        <v>1</v>
      </c>
      <c r="D16" s="92">
        <v>1</v>
      </c>
      <c r="E16" s="92">
        <v>0</v>
      </c>
      <c r="F16" s="92">
        <v>2</v>
      </c>
      <c r="G16" s="92">
        <v>1</v>
      </c>
      <c r="H16" s="92">
        <v>2</v>
      </c>
      <c r="I16" s="92">
        <v>2</v>
      </c>
      <c r="J16" s="92">
        <v>2</v>
      </c>
      <c r="K16" s="92">
        <v>0</v>
      </c>
      <c r="L16" s="92">
        <v>2</v>
      </c>
      <c r="M16" s="92">
        <v>0</v>
      </c>
      <c r="N16" s="92">
        <v>1</v>
      </c>
      <c r="O16" s="92">
        <v>2</v>
      </c>
      <c r="P16" s="92"/>
      <c r="Q16" s="92"/>
      <c r="R16" s="92"/>
      <c r="S16" s="92"/>
      <c r="T16" s="92"/>
      <c r="U16" s="92"/>
      <c r="V16" s="92"/>
    </row>
    <row r="17" spans="2:22" x14ac:dyDescent="0.25">
      <c r="B17" s="93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</row>
    <row r="18" spans="2:22" x14ac:dyDescent="0.25">
      <c r="B18" s="93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</row>
    <row r="19" spans="2:22" x14ac:dyDescent="0.25">
      <c r="B19" s="93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</row>
    <row r="20" spans="2:22" x14ac:dyDescent="0.25">
      <c r="B20" s="93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</row>
    <row r="21" spans="2:22" x14ac:dyDescent="0.25">
      <c r="B21" s="93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</row>
    <row r="22" spans="2:22" x14ac:dyDescent="0.25">
      <c r="B22" s="93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</row>
    <row r="24" spans="2:22" x14ac:dyDescent="0.25">
      <c r="B24" s="91" t="str">
        <f>B2</f>
        <v>Учавствуют</v>
      </c>
      <c r="C24" s="91" t="str">
        <f>C2</f>
        <v>Антон</v>
      </c>
      <c r="D24" s="91" t="str">
        <f>D2</f>
        <v>Алиса</v>
      </c>
      <c r="E24" s="91" t="str">
        <f>E2</f>
        <v>Борис</v>
      </c>
      <c r="F24" s="91" t="str">
        <f>F2</f>
        <v>Белла</v>
      </c>
      <c r="G24" s="91" t="str">
        <f>G2</f>
        <v>Виктор</v>
      </c>
      <c r="H24" s="91" t="str">
        <f>H2</f>
        <v>Вера</v>
      </c>
      <c r="I24" s="91" t="str">
        <f>I2</f>
        <v>Глеб</v>
      </c>
      <c r="J24" s="91" t="str">
        <f>J2</f>
        <v>Гера</v>
      </c>
      <c r="K24" s="91" t="str">
        <f>K2</f>
        <v>Денис</v>
      </c>
      <c r="L24" s="91" t="str">
        <f>L2</f>
        <v>Дана</v>
      </c>
      <c r="M24" s="91" t="str">
        <f>M2</f>
        <v>Ефим</v>
      </c>
      <c r="N24" s="91" t="str">
        <f>N2</f>
        <v>Ева</v>
      </c>
      <c r="O24" s="91" t="str">
        <f>O2</f>
        <v>Жюли</v>
      </c>
      <c r="P24" s="91" t="str">
        <f>P2</f>
        <v>Ян</v>
      </c>
      <c r="Q24" s="91">
        <f>Q2</f>
        <v>0</v>
      </c>
      <c r="R24" s="91">
        <f>R2</f>
        <v>0</v>
      </c>
      <c r="S24" s="91">
        <f>S2</f>
        <v>0</v>
      </c>
      <c r="T24" s="91">
        <f>T2</f>
        <v>0</v>
      </c>
      <c r="U24" s="91">
        <f>U2</f>
        <v>0</v>
      </c>
      <c r="V24" s="91">
        <f>V2</f>
        <v>0</v>
      </c>
    </row>
    <row r="25" spans="2:22" x14ac:dyDescent="0.25">
      <c r="B25" s="91" t="str">
        <f>B3</f>
        <v>Антон</v>
      </c>
      <c r="C25" s="90">
        <f>MAX(C3,INDEX($C$3:$V$22,COLUMNS($C$24:C$24),ROWS($B25:$B$25)))</f>
        <v>0</v>
      </c>
      <c r="D25" s="90">
        <f>MAX(D3,INDEX($C$3:$V$22,COLUMNS($C$24:D$24),ROWS($B25:$B$25)))</f>
        <v>1</v>
      </c>
      <c r="E25" s="90">
        <f>MAX(E3,INDEX($C$3:$V$22,COLUMNS($C$24:E$24),ROWS($B25:$B$25)))</f>
        <v>0</v>
      </c>
      <c r="F25" s="90">
        <f>MAX(F3,INDEX($C$3:$V$22,COLUMNS($C$24:F$24),ROWS($B25:$B$25)))</f>
        <v>0</v>
      </c>
      <c r="G25" s="90">
        <f>MAX(G3,INDEX($C$3:$V$22,COLUMNS($C$24:G$24),ROWS($B25:$B$25)))</f>
        <v>2</v>
      </c>
      <c r="H25" s="90">
        <f>MAX(H3,INDEX($C$3:$V$22,COLUMNS($C$24:H$24),ROWS($B25:$B$25)))</f>
        <v>1</v>
      </c>
      <c r="I25" s="90">
        <f>MAX(I3,INDEX($C$3:$V$22,COLUMNS($C$24:I$24),ROWS($B25:$B$25)))</f>
        <v>0</v>
      </c>
      <c r="J25" s="90">
        <f>MAX(J3,INDEX($C$3:$V$22,COLUMNS($C$24:J$24),ROWS($B25:$B$25)))</f>
        <v>1</v>
      </c>
      <c r="K25" s="90">
        <f>MAX(K3,INDEX($C$3:$V$22,COLUMNS($C$24:K$24),ROWS($B25:$B$25)))</f>
        <v>1</v>
      </c>
      <c r="L25" s="90">
        <f>MAX(L3,INDEX($C$3:$V$22,COLUMNS($C$24:L$24),ROWS($B25:$B$25)))</f>
        <v>2</v>
      </c>
      <c r="M25" s="90">
        <f>MAX(M3,INDEX($C$3:$V$22,COLUMNS($C$24:M$24),ROWS($B25:$B$25)))</f>
        <v>2</v>
      </c>
      <c r="N25" s="90">
        <f>MAX(N3,INDEX($C$3:$V$22,COLUMNS($C$24:N$24),ROWS($B25:$B$25)))</f>
        <v>1</v>
      </c>
      <c r="O25" s="90">
        <f>MAX(O3,INDEX($C$3:$V$22,COLUMNS($C$24:O$24),ROWS($B25:$B$25)))</f>
        <v>1</v>
      </c>
      <c r="P25" s="90">
        <f>MAX(P3,INDEX($C$3:$V$22,COLUMNS($C$24:P$24),ROWS($B25:$B$25)))</f>
        <v>1</v>
      </c>
      <c r="Q25" s="90">
        <f>MAX(Q3,INDEX($C$3:$V$22,COLUMNS($C$24:Q$24),ROWS($B25:$B$25)))</f>
        <v>0</v>
      </c>
      <c r="R25" s="90">
        <f>MAX(R3,INDEX($C$3:$V$22,COLUMNS($C$24:R$24),ROWS($B25:$B$25)))</f>
        <v>0</v>
      </c>
      <c r="S25" s="90">
        <f>MAX(S3,INDEX($C$3:$V$22,COLUMNS($C$24:S$24),ROWS($B25:$B$25)))</f>
        <v>0</v>
      </c>
      <c r="T25" s="90">
        <f>MAX(T3,INDEX($C$3:$V$22,COLUMNS($C$24:T$24),ROWS($B25:$B$25)))</f>
        <v>0</v>
      </c>
      <c r="U25" s="90">
        <f>MAX(U3,INDEX($C$3:$V$22,COLUMNS($C$24:U$24),ROWS($B25:$B$25)))</f>
        <v>0</v>
      </c>
      <c r="V25" s="90">
        <f>MAX(V3,INDEX($C$3:$V$22,COLUMNS($C$24:V$24),ROWS($B25:$B$25)))</f>
        <v>0</v>
      </c>
    </row>
    <row r="26" spans="2:22" x14ac:dyDescent="0.25">
      <c r="B26" s="91" t="str">
        <f>B4</f>
        <v>Алиса</v>
      </c>
      <c r="C26" s="90">
        <f>MAX(C4,INDEX($C$3:$V$22,COLUMNS($C$24:C$24),ROWS($B$25:$B26)))</f>
        <v>1</v>
      </c>
      <c r="D26" s="90">
        <f>MAX(D4,INDEX($C$3:$V$22,COLUMNS($C$24:D$24),ROWS($B$25:$B26)))</f>
        <v>0</v>
      </c>
      <c r="E26" s="90">
        <f>MAX(E4,INDEX($C$3:$V$22,COLUMNS($C$24:E$24),ROWS($B$25:$B26)))</f>
        <v>2</v>
      </c>
      <c r="F26" s="90">
        <f>MAX(F4,INDEX($C$3:$V$22,COLUMNS($C$24:F$24),ROWS($B$25:$B26)))</f>
        <v>1</v>
      </c>
      <c r="G26" s="90">
        <f>MAX(G4,INDEX($C$3:$V$22,COLUMNS($C$24:G$24),ROWS($B$25:$B26)))</f>
        <v>1</v>
      </c>
      <c r="H26" s="90">
        <f>MAX(H4,INDEX($C$3:$V$22,COLUMNS($C$24:H$24),ROWS($B$25:$B26)))</f>
        <v>0</v>
      </c>
      <c r="I26" s="90">
        <f>MAX(I4,INDEX($C$3:$V$22,COLUMNS($C$24:I$24),ROWS($B$25:$B26)))</f>
        <v>0</v>
      </c>
      <c r="J26" s="90">
        <f>MAX(J4,INDEX($C$3:$V$22,COLUMNS($C$24:J$24),ROWS($B$25:$B26)))</f>
        <v>2</v>
      </c>
      <c r="K26" s="90">
        <f>MAX(K4,INDEX($C$3:$V$22,COLUMNS($C$24:K$24),ROWS($B$25:$B26)))</f>
        <v>2</v>
      </c>
      <c r="L26" s="90">
        <f>MAX(L4,INDEX($C$3:$V$22,COLUMNS($C$24:L$24),ROWS($B$25:$B26)))</f>
        <v>0</v>
      </c>
      <c r="M26" s="90">
        <f>MAX(M4,INDEX($C$3:$V$22,COLUMNS($C$24:M$24),ROWS($B$25:$B26)))</f>
        <v>2</v>
      </c>
      <c r="N26" s="90">
        <f>MAX(N4,INDEX($C$3:$V$22,COLUMNS($C$24:N$24),ROWS($B$25:$B26)))</f>
        <v>1</v>
      </c>
      <c r="O26" s="90">
        <f>MAX(O4,INDEX($C$3:$V$22,COLUMNS($C$24:O$24),ROWS($B$25:$B26)))</f>
        <v>2</v>
      </c>
      <c r="P26" s="90">
        <f>MAX(P4,INDEX($C$3:$V$22,COLUMNS($C$24:P$24),ROWS($B$25:$B26)))</f>
        <v>1</v>
      </c>
      <c r="Q26" s="90">
        <f>MAX(Q4,INDEX($C$3:$V$22,COLUMNS($C$24:Q$24),ROWS($B$25:$B26)))</f>
        <v>0</v>
      </c>
      <c r="R26" s="90">
        <f>MAX(R4,INDEX($C$3:$V$22,COLUMNS($C$24:R$24),ROWS($B$25:$B26)))</f>
        <v>0</v>
      </c>
      <c r="S26" s="90">
        <f>MAX(S4,INDEX($C$3:$V$22,COLUMNS($C$24:S$24),ROWS($B$25:$B26)))</f>
        <v>0</v>
      </c>
      <c r="T26" s="90">
        <f>MAX(T4,INDEX($C$3:$V$22,COLUMNS($C$24:T$24),ROWS($B$25:$B26)))</f>
        <v>0</v>
      </c>
      <c r="U26" s="90">
        <f>MAX(U4,INDEX($C$3:$V$22,COLUMNS($C$24:U$24),ROWS($B$25:$B26)))</f>
        <v>0</v>
      </c>
      <c r="V26" s="90">
        <f>MAX(V4,INDEX($C$3:$V$22,COLUMNS($C$24:V$24),ROWS($B$25:$B26)))</f>
        <v>0</v>
      </c>
    </row>
    <row r="27" spans="2:22" x14ac:dyDescent="0.25">
      <c r="B27" s="91" t="str">
        <f>B5</f>
        <v>Борис</v>
      </c>
      <c r="C27" s="90">
        <f>MAX(C5,INDEX($C$3:$V$22,COLUMNS($C$24:C$24),ROWS($B$25:$B27)))</f>
        <v>0</v>
      </c>
      <c r="D27" s="90">
        <f>MAX(D5,INDEX($C$3:$V$22,COLUMNS($C$24:D$24),ROWS($B$25:$B27)))</f>
        <v>2</v>
      </c>
      <c r="E27" s="90">
        <f>MAX(E5,INDEX($C$3:$V$22,COLUMNS($C$24:E$24),ROWS($B$25:$B27)))</f>
        <v>0</v>
      </c>
      <c r="F27" s="90">
        <f>MAX(F5,INDEX($C$3:$V$22,COLUMNS($C$24:F$24),ROWS($B$25:$B27)))</f>
        <v>1</v>
      </c>
      <c r="G27" s="90">
        <f>MAX(G5,INDEX($C$3:$V$22,COLUMNS($C$24:G$24),ROWS($B$25:$B27)))</f>
        <v>2</v>
      </c>
      <c r="H27" s="90">
        <f>MAX(H5,INDEX($C$3:$V$22,COLUMNS($C$24:H$24),ROWS($B$25:$B27)))</f>
        <v>1</v>
      </c>
      <c r="I27" s="90">
        <f>MAX(I5,INDEX($C$3:$V$22,COLUMNS($C$24:I$24),ROWS($B$25:$B27)))</f>
        <v>1</v>
      </c>
      <c r="J27" s="90">
        <f>MAX(J5,INDEX($C$3:$V$22,COLUMNS($C$24:J$24),ROWS($B$25:$B27)))</f>
        <v>1</v>
      </c>
      <c r="K27" s="90">
        <f>MAX(K5,INDEX($C$3:$V$22,COLUMNS($C$24:K$24),ROWS($B$25:$B27)))</f>
        <v>2</v>
      </c>
      <c r="L27" s="90">
        <f>MAX(L5,INDEX($C$3:$V$22,COLUMNS($C$24:L$24),ROWS($B$25:$B27)))</f>
        <v>1</v>
      </c>
      <c r="M27" s="90">
        <f>MAX(M5,INDEX($C$3:$V$22,COLUMNS($C$24:M$24),ROWS($B$25:$B27)))</f>
        <v>2</v>
      </c>
      <c r="N27" s="90">
        <f>MAX(N5,INDEX($C$3:$V$22,COLUMNS($C$24:N$24),ROWS($B$25:$B27)))</f>
        <v>2</v>
      </c>
      <c r="O27" s="90">
        <f>MAX(O5,INDEX($C$3:$V$22,COLUMNS($C$24:O$24),ROWS($B$25:$B27)))</f>
        <v>2</v>
      </c>
      <c r="P27" s="90">
        <f>MAX(P5,INDEX($C$3:$V$22,COLUMNS($C$24:P$24),ROWS($B$25:$B27)))</f>
        <v>0</v>
      </c>
      <c r="Q27" s="90">
        <f>MAX(Q5,INDEX($C$3:$V$22,COLUMNS($C$24:Q$24),ROWS($B$25:$B27)))</f>
        <v>0</v>
      </c>
      <c r="R27" s="90">
        <f>MAX(R5,INDEX($C$3:$V$22,COLUMNS($C$24:R$24),ROWS($B$25:$B27)))</f>
        <v>0</v>
      </c>
      <c r="S27" s="90">
        <f>MAX(S5,INDEX($C$3:$V$22,COLUMNS($C$24:S$24),ROWS($B$25:$B27)))</f>
        <v>0</v>
      </c>
      <c r="T27" s="90">
        <f>MAX(T5,INDEX($C$3:$V$22,COLUMNS($C$24:T$24),ROWS($B$25:$B27)))</f>
        <v>0</v>
      </c>
      <c r="U27" s="90">
        <f>MAX(U5,INDEX($C$3:$V$22,COLUMNS($C$24:U$24),ROWS($B$25:$B27)))</f>
        <v>0</v>
      </c>
      <c r="V27" s="90">
        <f>MAX(V5,INDEX($C$3:$V$22,COLUMNS($C$24:V$24),ROWS($B$25:$B27)))</f>
        <v>0</v>
      </c>
    </row>
    <row r="28" spans="2:22" x14ac:dyDescent="0.25">
      <c r="B28" s="91" t="str">
        <f>B6</f>
        <v>Белла</v>
      </c>
      <c r="C28" s="90">
        <f>MAX(C6,INDEX($C$3:$V$22,COLUMNS($C$24:C$24),ROWS($B$25:$B28)))</f>
        <v>0</v>
      </c>
      <c r="D28" s="90">
        <f>MAX(D6,INDEX($C$3:$V$22,COLUMNS($C$24:D$24),ROWS($B$25:$B28)))</f>
        <v>1</v>
      </c>
      <c r="E28" s="90">
        <f>MAX(E6,INDEX($C$3:$V$22,COLUMNS($C$24:E$24),ROWS($B$25:$B28)))</f>
        <v>1</v>
      </c>
      <c r="F28" s="90">
        <f>MAX(F6,INDEX($C$3:$V$22,COLUMNS($C$24:F$24),ROWS($B$25:$B28)))</f>
        <v>0</v>
      </c>
      <c r="G28" s="90">
        <f>MAX(G6,INDEX($C$3:$V$22,COLUMNS($C$24:G$24),ROWS($B$25:$B28)))</f>
        <v>1</v>
      </c>
      <c r="H28" s="90">
        <f>MAX(H6,INDEX($C$3:$V$22,COLUMNS($C$24:H$24),ROWS($B$25:$B28)))</f>
        <v>2</v>
      </c>
      <c r="I28" s="90">
        <f>MAX(I6,INDEX($C$3:$V$22,COLUMNS($C$24:I$24),ROWS($B$25:$B28)))</f>
        <v>0</v>
      </c>
      <c r="J28" s="90">
        <f>MAX(J6,INDEX($C$3:$V$22,COLUMNS($C$24:J$24),ROWS($B$25:$B28)))</f>
        <v>1</v>
      </c>
      <c r="K28" s="90">
        <f>MAX(K6,INDEX($C$3:$V$22,COLUMNS($C$24:K$24),ROWS($B$25:$B28)))</f>
        <v>0</v>
      </c>
      <c r="L28" s="90">
        <f>MAX(L6,INDEX($C$3:$V$22,COLUMNS($C$24:L$24),ROWS($B$25:$B28)))</f>
        <v>1</v>
      </c>
      <c r="M28" s="90">
        <f>MAX(M6,INDEX($C$3:$V$22,COLUMNS($C$24:M$24),ROWS($B$25:$B28)))</f>
        <v>2</v>
      </c>
      <c r="N28" s="90">
        <f>MAX(N6,INDEX($C$3:$V$22,COLUMNS($C$24:N$24),ROWS($B$25:$B28)))</f>
        <v>1</v>
      </c>
      <c r="O28" s="90">
        <f>MAX(O6,INDEX($C$3:$V$22,COLUMNS($C$24:O$24),ROWS($B$25:$B28)))</f>
        <v>0</v>
      </c>
      <c r="P28" s="90">
        <f>MAX(P6,INDEX($C$3:$V$22,COLUMNS($C$24:P$24),ROWS($B$25:$B28)))</f>
        <v>2</v>
      </c>
      <c r="Q28" s="90">
        <f>MAX(Q6,INDEX($C$3:$V$22,COLUMNS($C$24:Q$24),ROWS($B$25:$B28)))</f>
        <v>0</v>
      </c>
      <c r="R28" s="90">
        <f>MAX(R6,INDEX($C$3:$V$22,COLUMNS($C$24:R$24),ROWS($B$25:$B28)))</f>
        <v>0</v>
      </c>
      <c r="S28" s="90">
        <f>MAX(S6,INDEX($C$3:$V$22,COLUMNS($C$24:S$24),ROWS($B$25:$B28)))</f>
        <v>0</v>
      </c>
      <c r="T28" s="90">
        <f>MAX(T6,INDEX($C$3:$V$22,COLUMNS($C$24:T$24),ROWS($B$25:$B28)))</f>
        <v>0</v>
      </c>
      <c r="U28" s="90">
        <f>MAX(U6,INDEX($C$3:$V$22,COLUMNS($C$24:U$24),ROWS($B$25:$B28)))</f>
        <v>0</v>
      </c>
      <c r="V28" s="90">
        <f>MAX(V6,INDEX($C$3:$V$22,COLUMNS($C$24:V$24),ROWS($B$25:$B28)))</f>
        <v>0</v>
      </c>
    </row>
    <row r="29" spans="2:22" x14ac:dyDescent="0.25">
      <c r="B29" s="91" t="str">
        <f>B7</f>
        <v>Виктор</v>
      </c>
      <c r="C29" s="90">
        <f>MAX(C7,INDEX($C$3:$V$22,COLUMNS($C$24:C$24),ROWS($B$25:$B29)))</f>
        <v>2</v>
      </c>
      <c r="D29" s="90">
        <f>MAX(D7,INDEX($C$3:$V$22,COLUMNS($C$24:D$24),ROWS($B$25:$B29)))</f>
        <v>1</v>
      </c>
      <c r="E29" s="90">
        <f>MAX(E7,INDEX($C$3:$V$22,COLUMNS($C$24:E$24),ROWS($B$25:$B29)))</f>
        <v>2</v>
      </c>
      <c r="F29" s="90">
        <f>MAX(F7,INDEX($C$3:$V$22,COLUMNS($C$24:F$24),ROWS($B$25:$B29)))</f>
        <v>1</v>
      </c>
      <c r="G29" s="90">
        <f>MAX(G7,INDEX($C$3:$V$22,COLUMNS($C$24:G$24),ROWS($B$25:$B29)))</f>
        <v>0</v>
      </c>
      <c r="H29" s="90">
        <f>MAX(H7,INDEX($C$3:$V$22,COLUMNS($C$24:H$24),ROWS($B$25:$B29)))</f>
        <v>1</v>
      </c>
      <c r="I29" s="90">
        <f>MAX(I7,INDEX($C$3:$V$22,COLUMNS($C$24:I$24),ROWS($B$25:$B29)))</f>
        <v>2</v>
      </c>
      <c r="J29" s="90">
        <f>MAX(J7,INDEX($C$3:$V$22,COLUMNS($C$24:J$24),ROWS($B$25:$B29)))</f>
        <v>1</v>
      </c>
      <c r="K29" s="90">
        <f>MAX(K7,INDEX($C$3:$V$22,COLUMNS($C$24:K$24),ROWS($B$25:$B29)))</f>
        <v>2</v>
      </c>
      <c r="L29" s="90">
        <f>MAX(L7,INDEX($C$3:$V$22,COLUMNS($C$24:L$24),ROWS($B$25:$B29)))</f>
        <v>2</v>
      </c>
      <c r="M29" s="90">
        <f>MAX(M7,INDEX($C$3:$V$22,COLUMNS($C$24:M$24),ROWS($B$25:$B29)))</f>
        <v>2</v>
      </c>
      <c r="N29" s="90">
        <f>MAX(N7,INDEX($C$3:$V$22,COLUMNS($C$24:N$24),ROWS($B$25:$B29)))</f>
        <v>0</v>
      </c>
      <c r="O29" s="90">
        <f>MAX(O7,INDEX($C$3:$V$22,COLUMNS($C$24:O$24),ROWS($B$25:$B29)))</f>
        <v>0</v>
      </c>
      <c r="P29" s="90">
        <f>MAX(P7,INDEX($C$3:$V$22,COLUMNS($C$24:P$24),ROWS($B$25:$B29)))</f>
        <v>1</v>
      </c>
      <c r="Q29" s="90">
        <f>MAX(Q7,INDEX($C$3:$V$22,COLUMNS($C$24:Q$24),ROWS($B$25:$B29)))</f>
        <v>0</v>
      </c>
      <c r="R29" s="90">
        <f>MAX(R7,INDEX($C$3:$V$22,COLUMNS($C$24:R$24),ROWS($B$25:$B29)))</f>
        <v>0</v>
      </c>
      <c r="S29" s="90">
        <f>MAX(S7,INDEX($C$3:$V$22,COLUMNS($C$24:S$24),ROWS($B$25:$B29)))</f>
        <v>0</v>
      </c>
      <c r="T29" s="90">
        <f>MAX(T7,INDEX($C$3:$V$22,COLUMNS($C$24:T$24),ROWS($B$25:$B29)))</f>
        <v>0</v>
      </c>
      <c r="U29" s="90">
        <f>MAX(U7,INDEX($C$3:$V$22,COLUMNS($C$24:U$24),ROWS($B$25:$B29)))</f>
        <v>0</v>
      </c>
      <c r="V29" s="90">
        <f>MAX(V7,INDEX($C$3:$V$22,COLUMNS($C$24:V$24),ROWS($B$25:$B29)))</f>
        <v>0</v>
      </c>
    </row>
    <row r="30" spans="2:22" x14ac:dyDescent="0.25">
      <c r="B30" s="91" t="str">
        <f>B8</f>
        <v>Вера</v>
      </c>
      <c r="C30" s="90">
        <f>MAX(C8,INDEX($C$3:$V$22,COLUMNS($C$24:C$24),ROWS($B$25:$B30)))</f>
        <v>1</v>
      </c>
      <c r="D30" s="90">
        <f>MAX(D8,INDEX($C$3:$V$22,COLUMNS($C$24:D$24),ROWS($B$25:$B30)))</f>
        <v>0</v>
      </c>
      <c r="E30" s="90">
        <f>MAX(E8,INDEX($C$3:$V$22,COLUMNS($C$24:E$24),ROWS($B$25:$B30)))</f>
        <v>1</v>
      </c>
      <c r="F30" s="90">
        <f>MAX(F8,INDEX($C$3:$V$22,COLUMNS($C$24:F$24),ROWS($B$25:$B30)))</f>
        <v>2</v>
      </c>
      <c r="G30" s="90">
        <f>MAX(G8,INDEX($C$3:$V$22,COLUMNS($C$24:G$24),ROWS($B$25:$B30)))</f>
        <v>1</v>
      </c>
      <c r="H30" s="90">
        <f>MAX(H8,INDEX($C$3:$V$22,COLUMNS($C$24:H$24),ROWS($B$25:$B30)))</f>
        <v>0</v>
      </c>
      <c r="I30" s="90">
        <f>MAX(I8,INDEX($C$3:$V$22,COLUMNS($C$24:I$24),ROWS($B$25:$B30)))</f>
        <v>1</v>
      </c>
      <c r="J30" s="90">
        <f>MAX(J8,INDEX($C$3:$V$22,COLUMNS($C$24:J$24),ROWS($B$25:$B30)))</f>
        <v>2</v>
      </c>
      <c r="K30" s="90">
        <f>MAX(K8,INDEX($C$3:$V$22,COLUMNS($C$24:K$24),ROWS($B$25:$B30)))</f>
        <v>2</v>
      </c>
      <c r="L30" s="90">
        <f>MAX(L8,INDEX($C$3:$V$22,COLUMNS($C$24:L$24),ROWS($B$25:$B30)))</f>
        <v>1</v>
      </c>
      <c r="M30" s="90">
        <f>MAX(M8,INDEX($C$3:$V$22,COLUMNS($C$24:M$24),ROWS($B$25:$B30)))</f>
        <v>0</v>
      </c>
      <c r="N30" s="90">
        <f>MAX(N8,INDEX($C$3:$V$22,COLUMNS($C$24:N$24),ROWS($B$25:$B30)))</f>
        <v>1</v>
      </c>
      <c r="O30" s="90">
        <f>MAX(O8,INDEX($C$3:$V$22,COLUMNS($C$24:O$24),ROWS($B$25:$B30)))</f>
        <v>2</v>
      </c>
      <c r="P30" s="90">
        <f>MAX(P8,INDEX($C$3:$V$22,COLUMNS($C$24:P$24),ROWS($B$25:$B30)))</f>
        <v>2</v>
      </c>
      <c r="Q30" s="90">
        <f>MAX(Q8,INDEX($C$3:$V$22,COLUMNS($C$24:Q$24),ROWS($B$25:$B30)))</f>
        <v>0</v>
      </c>
      <c r="R30" s="90">
        <f>MAX(R8,INDEX($C$3:$V$22,COLUMNS($C$24:R$24),ROWS($B$25:$B30)))</f>
        <v>0</v>
      </c>
      <c r="S30" s="90">
        <f>MAX(S8,INDEX($C$3:$V$22,COLUMNS($C$24:S$24),ROWS($B$25:$B30)))</f>
        <v>0</v>
      </c>
      <c r="T30" s="90">
        <f>MAX(T8,INDEX($C$3:$V$22,COLUMNS($C$24:T$24),ROWS($B$25:$B30)))</f>
        <v>0</v>
      </c>
      <c r="U30" s="90">
        <f>MAX(U8,INDEX($C$3:$V$22,COLUMNS($C$24:U$24),ROWS($B$25:$B30)))</f>
        <v>0</v>
      </c>
      <c r="V30" s="90">
        <f>MAX(V8,INDEX($C$3:$V$22,COLUMNS($C$24:V$24),ROWS($B$25:$B30)))</f>
        <v>0</v>
      </c>
    </row>
    <row r="31" spans="2:22" x14ac:dyDescent="0.25">
      <c r="B31" s="91" t="str">
        <f>B9</f>
        <v>Глеб</v>
      </c>
      <c r="C31" s="90">
        <f>MAX(C9,INDEX($C$3:$V$22,COLUMNS($C$24:C$24),ROWS($B$25:$B31)))</f>
        <v>0</v>
      </c>
      <c r="D31" s="90">
        <f>MAX(D9,INDEX($C$3:$V$22,COLUMNS($C$24:D$24),ROWS($B$25:$B31)))</f>
        <v>0</v>
      </c>
      <c r="E31" s="90">
        <f>MAX(E9,INDEX($C$3:$V$22,COLUMNS($C$24:E$24),ROWS($B$25:$B31)))</f>
        <v>1</v>
      </c>
      <c r="F31" s="90">
        <f>MAX(F9,INDEX($C$3:$V$22,COLUMNS($C$24:F$24),ROWS($B$25:$B31)))</f>
        <v>0</v>
      </c>
      <c r="G31" s="90">
        <f>MAX(G9,INDEX($C$3:$V$22,COLUMNS($C$24:G$24),ROWS($B$25:$B31)))</f>
        <v>2</v>
      </c>
      <c r="H31" s="90">
        <f>MAX(H9,INDEX($C$3:$V$22,COLUMNS($C$24:H$24),ROWS($B$25:$B31)))</f>
        <v>1</v>
      </c>
      <c r="I31" s="90">
        <f>MAX(I9,INDEX($C$3:$V$22,COLUMNS($C$24:I$24),ROWS($B$25:$B31)))</f>
        <v>0</v>
      </c>
      <c r="J31" s="90">
        <f>MAX(J9,INDEX($C$3:$V$22,COLUMNS($C$24:J$24),ROWS($B$25:$B31)))</f>
        <v>0</v>
      </c>
      <c r="K31" s="90">
        <f>MAX(K9,INDEX($C$3:$V$22,COLUMNS($C$24:K$24),ROWS($B$25:$B31)))</f>
        <v>1</v>
      </c>
      <c r="L31" s="90">
        <f>MAX(L9,INDEX($C$3:$V$22,COLUMNS($C$24:L$24),ROWS($B$25:$B31)))</f>
        <v>0</v>
      </c>
      <c r="M31" s="90">
        <f>MAX(M9,INDEX($C$3:$V$22,COLUMNS($C$24:M$24),ROWS($B$25:$B31)))</f>
        <v>0</v>
      </c>
      <c r="N31" s="90">
        <f>MAX(N9,INDEX($C$3:$V$22,COLUMNS($C$24:N$24),ROWS($B$25:$B31)))</f>
        <v>2</v>
      </c>
      <c r="O31" s="90">
        <f>MAX(O9,INDEX($C$3:$V$22,COLUMNS($C$24:O$24),ROWS($B$25:$B31)))</f>
        <v>1</v>
      </c>
      <c r="P31" s="90">
        <f>MAX(P9,INDEX($C$3:$V$22,COLUMNS($C$24:P$24),ROWS($B$25:$B31)))</f>
        <v>2</v>
      </c>
      <c r="Q31" s="90">
        <f>MAX(Q9,INDEX($C$3:$V$22,COLUMNS($C$24:Q$24),ROWS($B$25:$B31)))</f>
        <v>0</v>
      </c>
      <c r="R31" s="90">
        <f>MAX(R9,INDEX($C$3:$V$22,COLUMNS($C$24:R$24),ROWS($B$25:$B31)))</f>
        <v>0</v>
      </c>
      <c r="S31" s="90">
        <f>MAX(S9,INDEX($C$3:$V$22,COLUMNS($C$24:S$24),ROWS($B$25:$B31)))</f>
        <v>0</v>
      </c>
      <c r="T31" s="90">
        <f>MAX(T9,INDEX($C$3:$V$22,COLUMNS($C$24:T$24),ROWS($B$25:$B31)))</f>
        <v>0</v>
      </c>
      <c r="U31" s="90">
        <f>MAX(U9,INDEX($C$3:$V$22,COLUMNS($C$24:U$24),ROWS($B$25:$B31)))</f>
        <v>0</v>
      </c>
      <c r="V31" s="90">
        <f>MAX(V9,INDEX($C$3:$V$22,COLUMNS($C$24:V$24),ROWS($B$25:$B31)))</f>
        <v>0</v>
      </c>
    </row>
    <row r="32" spans="2:22" x14ac:dyDescent="0.25">
      <c r="B32" s="91" t="str">
        <f>B10</f>
        <v>Гера</v>
      </c>
      <c r="C32" s="90">
        <f>MAX(C10,INDEX($C$3:$V$22,COLUMNS($C$24:C$24),ROWS($B$25:$B32)))</f>
        <v>1</v>
      </c>
      <c r="D32" s="90">
        <f>MAX(D10,INDEX($C$3:$V$22,COLUMNS($C$24:D$24),ROWS($B$25:$B32)))</f>
        <v>2</v>
      </c>
      <c r="E32" s="90">
        <f>MAX(E10,INDEX($C$3:$V$22,COLUMNS($C$24:E$24),ROWS($B$25:$B32)))</f>
        <v>1</v>
      </c>
      <c r="F32" s="90">
        <f>MAX(F10,INDEX($C$3:$V$22,COLUMNS($C$24:F$24),ROWS($B$25:$B32)))</f>
        <v>1</v>
      </c>
      <c r="G32" s="90">
        <f>MAX(G10,INDEX($C$3:$V$22,COLUMNS($C$24:G$24),ROWS($B$25:$B32)))</f>
        <v>1</v>
      </c>
      <c r="H32" s="90">
        <f>MAX(H10,INDEX($C$3:$V$22,COLUMNS($C$24:H$24),ROWS($B$25:$B32)))</f>
        <v>2</v>
      </c>
      <c r="I32" s="90">
        <f>MAX(I10,INDEX($C$3:$V$22,COLUMNS($C$24:I$24),ROWS($B$25:$B32)))</f>
        <v>0</v>
      </c>
      <c r="J32" s="90">
        <f>MAX(J10,INDEX($C$3:$V$22,COLUMNS($C$24:J$24),ROWS($B$25:$B32)))</f>
        <v>0</v>
      </c>
      <c r="K32" s="90">
        <f>MAX(K10,INDEX($C$3:$V$22,COLUMNS($C$24:K$24),ROWS($B$25:$B32)))</f>
        <v>2</v>
      </c>
      <c r="L32" s="90">
        <f>MAX(L10,INDEX($C$3:$V$22,COLUMNS($C$24:L$24),ROWS($B$25:$B32)))</f>
        <v>2</v>
      </c>
      <c r="M32" s="90">
        <f>MAX(M10,INDEX($C$3:$V$22,COLUMNS($C$24:M$24),ROWS($B$25:$B32)))</f>
        <v>2</v>
      </c>
      <c r="N32" s="90">
        <f>MAX(N10,INDEX($C$3:$V$22,COLUMNS($C$24:N$24),ROWS($B$25:$B32)))</f>
        <v>2</v>
      </c>
      <c r="O32" s="90">
        <f>MAX(O10,INDEX($C$3:$V$22,COLUMNS($C$24:O$24),ROWS($B$25:$B32)))</f>
        <v>2</v>
      </c>
      <c r="P32" s="90">
        <f>MAX(P10,INDEX($C$3:$V$22,COLUMNS($C$24:P$24),ROWS($B$25:$B32)))</f>
        <v>2</v>
      </c>
      <c r="Q32" s="90">
        <f>MAX(Q10,INDEX($C$3:$V$22,COLUMNS($C$24:Q$24),ROWS($B$25:$B32)))</f>
        <v>0</v>
      </c>
      <c r="R32" s="90">
        <f>MAX(R10,INDEX($C$3:$V$22,COLUMNS($C$24:R$24),ROWS($B$25:$B32)))</f>
        <v>0</v>
      </c>
      <c r="S32" s="90">
        <f>MAX(S10,INDEX($C$3:$V$22,COLUMNS($C$24:S$24),ROWS($B$25:$B32)))</f>
        <v>0</v>
      </c>
      <c r="T32" s="90">
        <f>MAX(T10,INDEX($C$3:$V$22,COLUMNS($C$24:T$24),ROWS($B$25:$B32)))</f>
        <v>0</v>
      </c>
      <c r="U32" s="90">
        <f>MAX(U10,INDEX($C$3:$V$22,COLUMNS($C$24:U$24),ROWS($B$25:$B32)))</f>
        <v>0</v>
      </c>
      <c r="V32" s="90">
        <f>MAX(V10,INDEX($C$3:$V$22,COLUMNS($C$24:V$24),ROWS($B$25:$B32)))</f>
        <v>0</v>
      </c>
    </row>
    <row r="33" spans="2:22" x14ac:dyDescent="0.25">
      <c r="B33" s="91" t="str">
        <f>B11</f>
        <v>Денис</v>
      </c>
      <c r="C33" s="90">
        <f>MAX(C11,INDEX($C$3:$V$22,COLUMNS($C$24:C$24),ROWS($B$25:$B33)))</f>
        <v>1</v>
      </c>
      <c r="D33" s="90">
        <f>MAX(D11,INDEX($C$3:$V$22,COLUMNS($C$24:D$24),ROWS($B$25:$B33)))</f>
        <v>2</v>
      </c>
      <c r="E33" s="90">
        <f>MAX(E11,INDEX($C$3:$V$22,COLUMNS($C$24:E$24),ROWS($B$25:$B33)))</f>
        <v>2</v>
      </c>
      <c r="F33" s="90">
        <f>MAX(F11,INDEX($C$3:$V$22,COLUMNS($C$24:F$24),ROWS($B$25:$B33)))</f>
        <v>0</v>
      </c>
      <c r="G33" s="90">
        <f>MAX(G11,INDEX($C$3:$V$22,COLUMNS($C$24:G$24),ROWS($B$25:$B33)))</f>
        <v>2</v>
      </c>
      <c r="H33" s="90">
        <f>MAX(H11,INDEX($C$3:$V$22,COLUMNS($C$24:H$24),ROWS($B$25:$B33)))</f>
        <v>2</v>
      </c>
      <c r="I33" s="90">
        <f>MAX(I11,INDEX($C$3:$V$22,COLUMNS($C$24:I$24),ROWS($B$25:$B33)))</f>
        <v>1</v>
      </c>
      <c r="J33" s="90">
        <f>MAX(J11,INDEX($C$3:$V$22,COLUMNS($C$24:J$24),ROWS($B$25:$B33)))</f>
        <v>2</v>
      </c>
      <c r="K33" s="90">
        <f>MAX(K11,INDEX($C$3:$V$22,COLUMNS($C$24:K$24),ROWS($B$25:$B33)))</f>
        <v>0</v>
      </c>
      <c r="L33" s="90">
        <f>MAX(L11,INDEX($C$3:$V$22,COLUMNS($C$24:L$24),ROWS($B$25:$B33)))</f>
        <v>0</v>
      </c>
      <c r="M33" s="90">
        <f>MAX(M11,INDEX($C$3:$V$22,COLUMNS($C$24:M$24),ROWS($B$25:$B33)))</f>
        <v>0</v>
      </c>
      <c r="N33" s="90">
        <f>MAX(N11,INDEX($C$3:$V$22,COLUMNS($C$24:N$24),ROWS($B$25:$B33)))</f>
        <v>1</v>
      </c>
      <c r="O33" s="90">
        <f>MAX(O11,INDEX($C$3:$V$22,COLUMNS($C$24:O$24),ROWS($B$25:$B33)))</f>
        <v>0</v>
      </c>
      <c r="P33" s="90">
        <f>MAX(P11,INDEX($C$3:$V$22,COLUMNS($C$24:P$24),ROWS($B$25:$B33)))</f>
        <v>0</v>
      </c>
      <c r="Q33" s="90">
        <f>MAX(Q11,INDEX($C$3:$V$22,COLUMNS($C$24:Q$24),ROWS($B$25:$B33)))</f>
        <v>0</v>
      </c>
      <c r="R33" s="90">
        <f>MAX(R11,INDEX($C$3:$V$22,COLUMNS($C$24:R$24),ROWS($B$25:$B33)))</f>
        <v>0</v>
      </c>
      <c r="S33" s="90">
        <f>MAX(S11,INDEX($C$3:$V$22,COLUMNS($C$24:S$24),ROWS($B$25:$B33)))</f>
        <v>0</v>
      </c>
      <c r="T33" s="90">
        <f>MAX(T11,INDEX($C$3:$V$22,COLUMNS($C$24:T$24),ROWS($B$25:$B33)))</f>
        <v>0</v>
      </c>
      <c r="U33" s="90">
        <f>MAX(U11,INDEX($C$3:$V$22,COLUMNS($C$24:U$24),ROWS($B$25:$B33)))</f>
        <v>0</v>
      </c>
      <c r="V33" s="90">
        <f>MAX(V11,INDEX($C$3:$V$22,COLUMNS($C$24:V$24),ROWS($B$25:$B33)))</f>
        <v>0</v>
      </c>
    </row>
    <row r="34" spans="2:22" x14ac:dyDescent="0.25">
      <c r="B34" s="91" t="str">
        <f>B12</f>
        <v>Дана</v>
      </c>
      <c r="C34" s="90">
        <f>MAX(C12,INDEX($C$3:$V$22,COLUMNS($C$24:C$24),ROWS($B$25:$B34)))</f>
        <v>2</v>
      </c>
      <c r="D34" s="90">
        <f>MAX(D12,INDEX($C$3:$V$22,COLUMNS($C$24:D$24),ROWS($B$25:$B34)))</f>
        <v>0</v>
      </c>
      <c r="E34" s="90">
        <f>MAX(E12,INDEX($C$3:$V$22,COLUMNS($C$24:E$24),ROWS($B$25:$B34)))</f>
        <v>1</v>
      </c>
      <c r="F34" s="90">
        <f>MAX(F12,INDEX($C$3:$V$22,COLUMNS($C$24:F$24),ROWS($B$25:$B34)))</f>
        <v>1</v>
      </c>
      <c r="G34" s="90">
        <f>MAX(G12,INDEX($C$3:$V$22,COLUMNS($C$24:G$24),ROWS($B$25:$B34)))</f>
        <v>2</v>
      </c>
      <c r="H34" s="90">
        <f>MAX(H12,INDEX($C$3:$V$22,COLUMNS($C$24:H$24),ROWS($B$25:$B34)))</f>
        <v>1</v>
      </c>
      <c r="I34" s="90">
        <f>MAX(I12,INDEX($C$3:$V$22,COLUMNS($C$24:I$24),ROWS($B$25:$B34)))</f>
        <v>0</v>
      </c>
      <c r="J34" s="90">
        <f>MAX(J12,INDEX($C$3:$V$22,COLUMNS($C$24:J$24),ROWS($B$25:$B34)))</f>
        <v>2</v>
      </c>
      <c r="K34" s="90">
        <f>MAX(K12,INDEX($C$3:$V$22,COLUMNS($C$24:K$24),ROWS($B$25:$B34)))</f>
        <v>0</v>
      </c>
      <c r="L34" s="90">
        <f>MAX(L12,INDEX($C$3:$V$22,COLUMNS($C$24:L$24),ROWS($B$25:$B34)))</f>
        <v>0</v>
      </c>
      <c r="M34" s="90">
        <f>MAX(M12,INDEX($C$3:$V$22,COLUMNS($C$24:M$24),ROWS($B$25:$B34)))</f>
        <v>1</v>
      </c>
      <c r="N34" s="90">
        <f>MAX(N12,INDEX($C$3:$V$22,COLUMNS($C$24:N$24),ROWS($B$25:$B34)))</f>
        <v>2</v>
      </c>
      <c r="O34" s="90">
        <f>MAX(O12,INDEX($C$3:$V$22,COLUMNS($C$24:O$24),ROWS($B$25:$B34)))</f>
        <v>0</v>
      </c>
      <c r="P34" s="90">
        <f>MAX(P12,INDEX($C$3:$V$22,COLUMNS($C$24:P$24),ROWS($B$25:$B34)))</f>
        <v>2</v>
      </c>
      <c r="Q34" s="90">
        <f>MAX(Q12,INDEX($C$3:$V$22,COLUMNS($C$24:Q$24),ROWS($B$25:$B34)))</f>
        <v>0</v>
      </c>
      <c r="R34" s="90">
        <f>MAX(R12,INDEX($C$3:$V$22,COLUMNS($C$24:R$24),ROWS($B$25:$B34)))</f>
        <v>0</v>
      </c>
      <c r="S34" s="90">
        <f>MAX(S12,INDEX($C$3:$V$22,COLUMNS($C$24:S$24),ROWS($B$25:$B34)))</f>
        <v>0</v>
      </c>
      <c r="T34" s="90">
        <f>MAX(T12,INDEX($C$3:$V$22,COLUMNS($C$24:T$24),ROWS($B$25:$B34)))</f>
        <v>0</v>
      </c>
      <c r="U34" s="90">
        <f>MAX(U12,INDEX($C$3:$V$22,COLUMNS($C$24:U$24),ROWS($B$25:$B34)))</f>
        <v>0</v>
      </c>
      <c r="V34" s="90">
        <f>MAX(V12,INDEX($C$3:$V$22,COLUMNS($C$24:V$24),ROWS($B$25:$B34)))</f>
        <v>0</v>
      </c>
    </row>
    <row r="35" spans="2:22" x14ac:dyDescent="0.25">
      <c r="B35" s="91" t="str">
        <f>B13</f>
        <v>Ефим</v>
      </c>
      <c r="C35" s="90">
        <f>MAX(C13,INDEX($C$3:$V$22,COLUMNS($C$24:C$24),ROWS($B$25:$B35)))</f>
        <v>2</v>
      </c>
      <c r="D35" s="90">
        <f>MAX(D13,INDEX($C$3:$V$22,COLUMNS($C$24:D$24),ROWS($B$25:$B35)))</f>
        <v>2</v>
      </c>
      <c r="E35" s="90">
        <f>MAX(E13,INDEX($C$3:$V$22,COLUMNS($C$24:E$24),ROWS($B$25:$B35)))</f>
        <v>2</v>
      </c>
      <c r="F35" s="90">
        <f>MAX(F13,INDEX($C$3:$V$22,COLUMNS($C$24:F$24),ROWS($B$25:$B35)))</f>
        <v>2</v>
      </c>
      <c r="G35" s="90">
        <f>MAX(G13,INDEX($C$3:$V$22,COLUMNS($C$24:G$24),ROWS($B$25:$B35)))</f>
        <v>2</v>
      </c>
      <c r="H35" s="90">
        <f>MAX(H13,INDEX($C$3:$V$22,COLUMNS($C$24:H$24),ROWS($B$25:$B35)))</f>
        <v>0</v>
      </c>
      <c r="I35" s="90">
        <f>MAX(I13,INDEX($C$3:$V$22,COLUMNS($C$24:I$24),ROWS($B$25:$B35)))</f>
        <v>0</v>
      </c>
      <c r="J35" s="90">
        <f>MAX(J13,INDEX($C$3:$V$22,COLUMNS($C$24:J$24),ROWS($B$25:$B35)))</f>
        <v>2</v>
      </c>
      <c r="K35" s="90">
        <f>MAX(K13,INDEX($C$3:$V$22,COLUMNS($C$24:K$24),ROWS($B$25:$B35)))</f>
        <v>0</v>
      </c>
      <c r="L35" s="90">
        <f>MAX(L13,INDEX($C$3:$V$22,COLUMNS($C$24:L$24),ROWS($B$25:$B35)))</f>
        <v>1</v>
      </c>
      <c r="M35" s="90">
        <f>MAX(M13,INDEX($C$3:$V$22,COLUMNS($C$24:M$24),ROWS($B$25:$B35)))</f>
        <v>0</v>
      </c>
      <c r="N35" s="90">
        <f>MAX(N13,INDEX($C$3:$V$22,COLUMNS($C$24:N$24),ROWS($B$25:$B35)))</f>
        <v>1</v>
      </c>
      <c r="O35" s="90">
        <f>MAX(O13,INDEX($C$3:$V$22,COLUMNS($C$24:O$24),ROWS($B$25:$B35)))</f>
        <v>2</v>
      </c>
      <c r="P35" s="90">
        <f>MAX(P13,INDEX($C$3:$V$22,COLUMNS($C$24:P$24),ROWS($B$25:$B35)))</f>
        <v>0</v>
      </c>
      <c r="Q35" s="90">
        <f>MAX(Q13,INDEX($C$3:$V$22,COLUMNS($C$24:Q$24),ROWS($B$25:$B35)))</f>
        <v>0</v>
      </c>
      <c r="R35" s="90">
        <f>MAX(R13,INDEX($C$3:$V$22,COLUMNS($C$24:R$24),ROWS($B$25:$B35)))</f>
        <v>0</v>
      </c>
      <c r="S35" s="90">
        <f>MAX(S13,INDEX($C$3:$V$22,COLUMNS($C$24:S$24),ROWS($B$25:$B35)))</f>
        <v>0</v>
      </c>
      <c r="T35" s="90">
        <f>MAX(T13,INDEX($C$3:$V$22,COLUMNS($C$24:T$24),ROWS($B$25:$B35)))</f>
        <v>0</v>
      </c>
      <c r="U35" s="90">
        <f>MAX(U13,INDEX($C$3:$V$22,COLUMNS($C$24:U$24),ROWS($B$25:$B35)))</f>
        <v>0</v>
      </c>
      <c r="V35" s="90">
        <f>MAX(V13,INDEX($C$3:$V$22,COLUMNS($C$24:V$24),ROWS($B$25:$B35)))</f>
        <v>0</v>
      </c>
    </row>
    <row r="36" spans="2:22" x14ac:dyDescent="0.25">
      <c r="B36" s="91" t="str">
        <f>B14</f>
        <v>Ева</v>
      </c>
      <c r="C36" s="90">
        <f>MAX(C14,INDEX($C$3:$V$22,COLUMNS($C$24:C$24),ROWS($B$25:$B36)))</f>
        <v>1</v>
      </c>
      <c r="D36" s="90">
        <f>MAX(D14,INDEX($C$3:$V$22,COLUMNS($C$24:D$24),ROWS($B$25:$B36)))</f>
        <v>1</v>
      </c>
      <c r="E36" s="90">
        <f>MAX(E14,INDEX($C$3:$V$22,COLUMNS($C$24:E$24),ROWS($B$25:$B36)))</f>
        <v>2</v>
      </c>
      <c r="F36" s="90">
        <f>MAX(F14,INDEX($C$3:$V$22,COLUMNS($C$24:F$24),ROWS($B$25:$B36)))</f>
        <v>1</v>
      </c>
      <c r="G36" s="90">
        <f>MAX(G14,INDEX($C$3:$V$22,COLUMNS($C$24:G$24),ROWS($B$25:$B36)))</f>
        <v>0</v>
      </c>
      <c r="H36" s="90">
        <f>MAX(H14,INDEX($C$3:$V$22,COLUMNS($C$24:H$24),ROWS($B$25:$B36)))</f>
        <v>1</v>
      </c>
      <c r="I36" s="90">
        <f>MAX(I14,INDEX($C$3:$V$22,COLUMNS($C$24:I$24),ROWS($B$25:$B36)))</f>
        <v>2</v>
      </c>
      <c r="J36" s="90">
        <f>MAX(J14,INDEX($C$3:$V$22,COLUMNS($C$24:J$24),ROWS($B$25:$B36)))</f>
        <v>2</v>
      </c>
      <c r="K36" s="90">
        <f>MAX(K14,INDEX($C$3:$V$22,COLUMNS($C$24:K$24),ROWS($B$25:$B36)))</f>
        <v>1</v>
      </c>
      <c r="L36" s="90">
        <f>MAX(L14,INDEX($C$3:$V$22,COLUMNS($C$24:L$24),ROWS($B$25:$B36)))</f>
        <v>2</v>
      </c>
      <c r="M36" s="90">
        <f>MAX(M14,INDEX($C$3:$V$22,COLUMNS($C$24:M$24),ROWS($B$25:$B36)))</f>
        <v>1</v>
      </c>
      <c r="N36" s="90">
        <f>MAX(N14,INDEX($C$3:$V$22,COLUMNS($C$24:N$24),ROWS($B$25:$B36)))</f>
        <v>0</v>
      </c>
      <c r="O36" s="90">
        <f>MAX(O14,INDEX($C$3:$V$22,COLUMNS($C$24:O$24),ROWS($B$25:$B36)))</f>
        <v>0</v>
      </c>
      <c r="P36" s="90">
        <f>MAX(P14,INDEX($C$3:$V$22,COLUMNS($C$24:P$24),ROWS($B$25:$B36)))</f>
        <v>1</v>
      </c>
      <c r="Q36" s="90">
        <f>MAX(Q14,INDEX($C$3:$V$22,COLUMNS($C$24:Q$24),ROWS($B$25:$B36)))</f>
        <v>0</v>
      </c>
      <c r="R36" s="90">
        <f>MAX(R14,INDEX($C$3:$V$22,COLUMNS($C$24:R$24),ROWS($B$25:$B36)))</f>
        <v>0</v>
      </c>
      <c r="S36" s="90">
        <f>MAX(S14,INDEX($C$3:$V$22,COLUMNS($C$24:S$24),ROWS($B$25:$B36)))</f>
        <v>0</v>
      </c>
      <c r="T36" s="90">
        <f>MAX(T14,INDEX($C$3:$V$22,COLUMNS($C$24:T$24),ROWS($B$25:$B36)))</f>
        <v>0</v>
      </c>
      <c r="U36" s="90">
        <f>MAX(U14,INDEX($C$3:$V$22,COLUMNS($C$24:U$24),ROWS($B$25:$B36)))</f>
        <v>0</v>
      </c>
      <c r="V36" s="90">
        <f>MAX(V14,INDEX($C$3:$V$22,COLUMNS($C$24:V$24),ROWS($B$25:$B36)))</f>
        <v>0</v>
      </c>
    </row>
    <row r="37" spans="2:22" x14ac:dyDescent="0.25">
      <c r="B37" s="91" t="str">
        <f>B15</f>
        <v>Жюли</v>
      </c>
      <c r="C37" s="90">
        <f>MAX(C15,INDEX($C$3:$V$22,COLUMNS($C$24:C$24),ROWS($B$25:$B37)))</f>
        <v>1</v>
      </c>
      <c r="D37" s="90">
        <f>MAX(D15,INDEX($C$3:$V$22,COLUMNS($C$24:D$24),ROWS($B$25:$B37)))</f>
        <v>2</v>
      </c>
      <c r="E37" s="90">
        <f>MAX(E15,INDEX($C$3:$V$22,COLUMNS($C$24:E$24),ROWS($B$25:$B37)))</f>
        <v>2</v>
      </c>
      <c r="F37" s="90">
        <f>MAX(F15,INDEX($C$3:$V$22,COLUMNS($C$24:F$24),ROWS($B$25:$B37)))</f>
        <v>0</v>
      </c>
      <c r="G37" s="90">
        <f>MAX(G15,INDEX($C$3:$V$22,COLUMNS($C$24:G$24),ROWS($B$25:$B37)))</f>
        <v>0</v>
      </c>
      <c r="H37" s="90">
        <f>MAX(H15,INDEX($C$3:$V$22,COLUMNS($C$24:H$24),ROWS($B$25:$B37)))</f>
        <v>2</v>
      </c>
      <c r="I37" s="90">
        <f>MAX(I15,INDEX($C$3:$V$22,COLUMNS($C$24:I$24),ROWS($B$25:$B37)))</f>
        <v>1</v>
      </c>
      <c r="J37" s="90">
        <f>MAX(J15,INDEX($C$3:$V$22,COLUMNS($C$24:J$24),ROWS($B$25:$B37)))</f>
        <v>2</v>
      </c>
      <c r="K37" s="90">
        <f>MAX(K15,INDEX($C$3:$V$22,COLUMNS($C$24:K$24),ROWS($B$25:$B37)))</f>
        <v>0</v>
      </c>
      <c r="L37" s="90">
        <f>MAX(L15,INDEX($C$3:$V$22,COLUMNS($C$24:L$24),ROWS($B$25:$B37)))</f>
        <v>0</v>
      </c>
      <c r="M37" s="90">
        <f>MAX(M15,INDEX($C$3:$V$22,COLUMNS($C$24:M$24),ROWS($B$25:$B37)))</f>
        <v>2</v>
      </c>
      <c r="N37" s="90">
        <f>MAX(N15,INDEX($C$3:$V$22,COLUMNS($C$24:N$24),ROWS($B$25:$B37)))</f>
        <v>0</v>
      </c>
      <c r="O37" s="90">
        <f>MAX(O15,INDEX($C$3:$V$22,COLUMNS($C$24:O$24),ROWS($B$25:$B37)))</f>
        <v>0</v>
      </c>
      <c r="P37" s="90">
        <f>MAX(P15,INDEX($C$3:$V$22,COLUMNS($C$24:P$24),ROWS($B$25:$B37)))</f>
        <v>2</v>
      </c>
      <c r="Q37" s="90">
        <f>MAX(Q15,INDEX($C$3:$V$22,COLUMNS($C$24:Q$24),ROWS($B$25:$B37)))</f>
        <v>0</v>
      </c>
      <c r="R37" s="90">
        <f>MAX(R15,INDEX($C$3:$V$22,COLUMNS($C$24:R$24),ROWS($B$25:$B37)))</f>
        <v>0</v>
      </c>
      <c r="S37" s="90">
        <f>MAX(S15,INDEX($C$3:$V$22,COLUMNS($C$24:S$24),ROWS($B$25:$B37)))</f>
        <v>0</v>
      </c>
      <c r="T37" s="90">
        <f>MAX(T15,INDEX($C$3:$V$22,COLUMNS($C$24:T$24),ROWS($B$25:$B37)))</f>
        <v>0</v>
      </c>
      <c r="U37" s="90">
        <f>MAX(U15,INDEX($C$3:$V$22,COLUMNS($C$24:U$24),ROWS($B$25:$B37)))</f>
        <v>0</v>
      </c>
      <c r="V37" s="90">
        <f>MAX(V15,INDEX($C$3:$V$22,COLUMNS($C$24:V$24),ROWS($B$25:$B37)))</f>
        <v>0</v>
      </c>
    </row>
    <row r="38" spans="2:22" x14ac:dyDescent="0.25">
      <c r="B38" s="91" t="str">
        <f>B16</f>
        <v>Ян</v>
      </c>
      <c r="C38" s="90">
        <f>MAX(C16,INDEX($C$3:$V$22,COLUMNS($C$24:C$24),ROWS($B$25:$B38)))</f>
        <v>1</v>
      </c>
      <c r="D38" s="90">
        <f>MAX(D16,INDEX($C$3:$V$22,COLUMNS($C$24:D$24),ROWS($B$25:$B38)))</f>
        <v>1</v>
      </c>
      <c r="E38" s="90">
        <f>MAX(E16,INDEX($C$3:$V$22,COLUMNS($C$24:E$24),ROWS($B$25:$B38)))</f>
        <v>0</v>
      </c>
      <c r="F38" s="90">
        <f>MAX(F16,INDEX($C$3:$V$22,COLUMNS($C$24:F$24),ROWS($B$25:$B38)))</f>
        <v>2</v>
      </c>
      <c r="G38" s="90">
        <f>MAX(G16,INDEX($C$3:$V$22,COLUMNS($C$24:G$24),ROWS($B$25:$B38)))</f>
        <v>1</v>
      </c>
      <c r="H38" s="90">
        <f>MAX(H16,INDEX($C$3:$V$22,COLUMNS($C$24:H$24),ROWS($B$25:$B38)))</f>
        <v>2</v>
      </c>
      <c r="I38" s="90">
        <f>MAX(I16,INDEX($C$3:$V$22,COLUMNS($C$24:I$24),ROWS($B$25:$B38)))</f>
        <v>2</v>
      </c>
      <c r="J38" s="90">
        <f>MAX(J16,INDEX($C$3:$V$22,COLUMNS($C$24:J$24),ROWS($B$25:$B38)))</f>
        <v>2</v>
      </c>
      <c r="K38" s="90">
        <f>MAX(K16,INDEX($C$3:$V$22,COLUMNS($C$24:K$24),ROWS($B$25:$B38)))</f>
        <v>0</v>
      </c>
      <c r="L38" s="90">
        <f>MAX(L16,INDEX($C$3:$V$22,COLUMNS($C$24:L$24),ROWS($B$25:$B38)))</f>
        <v>2</v>
      </c>
      <c r="M38" s="90">
        <f>MAX(M16,INDEX($C$3:$V$22,COLUMNS($C$24:M$24),ROWS($B$25:$B38)))</f>
        <v>0</v>
      </c>
      <c r="N38" s="90">
        <f>MAX(N16,INDEX($C$3:$V$22,COLUMNS($C$24:N$24),ROWS($B$25:$B38)))</f>
        <v>1</v>
      </c>
      <c r="O38" s="90">
        <f>MAX(O16,INDEX($C$3:$V$22,COLUMNS($C$24:O$24),ROWS($B$25:$B38)))</f>
        <v>2</v>
      </c>
      <c r="P38" s="90">
        <f>MAX(P16,INDEX($C$3:$V$22,COLUMNS($C$24:P$24),ROWS($B$25:$B38)))</f>
        <v>0</v>
      </c>
      <c r="Q38" s="90">
        <f>MAX(Q16,INDEX($C$3:$V$22,COLUMNS($C$24:Q$24),ROWS($B$25:$B38)))</f>
        <v>0</v>
      </c>
      <c r="R38" s="90">
        <f>MAX(R16,INDEX($C$3:$V$22,COLUMNS($C$24:R$24),ROWS($B$25:$B38)))</f>
        <v>0</v>
      </c>
      <c r="S38" s="90">
        <f>MAX(S16,INDEX($C$3:$V$22,COLUMNS($C$24:S$24),ROWS($B$25:$B38)))</f>
        <v>0</v>
      </c>
      <c r="T38" s="90">
        <f>MAX(T16,INDEX($C$3:$V$22,COLUMNS($C$24:T$24),ROWS($B$25:$B38)))</f>
        <v>0</v>
      </c>
      <c r="U38" s="90">
        <f>MAX(U16,INDEX($C$3:$V$22,COLUMNS($C$24:U$24),ROWS($B$25:$B38)))</f>
        <v>0</v>
      </c>
      <c r="V38" s="90">
        <f>MAX(V16,INDEX($C$3:$V$22,COLUMNS($C$24:V$24),ROWS($B$25:$B38)))</f>
        <v>0</v>
      </c>
    </row>
    <row r="39" spans="2:22" x14ac:dyDescent="0.25">
      <c r="B39" s="91">
        <f>B17</f>
        <v>0</v>
      </c>
      <c r="C39" s="90">
        <f>MAX(C17,INDEX($C$3:$V$22,COLUMNS($C$24:C$24),ROWS($B$25:$B39)))</f>
        <v>0</v>
      </c>
      <c r="D39" s="90">
        <f>MAX(D17,INDEX($C$3:$V$22,COLUMNS($C$24:D$24),ROWS($B$25:$B39)))</f>
        <v>0</v>
      </c>
      <c r="E39" s="90">
        <f>MAX(E17,INDEX($C$3:$V$22,COLUMNS($C$24:E$24),ROWS($B$25:$B39)))</f>
        <v>0</v>
      </c>
      <c r="F39" s="90">
        <f>MAX(F17,INDEX($C$3:$V$22,COLUMNS($C$24:F$24),ROWS($B$25:$B39)))</f>
        <v>0</v>
      </c>
      <c r="G39" s="90">
        <f>MAX(G17,INDEX($C$3:$V$22,COLUMNS($C$24:G$24),ROWS($B$25:$B39)))</f>
        <v>0</v>
      </c>
      <c r="H39" s="90">
        <f>MAX(H17,INDEX($C$3:$V$22,COLUMNS($C$24:H$24),ROWS($B$25:$B39)))</f>
        <v>0</v>
      </c>
      <c r="I39" s="90">
        <f>MAX(I17,INDEX($C$3:$V$22,COLUMNS($C$24:I$24),ROWS($B$25:$B39)))</f>
        <v>0</v>
      </c>
      <c r="J39" s="90">
        <f>MAX(J17,INDEX($C$3:$V$22,COLUMNS($C$24:J$24),ROWS($B$25:$B39)))</f>
        <v>0</v>
      </c>
      <c r="K39" s="90">
        <f>MAX(K17,INDEX($C$3:$V$22,COLUMNS($C$24:K$24),ROWS($B$25:$B39)))</f>
        <v>0</v>
      </c>
      <c r="L39" s="90">
        <f>MAX(L17,INDEX($C$3:$V$22,COLUMNS($C$24:L$24),ROWS($B$25:$B39)))</f>
        <v>0</v>
      </c>
      <c r="M39" s="90">
        <f>MAX(M17,INDEX($C$3:$V$22,COLUMNS($C$24:M$24),ROWS($B$25:$B39)))</f>
        <v>0</v>
      </c>
      <c r="N39" s="90">
        <f>MAX(N17,INDEX($C$3:$V$22,COLUMNS($C$24:N$24),ROWS($B$25:$B39)))</f>
        <v>0</v>
      </c>
      <c r="O39" s="90">
        <f>MAX(O17,INDEX($C$3:$V$22,COLUMNS($C$24:O$24),ROWS($B$25:$B39)))</f>
        <v>0</v>
      </c>
      <c r="P39" s="90">
        <f>MAX(P17,INDEX($C$3:$V$22,COLUMNS($C$24:P$24),ROWS($B$25:$B39)))</f>
        <v>0</v>
      </c>
      <c r="Q39" s="90">
        <f>MAX(Q17,INDEX($C$3:$V$22,COLUMNS($C$24:Q$24),ROWS($B$25:$B39)))</f>
        <v>0</v>
      </c>
      <c r="R39" s="90">
        <f>MAX(R17,INDEX($C$3:$V$22,COLUMNS($C$24:R$24),ROWS($B$25:$B39)))</f>
        <v>0</v>
      </c>
      <c r="S39" s="90">
        <f>MAX(S17,INDEX($C$3:$V$22,COLUMNS($C$24:S$24),ROWS($B$25:$B39)))</f>
        <v>0</v>
      </c>
      <c r="T39" s="90">
        <f>MAX(T17,INDEX($C$3:$V$22,COLUMNS($C$24:T$24),ROWS($B$25:$B39)))</f>
        <v>0</v>
      </c>
      <c r="U39" s="90">
        <f>MAX(U17,INDEX($C$3:$V$22,COLUMNS($C$24:U$24),ROWS($B$25:$B39)))</f>
        <v>0</v>
      </c>
      <c r="V39" s="90">
        <f>MAX(V17,INDEX($C$3:$V$22,COLUMNS($C$24:V$24),ROWS($B$25:$B39)))</f>
        <v>0</v>
      </c>
    </row>
    <row r="40" spans="2:22" x14ac:dyDescent="0.25">
      <c r="B40" s="91">
        <f>B18</f>
        <v>0</v>
      </c>
      <c r="C40" s="90">
        <f>MAX(C18,INDEX($C$3:$V$22,COLUMNS($C$24:C$24),ROWS($B$25:$B40)))</f>
        <v>0</v>
      </c>
      <c r="D40" s="90">
        <f>MAX(D18,INDEX($C$3:$V$22,COLUMNS($C$24:D$24),ROWS($B$25:$B40)))</f>
        <v>0</v>
      </c>
      <c r="E40" s="90">
        <f>MAX(E18,INDEX($C$3:$V$22,COLUMNS($C$24:E$24),ROWS($B$25:$B40)))</f>
        <v>0</v>
      </c>
      <c r="F40" s="90">
        <f>MAX(F18,INDEX($C$3:$V$22,COLUMNS($C$24:F$24),ROWS($B$25:$B40)))</f>
        <v>0</v>
      </c>
      <c r="G40" s="90">
        <f>MAX(G18,INDEX($C$3:$V$22,COLUMNS($C$24:G$24),ROWS($B$25:$B40)))</f>
        <v>0</v>
      </c>
      <c r="H40" s="90">
        <f>MAX(H18,INDEX($C$3:$V$22,COLUMNS($C$24:H$24),ROWS($B$25:$B40)))</f>
        <v>0</v>
      </c>
      <c r="I40" s="90">
        <f>MAX(I18,INDEX($C$3:$V$22,COLUMNS($C$24:I$24),ROWS($B$25:$B40)))</f>
        <v>0</v>
      </c>
      <c r="J40" s="90">
        <f>MAX(J18,INDEX($C$3:$V$22,COLUMNS($C$24:J$24),ROWS($B$25:$B40)))</f>
        <v>0</v>
      </c>
      <c r="K40" s="90">
        <f>MAX(K18,INDEX($C$3:$V$22,COLUMNS($C$24:K$24),ROWS($B$25:$B40)))</f>
        <v>0</v>
      </c>
      <c r="L40" s="90">
        <f>MAX(L18,INDEX($C$3:$V$22,COLUMNS($C$24:L$24),ROWS($B$25:$B40)))</f>
        <v>0</v>
      </c>
      <c r="M40" s="90">
        <f>MAX(M18,INDEX($C$3:$V$22,COLUMNS($C$24:M$24),ROWS($B$25:$B40)))</f>
        <v>0</v>
      </c>
      <c r="N40" s="90">
        <f>MAX(N18,INDEX($C$3:$V$22,COLUMNS($C$24:N$24),ROWS($B$25:$B40)))</f>
        <v>0</v>
      </c>
      <c r="O40" s="90">
        <f>MAX(O18,INDEX($C$3:$V$22,COLUMNS($C$24:O$24),ROWS($B$25:$B40)))</f>
        <v>0</v>
      </c>
      <c r="P40" s="90">
        <f>MAX(P18,INDEX($C$3:$V$22,COLUMNS($C$24:P$24),ROWS($B$25:$B40)))</f>
        <v>0</v>
      </c>
      <c r="Q40" s="90">
        <f>MAX(Q18,INDEX($C$3:$V$22,COLUMNS($C$24:Q$24),ROWS($B$25:$B40)))</f>
        <v>0</v>
      </c>
      <c r="R40" s="90">
        <f>MAX(R18,INDEX($C$3:$V$22,COLUMNS($C$24:R$24),ROWS($B$25:$B40)))</f>
        <v>0</v>
      </c>
      <c r="S40" s="90">
        <f>MAX(S18,INDEX($C$3:$V$22,COLUMNS($C$24:S$24),ROWS($B$25:$B40)))</f>
        <v>0</v>
      </c>
      <c r="T40" s="90">
        <f>MAX(T18,INDEX($C$3:$V$22,COLUMNS($C$24:T$24),ROWS($B$25:$B40)))</f>
        <v>0</v>
      </c>
      <c r="U40" s="90">
        <f>MAX(U18,INDEX($C$3:$V$22,COLUMNS($C$24:U$24),ROWS($B$25:$B40)))</f>
        <v>0</v>
      </c>
      <c r="V40" s="90">
        <f>MAX(V18,INDEX($C$3:$V$22,COLUMNS($C$24:V$24),ROWS($B$25:$B40)))</f>
        <v>0</v>
      </c>
    </row>
    <row r="41" spans="2:22" x14ac:dyDescent="0.25">
      <c r="B41" s="91">
        <f>B19</f>
        <v>0</v>
      </c>
      <c r="C41" s="90">
        <f>MAX(C19,INDEX($C$3:$V$22,COLUMNS($C$24:C$24),ROWS($B$25:$B41)))</f>
        <v>0</v>
      </c>
      <c r="D41" s="90">
        <f>MAX(D19,INDEX($C$3:$V$22,COLUMNS($C$24:D$24),ROWS($B$25:$B41)))</f>
        <v>0</v>
      </c>
      <c r="E41" s="90">
        <f>MAX(E19,INDEX($C$3:$V$22,COLUMNS($C$24:E$24),ROWS($B$25:$B41)))</f>
        <v>0</v>
      </c>
      <c r="F41" s="90">
        <f>MAX(F19,INDEX($C$3:$V$22,COLUMNS($C$24:F$24),ROWS($B$25:$B41)))</f>
        <v>0</v>
      </c>
      <c r="G41" s="90">
        <f>MAX(G19,INDEX($C$3:$V$22,COLUMNS($C$24:G$24),ROWS($B$25:$B41)))</f>
        <v>0</v>
      </c>
      <c r="H41" s="90">
        <f>MAX(H19,INDEX($C$3:$V$22,COLUMNS($C$24:H$24),ROWS($B$25:$B41)))</f>
        <v>0</v>
      </c>
      <c r="I41" s="90">
        <f>MAX(I19,INDEX($C$3:$V$22,COLUMNS($C$24:I$24),ROWS($B$25:$B41)))</f>
        <v>0</v>
      </c>
      <c r="J41" s="90">
        <f>MAX(J19,INDEX($C$3:$V$22,COLUMNS($C$24:J$24),ROWS($B$25:$B41)))</f>
        <v>0</v>
      </c>
      <c r="K41" s="90">
        <f>MAX(K19,INDEX($C$3:$V$22,COLUMNS($C$24:K$24),ROWS($B$25:$B41)))</f>
        <v>0</v>
      </c>
      <c r="L41" s="90">
        <f>MAX(L19,INDEX($C$3:$V$22,COLUMNS($C$24:L$24),ROWS($B$25:$B41)))</f>
        <v>0</v>
      </c>
      <c r="M41" s="90">
        <f>MAX(M19,INDEX($C$3:$V$22,COLUMNS($C$24:M$24),ROWS($B$25:$B41)))</f>
        <v>0</v>
      </c>
      <c r="N41" s="90">
        <f>MAX(N19,INDEX($C$3:$V$22,COLUMNS($C$24:N$24),ROWS($B$25:$B41)))</f>
        <v>0</v>
      </c>
      <c r="O41" s="90">
        <f>MAX(O19,INDEX($C$3:$V$22,COLUMNS($C$24:O$24),ROWS($B$25:$B41)))</f>
        <v>0</v>
      </c>
      <c r="P41" s="90">
        <f>MAX(P19,INDEX($C$3:$V$22,COLUMNS($C$24:P$24),ROWS($B$25:$B41)))</f>
        <v>0</v>
      </c>
      <c r="Q41" s="90">
        <f>MAX(Q19,INDEX($C$3:$V$22,COLUMNS($C$24:Q$24),ROWS($B$25:$B41)))</f>
        <v>0</v>
      </c>
      <c r="R41" s="90">
        <f>MAX(R19,INDEX($C$3:$V$22,COLUMNS($C$24:R$24),ROWS($B$25:$B41)))</f>
        <v>0</v>
      </c>
      <c r="S41" s="90">
        <f>MAX(S19,INDEX($C$3:$V$22,COLUMNS($C$24:S$24),ROWS($B$25:$B41)))</f>
        <v>0</v>
      </c>
      <c r="T41" s="90">
        <f>MAX(T19,INDEX($C$3:$V$22,COLUMNS($C$24:T$24),ROWS($B$25:$B41)))</f>
        <v>0</v>
      </c>
      <c r="U41" s="90">
        <f>MAX(U19,INDEX($C$3:$V$22,COLUMNS($C$24:U$24),ROWS($B$25:$B41)))</f>
        <v>0</v>
      </c>
      <c r="V41" s="90">
        <f>MAX(V19,INDEX($C$3:$V$22,COLUMNS($C$24:V$24),ROWS($B$25:$B41)))</f>
        <v>0</v>
      </c>
    </row>
    <row r="42" spans="2:22" x14ac:dyDescent="0.25">
      <c r="B42" s="91">
        <f>B20</f>
        <v>0</v>
      </c>
      <c r="C42" s="90">
        <f>MAX(C20,INDEX($C$3:$V$22,COLUMNS($C$24:C$24),ROWS($B$25:$B42)))</f>
        <v>0</v>
      </c>
      <c r="D42" s="90">
        <f>MAX(D20,INDEX($C$3:$V$22,COLUMNS($C$24:D$24),ROWS($B$25:$B42)))</f>
        <v>0</v>
      </c>
      <c r="E42" s="90">
        <f>MAX(E20,INDEX($C$3:$V$22,COLUMNS($C$24:E$24),ROWS($B$25:$B42)))</f>
        <v>0</v>
      </c>
      <c r="F42" s="90">
        <f>MAX(F20,INDEX($C$3:$V$22,COLUMNS($C$24:F$24),ROWS($B$25:$B42)))</f>
        <v>0</v>
      </c>
      <c r="G42" s="90">
        <f>MAX(G20,INDEX($C$3:$V$22,COLUMNS($C$24:G$24),ROWS($B$25:$B42)))</f>
        <v>0</v>
      </c>
      <c r="H42" s="90">
        <f>MAX(H20,INDEX($C$3:$V$22,COLUMNS($C$24:H$24),ROWS($B$25:$B42)))</f>
        <v>0</v>
      </c>
      <c r="I42" s="90">
        <f>MAX(I20,INDEX($C$3:$V$22,COLUMNS($C$24:I$24),ROWS($B$25:$B42)))</f>
        <v>0</v>
      </c>
      <c r="J42" s="90">
        <f>MAX(J20,INDEX($C$3:$V$22,COLUMNS($C$24:J$24),ROWS($B$25:$B42)))</f>
        <v>0</v>
      </c>
      <c r="K42" s="90">
        <f>MAX(K20,INDEX($C$3:$V$22,COLUMNS($C$24:K$24),ROWS($B$25:$B42)))</f>
        <v>0</v>
      </c>
      <c r="L42" s="90">
        <f>MAX(L20,INDEX($C$3:$V$22,COLUMNS($C$24:L$24),ROWS($B$25:$B42)))</f>
        <v>0</v>
      </c>
      <c r="M42" s="90">
        <f>MAX(M20,INDEX($C$3:$V$22,COLUMNS($C$24:M$24),ROWS($B$25:$B42)))</f>
        <v>0</v>
      </c>
      <c r="N42" s="90">
        <f>MAX(N20,INDEX($C$3:$V$22,COLUMNS($C$24:N$24),ROWS($B$25:$B42)))</f>
        <v>0</v>
      </c>
      <c r="O42" s="90">
        <f>MAX(O20,INDEX($C$3:$V$22,COLUMNS($C$24:O$24),ROWS($B$25:$B42)))</f>
        <v>0</v>
      </c>
      <c r="P42" s="90">
        <f>MAX(P20,INDEX($C$3:$V$22,COLUMNS($C$24:P$24),ROWS($B$25:$B42)))</f>
        <v>0</v>
      </c>
      <c r="Q42" s="90">
        <f>MAX(Q20,INDEX($C$3:$V$22,COLUMNS($C$24:Q$24),ROWS($B$25:$B42)))</f>
        <v>0</v>
      </c>
      <c r="R42" s="90">
        <f>MAX(R20,INDEX($C$3:$V$22,COLUMNS($C$24:R$24),ROWS($B$25:$B42)))</f>
        <v>0</v>
      </c>
      <c r="S42" s="90">
        <f>MAX(S20,INDEX($C$3:$V$22,COLUMNS($C$24:S$24),ROWS($B$25:$B42)))</f>
        <v>0</v>
      </c>
      <c r="T42" s="90">
        <f>MAX(T20,INDEX($C$3:$V$22,COLUMNS($C$24:T$24),ROWS($B$25:$B42)))</f>
        <v>0</v>
      </c>
      <c r="U42" s="90">
        <f>MAX(U20,INDEX($C$3:$V$22,COLUMNS($C$24:U$24),ROWS($B$25:$B42)))</f>
        <v>0</v>
      </c>
      <c r="V42" s="90">
        <f>MAX(V20,INDEX($C$3:$V$22,COLUMNS($C$24:V$24),ROWS($B$25:$B42)))</f>
        <v>0</v>
      </c>
    </row>
    <row r="43" spans="2:22" x14ac:dyDescent="0.25">
      <c r="B43" s="91">
        <f>B21</f>
        <v>0</v>
      </c>
      <c r="C43" s="90">
        <f>MAX(C21,INDEX($C$3:$V$22,COLUMNS($C$24:C$24),ROWS($B$25:$B43)))</f>
        <v>0</v>
      </c>
      <c r="D43" s="90">
        <f>MAX(D21,INDEX($C$3:$V$22,COLUMNS($C$24:D$24),ROWS($B$25:$B43)))</f>
        <v>0</v>
      </c>
      <c r="E43" s="90">
        <f>MAX(E21,INDEX($C$3:$V$22,COLUMNS($C$24:E$24),ROWS($B$25:$B43)))</f>
        <v>0</v>
      </c>
      <c r="F43" s="90">
        <f>MAX(F21,INDEX($C$3:$V$22,COLUMNS($C$24:F$24),ROWS($B$25:$B43)))</f>
        <v>0</v>
      </c>
      <c r="G43" s="90">
        <f>MAX(G21,INDEX($C$3:$V$22,COLUMNS($C$24:G$24),ROWS($B$25:$B43)))</f>
        <v>0</v>
      </c>
      <c r="H43" s="90">
        <f>MAX(H21,INDEX($C$3:$V$22,COLUMNS($C$24:H$24),ROWS($B$25:$B43)))</f>
        <v>0</v>
      </c>
      <c r="I43" s="90">
        <f>MAX(I21,INDEX($C$3:$V$22,COLUMNS($C$24:I$24),ROWS($B$25:$B43)))</f>
        <v>0</v>
      </c>
      <c r="J43" s="90">
        <f>MAX(J21,INDEX($C$3:$V$22,COLUMNS($C$24:J$24),ROWS($B$25:$B43)))</f>
        <v>0</v>
      </c>
      <c r="K43" s="90">
        <f>MAX(K21,INDEX($C$3:$V$22,COLUMNS($C$24:K$24),ROWS($B$25:$B43)))</f>
        <v>0</v>
      </c>
      <c r="L43" s="90">
        <f>MAX(L21,INDEX($C$3:$V$22,COLUMNS($C$24:L$24),ROWS($B$25:$B43)))</f>
        <v>0</v>
      </c>
      <c r="M43" s="90">
        <f>MAX(M21,INDEX($C$3:$V$22,COLUMNS($C$24:M$24),ROWS($B$25:$B43)))</f>
        <v>0</v>
      </c>
      <c r="N43" s="90">
        <f>MAX(N21,INDEX($C$3:$V$22,COLUMNS($C$24:N$24),ROWS($B$25:$B43)))</f>
        <v>0</v>
      </c>
      <c r="O43" s="90">
        <f>MAX(O21,INDEX($C$3:$V$22,COLUMNS($C$24:O$24),ROWS($B$25:$B43)))</f>
        <v>0</v>
      </c>
      <c r="P43" s="90">
        <f>MAX(P21,INDEX($C$3:$V$22,COLUMNS($C$24:P$24),ROWS($B$25:$B43)))</f>
        <v>0</v>
      </c>
      <c r="Q43" s="90">
        <f>MAX(Q21,INDEX($C$3:$V$22,COLUMNS($C$24:Q$24),ROWS($B$25:$B43)))</f>
        <v>0</v>
      </c>
      <c r="R43" s="90">
        <f>MAX(R21,INDEX($C$3:$V$22,COLUMNS($C$24:R$24),ROWS($B$25:$B43)))</f>
        <v>0</v>
      </c>
      <c r="S43" s="90">
        <f>MAX(S21,INDEX($C$3:$V$22,COLUMNS($C$24:S$24),ROWS($B$25:$B43)))</f>
        <v>0</v>
      </c>
      <c r="T43" s="90">
        <f>MAX(T21,INDEX($C$3:$V$22,COLUMNS($C$24:T$24),ROWS($B$25:$B43)))</f>
        <v>0</v>
      </c>
      <c r="U43" s="90">
        <f>MAX(U21,INDEX($C$3:$V$22,COLUMNS($C$24:U$24),ROWS($B$25:$B43)))</f>
        <v>0</v>
      </c>
      <c r="V43" s="90">
        <f>MAX(V21,INDEX($C$3:$V$22,COLUMNS($C$24:V$24),ROWS($B$25:$B43)))</f>
        <v>0</v>
      </c>
    </row>
    <row r="44" spans="2:22" x14ac:dyDescent="0.25">
      <c r="B44" s="91">
        <f>B22</f>
        <v>0</v>
      </c>
      <c r="C44" s="90">
        <f>MAX(C22,INDEX($C$3:$V$22,COLUMNS($C$24:C$24),ROWS($B$25:$B44)))</f>
        <v>0</v>
      </c>
      <c r="D44" s="90">
        <f>MAX(D22,INDEX($C$3:$V$22,COLUMNS($C$24:D$24),ROWS($B$25:$B44)))</f>
        <v>0</v>
      </c>
      <c r="E44" s="90">
        <f>MAX(E22,INDEX($C$3:$V$22,COLUMNS($C$24:E$24),ROWS($B$25:$B44)))</f>
        <v>0</v>
      </c>
      <c r="F44" s="90">
        <f>MAX(F22,INDEX($C$3:$V$22,COLUMNS($C$24:F$24),ROWS($B$25:$B44)))</f>
        <v>0</v>
      </c>
      <c r="G44" s="90">
        <f>MAX(G22,INDEX($C$3:$V$22,COLUMNS($C$24:G$24),ROWS($B$25:$B44)))</f>
        <v>0</v>
      </c>
      <c r="H44" s="90">
        <f>MAX(H22,INDEX($C$3:$V$22,COLUMNS($C$24:H$24),ROWS($B$25:$B44)))</f>
        <v>0</v>
      </c>
      <c r="I44" s="90">
        <f>MAX(I22,INDEX($C$3:$V$22,COLUMNS($C$24:I$24),ROWS($B$25:$B44)))</f>
        <v>0</v>
      </c>
      <c r="J44" s="90">
        <f>MAX(J22,INDEX($C$3:$V$22,COLUMNS($C$24:J$24),ROWS($B$25:$B44)))</f>
        <v>0</v>
      </c>
      <c r="K44" s="90">
        <f>MAX(K22,INDEX($C$3:$V$22,COLUMNS($C$24:K$24),ROWS($B$25:$B44)))</f>
        <v>0</v>
      </c>
      <c r="L44" s="90">
        <f>MAX(L22,INDEX($C$3:$V$22,COLUMNS($C$24:L$24),ROWS($B$25:$B44)))</f>
        <v>0</v>
      </c>
      <c r="M44" s="90">
        <f>MAX(M22,INDEX($C$3:$V$22,COLUMNS($C$24:M$24),ROWS($B$25:$B44)))</f>
        <v>0</v>
      </c>
      <c r="N44" s="90">
        <f>MAX(N22,INDEX($C$3:$V$22,COLUMNS($C$24:N$24),ROWS($B$25:$B44)))</f>
        <v>0</v>
      </c>
      <c r="O44" s="90">
        <f>MAX(O22,INDEX($C$3:$V$22,COLUMNS($C$24:O$24),ROWS($B$25:$B44)))</f>
        <v>0</v>
      </c>
      <c r="P44" s="90">
        <f>MAX(P22,INDEX($C$3:$V$22,COLUMNS($C$24:P$24),ROWS($B$25:$B44)))</f>
        <v>0</v>
      </c>
      <c r="Q44" s="90">
        <f>MAX(Q22,INDEX($C$3:$V$22,COLUMNS($C$24:Q$24),ROWS($B$25:$B44)))</f>
        <v>0</v>
      </c>
      <c r="R44" s="90">
        <f>MAX(R22,INDEX($C$3:$V$22,COLUMNS($C$24:R$24),ROWS($B$25:$B44)))</f>
        <v>0</v>
      </c>
      <c r="S44" s="90">
        <f>MAX(S22,INDEX($C$3:$V$22,COLUMNS($C$24:S$24),ROWS($B$25:$B44)))</f>
        <v>0</v>
      </c>
      <c r="T44" s="90">
        <f>MAX(T22,INDEX($C$3:$V$22,COLUMNS($C$24:T$24),ROWS($B$25:$B44)))</f>
        <v>0</v>
      </c>
      <c r="U44" s="90">
        <f>MAX(U22,INDEX($C$3:$V$22,COLUMNS($C$24:U$24),ROWS($B$25:$B44)))</f>
        <v>0</v>
      </c>
      <c r="V44" s="90">
        <f>MAX(V22,INDEX($C$3:$V$22,COLUMNS($C$24:V$24),ROWS($B$25:$B44)))</f>
        <v>0</v>
      </c>
    </row>
  </sheetData>
  <mergeCells count="1">
    <mergeCell ref="C1:K1"/>
  </mergeCells>
  <conditionalFormatting sqref="C3:V22">
    <cfRule type="expression" dxfId="1" priority="1">
      <formula>COLUMNS($C$2:C$2)&gt;=ROWS($B$3:$B3)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AF1E-2558-4229-B0BA-845C7DA4BF82}">
  <sheetPr codeName="Лист5"/>
  <dimension ref="B9:U45"/>
  <sheetViews>
    <sheetView showGridLines="0" topLeftCell="B1" zoomScaleNormal="100" workbookViewId="0">
      <selection activeCell="S13" sqref="S13"/>
    </sheetView>
  </sheetViews>
  <sheetFormatPr defaultRowHeight="15" x14ac:dyDescent="0.25"/>
  <cols>
    <col min="1" max="1" width="108.5703125" style="1" customWidth="1"/>
    <col min="2" max="2" width="10.7109375" style="1" bestFit="1" customWidth="1"/>
    <col min="3" max="3" width="9.140625" style="1"/>
    <col min="4" max="6" width="9.85546875" style="1" customWidth="1"/>
    <col min="7" max="7" width="9.140625" style="1" customWidth="1"/>
    <col min="8" max="16384" width="9.140625" style="1"/>
  </cols>
  <sheetData>
    <row r="9" spans="2:19" x14ac:dyDescent="0.25">
      <c r="B9" s="112" t="s">
        <v>380</v>
      </c>
      <c r="C9" s="111" t="s">
        <v>379</v>
      </c>
      <c r="D9" s="110" t="s">
        <v>378</v>
      </c>
      <c r="E9" s="110" t="s">
        <v>377</v>
      </c>
      <c r="F9" s="109" t="s">
        <v>376</v>
      </c>
      <c r="G9" s="108" t="s">
        <v>375</v>
      </c>
    </row>
    <row r="10" spans="2:19" x14ac:dyDescent="0.25">
      <c r="B10" s="102">
        <v>43466</v>
      </c>
      <c r="C10" s="101" t="str">
        <f>CHOOSE(MONTH(B10),"янв","фев","мар","апр","май","июн","июл","авг","сен","окт","ноя","дек")&amp;CHAR(10)&amp;YEAR(B10)</f>
        <v>янв
2019</v>
      </c>
      <c r="D10" s="100">
        <v>53</v>
      </c>
      <c r="E10" s="100">
        <v>118</v>
      </c>
      <c r="F10" s="99">
        <v>146</v>
      </c>
      <c r="G10" s="99">
        <f>SUM(D10:F10)</f>
        <v>317</v>
      </c>
      <c r="R10" s="1">
        <v>13</v>
      </c>
      <c r="S10" s="1">
        <f>33-R10</f>
        <v>20</v>
      </c>
    </row>
    <row r="11" spans="2:19" x14ac:dyDescent="0.25">
      <c r="B11" s="106">
        <v>43497</v>
      </c>
      <c r="C11" s="105" t="str">
        <f>CHOOSE(MONTH(B11),"янв","фев","мар","апр","май","июн","июл","авг","сен","окт","ноя","дек")&amp;CHAR(10)&amp;YEAR(B11)</f>
        <v>фев
2019</v>
      </c>
      <c r="D11" s="104">
        <v>137</v>
      </c>
      <c r="E11" s="104">
        <v>123</v>
      </c>
      <c r="F11" s="103">
        <v>83</v>
      </c>
      <c r="G11" s="103">
        <f>SUM(D11:F11)</f>
        <v>343</v>
      </c>
      <c r="R11" s="1">
        <v>6</v>
      </c>
    </row>
    <row r="12" spans="2:19" x14ac:dyDescent="0.25">
      <c r="B12" s="102">
        <v>43525</v>
      </c>
      <c r="C12" s="101" t="str">
        <f>CHOOSE(MONTH(B12),"янв","фев","мар","апр","май","июн","июл","авг","сен","окт","ноя","дек")&amp;CHAR(10)&amp;YEAR(B12)</f>
        <v>мар
2019</v>
      </c>
      <c r="D12" s="100">
        <v>136</v>
      </c>
      <c r="E12" s="100">
        <v>84</v>
      </c>
      <c r="F12" s="99">
        <v>100</v>
      </c>
      <c r="G12" s="99">
        <f>SUM(D12:F12)</f>
        <v>320</v>
      </c>
    </row>
    <row r="13" spans="2:19" x14ac:dyDescent="0.25">
      <c r="B13" s="106">
        <v>43556</v>
      </c>
      <c r="C13" s="105" t="str">
        <f>CHOOSE(MONTH(B13),"янв","фев","мар","апр","май","июн","июл","авг","сен","окт","ноя","дек")&amp;CHAR(10)&amp;YEAR(B13)</f>
        <v>апр
2019</v>
      </c>
      <c r="D13" s="104">
        <v>184</v>
      </c>
      <c r="E13" s="104">
        <v>135</v>
      </c>
      <c r="F13" s="103">
        <v>125</v>
      </c>
      <c r="G13" s="103">
        <f>SUM(D13:F13)</f>
        <v>444</v>
      </c>
    </row>
    <row r="14" spans="2:19" x14ac:dyDescent="0.25">
      <c r="B14" s="102">
        <v>43586</v>
      </c>
      <c r="C14" s="101" t="str">
        <f>CHOOSE(MONTH(B14),"янв","фев","мар","апр","май","июн","июл","авг","сен","окт","ноя","дек")&amp;CHAR(10)&amp;YEAR(B14)</f>
        <v>май
2019</v>
      </c>
      <c r="D14" s="100">
        <v>81</v>
      </c>
      <c r="E14" s="100">
        <v>78</v>
      </c>
      <c r="F14" s="99">
        <v>143</v>
      </c>
      <c r="G14" s="99">
        <f>SUM(D14:F14)</f>
        <v>302</v>
      </c>
    </row>
    <row r="15" spans="2:19" x14ac:dyDescent="0.25">
      <c r="B15" s="106">
        <v>43617</v>
      </c>
      <c r="C15" s="105" t="str">
        <f>CHOOSE(MONTH(B15),"янв","фев","мар","апр","май","июн","июл","авг","сен","окт","ноя","дек")&amp;CHAR(10)&amp;YEAR(B15)</f>
        <v>июн
2019</v>
      </c>
      <c r="D15" s="104">
        <v>113</v>
      </c>
      <c r="E15" s="104">
        <v>131</v>
      </c>
      <c r="F15" s="103">
        <v>125</v>
      </c>
      <c r="G15" s="103">
        <f>SUM(D15:F15)</f>
        <v>369</v>
      </c>
    </row>
    <row r="16" spans="2:19" x14ac:dyDescent="0.25">
      <c r="B16" s="102">
        <v>43647</v>
      </c>
      <c r="C16" s="101" t="str">
        <f>CHOOSE(MONTH(B16),"янв","фев","мар","апр","май","июн","июл","авг","сен","окт","ноя","дек")&amp;CHAR(10)&amp;YEAR(B16)</f>
        <v>июл
2019</v>
      </c>
      <c r="D16" s="100">
        <v>111</v>
      </c>
      <c r="E16" s="100">
        <v>95</v>
      </c>
      <c r="F16" s="99">
        <v>50</v>
      </c>
      <c r="G16" s="99">
        <f>SUM(D16:F16)</f>
        <v>256</v>
      </c>
    </row>
    <row r="17" spans="2:21" x14ac:dyDescent="0.25">
      <c r="B17" s="106">
        <v>43678</v>
      </c>
      <c r="C17" s="105" t="str">
        <f>CHOOSE(MONTH(B17),"янв","фев","мар","апр","май","июн","июл","авг","сен","окт","ноя","дек")&amp;CHAR(10)&amp;YEAR(B17)</f>
        <v>авг
2019</v>
      </c>
      <c r="D17" s="104">
        <v>131</v>
      </c>
      <c r="E17" s="104">
        <v>114</v>
      </c>
      <c r="F17" s="103">
        <v>51</v>
      </c>
      <c r="G17" s="103">
        <f>SUM(D17:F17)</f>
        <v>296</v>
      </c>
    </row>
    <row r="18" spans="2:21" x14ac:dyDescent="0.25">
      <c r="B18" s="102">
        <v>43709</v>
      </c>
      <c r="C18" s="101" t="str">
        <f>CHOOSE(MONTH(B18),"янв","фев","мар","апр","май","июн","июл","авг","сен","окт","ноя","дек")&amp;CHAR(10)&amp;YEAR(B18)</f>
        <v>сен
2019</v>
      </c>
      <c r="D18" s="100">
        <v>58</v>
      </c>
      <c r="E18" s="100">
        <v>145</v>
      </c>
      <c r="F18" s="99">
        <v>111</v>
      </c>
      <c r="G18" s="99">
        <f>SUM(D18:F18)</f>
        <v>314</v>
      </c>
    </row>
    <row r="19" spans="2:21" x14ac:dyDescent="0.25">
      <c r="B19" s="106">
        <v>43739</v>
      </c>
      <c r="C19" s="105" t="str">
        <f>CHOOSE(MONTH(B19),"янв","фев","мар","апр","май","июн","июл","авг","сен","окт","ноя","дек")&amp;CHAR(10)&amp;YEAR(B19)</f>
        <v>окт
2019</v>
      </c>
      <c r="D19" s="104">
        <v>122</v>
      </c>
      <c r="E19" s="104">
        <v>102</v>
      </c>
      <c r="F19" s="103">
        <v>92</v>
      </c>
      <c r="G19" s="103">
        <f>SUM(D19:F19)</f>
        <v>316</v>
      </c>
    </row>
    <row r="20" spans="2:21" x14ac:dyDescent="0.25">
      <c r="B20" s="102">
        <v>43770</v>
      </c>
      <c r="C20" s="101" t="str">
        <f>CHOOSE(MONTH(B20),"янв","фев","мар","апр","май","июн","июл","авг","сен","окт","ноя","дек")&amp;CHAR(10)&amp;YEAR(B20)</f>
        <v>ноя
2019</v>
      </c>
      <c r="D20" s="100">
        <v>100</v>
      </c>
      <c r="E20" s="100">
        <v>122</v>
      </c>
      <c r="F20" s="99">
        <v>59</v>
      </c>
      <c r="G20" s="99">
        <f>SUM(D20:F20)</f>
        <v>281</v>
      </c>
    </row>
    <row r="21" spans="2:21" x14ac:dyDescent="0.25">
      <c r="B21" s="106">
        <v>43800</v>
      </c>
      <c r="C21" s="105" t="str">
        <f>CHOOSE(MONTH(B21),"янв","фев","мар","апр","май","июн","июл","авг","сен","окт","ноя","дек")&amp;CHAR(10)&amp;YEAR(B21)</f>
        <v>дек
2019</v>
      </c>
      <c r="D21" s="104">
        <v>156</v>
      </c>
      <c r="E21" s="104">
        <v>154</v>
      </c>
      <c r="F21" s="103">
        <v>140</v>
      </c>
      <c r="G21" s="103">
        <f>SUM(D21:F21)</f>
        <v>450</v>
      </c>
    </row>
    <row r="22" spans="2:21" x14ac:dyDescent="0.25">
      <c r="B22" s="102">
        <v>43831</v>
      </c>
      <c r="C22" s="101" t="str">
        <f>CHOOSE(MONTH(B22),"янв","фев","мар","апр","май","июн","июл","авг","сен","окт","ноя","дек")&amp;CHAR(10)&amp;YEAR(B22)</f>
        <v>янв
2020</v>
      </c>
      <c r="D22" s="100">
        <v>52</v>
      </c>
      <c r="E22" s="100">
        <v>94</v>
      </c>
      <c r="F22" s="99">
        <v>116</v>
      </c>
      <c r="G22" s="99">
        <f>SUM(D22:F22)</f>
        <v>262</v>
      </c>
    </row>
    <row r="23" spans="2:21" x14ac:dyDescent="0.25">
      <c r="B23" s="106">
        <v>43862</v>
      </c>
      <c r="C23" s="105" t="str">
        <f>CHOOSE(MONTH(B23),"янв","фев","мар","апр","май","июн","июл","авг","сен","окт","ноя","дек")&amp;CHAR(10)&amp;YEAR(B23)</f>
        <v>фев
2020</v>
      </c>
      <c r="D23" s="104">
        <v>137</v>
      </c>
      <c r="E23" s="104">
        <v>139</v>
      </c>
      <c r="F23" s="103">
        <v>148</v>
      </c>
      <c r="G23" s="103">
        <f>SUM(D23:F23)</f>
        <v>424</v>
      </c>
    </row>
    <row r="24" spans="2:21" x14ac:dyDescent="0.25">
      <c r="B24" s="102">
        <v>43891</v>
      </c>
      <c r="C24" s="101" t="str">
        <f>CHOOSE(MONTH(B24),"янв","фев","мар","апр","май","июн","июл","авг","сен","окт","ноя","дек")&amp;CHAR(10)&amp;YEAR(B24)</f>
        <v>мар
2020</v>
      </c>
      <c r="D24" s="100">
        <v>140</v>
      </c>
      <c r="E24" s="100">
        <v>100</v>
      </c>
      <c r="F24" s="99">
        <v>85</v>
      </c>
      <c r="G24" s="99">
        <f>SUM(D24:F24)</f>
        <v>325</v>
      </c>
    </row>
    <row r="25" spans="2:21" x14ac:dyDescent="0.25">
      <c r="B25" s="106">
        <v>43922</v>
      </c>
      <c r="C25" s="105" t="str">
        <f>CHOOSE(MONTH(B25),"янв","фев","мар","апр","май","июн","июл","авг","сен","окт","ноя","дек")&amp;CHAR(10)&amp;YEAR(B25)</f>
        <v>апр
2020</v>
      </c>
      <c r="D25" s="104">
        <v>142</v>
      </c>
      <c r="E25" s="104">
        <v>152</v>
      </c>
      <c r="F25" s="103">
        <v>77</v>
      </c>
      <c r="G25" s="103">
        <f>SUM(D25:F25)</f>
        <v>371</v>
      </c>
    </row>
    <row r="26" spans="2:21" x14ac:dyDescent="0.25">
      <c r="B26" s="102">
        <v>43952</v>
      </c>
      <c r="C26" s="101" t="str">
        <f>CHOOSE(MONTH(B26),"янв","фев","мар","апр","май","июн","июл","авг","сен","окт","ноя","дек")&amp;CHAR(10)&amp;YEAR(B26)</f>
        <v>май
2020</v>
      </c>
      <c r="D26" s="100">
        <v>71</v>
      </c>
      <c r="E26" s="100">
        <v>72</v>
      </c>
      <c r="F26" s="99">
        <v>104</v>
      </c>
      <c r="G26" s="99">
        <f>SUM(D26:F26)</f>
        <v>247</v>
      </c>
    </row>
    <row r="27" spans="2:21" x14ac:dyDescent="0.25">
      <c r="B27" s="106">
        <v>43983</v>
      </c>
      <c r="C27" s="105" t="str">
        <f>CHOOSE(MONTH(B27),"янв","фев","мар","апр","май","июн","июл","авг","сен","окт","ноя","дек")&amp;CHAR(10)&amp;YEAR(B27)</f>
        <v>июн
2020</v>
      </c>
      <c r="D27" s="104">
        <v>104</v>
      </c>
      <c r="E27" s="104">
        <v>146</v>
      </c>
      <c r="F27" s="103">
        <v>58</v>
      </c>
      <c r="G27" s="103">
        <f>SUM(D27:F27)</f>
        <v>308</v>
      </c>
    </row>
    <row r="28" spans="2:21" x14ac:dyDescent="0.25">
      <c r="B28" s="102">
        <v>44013</v>
      </c>
      <c r="C28" s="101" t="str">
        <f>CHOOSE(MONTH(B28),"янв","фев","мар","апр","май","июн","июл","авг","сен","окт","ноя","дек")&amp;CHAR(10)&amp;YEAR(B28)</f>
        <v>июл
2020</v>
      </c>
      <c r="D28" s="100">
        <v>172</v>
      </c>
      <c r="E28" s="100">
        <v>87</v>
      </c>
      <c r="F28" s="99">
        <v>69</v>
      </c>
      <c r="G28" s="99">
        <f>SUM(D28:F28)</f>
        <v>328</v>
      </c>
    </row>
    <row r="29" spans="2:21" x14ac:dyDescent="0.25">
      <c r="B29" s="106">
        <v>44044</v>
      </c>
      <c r="C29" s="105" t="str">
        <f>CHOOSE(MONTH(B29),"янв","фев","мар","апр","май","июн","июл","авг","сен","окт","ноя","дек")&amp;CHAR(10)&amp;YEAR(B29)</f>
        <v>авг
2020</v>
      </c>
      <c r="D29" s="104">
        <v>107</v>
      </c>
      <c r="E29" s="104">
        <v>130</v>
      </c>
      <c r="F29" s="103">
        <v>68</v>
      </c>
      <c r="G29" s="103">
        <f>SUM(D29:F29)</f>
        <v>305</v>
      </c>
    </row>
    <row r="30" spans="2:21" ht="23.25" x14ac:dyDescent="0.35">
      <c r="B30" s="102">
        <v>44075</v>
      </c>
      <c r="C30" s="101" t="str">
        <f>CHOOSE(MONTH(B30),"янв","фев","мар","апр","май","июн","июл","авг","сен","окт","ноя","дек")&amp;CHAR(10)&amp;YEAR(B30)</f>
        <v>сен
2020</v>
      </c>
      <c r="D30" s="100">
        <v>111</v>
      </c>
      <c r="E30" s="100">
        <v>116</v>
      </c>
      <c r="F30" s="99">
        <v>124</v>
      </c>
      <c r="G30" s="99">
        <f>SUM(D30:F30)</f>
        <v>351</v>
      </c>
      <c r="I30" s="8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</row>
    <row r="31" spans="2:21" x14ac:dyDescent="0.25">
      <c r="B31" s="106">
        <v>44105</v>
      </c>
      <c r="C31" s="105" t="str">
        <f>CHOOSE(MONTH(B31),"янв","фев","мар","апр","май","июн","июл","авг","сен","окт","ноя","дек")&amp;CHAR(10)&amp;YEAR(B31)</f>
        <v>окт
2020</v>
      </c>
      <c r="D31" s="104">
        <v>167</v>
      </c>
      <c r="E31" s="104">
        <v>107</v>
      </c>
      <c r="F31" s="103">
        <v>140</v>
      </c>
      <c r="G31" s="103">
        <f>SUM(D31:F31)</f>
        <v>414</v>
      </c>
    </row>
    <row r="32" spans="2:21" x14ac:dyDescent="0.25">
      <c r="B32" s="102">
        <v>44136</v>
      </c>
      <c r="C32" s="101" t="str">
        <f>CHOOSE(MONTH(B32),"янв","фев","мар","апр","май","июн","июл","авг","сен","окт","ноя","дек")&amp;CHAR(10)&amp;YEAR(B32)</f>
        <v>ноя
2020</v>
      </c>
      <c r="D32" s="100">
        <v>191</v>
      </c>
      <c r="E32" s="100">
        <v>120</v>
      </c>
      <c r="F32" s="99">
        <v>87</v>
      </c>
      <c r="G32" s="99">
        <f>SUM(D32:F32)</f>
        <v>398</v>
      </c>
    </row>
    <row r="33" spans="2:7" x14ac:dyDescent="0.25">
      <c r="B33" s="106">
        <v>44166</v>
      </c>
      <c r="C33" s="105" t="str">
        <f>CHOOSE(MONTH(B33),"янв","фев","мар","апр","май","июн","июл","авг","сен","окт","ноя","дек")&amp;CHAR(10)&amp;YEAR(B33)</f>
        <v>дек
2020</v>
      </c>
      <c r="D33" s="104">
        <v>139</v>
      </c>
      <c r="E33" s="104">
        <v>159</v>
      </c>
      <c r="F33" s="103">
        <v>110</v>
      </c>
      <c r="G33" s="103">
        <f>SUM(D33:F33)</f>
        <v>408</v>
      </c>
    </row>
    <row r="34" spans="2:7" x14ac:dyDescent="0.25">
      <c r="B34" s="102">
        <v>44197</v>
      </c>
      <c r="C34" s="101" t="str">
        <f>CHOOSE(MONTH(B34),"янв","фев","мар","апр","май","июн","июл","авг","сен","окт","ноя","дек")&amp;CHAR(10)&amp;YEAR(B34)</f>
        <v>янв
2021</v>
      </c>
      <c r="D34" s="100">
        <v>43</v>
      </c>
      <c r="E34" s="100">
        <v>131</v>
      </c>
      <c r="F34" s="99">
        <v>95</v>
      </c>
      <c r="G34" s="99">
        <f>SUM(D34:F34)</f>
        <v>269</v>
      </c>
    </row>
    <row r="35" spans="2:7" x14ac:dyDescent="0.25">
      <c r="B35" s="106">
        <v>44228</v>
      </c>
      <c r="C35" s="105" t="str">
        <f>CHOOSE(MONTH(B35),"янв","фев","мар","апр","май","июн","июл","авг","сен","окт","ноя","дек")&amp;CHAR(10)&amp;YEAR(B35)</f>
        <v>фев
2021</v>
      </c>
      <c r="D35" s="104">
        <v>160</v>
      </c>
      <c r="E35" s="104">
        <v>146</v>
      </c>
      <c r="F35" s="103">
        <v>112</v>
      </c>
      <c r="G35" s="103">
        <f>SUM(D35:F35)</f>
        <v>418</v>
      </c>
    </row>
    <row r="36" spans="2:7" x14ac:dyDescent="0.25">
      <c r="B36" s="102">
        <v>44256</v>
      </c>
      <c r="C36" s="101" t="str">
        <f>CHOOSE(MONTH(B36),"янв","фев","мар","апр","май","июн","июл","авг","сен","окт","ноя","дек")&amp;CHAR(10)&amp;YEAR(B36)</f>
        <v>мар
2021</v>
      </c>
      <c r="D36" s="100">
        <v>139</v>
      </c>
      <c r="E36" s="100">
        <v>80</v>
      </c>
      <c r="F36" s="99">
        <v>105</v>
      </c>
      <c r="G36" s="99">
        <f>SUM(D36:F36)</f>
        <v>324</v>
      </c>
    </row>
    <row r="37" spans="2:7" x14ac:dyDescent="0.25">
      <c r="B37" s="106">
        <v>44287</v>
      </c>
      <c r="C37" s="105" t="str">
        <f>CHOOSE(MONTH(B37),"янв","фев","мар","апр","май","июн","июл","авг","сен","окт","ноя","дек")&amp;CHAR(10)&amp;YEAR(B37)</f>
        <v>апр
2021</v>
      </c>
      <c r="D37" s="104">
        <v>170</v>
      </c>
      <c r="E37" s="104">
        <v>163</v>
      </c>
      <c r="F37" s="103">
        <v>54</v>
      </c>
      <c r="G37" s="103">
        <f>SUM(D37:F37)</f>
        <v>387</v>
      </c>
    </row>
    <row r="38" spans="2:7" x14ac:dyDescent="0.25">
      <c r="B38" s="102">
        <v>44317</v>
      </c>
      <c r="C38" s="101" t="str">
        <f>CHOOSE(MONTH(B38),"янв","фев","мар","апр","май","июн","июл","авг","сен","окт","ноя","дек")&amp;CHAR(10)&amp;YEAR(B38)</f>
        <v>май
2021</v>
      </c>
      <c r="D38" s="100">
        <v>87</v>
      </c>
      <c r="E38" s="100">
        <v>132</v>
      </c>
      <c r="F38" s="99">
        <v>90</v>
      </c>
      <c r="G38" s="99">
        <f>SUM(D38:F38)</f>
        <v>309</v>
      </c>
    </row>
    <row r="39" spans="2:7" x14ac:dyDescent="0.25">
      <c r="B39" s="106">
        <v>44348</v>
      </c>
      <c r="C39" s="105" t="str">
        <f>CHOOSE(MONTH(B39),"янв","фев","мар","апр","май","июн","июл","авг","сен","окт","ноя","дек")&amp;CHAR(10)&amp;YEAR(B39)</f>
        <v>июн
2021</v>
      </c>
      <c r="D39" s="104">
        <v>126</v>
      </c>
      <c r="E39" s="104">
        <v>137</v>
      </c>
      <c r="F39" s="103">
        <v>69</v>
      </c>
      <c r="G39" s="103">
        <f>SUM(D39:F39)</f>
        <v>332</v>
      </c>
    </row>
    <row r="40" spans="2:7" x14ac:dyDescent="0.25">
      <c r="B40" s="102">
        <v>44378</v>
      </c>
      <c r="C40" s="101" t="str">
        <f>CHOOSE(MONTH(B40),"янв","фев","мар","апр","май","июн","июл","авг","сен","окт","ноя","дек")&amp;CHAR(10)&amp;YEAR(B40)</f>
        <v>июл
2021</v>
      </c>
      <c r="D40" s="100">
        <v>173</v>
      </c>
      <c r="E40" s="100">
        <v>106</v>
      </c>
      <c r="F40" s="99">
        <v>49</v>
      </c>
      <c r="G40" s="99">
        <f>SUM(D40:F40)</f>
        <v>328</v>
      </c>
    </row>
    <row r="41" spans="2:7" x14ac:dyDescent="0.25">
      <c r="B41" s="106">
        <v>44409</v>
      </c>
      <c r="C41" s="105" t="str">
        <f>CHOOSE(MONTH(B41),"янв","фев","мар","апр","май","июн","июл","авг","сен","окт","ноя","дек")&amp;CHAR(10)&amp;YEAR(B41)</f>
        <v>авг
2021</v>
      </c>
      <c r="D41" s="104">
        <v>132</v>
      </c>
      <c r="E41" s="104">
        <v>98</v>
      </c>
      <c r="F41" s="103">
        <v>108</v>
      </c>
      <c r="G41" s="103">
        <f>SUM(D41:F41)</f>
        <v>338</v>
      </c>
    </row>
    <row r="42" spans="2:7" x14ac:dyDescent="0.25">
      <c r="B42" s="102">
        <v>44440</v>
      </c>
      <c r="C42" s="101" t="str">
        <f>CHOOSE(MONTH(B42),"янв","фев","мар","апр","май","июн","июл","авг","сен","окт","ноя","дек")&amp;CHAR(10)&amp;YEAR(B42)</f>
        <v>сен
2021</v>
      </c>
      <c r="D42" s="100">
        <v>68</v>
      </c>
      <c r="E42" s="100">
        <v>48</v>
      </c>
      <c r="F42" s="99">
        <v>91</v>
      </c>
      <c r="G42" s="99">
        <f>SUM(D42:F42)</f>
        <v>207</v>
      </c>
    </row>
    <row r="43" spans="2:7" x14ac:dyDescent="0.25">
      <c r="B43" s="106">
        <v>44470</v>
      </c>
      <c r="C43" s="105" t="str">
        <f>CHOOSE(MONTH(B43),"янв","фев","мар","апр","май","июн","июл","авг","сен","окт","ноя","дек")&amp;CHAR(10)&amp;YEAR(B43)</f>
        <v>окт
2021</v>
      </c>
      <c r="D43" s="104">
        <v>154</v>
      </c>
      <c r="E43" s="104">
        <v>147</v>
      </c>
      <c r="F43" s="103">
        <v>127</v>
      </c>
      <c r="G43" s="103">
        <f>SUM(D43:F43)</f>
        <v>428</v>
      </c>
    </row>
    <row r="44" spans="2:7" x14ac:dyDescent="0.25">
      <c r="B44" s="102">
        <v>44501</v>
      </c>
      <c r="C44" s="101" t="str">
        <f>CHOOSE(MONTH(B44),"янв","фев","мар","апр","май","июн","июл","авг","сен","окт","ноя","дек")&amp;CHAR(10)&amp;YEAR(B44)</f>
        <v>ноя
2021</v>
      </c>
      <c r="D44" s="100">
        <v>147</v>
      </c>
      <c r="E44" s="100">
        <v>93</v>
      </c>
      <c r="F44" s="99">
        <v>65</v>
      </c>
      <c r="G44" s="99">
        <f>SUM(D44:F44)</f>
        <v>305</v>
      </c>
    </row>
    <row r="45" spans="2:7" x14ac:dyDescent="0.25">
      <c r="B45" s="98">
        <v>44531</v>
      </c>
      <c r="C45" s="97" t="str">
        <f>CHOOSE(MONTH(B45),"янв","фев","мар","апр","май","июн","июл","авг","сен","окт","ноя","дек")&amp;CHAR(10)&amp;YEAR(B45)</f>
        <v>дек
2021</v>
      </c>
      <c r="D45" s="96">
        <v>193</v>
      </c>
      <c r="E45" s="96">
        <v>93</v>
      </c>
      <c r="F45" s="95">
        <v>70</v>
      </c>
      <c r="G45" s="95">
        <f>SUM(D45:F45)</f>
        <v>356</v>
      </c>
    </row>
  </sheetData>
  <mergeCells count="1">
    <mergeCell ref="J30:U30"/>
  </mergeCells>
  <conditionalFormatting sqref="B10:G45">
    <cfRule type="expression" dxfId="0" priority="1">
      <formula>AND(ROW($B10)&gt;=(ROW($B$10)+$R$10),ROW($B10)&lt;(ROW($B$10)+$R$10+$R$11))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 macro="[0]!movgchart">
                <anchor moveWithCells="1">
                  <from>
                    <xdr:col>7</xdr:col>
                    <xdr:colOff>304800</xdr:colOff>
                    <xdr:row>8</xdr:row>
                    <xdr:rowOff>0</xdr:rowOff>
                  </from>
                  <to>
                    <xdr:col>16</xdr:col>
                    <xdr:colOff>228600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pinner 2">
              <controlPr defaultSize="0" autoPict="0" macro="[0]!linerange_size">
                <anchor moveWithCells="1" sizeWithCells="1">
                  <from>
                    <xdr:col>7</xdr:col>
                    <xdr:colOff>28575</xdr:colOff>
                    <xdr:row>8</xdr:row>
                    <xdr:rowOff>0</xdr:rowOff>
                  </from>
                  <to>
                    <xdr:col>7</xdr:col>
                    <xdr:colOff>276225</xdr:colOff>
                    <xdr:row>10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Лист1</vt:lpstr>
      <vt:lpstr>Gantt</vt:lpstr>
      <vt:lpstr>График</vt:lpstr>
      <vt:lpstr>Данные</vt:lpstr>
      <vt:lpstr>График (2)</vt:lpstr>
      <vt:lpstr>Обработка</vt:lpstr>
      <vt:lpstr>Данные (2)</vt:lpstr>
      <vt:lpstr>Виртуализация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Штеренберг</dc:creator>
  <cp:lastModifiedBy>Станислав Штеренберг</cp:lastModifiedBy>
  <dcterms:created xsi:type="dcterms:W3CDTF">2015-06-05T18:19:34Z</dcterms:created>
  <dcterms:modified xsi:type="dcterms:W3CDTF">2019-08-25T21:10:57Z</dcterms:modified>
</cp:coreProperties>
</file>