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zh\Desktop\"/>
    </mc:Choice>
  </mc:AlternateContent>
  <xr:revisionPtr revIDLastSave="0" documentId="13_ncr:1_{E271E990-10D6-42B6-A810-D26544F9E14C}" xr6:coauthVersionLast="43" xr6:coauthVersionMax="43" xr10:uidLastSave="{00000000-0000-0000-0000-000000000000}"/>
  <bookViews>
    <workbookView xWindow="1575" yWindow="1028" windowWidth="21308" windowHeight="13822" xr2:uid="{77AF6856-7241-45AD-8D9E-3DD178427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8" i="1"/>
  <c r="M24" i="1"/>
  <c r="J8" i="1"/>
  <c r="L24" i="1"/>
  <c r="L18" i="1"/>
  <c r="L12" i="1"/>
  <c r="L10" i="1"/>
  <c r="L13" i="1"/>
  <c r="L16" i="1"/>
  <c r="L22" i="1"/>
  <c r="I24" i="1"/>
  <c r="D24" i="1"/>
  <c r="C24" i="1"/>
  <c r="G23" i="1"/>
  <c r="G22" i="1"/>
  <c r="D22" i="1"/>
  <c r="C22" i="1"/>
  <c r="G21" i="1"/>
  <c r="C21" i="1"/>
  <c r="D20" i="1"/>
  <c r="C20" i="1"/>
  <c r="D19" i="1"/>
  <c r="C19" i="1"/>
  <c r="G19" i="1" s="1"/>
  <c r="L19" i="1" s="1"/>
  <c r="I18" i="1"/>
  <c r="D18" i="1"/>
  <c r="C18" i="1"/>
  <c r="G17" i="1"/>
  <c r="D17" i="1"/>
  <c r="G16" i="1"/>
  <c r="C16" i="1"/>
  <c r="G15" i="1"/>
  <c r="C15" i="1"/>
  <c r="D14" i="1"/>
  <c r="C14" i="1"/>
  <c r="D13" i="1"/>
  <c r="C13" i="1"/>
  <c r="G13" i="1" s="1"/>
  <c r="H4" i="1" s="1"/>
  <c r="F13" i="1" s="1"/>
  <c r="F16" i="1" s="1"/>
  <c r="P12" i="1"/>
  <c r="I12" i="1"/>
  <c r="D12" i="1"/>
  <c r="C12" i="1"/>
  <c r="G11" i="1"/>
  <c r="D11" i="1"/>
  <c r="H11" i="1" s="1"/>
  <c r="G10" i="1"/>
  <c r="D10" i="1"/>
  <c r="C10" i="1"/>
  <c r="G9" i="1"/>
  <c r="C9" i="1"/>
  <c r="G8" i="1"/>
  <c r="C8" i="1"/>
  <c r="C7" i="1"/>
  <c r="G7" i="1" s="1"/>
  <c r="G4" i="1" s="1"/>
  <c r="F7" i="1" s="1"/>
  <c r="F10" i="1" s="1"/>
  <c r="L4" i="1"/>
  <c r="D21" i="1" s="1"/>
  <c r="H21" i="1" s="1"/>
  <c r="D4" i="1"/>
  <c r="G20" i="1" s="1"/>
  <c r="L7" i="1" l="1"/>
  <c r="H17" i="1"/>
  <c r="H13" i="1"/>
  <c r="J13" i="1" s="1"/>
  <c r="I21" i="1"/>
  <c r="J21" i="1"/>
  <c r="H10" i="1"/>
  <c r="I10" i="1" s="1"/>
  <c r="M10" i="1" s="1"/>
  <c r="H20" i="1"/>
  <c r="G14" i="1"/>
  <c r="H14" i="1" s="1"/>
  <c r="I4" i="1"/>
  <c r="F19" i="1" s="1"/>
  <c r="F22" i="1" s="1"/>
  <c r="H22" i="1" s="1"/>
  <c r="I22" i="1" s="1"/>
  <c r="M22" i="1" s="1"/>
  <c r="D23" i="1"/>
  <c r="H23" i="1" s="1"/>
  <c r="D9" i="1"/>
  <c r="H9" i="1" s="1"/>
  <c r="D16" i="1"/>
  <c r="H16" i="1" s="1"/>
  <c r="D7" i="1"/>
  <c r="H7" i="1" s="1"/>
  <c r="J7" i="1" s="1"/>
  <c r="D8" i="1"/>
  <c r="H8" i="1" s="1"/>
  <c r="D15" i="1"/>
  <c r="H15" i="1" s="1"/>
  <c r="J16" i="1" l="1"/>
  <c r="I16" i="1"/>
  <c r="M16" i="1" s="1"/>
  <c r="I13" i="1"/>
  <c r="M13" i="1" s="1"/>
  <c r="J14" i="1"/>
  <c r="I14" i="1"/>
  <c r="J22" i="1"/>
  <c r="H19" i="1"/>
  <c r="I9" i="1"/>
  <c r="J9" i="1"/>
  <c r="I7" i="1"/>
  <c r="M7" i="1" s="1"/>
  <c r="J10" i="1"/>
  <c r="I15" i="1"/>
  <c r="J15" i="1"/>
  <c r="I8" i="1"/>
  <c r="J20" i="1"/>
  <c r="I20" i="1"/>
  <c r="K13" i="1" l="1"/>
  <c r="K7" i="1"/>
  <c r="I19" i="1"/>
  <c r="M19" i="1" s="1"/>
  <c r="J19" i="1"/>
  <c r="K19" i="1" s="1"/>
</calcChain>
</file>

<file path=xl/sharedStrings.xml><?xml version="1.0" encoding="utf-8"?>
<sst xmlns="http://schemas.openxmlformats.org/spreadsheetml/2006/main" count="56" uniqueCount="30">
  <si>
    <t>SS=2</t>
  </si>
  <si>
    <t>SS=4</t>
  </si>
  <si>
    <t>SS=6</t>
  </si>
  <si>
    <t>Special</t>
  </si>
  <si>
    <t>prob(cm-foil-reg)</t>
  </si>
  <si>
    <t>Manipulated frequency of CM-regular</t>
  </si>
  <si>
    <t>SetSize</t>
  </si>
  <si>
    <t># of stimuli in that category</t>
  </si>
  <si>
    <t>test frequency</t>
  </si>
  <si>
    <t>p(old) or p(new)</t>
  </si>
  <si>
    <t>p(test|test this set)</t>
  </si>
  <si>
    <t>p(item in the set)</t>
  </si>
  <si>
    <t>Prob( single item in item type be tested)</t>
  </si>
  <si>
    <t>Sum Prob check</t>
  </si>
  <si>
    <t>CM-Reg-Old</t>
  </si>
  <si>
    <t>VM(total)</t>
  </si>
  <si>
    <t>CM-Reg-New</t>
  </si>
  <si>
    <t>CM-spc-New</t>
  </si>
  <si>
    <t>VM-Old</t>
  </si>
  <si>
    <t>VM-New</t>
  </si>
  <si>
    <t>CM-Spe-old</t>
  </si>
  <si>
    <t>prob(cm-foil-special)</t>
  </si>
  <si>
    <t>Test Freqency</t>
  </si>
  <si>
    <t xml:space="preserve">Non-special </t>
  </si>
  <si>
    <t>note: these would change automatically</t>
  </si>
  <si>
    <t xml:space="preserve">p(test i) </t>
  </si>
  <si>
    <t>p(test j)</t>
  </si>
  <si>
    <t xml:space="preserve">Check:    p(study i) </t>
  </si>
  <si>
    <t>Check:  p(test|study)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</si>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</sst>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2" fillId="4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164" fontId="3" fillId="6" borderId="1" xfId="0" applyNumberFormat="1" applyFon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164" fontId="0" fillId="8" borderId="1" xfId="0" applyNumberFormat="1" applyFill="1" applyBorder="1"/>
    <xf numFmtId="0" fontId="0" fillId="9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wrapText="1"/>
    </xf>
    <xf numFmtId="164" fontId="0" fillId="3" borderId="1" xfId="0" applyNumberFormat="1" applyFill="1" applyBorder="1" applyAlignment="1">
      <alignment horizontal="right"/>
    </xf>
    <xf numFmtId="164" fontId="2" fillId="11" borderId="1" xfId="0" applyNumberFormat="1" applyFont="1" applyFill="1" applyBorder="1" applyAlignment="1">
      <alignment horizontal="right"/>
    </xf>
    <xf numFmtId="164" fontId="2" fillId="12" borderId="1" xfId="0" applyNumberFormat="1" applyFont="1" applyFill="1" applyBorder="1" applyAlignment="1">
      <alignment horizontal="right"/>
    </xf>
    <xf numFmtId="164" fontId="2" fillId="13" borderId="1" xfId="0" applyNumberFormat="1" applyFont="1" applyFill="1" applyBorder="1" applyAlignment="1">
      <alignment horizontal="right"/>
    </xf>
    <xf numFmtId="164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13FF-3A27-47B7-A3A8-F63163BD233D}">
  <dimension ref="A2:P24"/>
  <sheetViews>
    <sheetView tabSelected="1" workbookViewId="0">
      <selection activeCell="P8" sqref="P8"/>
    </sheetView>
  </sheetViews>
  <sheetFormatPr defaultRowHeight="14.25" x14ac:dyDescent="0.45"/>
  <cols>
    <col min="2" max="2" width="11.86328125" customWidth="1"/>
    <col min="12" max="12" width="12.73046875" customWidth="1"/>
    <col min="13" max="13" width="12.265625" customWidth="1"/>
  </cols>
  <sheetData>
    <row r="2" spans="1:16" x14ac:dyDescent="0.45">
      <c r="F2" t="s">
        <v>24</v>
      </c>
    </row>
    <row r="3" spans="1:16" ht="42.75" x14ac:dyDescent="0.45">
      <c r="C3" s="1" t="s">
        <v>21</v>
      </c>
      <c r="D3" s="2">
        <v>0.5</v>
      </c>
      <c r="F3" s="3"/>
      <c r="G3" s="3" t="s">
        <v>0</v>
      </c>
      <c r="H3" s="3" t="s">
        <v>1</v>
      </c>
      <c r="I3" s="3" t="s">
        <v>2</v>
      </c>
      <c r="K3" s="4"/>
      <c r="L3" s="4" t="s">
        <v>23</v>
      </c>
      <c r="M3" s="4" t="s">
        <v>3</v>
      </c>
    </row>
    <row r="4" spans="1:16" ht="28.5" x14ac:dyDescent="0.45">
      <c r="C4" s="1" t="s">
        <v>4</v>
      </c>
      <c r="D4" s="4">
        <f>(1-D3)/P9</f>
        <v>0.25</v>
      </c>
      <c r="F4" s="3" t="s">
        <v>5</v>
      </c>
      <c r="G4" s="5">
        <f>M4/(L4*E7*G7)</f>
        <v>0.66666666666666674</v>
      </c>
      <c r="H4" s="5">
        <f>M4/(L4*E13*G13)</f>
        <v>0.33333333333333337</v>
      </c>
      <c r="I4" s="5">
        <f>M4/(L4*E19*G19)</f>
        <v>0.22222222222222224</v>
      </c>
      <c r="K4" s="1" t="s">
        <v>22</v>
      </c>
      <c r="L4" s="6">
        <f>1-M4</f>
        <v>0.9</v>
      </c>
      <c r="M4" s="7">
        <v>0.1</v>
      </c>
    </row>
    <row r="6" spans="1:16" ht="71.25" x14ac:dyDescent="0.45">
      <c r="A6" s="8" t="s">
        <v>6</v>
      </c>
      <c r="B6" s="8"/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19" t="s">
        <v>25</v>
      </c>
      <c r="J6" s="8" t="s">
        <v>26</v>
      </c>
      <c r="K6" s="8" t="s">
        <v>13</v>
      </c>
      <c r="L6" s="20" t="s">
        <v>27</v>
      </c>
      <c r="M6" s="20" t="s">
        <v>28</v>
      </c>
    </row>
    <row r="7" spans="1:16" x14ac:dyDescent="0.45">
      <c r="A7" s="32">
        <v>2</v>
      </c>
      <c r="B7" s="9" t="s">
        <v>14</v>
      </c>
      <c r="C7" s="10">
        <f>P8</f>
        <v>3</v>
      </c>
      <c r="D7" s="11">
        <f>L4</f>
        <v>0.9</v>
      </c>
      <c r="E7" s="11">
        <v>0.5</v>
      </c>
      <c r="F7" s="11">
        <f>G4</f>
        <v>0.66666666666666674</v>
      </c>
      <c r="G7" s="11">
        <f>(A7/2)/C7</f>
        <v>0.33333333333333331</v>
      </c>
      <c r="H7" s="11">
        <f>D7*E7*F7*G7</f>
        <v>0.1</v>
      </c>
      <c r="I7" s="12">
        <f>H7</f>
        <v>0.1</v>
      </c>
      <c r="J7" s="11">
        <f>H7*C7</f>
        <v>0.30000000000000004</v>
      </c>
      <c r="K7" s="25">
        <f>SUM(J7:J12)</f>
        <v>1</v>
      </c>
      <c r="L7" s="22">
        <f>D7*G7</f>
        <v>0.3</v>
      </c>
      <c r="M7" s="22">
        <f>I7/L7</f>
        <v>0.33333333333333337</v>
      </c>
      <c r="O7" s="4" t="s">
        <v>15</v>
      </c>
      <c r="P7" s="2">
        <v>4</v>
      </c>
    </row>
    <row r="8" spans="1:16" x14ac:dyDescent="0.45">
      <c r="A8" s="32"/>
      <c r="B8" s="9" t="s">
        <v>16</v>
      </c>
      <c r="C8" s="10">
        <f>P9</f>
        <v>2</v>
      </c>
      <c r="D8" s="11">
        <f>L4</f>
        <v>0.9</v>
      </c>
      <c r="E8" s="11">
        <v>0.5</v>
      </c>
      <c r="F8" s="11">
        <v>0.5</v>
      </c>
      <c r="G8" s="11">
        <f>0.25</f>
        <v>0.25</v>
      </c>
      <c r="H8" s="11">
        <f>D8*E8*F8*G8</f>
        <v>5.6250000000000001E-2</v>
      </c>
      <c r="I8" s="12">
        <f t="shared" ref="I8:I9" si="0">H8</f>
        <v>5.6250000000000001E-2</v>
      </c>
      <c r="J8" s="11">
        <f>H8*C8</f>
        <v>0.1125</v>
      </c>
      <c r="K8" s="25"/>
      <c r="L8" s="30">
        <v>0</v>
      </c>
      <c r="M8" s="21" t="s">
        <v>29</v>
      </c>
      <c r="O8" s="9" t="s">
        <v>14</v>
      </c>
      <c r="P8" s="2">
        <v>3</v>
      </c>
    </row>
    <row r="9" spans="1:16" x14ac:dyDescent="0.45">
      <c r="A9" s="32"/>
      <c r="B9" s="9" t="s">
        <v>17</v>
      </c>
      <c r="C9" s="10">
        <f>P10</f>
        <v>1</v>
      </c>
      <c r="D9" s="11">
        <f>L4</f>
        <v>0.9</v>
      </c>
      <c r="E9" s="11">
        <v>0.5</v>
      </c>
      <c r="F9" s="11">
        <v>0.5</v>
      </c>
      <c r="G9" s="11">
        <f>0.5</f>
        <v>0.5</v>
      </c>
      <c r="H9" s="11">
        <f>D9*E9*F9*G9</f>
        <v>0.1125</v>
      </c>
      <c r="I9" s="12">
        <f t="shared" si="0"/>
        <v>0.1125</v>
      </c>
      <c r="J9" s="11">
        <f>H9*C9</f>
        <v>0.1125</v>
      </c>
      <c r="K9" s="25"/>
      <c r="L9" s="31"/>
      <c r="M9" s="21" t="s">
        <v>29</v>
      </c>
      <c r="O9" s="9" t="s">
        <v>16</v>
      </c>
      <c r="P9" s="2">
        <v>2</v>
      </c>
    </row>
    <row r="10" spans="1:16" x14ac:dyDescent="0.45">
      <c r="A10" s="32"/>
      <c r="B10" s="13" t="s">
        <v>18</v>
      </c>
      <c r="C10" s="26">
        <f>P7</f>
        <v>4</v>
      </c>
      <c r="D10" s="14">
        <f>L4</f>
        <v>0.9</v>
      </c>
      <c r="E10" s="14">
        <v>0.5</v>
      </c>
      <c r="F10" s="14">
        <f>(1-F7)/(A7/2)</f>
        <v>0.33333333333333326</v>
      </c>
      <c r="G10" s="14">
        <f>1/P7</f>
        <v>0.25</v>
      </c>
      <c r="H10" s="14">
        <f>D10*E10*F10*G10</f>
        <v>3.7499999999999992E-2</v>
      </c>
      <c r="I10" s="27">
        <f>H10+H11</f>
        <v>9.375E-2</v>
      </c>
      <c r="J10" s="28">
        <f>(H11+H10)*P7</f>
        <v>0.375</v>
      </c>
      <c r="K10" s="25"/>
      <c r="L10" s="23">
        <f t="shared" ref="L10:L22" si="1">D10*G10</f>
        <v>0.22500000000000001</v>
      </c>
      <c r="M10" s="23">
        <f t="shared" ref="M10:M24" si="2">I10/L10</f>
        <v>0.41666666666666663</v>
      </c>
      <c r="O10" s="9" t="s">
        <v>17</v>
      </c>
      <c r="P10" s="2">
        <v>1</v>
      </c>
    </row>
    <row r="11" spans="1:16" x14ac:dyDescent="0.45">
      <c r="A11" s="32"/>
      <c r="B11" s="13" t="s">
        <v>19</v>
      </c>
      <c r="C11" s="26"/>
      <c r="D11" s="14">
        <f>L4</f>
        <v>0.9</v>
      </c>
      <c r="E11" s="14">
        <v>0.5</v>
      </c>
      <c r="F11" s="14">
        <v>0.5</v>
      </c>
      <c r="G11" s="14">
        <f>1/P7</f>
        <v>0.25</v>
      </c>
      <c r="H11" s="14">
        <f t="shared" ref="H11" si="3">D11*E11*F11*G11</f>
        <v>5.6250000000000001E-2</v>
      </c>
      <c r="I11" s="27"/>
      <c r="J11" s="28"/>
      <c r="K11" s="25"/>
      <c r="L11" s="21">
        <v>0</v>
      </c>
      <c r="M11" s="21" t="s">
        <v>29</v>
      </c>
      <c r="O11" s="13" t="s">
        <v>18</v>
      </c>
      <c r="P11" s="2">
        <v>1</v>
      </c>
    </row>
    <row r="12" spans="1:16" x14ac:dyDescent="0.45">
      <c r="A12" s="32"/>
      <c r="B12" s="15" t="s">
        <v>20</v>
      </c>
      <c r="C12" s="16">
        <f>P13</f>
        <v>1</v>
      </c>
      <c r="D12" s="29">
        <f>M4</f>
        <v>0.1</v>
      </c>
      <c r="E12" s="29"/>
      <c r="F12" s="29"/>
      <c r="G12" s="29"/>
      <c r="H12" s="29"/>
      <c r="I12" s="12">
        <f>D12</f>
        <v>0.1</v>
      </c>
      <c r="J12" s="17">
        <v>0.1</v>
      </c>
      <c r="K12" s="25"/>
      <c r="L12" s="24">
        <f>D12</f>
        <v>0.1</v>
      </c>
      <c r="M12" s="24">
        <f t="shared" si="2"/>
        <v>1</v>
      </c>
      <c r="O12" s="18" t="s">
        <v>19</v>
      </c>
      <c r="P12" s="18">
        <f>P7-1</f>
        <v>3</v>
      </c>
    </row>
    <row r="13" spans="1:16" x14ac:dyDescent="0.45">
      <c r="A13" s="32">
        <v>4</v>
      </c>
      <c r="B13" s="9" t="s">
        <v>14</v>
      </c>
      <c r="C13" s="10">
        <f>P8</f>
        <v>3</v>
      </c>
      <c r="D13" s="11">
        <f>L4</f>
        <v>0.9</v>
      </c>
      <c r="E13" s="11">
        <v>0.5</v>
      </c>
      <c r="F13" s="11">
        <f>H4</f>
        <v>0.33333333333333337</v>
      </c>
      <c r="G13" s="11">
        <f>(A13/2)/C13</f>
        <v>0.66666666666666663</v>
      </c>
      <c r="H13" s="11">
        <f>D13*E13*F13*G13</f>
        <v>0.1</v>
      </c>
      <c r="I13" s="12">
        <f>H13</f>
        <v>0.1</v>
      </c>
      <c r="J13" s="11">
        <f>H13*C13</f>
        <v>0.30000000000000004</v>
      </c>
      <c r="K13" s="25">
        <f>SUM(J13:J18)</f>
        <v>1</v>
      </c>
      <c r="L13" s="22">
        <f t="shared" si="1"/>
        <v>0.6</v>
      </c>
      <c r="M13" s="22">
        <f t="shared" si="2"/>
        <v>0.16666666666666669</v>
      </c>
      <c r="O13" s="15" t="s">
        <v>20</v>
      </c>
      <c r="P13" s="2">
        <v>1</v>
      </c>
    </row>
    <row r="14" spans="1:16" x14ac:dyDescent="0.45">
      <c r="A14" s="32"/>
      <c r="B14" s="9" t="s">
        <v>16</v>
      </c>
      <c r="C14" s="10">
        <f>P9</f>
        <v>2</v>
      </c>
      <c r="D14" s="11">
        <f>L4</f>
        <v>0.9</v>
      </c>
      <c r="E14" s="11">
        <v>0.5</v>
      </c>
      <c r="F14" s="11">
        <v>0.5</v>
      </c>
      <c r="G14" s="11">
        <f>D4</f>
        <v>0.25</v>
      </c>
      <c r="H14" s="11">
        <f>D14*E14*F14*G14</f>
        <v>5.6250000000000001E-2</v>
      </c>
      <c r="I14" s="12">
        <f t="shared" ref="I14:I15" si="4">H14</f>
        <v>5.6250000000000001E-2</v>
      </c>
      <c r="J14" s="11">
        <f>H14*C14</f>
        <v>0.1125</v>
      </c>
      <c r="K14" s="25"/>
      <c r="L14" s="30">
        <v>0</v>
      </c>
      <c r="M14" s="21" t="s">
        <v>29</v>
      </c>
    </row>
    <row r="15" spans="1:16" x14ac:dyDescent="0.45">
      <c r="A15" s="32"/>
      <c r="B15" s="9" t="s">
        <v>17</v>
      </c>
      <c r="C15" s="10">
        <f>P10</f>
        <v>1</v>
      </c>
      <c r="D15" s="11">
        <f>L4</f>
        <v>0.9</v>
      </c>
      <c r="E15" s="11">
        <v>0.5</v>
      </c>
      <c r="F15" s="11">
        <v>0.5</v>
      </c>
      <c r="G15" s="11">
        <f>D3</f>
        <v>0.5</v>
      </c>
      <c r="H15" s="11">
        <f>D15*E15*F15*G15</f>
        <v>0.1125</v>
      </c>
      <c r="I15" s="12">
        <f t="shared" si="4"/>
        <v>0.1125</v>
      </c>
      <c r="J15" s="11">
        <f>H15*C15</f>
        <v>0.1125</v>
      </c>
      <c r="K15" s="25"/>
      <c r="L15" s="31"/>
      <c r="M15" s="21" t="s">
        <v>29</v>
      </c>
    </row>
    <row r="16" spans="1:16" x14ac:dyDescent="0.45">
      <c r="A16" s="32"/>
      <c r="B16" s="13" t="s">
        <v>18</v>
      </c>
      <c r="C16" s="26">
        <f>P7</f>
        <v>4</v>
      </c>
      <c r="D16" s="14">
        <f>L4</f>
        <v>0.9</v>
      </c>
      <c r="E16" s="14">
        <v>0.5</v>
      </c>
      <c r="F16" s="14">
        <f>(1-F13*(A13/2))/(A13/2)</f>
        <v>0.16666666666666663</v>
      </c>
      <c r="G16" s="14">
        <f>(A13/2)/P7</f>
        <v>0.5</v>
      </c>
      <c r="H16" s="14">
        <f>D16*E16*F16*G16</f>
        <v>3.7499999999999992E-2</v>
      </c>
      <c r="I16" s="27">
        <f>H16+H17</f>
        <v>9.375E-2</v>
      </c>
      <c r="J16" s="28">
        <f>(H17+H16)*P7</f>
        <v>0.375</v>
      </c>
      <c r="K16" s="25"/>
      <c r="L16" s="23">
        <f t="shared" si="1"/>
        <v>0.45</v>
      </c>
      <c r="M16" s="23">
        <f t="shared" si="2"/>
        <v>0.20833333333333331</v>
      </c>
    </row>
    <row r="17" spans="1:13" x14ac:dyDescent="0.45">
      <c r="A17" s="32"/>
      <c r="B17" s="13" t="s">
        <v>19</v>
      </c>
      <c r="C17" s="26"/>
      <c r="D17" s="14">
        <f>L4</f>
        <v>0.9</v>
      </c>
      <c r="E17" s="14">
        <v>0.5</v>
      </c>
      <c r="F17" s="14">
        <v>0.5</v>
      </c>
      <c r="G17" s="14">
        <f>1/P7</f>
        <v>0.25</v>
      </c>
      <c r="H17" s="14">
        <f t="shared" ref="H17" si="5">D17*E17*F17*G17</f>
        <v>5.6250000000000001E-2</v>
      </c>
      <c r="I17" s="27"/>
      <c r="J17" s="28"/>
      <c r="K17" s="25"/>
      <c r="L17" s="21">
        <v>0</v>
      </c>
      <c r="M17" s="21" t="s">
        <v>29</v>
      </c>
    </row>
    <row r="18" spans="1:13" x14ac:dyDescent="0.45">
      <c r="A18" s="32"/>
      <c r="B18" s="15" t="s">
        <v>20</v>
      </c>
      <c r="C18" s="16">
        <f>P13</f>
        <v>1</v>
      </c>
      <c r="D18" s="29">
        <f>M4</f>
        <v>0.1</v>
      </c>
      <c r="E18" s="29"/>
      <c r="F18" s="29"/>
      <c r="G18" s="29"/>
      <c r="H18" s="29"/>
      <c r="I18" s="12">
        <f>D18</f>
        <v>0.1</v>
      </c>
      <c r="J18" s="17">
        <v>0.1</v>
      </c>
      <c r="K18" s="25"/>
      <c r="L18" s="24">
        <f>D18</f>
        <v>0.1</v>
      </c>
      <c r="M18" s="24">
        <f t="shared" si="2"/>
        <v>1</v>
      </c>
    </row>
    <row r="19" spans="1:13" x14ac:dyDescent="0.45">
      <c r="A19" s="32">
        <v>6</v>
      </c>
      <c r="B19" s="9" t="s">
        <v>14</v>
      </c>
      <c r="C19" s="10">
        <f>P8</f>
        <v>3</v>
      </c>
      <c r="D19" s="11">
        <f>L4</f>
        <v>0.9</v>
      </c>
      <c r="E19" s="11">
        <v>0.5</v>
      </c>
      <c r="F19" s="11">
        <f>I4</f>
        <v>0.22222222222222224</v>
      </c>
      <c r="G19" s="11">
        <f>(A19/2)/C19</f>
        <v>1</v>
      </c>
      <c r="H19" s="11">
        <f>D19*E19*F19*G19</f>
        <v>0.1</v>
      </c>
      <c r="I19" s="12">
        <f>H19</f>
        <v>0.1</v>
      </c>
      <c r="J19" s="11">
        <f>H19*C19</f>
        <v>0.30000000000000004</v>
      </c>
      <c r="K19" s="25">
        <f>SUM(J19:J24)</f>
        <v>1</v>
      </c>
      <c r="L19" s="22">
        <f t="shared" si="1"/>
        <v>0.9</v>
      </c>
      <c r="M19" s="22">
        <f t="shared" si="2"/>
        <v>0.11111111111111112</v>
      </c>
    </row>
    <row r="20" spans="1:13" x14ac:dyDescent="0.45">
      <c r="A20" s="32"/>
      <c r="B20" s="9" t="s">
        <v>16</v>
      </c>
      <c r="C20" s="10">
        <f>P9</f>
        <v>2</v>
      </c>
      <c r="D20" s="11">
        <f>L4</f>
        <v>0.9</v>
      </c>
      <c r="E20" s="11">
        <v>0.5</v>
      </c>
      <c r="F20" s="11">
        <v>0.5</v>
      </c>
      <c r="G20" s="11">
        <f>D4</f>
        <v>0.25</v>
      </c>
      <c r="H20" s="11">
        <f>D20*E20*F20*G20</f>
        <v>5.6250000000000001E-2</v>
      </c>
      <c r="I20" s="12">
        <f t="shared" ref="I20:I21" si="6">H20</f>
        <v>5.6250000000000001E-2</v>
      </c>
      <c r="J20" s="11">
        <f>H20*C20</f>
        <v>0.1125</v>
      </c>
      <c r="K20" s="25"/>
      <c r="L20" s="30">
        <v>0</v>
      </c>
      <c r="M20" s="21" t="s">
        <v>29</v>
      </c>
    </row>
    <row r="21" spans="1:13" x14ac:dyDescent="0.45">
      <c r="A21" s="32"/>
      <c r="B21" s="9" t="s">
        <v>17</v>
      </c>
      <c r="C21" s="10">
        <f>P10</f>
        <v>1</v>
      </c>
      <c r="D21" s="11">
        <f>L4</f>
        <v>0.9</v>
      </c>
      <c r="E21" s="11">
        <v>0.5</v>
      </c>
      <c r="F21" s="11">
        <v>0.5</v>
      </c>
      <c r="G21" s="11">
        <f>D3</f>
        <v>0.5</v>
      </c>
      <c r="H21" s="11">
        <f>D21*E21*F21*G21</f>
        <v>0.1125</v>
      </c>
      <c r="I21" s="12">
        <f t="shared" si="6"/>
        <v>0.1125</v>
      </c>
      <c r="J21" s="11">
        <f>H21*C21</f>
        <v>0.1125</v>
      </c>
      <c r="K21" s="25"/>
      <c r="L21" s="31"/>
      <c r="M21" s="21" t="s">
        <v>29</v>
      </c>
    </row>
    <row r="22" spans="1:13" x14ac:dyDescent="0.45">
      <c r="A22" s="32"/>
      <c r="B22" s="13" t="s">
        <v>18</v>
      </c>
      <c r="C22" s="26">
        <f>P7</f>
        <v>4</v>
      </c>
      <c r="D22" s="11">
        <f>L4</f>
        <v>0.9</v>
      </c>
      <c r="E22" s="14">
        <v>0.5</v>
      </c>
      <c r="F22" s="14">
        <f>(1-F19*(A19/2))/(A19/2)</f>
        <v>0.11111111111111109</v>
      </c>
      <c r="G22" s="14">
        <f>(A19/2)/P7</f>
        <v>0.75</v>
      </c>
      <c r="H22" s="14">
        <f>D22*E22*F22*G22</f>
        <v>3.7499999999999992E-2</v>
      </c>
      <c r="I22" s="27">
        <f>H22+H23</f>
        <v>9.375E-2</v>
      </c>
      <c r="J22" s="28">
        <f>(H23+H22)*P7</f>
        <v>0.375</v>
      </c>
      <c r="K22" s="25"/>
      <c r="L22" s="23">
        <f t="shared" si="1"/>
        <v>0.67500000000000004</v>
      </c>
      <c r="M22" s="23">
        <f t="shared" si="2"/>
        <v>0.13888888888888887</v>
      </c>
    </row>
    <row r="23" spans="1:13" x14ac:dyDescent="0.45">
      <c r="A23" s="32"/>
      <c r="B23" s="13" t="s">
        <v>19</v>
      </c>
      <c r="C23" s="26"/>
      <c r="D23" s="11">
        <f>L4</f>
        <v>0.9</v>
      </c>
      <c r="E23" s="14">
        <v>0.5</v>
      </c>
      <c r="F23" s="14">
        <v>0.5</v>
      </c>
      <c r="G23" s="14">
        <f>1/P7</f>
        <v>0.25</v>
      </c>
      <c r="H23" s="14">
        <f t="shared" ref="H23" si="7">D23*E23*F23*G23</f>
        <v>5.6250000000000001E-2</v>
      </c>
      <c r="I23" s="27"/>
      <c r="J23" s="28"/>
      <c r="K23" s="25"/>
      <c r="L23" s="21">
        <v>0</v>
      </c>
      <c r="M23" s="21" t="s">
        <v>29</v>
      </c>
    </row>
    <row r="24" spans="1:13" x14ac:dyDescent="0.45">
      <c r="A24" s="32"/>
      <c r="B24" s="15" t="s">
        <v>20</v>
      </c>
      <c r="C24" s="16">
        <f>P13</f>
        <v>1</v>
      </c>
      <c r="D24" s="29">
        <f>M4</f>
        <v>0.1</v>
      </c>
      <c r="E24" s="29"/>
      <c r="F24" s="29"/>
      <c r="G24" s="29"/>
      <c r="H24" s="29"/>
      <c r="I24" s="12">
        <f>D24</f>
        <v>0.1</v>
      </c>
      <c r="J24" s="17">
        <v>0.1</v>
      </c>
      <c r="K24" s="25"/>
      <c r="L24" s="24">
        <f>D24</f>
        <v>0.1</v>
      </c>
      <c r="M24" s="24">
        <f t="shared" si="2"/>
        <v>1</v>
      </c>
    </row>
  </sheetData>
  <mergeCells count="21">
    <mergeCell ref="L20:L21"/>
    <mergeCell ref="L14:L15"/>
    <mergeCell ref="L8:L9"/>
    <mergeCell ref="A19:A24"/>
    <mergeCell ref="K19:K24"/>
    <mergeCell ref="C22:C23"/>
    <mergeCell ref="I22:I23"/>
    <mergeCell ref="J22:J23"/>
    <mergeCell ref="D24:H24"/>
    <mergeCell ref="A13:A18"/>
    <mergeCell ref="K13:K18"/>
    <mergeCell ref="C16:C17"/>
    <mergeCell ref="I16:I17"/>
    <mergeCell ref="J16:J17"/>
    <mergeCell ref="D18:H18"/>
    <mergeCell ref="A7:A12"/>
    <mergeCell ref="K7:K12"/>
    <mergeCell ref="C10:C11"/>
    <mergeCell ref="I10:I11"/>
    <mergeCell ref="J10:J11"/>
    <mergeCell ref="D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Lai</dc:creator>
  <cp:lastModifiedBy>Lea Lai</cp:lastModifiedBy>
  <dcterms:created xsi:type="dcterms:W3CDTF">2019-08-21T03:43:11Z</dcterms:created>
  <dcterms:modified xsi:type="dcterms:W3CDTF">2019-08-21T12:02:38Z</dcterms:modified>
</cp:coreProperties>
</file>