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aszh\Desktop\"/>
    </mc:Choice>
  </mc:AlternateContent>
  <xr:revisionPtr revIDLastSave="0" documentId="13_ncr:1_{9AAC6F39-8E41-4A4F-818D-64FD5852B85F}" xr6:coauthVersionLast="44" xr6:coauthVersionMax="44" xr10:uidLastSave="{00000000-0000-0000-0000-000000000000}"/>
  <bookViews>
    <workbookView xWindow="968" yWindow="1433" windowWidth="21307" windowHeight="13822" xr2:uid="{00000000-000D-0000-FFFF-FFFF00000000}"/>
  </bookViews>
  <sheets>
    <sheet name="Sheet1" sheetId="1" r:id="rId1"/>
  </sheets>
  <definedNames>
    <definedName name="cmnew">Sheet1!$B$10</definedName>
    <definedName name="N">Sheet1!$B$9</definedName>
    <definedName name="p">Sheet1!$B$5</definedName>
    <definedName name="pold">Sheet1!$B$8</definedName>
    <definedName name="poldA">Sheet1!$B$6</definedName>
    <definedName name="poldAA">Sheet1!$B$7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7" i="1" l="1"/>
  <c r="K36" i="1"/>
  <c r="N36" i="1" s="1"/>
  <c r="B28" i="1"/>
  <c r="G38" i="1" l="1"/>
  <c r="G37" i="1"/>
  <c r="G36" i="1"/>
  <c r="K38" i="1"/>
  <c r="D38" i="1"/>
  <c r="D37" i="1"/>
  <c r="D36" i="1"/>
  <c r="B38" i="1"/>
  <c r="B37" i="1"/>
  <c r="B36" i="1"/>
  <c r="D30" i="1"/>
  <c r="B30" i="1"/>
  <c r="D29" i="1"/>
  <c r="B29" i="1"/>
  <c r="D28" i="1"/>
  <c r="B22" i="1"/>
  <c r="D22" i="1" s="1"/>
  <c r="B21" i="1"/>
  <c r="D21" i="1" s="1"/>
  <c r="B20" i="1"/>
  <c r="D20" i="1" s="1"/>
  <c r="N37" i="1" l="1"/>
  <c r="N38" i="1"/>
</calcChain>
</file>

<file path=xl/sharedStrings.xml><?xml version="1.0" encoding="utf-8"?>
<sst xmlns="http://schemas.openxmlformats.org/spreadsheetml/2006/main" count="47" uniqueCount="35">
  <si>
    <t>p</t>
  </si>
  <si>
    <t>poldA</t>
  </si>
  <si>
    <t>A</t>
  </si>
  <si>
    <t xml:space="preserve">B </t>
  </si>
  <si>
    <t>a CM foil</t>
  </si>
  <si>
    <t>the regular CM target item</t>
  </si>
  <si>
    <t>the special CM target item</t>
  </si>
  <si>
    <t>CMfoil</t>
  </si>
  <si>
    <t>probability that the special-CM item (A) appears in a memory set</t>
  </si>
  <si>
    <t>probability that an Old test probe is presented for memory sets that contain the special CM item A</t>
  </si>
  <si>
    <t>poldAA</t>
  </si>
  <si>
    <t>given an Old test probe from a memory set that contains A, the probability that the probe is in fact A</t>
  </si>
  <si>
    <t>N</t>
  </si>
  <si>
    <t>the number of VM items</t>
  </si>
  <si>
    <t>cmnew</t>
  </si>
  <si>
    <t>given a negative probe, the probability that it is a CM foil</t>
  </si>
  <si>
    <t>pold</t>
  </si>
  <si>
    <t>probability that an Old test probe is presented for memory sets that do NOT contain A</t>
  </si>
  <si>
    <t>special CM item (A)</t>
  </si>
  <si>
    <t>p(mem set)</t>
  </si>
  <si>
    <t>ss2</t>
  </si>
  <si>
    <t>ss4</t>
  </si>
  <si>
    <t>ss6</t>
  </si>
  <si>
    <t>p(negative probe test)</t>
  </si>
  <si>
    <t>regular CM item (B)</t>
  </si>
  <si>
    <t>p(positive probe test)</t>
  </si>
  <si>
    <t>p(not in memory set)</t>
  </si>
  <si>
    <t>check</t>
  </si>
  <si>
    <t xml:space="preserve">individual VM item </t>
  </si>
  <si>
    <t>VM</t>
  </si>
  <si>
    <t>an individual VM item</t>
  </si>
  <si>
    <t>p(i in ms)</t>
  </si>
  <si>
    <t>p(old)</t>
  </si>
  <si>
    <t>p((test i|I in MS)|test old)</t>
  </si>
  <si>
    <t>p(C|new)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</si>
</sst>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="92" workbookViewId="0">
      <selection activeCell="P20" sqref="P20"/>
    </sheetView>
  </sheetViews>
  <sheetFormatPr defaultRowHeight="14.25" x14ac:dyDescent="0.45"/>
  <cols>
    <col min="12" max="12" width="20.33203125" customWidth="1"/>
  </cols>
  <sheetData>
    <row r="1" spans="1:12" x14ac:dyDescent="0.45">
      <c r="A1" t="s">
        <v>2</v>
      </c>
      <c r="B1" t="s">
        <v>6</v>
      </c>
    </row>
    <row r="2" spans="1:12" x14ac:dyDescent="0.45">
      <c r="A2" t="s">
        <v>3</v>
      </c>
      <c r="B2" t="s">
        <v>5</v>
      </c>
    </row>
    <row r="3" spans="1:12" x14ac:dyDescent="0.45">
      <c r="A3" t="s">
        <v>29</v>
      </c>
      <c r="B3" t="s">
        <v>30</v>
      </c>
    </row>
    <row r="4" spans="1:12" x14ac:dyDescent="0.45">
      <c r="A4" t="s">
        <v>7</v>
      </c>
      <c r="B4" t="s">
        <v>4</v>
      </c>
    </row>
    <row r="5" spans="1:12" x14ac:dyDescent="0.45">
      <c r="A5" t="s">
        <v>0</v>
      </c>
      <c r="B5" s="1">
        <v>0.25</v>
      </c>
      <c r="C5" t="s">
        <v>8</v>
      </c>
      <c r="L5" t="s">
        <v>31</v>
      </c>
    </row>
    <row r="6" spans="1:12" x14ac:dyDescent="0.45">
      <c r="A6" t="s">
        <v>1</v>
      </c>
      <c r="B6">
        <v>0.9</v>
      </c>
      <c r="C6" t="s">
        <v>9</v>
      </c>
      <c r="L6" t="s">
        <v>32</v>
      </c>
    </row>
    <row r="7" spans="1:12" x14ac:dyDescent="0.45">
      <c r="A7" t="s">
        <v>10</v>
      </c>
      <c r="B7" s="1">
        <v>0.9</v>
      </c>
      <c r="C7" t="s">
        <v>11</v>
      </c>
      <c r="L7" t="s">
        <v>33</v>
      </c>
    </row>
    <row r="8" spans="1:12" x14ac:dyDescent="0.45">
      <c r="A8" t="s">
        <v>16</v>
      </c>
      <c r="B8">
        <v>0.5</v>
      </c>
      <c r="C8" t="s">
        <v>17</v>
      </c>
    </row>
    <row r="9" spans="1:12" x14ac:dyDescent="0.45">
      <c r="A9" t="s">
        <v>12</v>
      </c>
      <c r="B9">
        <v>10</v>
      </c>
      <c r="C9" t="s">
        <v>13</v>
      </c>
    </row>
    <row r="10" spans="1:12" x14ac:dyDescent="0.45">
      <c r="A10" t="s">
        <v>14</v>
      </c>
      <c r="B10">
        <v>0.5</v>
      </c>
      <c r="C10" t="s">
        <v>15</v>
      </c>
      <c r="L10" t="s">
        <v>34</v>
      </c>
    </row>
    <row r="17" spans="1:7" x14ac:dyDescent="0.45">
      <c r="A17" t="s">
        <v>18</v>
      </c>
    </row>
    <row r="19" spans="1:7" x14ac:dyDescent="0.45">
      <c r="B19" t="s">
        <v>19</v>
      </c>
      <c r="D19" t="s">
        <v>25</v>
      </c>
      <c r="G19" t="s">
        <v>23</v>
      </c>
    </row>
    <row r="20" spans="1:7" x14ac:dyDescent="0.45">
      <c r="A20" t="s">
        <v>20</v>
      </c>
      <c r="B20">
        <f>p</f>
        <v>0.25</v>
      </c>
      <c r="D20">
        <f>B20*poldA*poldAA</f>
        <v>0.20250000000000001</v>
      </c>
      <c r="G20">
        <v>0</v>
      </c>
    </row>
    <row r="21" spans="1:7" x14ac:dyDescent="0.45">
      <c r="A21" t="s">
        <v>21</v>
      </c>
      <c r="B21">
        <f>p</f>
        <v>0.25</v>
      </c>
      <c r="D21">
        <f>B21*poldA*poldAA</f>
        <v>0.20250000000000001</v>
      </c>
      <c r="G21">
        <v>0</v>
      </c>
    </row>
    <row r="22" spans="1:7" x14ac:dyDescent="0.45">
      <c r="A22" t="s">
        <v>22</v>
      </c>
      <c r="B22">
        <f>p</f>
        <v>0.25</v>
      </c>
      <c r="D22">
        <f>B22*poldA*poldAA</f>
        <v>0.20250000000000001</v>
      </c>
      <c r="G22">
        <v>0</v>
      </c>
    </row>
    <row r="25" spans="1:7" x14ac:dyDescent="0.45">
      <c r="A25" t="s">
        <v>24</v>
      </c>
    </row>
    <row r="27" spans="1:7" x14ac:dyDescent="0.45">
      <c r="B27" t="s">
        <v>19</v>
      </c>
      <c r="D27" t="s">
        <v>25</v>
      </c>
      <c r="G27" t="s">
        <v>23</v>
      </c>
    </row>
    <row r="28" spans="1:7" x14ac:dyDescent="0.45">
      <c r="A28" t="s">
        <v>20</v>
      </c>
      <c r="B28">
        <f>p*(1/(N+1))+(1-p)*(2/(N+1))</f>
        <v>0.15909090909090909</v>
      </c>
      <c r="D28">
        <f>p*(1/(N+1))*poldA*(1-poldAA)+(1-p)*(2/(N+1))*pold*0.5</f>
        <v>3.6136363636363633E-2</v>
      </c>
      <c r="G28">
        <v>0</v>
      </c>
    </row>
    <row r="29" spans="1:7" x14ac:dyDescent="0.45">
      <c r="A29" t="s">
        <v>21</v>
      </c>
      <c r="B29">
        <f>p*(3/(N+1))+(1-p)*(4/(N+1))</f>
        <v>0.34090909090909088</v>
      </c>
      <c r="D29">
        <f>p*(3/(N+1))*poldA*(1-poldAA)*(1/3)+(1-p)*(4/(N+1))*pold*0.25</f>
        <v>3.6136363636363633E-2</v>
      </c>
      <c r="G29">
        <v>0</v>
      </c>
    </row>
    <row r="30" spans="1:7" x14ac:dyDescent="0.45">
      <c r="A30" t="s">
        <v>22</v>
      </c>
      <c r="B30">
        <f>p*(5/(N+1))+(1-p)*(6/(N+1))</f>
        <v>0.52272727272727271</v>
      </c>
      <c r="D30">
        <f>p*(5/(N+1))*poldA*(1-poldAA)*0.2+(1-p)*(6/(N+1))*pold*(1/6)</f>
        <v>3.6136363636363633E-2</v>
      </c>
      <c r="G30">
        <v>0</v>
      </c>
    </row>
    <row r="33" spans="1:14" x14ac:dyDescent="0.45">
      <c r="A33" t="s">
        <v>28</v>
      </c>
    </row>
    <row r="35" spans="1:14" x14ac:dyDescent="0.45">
      <c r="B35" t="s">
        <v>19</v>
      </c>
      <c r="D35" t="s">
        <v>25</v>
      </c>
      <c r="G35" t="s">
        <v>23</v>
      </c>
      <c r="K35" t="s">
        <v>26</v>
      </c>
      <c r="N35" t="s">
        <v>27</v>
      </c>
    </row>
    <row r="36" spans="1:14" x14ac:dyDescent="0.45">
      <c r="A36" t="s">
        <v>20</v>
      </c>
      <c r="B36">
        <f>p*(1/(N+1))+(1-p)*(2/(N+1))</f>
        <v>0.15909090909090909</v>
      </c>
      <c r="D36">
        <f>p*(1/(N+1))*poldA*(1-poldAA)+(1-p)*(2/(N+1))*pold*0.5</f>
        <v>3.6136363636363633E-2</v>
      </c>
      <c r="G36">
        <f>p*(1/(N+1))*(1-poldA)*(1-cmnew)*(1/N)+p*((N-1)/(N+1))*(1-poldA)*(1-cmnew)*(1/(N-1))+(1-p)*((2*(N-1))/(N*(N+1)))*(1-pold)*(1-cmnew)*(1/(N-1))+(1-p)*(((N-1)*(N-2))/((N+1)*(N)))*(1-cmnew)*(1/(N-2))</f>
        <v>3.5340909090909089E-2</v>
      </c>
      <c r="K36">
        <f>p*(1/(N+1))+p*((N-1)/(N+1))+(1-p)*((2*(N-1))/(N*(N+1)))+(1-p)*(((N-1)*(N-2))/(N*(N+1)))</f>
        <v>0.84090909090909094</v>
      </c>
      <c r="N36">
        <f>SUM(B36,K36)</f>
        <v>1</v>
      </c>
    </row>
    <row r="37" spans="1:14" x14ac:dyDescent="0.45">
      <c r="A37" t="s">
        <v>21</v>
      </c>
      <c r="B37">
        <f>p*(3/(N+1))+(1-p)*(4/(N+1))</f>
        <v>0.34090909090909088</v>
      </c>
      <c r="D37">
        <f>p*(3/(N+1))*poldA*(1-poldAA)*(1/3)+(1-p)*(4/(N+1))*pold*0.25</f>
        <v>3.6136363636363633E-2</v>
      </c>
      <c r="G37">
        <f>p*((3*(N-2))/(N*(N+1)))*(1-poldA)*(1-cmnew)*(1/(N-2))+p*(((N-1)*(N-2))/(N*(N+1)))*(1-poldA)*(1-cmnew)*(1/(N-3))+(1-p)*((4*(N-3))/(N*(N+1)))*(1-pold)*(1-cmnew)*(1/(N-3))+(1-p)*(((N-3)*(N-4))/(N*(N+1)))*(1-pold)*(1-cmnew)*(1/(N-4))</f>
        <v>2.0259740259740259E-2</v>
      </c>
      <c r="K37">
        <f>p*3*(N-2)/(N*(N+1))+p*(N-2)*(N-1)/(N*(N+1))+(1-p)*4*(N-3)/(N*(N+1))+(1-p)*(N-3)*(N-4)/(N*(N+1))</f>
        <v>0.69545454545454544</v>
      </c>
      <c r="N37">
        <f>B37+K37</f>
        <v>1.0363636363636364</v>
      </c>
    </row>
    <row r="38" spans="1:14" x14ac:dyDescent="0.45">
      <c r="A38" t="s">
        <v>22</v>
      </c>
      <c r="B38">
        <f>p*(5/(N+1))+(1-p)*(6/(N+1))</f>
        <v>0.52272727272727271</v>
      </c>
      <c r="D38">
        <f>p*(5/(N+1))*poldA*(1-poldAA)*0.2+(1-p)*(6/(N+1))*pold*(1/6)</f>
        <v>3.6136363636363633E-2</v>
      </c>
      <c r="G38">
        <f>p*((5*(N-4))/(N*(N+1)))*(1-poldA)*(1-cmnew)*(1/(N-4))+p*(((N-4)*(N-5))/(N*(N+1)))*(1-poldA)*(1-cmnew)*(1/(N-5))+(1-p)*((6*(N-5))/(N*(N+1)))*(1-pold)*(1-cmnew)*(1/(N-5))+(1-p)*(((N-5)*(N-6))/(N*(N+1)))*(1-pold)*(1-cmnew)*(1/(N-6))</f>
        <v>1.9999999999999997E-2</v>
      </c>
      <c r="K38">
        <f>p*5*(N-4)/(N*(N+1))+p*(N-4)*(N-5)/(N*(N+1))+(1-p)*6*(N-5)/(N*(N+1))+(1-p)*(N-5)*(N-6)/(N*(N+1))</f>
        <v>0.47727272727272729</v>
      </c>
      <c r="N38">
        <f>B38+K38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cmnew</vt:lpstr>
      <vt:lpstr>N</vt:lpstr>
      <vt:lpstr>p</vt:lpstr>
      <vt:lpstr>pold</vt:lpstr>
      <vt:lpstr>poldA</vt:lpstr>
      <vt:lpstr>poldAA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Nosofsky, Robert M.</dc:creator>
  <cp:lastModifiedBy>Lea Lai</cp:lastModifiedBy>
  <dcterms:created xsi:type="dcterms:W3CDTF">2019-09-03T17:55:10Z</dcterms:created>
  <dcterms:modified xsi:type="dcterms:W3CDTF">2019-09-04T13:10:08Z</dcterms:modified>
</cp:coreProperties>
</file>