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24E51BE4-A461-45FB-BDF8-EC6AF5D58291}" xr6:coauthVersionLast="47" xr6:coauthVersionMax="47" xr10:uidLastSave="{00000000-0000-0000-0000-000000000000}"/>
  <bookViews>
    <workbookView xWindow="1536" yWindow="1536" windowWidth="17280" windowHeight="11244" activeTab="2" xr2:uid="{00000000-000D-0000-FFFF-FFFF00000000}"/>
  </bookViews>
  <sheets>
    <sheet name="mpc.bus" sheetId="3" r:id="rId1"/>
    <sheet name="mpc.branch" sheetId="6" r:id="rId2"/>
    <sheet name="mpc.gen" sheetId="7" r:id="rId3"/>
    <sheet name="mpc.gencost" sheetId="8" r:id="rId4"/>
    <sheet name="mpc.node" sheetId="10" r:id="rId5"/>
    <sheet name="mpc.pipe" sheetId="9" r:id="rId6"/>
    <sheet name="mpc.device" sheetId="13" r:id="rId7"/>
    <sheet name="mpc.building" sheetId="11" r:id="rId8"/>
    <sheet name="mpc.profile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9" l="1"/>
  <c r="V3" i="9"/>
  <c r="V4" i="9"/>
  <c r="V5" i="9"/>
  <c r="V6" i="9"/>
  <c r="V7" i="9"/>
  <c r="V8" i="9"/>
  <c r="V9" i="9"/>
  <c r="V10" i="9"/>
  <c r="V11" i="9"/>
  <c r="V12" i="9"/>
  <c r="V2" i="9"/>
  <c r="K3" i="11"/>
  <c r="K4" i="11"/>
  <c r="K5" i="11"/>
  <c r="K6" i="11"/>
  <c r="K7" i="11"/>
  <c r="K8" i="11"/>
  <c r="K9" i="11"/>
  <c r="K10" i="11"/>
  <c r="K11" i="11"/>
  <c r="K2" i="11"/>
  <c r="U2" i="9"/>
  <c r="M3" i="11"/>
  <c r="M4" i="11"/>
  <c r="M5" i="11"/>
  <c r="M6" i="11"/>
  <c r="M7" i="11"/>
  <c r="M8" i="11"/>
  <c r="M9" i="11"/>
  <c r="M10" i="11"/>
  <c r="M11" i="11"/>
  <c r="M2" i="11"/>
  <c r="L11" i="11"/>
  <c r="L10" i="11"/>
  <c r="L9" i="11"/>
  <c r="L8" i="11"/>
  <c r="L7" i="11"/>
  <c r="L6" i="11"/>
  <c r="L5" i="11"/>
  <c r="L4" i="11"/>
  <c r="L3" i="11"/>
  <c r="L2" i="11"/>
  <c r="R2" i="10" l="1"/>
  <c r="Q2" i="10"/>
  <c r="P3" i="10"/>
  <c r="P4" i="10"/>
  <c r="P5" i="10"/>
  <c r="P6" i="10"/>
  <c r="P7" i="10"/>
  <c r="P8" i="10"/>
  <c r="P9" i="10"/>
  <c r="P10" i="10"/>
  <c r="P11" i="10"/>
  <c r="P12" i="10"/>
  <c r="P13" i="10"/>
  <c r="P2" i="10"/>
  <c r="O2" i="10"/>
  <c r="R3" i="10"/>
  <c r="R4" i="10"/>
  <c r="R5" i="10"/>
  <c r="R6" i="10"/>
  <c r="R7" i="10"/>
  <c r="R8" i="10"/>
  <c r="R9" i="10"/>
  <c r="R10" i="10"/>
  <c r="R11" i="10"/>
  <c r="R12" i="10"/>
  <c r="R13" i="10"/>
  <c r="Q3" i="10"/>
  <c r="Q4" i="10"/>
  <c r="Q5" i="10"/>
  <c r="Q6" i="10"/>
  <c r="Q7" i="10"/>
  <c r="Q8" i="10"/>
  <c r="Q9" i="10"/>
  <c r="Q10" i="10"/>
  <c r="Q11" i="10"/>
  <c r="Q12" i="10"/>
  <c r="Q13" i="10"/>
  <c r="O3" i="10"/>
  <c r="O4" i="10"/>
  <c r="O5" i="10"/>
  <c r="O6" i="10"/>
  <c r="O7" i="10"/>
  <c r="O8" i="10"/>
  <c r="O9" i="10"/>
  <c r="O10" i="10"/>
  <c r="O11" i="10"/>
  <c r="O12" i="10"/>
  <c r="O13" i="10"/>
  <c r="W3" i="9"/>
  <c r="W4" i="9"/>
  <c r="W5" i="9"/>
  <c r="W6" i="9"/>
  <c r="W7" i="9"/>
  <c r="W8" i="9"/>
  <c r="W9" i="9"/>
  <c r="W10" i="9"/>
  <c r="W11" i="9"/>
  <c r="W12" i="9"/>
  <c r="W2" i="9"/>
  <c r="U3" i="9"/>
  <c r="U4" i="9"/>
  <c r="U5" i="9"/>
  <c r="U6" i="9"/>
  <c r="U7" i="9"/>
  <c r="U8" i="9"/>
  <c r="U9" i="9"/>
  <c r="U10" i="9"/>
  <c r="U11" i="9"/>
  <c r="U12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3" i="9"/>
  <c r="T3" i="9" s="1"/>
  <c r="S4" i="9"/>
  <c r="T4" i="9" s="1"/>
  <c r="S5" i="9"/>
  <c r="T5" i="9" s="1"/>
  <c r="S6" i="9"/>
  <c r="T6" i="9" l="1"/>
  <c r="T2" i="9"/>
</calcChain>
</file>

<file path=xl/sharedStrings.xml><?xml version="1.0" encoding="utf-8"?>
<sst xmlns="http://schemas.openxmlformats.org/spreadsheetml/2006/main" count="214" uniqueCount="165">
  <si>
    <t>01:00</t>
    <phoneticPr fontId="1" type="noConversion"/>
  </si>
  <si>
    <t>00:00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</si>
  <si>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</si>
  <si>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</si>
  <si>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</si>
  <si>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</si>
  <si>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</si>
  <si>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</si>
  <si>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</si>
  <si>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</si>
  <si>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</si>
  <si>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</si>
  <si>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</si>
  <si>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</si>
  <si>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</si>
  <si>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</si>
  <si>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</si>
  <si>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</si>
  <si>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</si>
  <si>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</si>
  <si>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</si>
  <si>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</si>
  <si>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</si>
  <si>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24:00</t>
    <phoneticPr fontId="1" type="noConversion"/>
  </si>
  <si>
    <t>18:00</t>
    <phoneticPr fontId="1" type="noConversion"/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</si>
  <si>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</si>
  <si>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</si>
  <si>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</si>
  <si>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</si>
  <si>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</si>
  <si>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</si>
  <si>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</si>
  <si>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</si>
  <si>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</si>
  <si>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</si>
  <si>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</si>
  <si>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</si>
  <si>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</si>
  <si>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</si>
  <si>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</si>
  <si>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</si>
  <si>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</si>
  <si>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</si>
  <si>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</si>
  <si>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</si>
  <si>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</si>
  <si>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</si>
  <si>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</si>
  <si>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</si>
  <si>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</si>
  <si>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</si>
  <si>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</si>
  <si>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</si>
  <si>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</si>
  <si>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</si>
  <si>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</si>
  <si>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</si>
  <si>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</si>
  <si>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</si>
  <si>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min_dn</t>
  </si>
  <si>
    <t>min_up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</si>
  <si>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</si>
  <si>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</si>
  <si>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</si>
  <si>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</si>
  <si>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</si>
  <si>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</si>
  <si>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</si>
  <si>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</si>
  <si>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</si>
  <si>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</si>
  <si>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</si>
  <si>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</si>
  <si>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startup</t>
  </si>
  <si>
    <t>shutdown</t>
  </si>
  <si>
    <t>n</t>
  </si>
  <si>
    <t>to_node</t>
  </si>
  <si>
    <t>length(m)</t>
  </si>
  <si>
    <t>diameter(m)</t>
  </si>
  <si>
    <t>roughness</t>
  </si>
  <si>
    <t>Mmin</t>
  </si>
  <si>
    <t>Mmax</t>
  </si>
  <si>
    <t>Inf</t>
  </si>
  <si>
    <t>Tsmin</t>
  </si>
  <si>
    <t>Tsmax</t>
  </si>
  <si>
    <t>Trmin</t>
  </si>
  <si>
    <t>Trmax</t>
  </si>
  <si>
    <t>Prmin</t>
  </si>
  <si>
    <t>Prmax</t>
  </si>
  <si>
    <t>Plmin</t>
  </si>
  <si>
    <t>-Inf</t>
  </si>
  <si>
    <t>p1</t>
  </si>
  <si>
    <t>h1</t>
  </si>
  <si>
    <t>p2</t>
  </si>
  <si>
    <t>h2</t>
  </si>
  <si>
    <t>p3</t>
  </si>
  <si>
    <t>h3</t>
  </si>
  <si>
    <t>p4</t>
  </si>
  <si>
    <t>h4</t>
  </si>
  <si>
    <t>h*p</t>
  </si>
  <si>
    <t>from_node</t>
    <phoneticPr fontId="1" type="noConversion"/>
  </si>
  <si>
    <t xml:space="preserve"> npt</t>
    <phoneticPr fontId="1" type="noConversion"/>
  </si>
  <si>
    <t xml:space="preserve"> h1</t>
    <phoneticPr fontId="1" type="noConversion"/>
  </si>
  <si>
    <t>Rs</t>
  </si>
  <si>
    <t>No.</t>
    <phoneticPr fontId="1" type="noConversion"/>
  </si>
  <si>
    <t>node</t>
    <phoneticPr fontId="1" type="noConversion"/>
  </si>
  <si>
    <t>Cair</t>
    <phoneticPr fontId="1" type="noConversion"/>
  </si>
  <si>
    <t>flowrate(m/s)</t>
    <phoneticPr fontId="1" type="noConversion"/>
  </si>
  <si>
    <t>delay(h)</t>
    <phoneticPr fontId="1" type="noConversion"/>
  </si>
  <si>
    <t>flowrate(t/h)</t>
    <phoneticPr fontId="1" type="noConversion"/>
  </si>
  <si>
    <t>c(n-1)</t>
    <phoneticPr fontId="1" type="noConversion"/>
  </si>
  <si>
    <t>c(n-2)</t>
    <phoneticPr fontId="1" type="noConversion"/>
  </si>
  <si>
    <t>c0</t>
    <phoneticPr fontId="1" type="noConversion"/>
  </si>
  <si>
    <r>
      <t>conductivity (W/(m</t>
    </r>
    <r>
      <rPr>
        <sz val="11"/>
        <color rgb="FF000000"/>
        <rFont val="Segoe UI Symbol"/>
        <family val="1"/>
      </rPr>
      <t>℃</t>
    </r>
    <r>
      <rPr>
        <sz val="11"/>
        <color rgb="FF000000"/>
        <rFont val="Times New Roman"/>
        <family val="1"/>
      </rPr>
      <t>))</t>
    </r>
    <phoneticPr fontId="1" type="noConversion"/>
  </si>
  <si>
    <t>360;</t>
  </si>
  <si>
    <t>type 1-load,2-gen, 3-slack</t>
    <phoneticPr fontId="1" type="noConversion"/>
  </si>
  <si>
    <t>cost model</t>
    <phoneticPr fontId="1" type="noConversion"/>
  </si>
  <si>
    <t>type (1-TU; 2-CHP)</t>
    <phoneticPr fontId="1" type="noConversion"/>
  </si>
  <si>
    <t>pipeline_i</t>
    <phoneticPr fontId="1" type="noConversion"/>
  </si>
  <si>
    <t>Type  (1-Pd; 2-RES; 3-Temperature)</t>
    <phoneticPr fontId="1" type="noConversion"/>
  </si>
  <si>
    <t>bus_i</t>
    <phoneticPr fontId="1" type="noConversion"/>
  </si>
  <si>
    <r>
      <t xml:space="preserve">base (kW or </t>
    </r>
    <r>
      <rPr>
        <sz val="11"/>
        <color theme="1"/>
        <rFont val="Segoe UI Symbol"/>
        <family val="1"/>
      </rPr>
      <t>℃</t>
    </r>
    <r>
      <rPr>
        <sz val="11"/>
        <color theme="1"/>
        <rFont val="Times New Roman"/>
        <family val="1"/>
      </rPr>
      <t>)</t>
    </r>
    <phoneticPr fontId="1" type="noConversion"/>
  </si>
  <si>
    <t>source flowrate(t/h)</t>
  </si>
  <si>
    <t>load flowrate(t/h)</t>
  </si>
  <si>
    <t>% node_i</t>
    <phoneticPr fontId="1" type="noConversion"/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</si>
  <si>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</si>
  <si>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</si>
  <si>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</si>
  <si>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</si>
  <si>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</si>
  <si>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</si>
  <si>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</si>
  <si>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</si>
  <si>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</si>
  <si>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</si>
  <si>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</si>
  <si>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h of source</t>
    <phoneticPr fontId="1" type="noConversion"/>
  </si>
  <si>
    <t>h of load</t>
    <phoneticPr fontId="1" type="noConversion"/>
  </si>
  <si>
    <t>h (MW)</t>
    <phoneticPr fontId="1" type="noConversion"/>
  </si>
  <si>
    <t>h of load (MW)</t>
    <phoneticPr fontId="1" type="noConversion"/>
  </si>
  <si>
    <t>Num</t>
    <phoneticPr fontId="1" type="noConversion"/>
  </si>
  <si>
    <t>eta</t>
    <phoneticPr fontId="1" type="noConversion"/>
  </si>
  <si>
    <t>Type (1-electrical boiler, 2-gas boiler)</t>
    <phoneticPr fontId="1" type="noConversion"/>
  </si>
  <si>
    <t>coupled bus</t>
    <phoneticPr fontId="1" type="noConversion"/>
  </si>
  <si>
    <t>electricity price</t>
    <phoneticPr fontId="1" type="noConversion"/>
  </si>
  <si>
    <t>OM</t>
    <phoneticPr fontId="1" type="noConversion"/>
  </si>
  <si>
    <t>Ts_initial</t>
    <phoneticPr fontId="1" type="noConversion"/>
  </si>
  <si>
    <t>Tr_initial</t>
    <phoneticPr fontId="1" type="noConversion"/>
  </si>
  <si>
    <t>Ts_min</t>
    <phoneticPr fontId="1" type="noConversion"/>
  </si>
  <si>
    <t>Ts_max</t>
    <phoneticPr fontId="1" type="noConversion"/>
  </si>
  <si>
    <t>Tr_min</t>
    <phoneticPr fontId="1" type="noConversion"/>
  </si>
  <si>
    <t>Tr_max</t>
    <phoneticPr fontId="1" type="noConversion"/>
  </si>
  <si>
    <t>Tamb</t>
    <phoneticPr fontId="1" type="noConversion"/>
  </si>
  <si>
    <t>Tin_min</t>
    <phoneticPr fontId="1" type="noConversion"/>
  </si>
  <si>
    <t>Tin_max</t>
    <phoneticPr fontId="1" type="noConversion"/>
  </si>
  <si>
    <t>Tin_opt</t>
    <phoneticPr fontId="1" type="noConversion"/>
  </si>
  <si>
    <t>Tin_intial</t>
    <phoneticPr fontId="1" type="noConversion"/>
  </si>
  <si>
    <t>node ID</t>
    <phoneticPr fontId="1" type="noConversion"/>
  </si>
  <si>
    <t>Type (1-source, 2-load, 3-mixed)</t>
    <phoneticPr fontId="1" type="noConversion"/>
  </si>
  <si>
    <t>power factor</t>
    <phoneticPr fontId="1" type="noConversion"/>
  </si>
  <si>
    <t>Hmin (kW)</t>
    <phoneticPr fontId="1" type="noConversion"/>
  </si>
  <si>
    <t>Pmax (kW)</t>
    <phoneticPr fontId="1" type="noConversion"/>
  </si>
  <si>
    <t>Pmin (kW)</t>
    <phoneticPr fontId="1" type="noConversion"/>
  </si>
  <si>
    <t>Hmax (MW)</t>
    <phoneticPr fontId="1" type="noConversion"/>
  </si>
  <si>
    <t>fuel price ($/MWh)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</si>
</sst>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Segoe UI Symbol"/>
      <family val="1"/>
    </font>
    <font>
      <sz val="11"/>
      <color theme="1"/>
      <name val="Segoe UI Symbol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mpc.profile!$E$2:$AB$2</c:f>
              <c:numCache>
                <c:formatCode>General</c:formatCode>
                <c:ptCount val="24"/>
                <c:pt idx="0">
                  <c:v>0.56038329370446605</c:v>
                </c:pt>
                <c:pt idx="1">
                  <c:v>0.54682089368221898</c:v>
                </c:pt>
                <c:pt idx="2">
                  <c:v>0.53181618894746696</c:v>
                </c:pt>
                <c:pt idx="3">
                  <c:v>0.51061687570286596</c:v>
                </c:pt>
                <c:pt idx="4">
                  <c:v>0.50133176972146398</c:v>
                </c:pt>
                <c:pt idx="5">
                  <c:v>0.539512049049926</c:v>
                </c:pt>
                <c:pt idx="6">
                  <c:v>0.624774680013362</c:v>
                </c:pt>
                <c:pt idx="7">
                  <c:v>0.72790991438075903</c:v>
                </c:pt>
                <c:pt idx="8">
                  <c:v>0.81244104550049401</c:v>
                </c:pt>
                <c:pt idx="9">
                  <c:v>0.869785629967603</c:v>
                </c:pt>
                <c:pt idx="10">
                  <c:v>0.89627717133186002</c:v>
                </c:pt>
                <c:pt idx="11">
                  <c:v>0.90450566597495097</c:v>
                </c:pt>
                <c:pt idx="12">
                  <c:v>0.90188240643591</c:v>
                </c:pt>
                <c:pt idx="13">
                  <c:v>0.89756522374553305</c:v>
                </c:pt>
                <c:pt idx="14">
                  <c:v>0.89882286593736405</c:v>
                </c:pt>
                <c:pt idx="15">
                  <c:v>0.91365056978594805</c:v>
                </c:pt>
                <c:pt idx="16">
                  <c:v>0.94768149155316195</c:v>
                </c:pt>
                <c:pt idx="17">
                  <c:v>0.98895581554209799</c:v>
                </c:pt>
                <c:pt idx="18">
                  <c:v>1</c:v>
                </c:pt>
                <c:pt idx="19">
                  <c:v>0.959024533823849</c:v>
                </c:pt>
                <c:pt idx="20">
                  <c:v>0.86589626399548203</c:v>
                </c:pt>
                <c:pt idx="21">
                  <c:v>0.75521946370243698</c:v>
                </c:pt>
                <c:pt idx="22">
                  <c:v>0.66895120589082202</c:v>
                </c:pt>
                <c:pt idx="23">
                  <c:v>0.61338422051776598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5-46EA-A766-278FA82CCD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mpc.profile!$E$3:$AB$3</c:f>
              <c:numCache>
                <c:formatCode>General</c:formatCode>
                <c:ptCount val="24"/>
                <c:pt idx="0">
                  <c:v>0.53229617213967095</c:v>
                </c:pt>
                <c:pt idx="1">
                  <c:v>0.49406784401875498</c:v>
                </c:pt>
                <c:pt idx="2">
                  <c:v>0.46250375033847602</c:v>
                </c:pt>
                <c:pt idx="3">
                  <c:v>0.45507683855838799</c:v>
                </c:pt>
                <c:pt idx="4">
                  <c:v>0.47518997429436899</c:v>
                </c:pt>
                <c:pt idx="5">
                  <c:v>0.52890565451678795</c:v>
                </c:pt>
                <c:pt idx="6">
                  <c:v>0.61625023103736398</c:v>
                </c:pt>
                <c:pt idx="7">
                  <c:v>0.72275550377008702</c:v>
                </c:pt>
                <c:pt idx="8">
                  <c:v>0.81181580529387998</c:v>
                </c:pt>
                <c:pt idx="9">
                  <c:v>0.85626618646633101</c:v>
                </c:pt>
                <c:pt idx="10">
                  <c:v>0.86070979692806604</c:v>
                </c:pt>
                <c:pt idx="11">
                  <c:v>0.84744297675997804</c:v>
                </c:pt>
                <c:pt idx="12">
                  <c:v>0.832582299140458</c:v>
                </c:pt>
                <c:pt idx="13">
                  <c:v>0.82538764186656199</c:v>
                </c:pt>
                <c:pt idx="14">
                  <c:v>0.82597432426211503</c:v>
                </c:pt>
                <c:pt idx="15">
                  <c:v>0.85707735318073897</c:v>
                </c:pt>
                <c:pt idx="16">
                  <c:v>0.91162488363780303</c:v>
                </c:pt>
                <c:pt idx="17">
                  <c:v>0.97246299469031305</c:v>
                </c:pt>
                <c:pt idx="18">
                  <c:v>1</c:v>
                </c:pt>
                <c:pt idx="19">
                  <c:v>0.96515042085465097</c:v>
                </c:pt>
                <c:pt idx="20">
                  <c:v>0.87760228873221302</c:v>
                </c:pt>
                <c:pt idx="21">
                  <c:v>0.76770543942570801</c:v>
                </c:pt>
                <c:pt idx="22">
                  <c:v>0.68316033234608697</c:v>
                </c:pt>
                <c:pt idx="23">
                  <c:v>0.62578715532502105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5-46EA-A766-278FA82CCD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mpc.profile!$E$4:$AB$4</c:f>
              <c:numCache>
                <c:formatCode>General</c:formatCode>
                <c:ptCount val="24"/>
                <c:pt idx="0">
                  <c:v>0.52907942659081197</c:v>
                </c:pt>
                <c:pt idx="1">
                  <c:v>0.52704348199605999</c:v>
                </c:pt>
                <c:pt idx="2">
                  <c:v>0.51668291186374105</c:v>
                </c:pt>
                <c:pt idx="3">
                  <c:v>0.50883876966290598</c:v>
                </c:pt>
                <c:pt idx="4">
                  <c:v>0.51611622787455302</c:v>
                </c:pt>
                <c:pt idx="5">
                  <c:v>0.56559969417653599</c:v>
                </c:pt>
                <c:pt idx="6">
                  <c:v>0.65255853238212802</c:v>
                </c:pt>
                <c:pt idx="7">
                  <c:v>0.75262254413946095</c:v>
                </c:pt>
                <c:pt idx="8">
                  <c:v>0.82290992376321503</c:v>
                </c:pt>
                <c:pt idx="9">
                  <c:v>0.84907743938288704</c:v>
                </c:pt>
                <c:pt idx="10">
                  <c:v>0.84133207365415097</c:v>
                </c:pt>
                <c:pt idx="11">
                  <c:v>0.83529057735977796</c:v>
                </c:pt>
                <c:pt idx="12">
                  <c:v>0.83801755007657697</c:v>
                </c:pt>
                <c:pt idx="13">
                  <c:v>0.84231998279200804</c:v>
                </c:pt>
                <c:pt idx="14">
                  <c:v>0.85195381964141603</c:v>
                </c:pt>
                <c:pt idx="15">
                  <c:v>0.87946660444531199</c:v>
                </c:pt>
                <c:pt idx="16">
                  <c:v>0.91481564257115799</c:v>
                </c:pt>
                <c:pt idx="17">
                  <c:v>0.951375944538146</c:v>
                </c:pt>
                <c:pt idx="18">
                  <c:v>0.99032117784654305</c:v>
                </c:pt>
                <c:pt idx="19">
                  <c:v>1</c:v>
                </c:pt>
                <c:pt idx="20">
                  <c:v>0.93423013440234803</c:v>
                </c:pt>
                <c:pt idx="21">
                  <c:v>0.80151046711978502</c:v>
                </c:pt>
                <c:pt idx="22">
                  <c:v>0.67675403311195403</c:v>
                </c:pt>
                <c:pt idx="23">
                  <c:v>0.58981212019696305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5-46EA-A766-278FA82CCD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mpc.profile!$E$5:$AB$5</c:f>
              <c:numCache>
                <c:formatCode>General</c:formatCode>
                <c:ptCount val="24"/>
                <c:pt idx="0">
                  <c:v>0.56338541771023498</c:v>
                </c:pt>
                <c:pt idx="1">
                  <c:v>0.53643894750158105</c:v>
                </c:pt>
                <c:pt idx="2">
                  <c:v>0.507503072920515</c:v>
                </c:pt>
                <c:pt idx="3">
                  <c:v>0.49474385778226798</c:v>
                </c:pt>
                <c:pt idx="4">
                  <c:v>0.50789069570582102</c:v>
                </c:pt>
                <c:pt idx="5">
                  <c:v>0.555328007866008</c:v>
                </c:pt>
                <c:pt idx="6">
                  <c:v>0.64120985683879905</c:v>
                </c:pt>
                <c:pt idx="7">
                  <c:v>0.74697261368395995</c:v>
                </c:pt>
                <c:pt idx="8">
                  <c:v>0.84172105192934399</c:v>
                </c:pt>
                <c:pt idx="9">
                  <c:v>0.89917129388111705</c:v>
                </c:pt>
                <c:pt idx="10">
                  <c:v>0.920720443676046</c:v>
                </c:pt>
                <c:pt idx="11">
                  <c:v>0.91015042242831501</c:v>
                </c:pt>
                <c:pt idx="12">
                  <c:v>0.88794185202370601</c:v>
                </c:pt>
                <c:pt idx="13">
                  <c:v>0.87926938941432498</c:v>
                </c:pt>
                <c:pt idx="14">
                  <c:v>0.87319970005765801</c:v>
                </c:pt>
                <c:pt idx="15">
                  <c:v>0.87892746777479103</c:v>
                </c:pt>
                <c:pt idx="16">
                  <c:v>0.91217267947913205</c:v>
                </c:pt>
                <c:pt idx="17">
                  <c:v>0.96544336470756298</c:v>
                </c:pt>
                <c:pt idx="18">
                  <c:v>1</c:v>
                </c:pt>
                <c:pt idx="19">
                  <c:v>0.99199070281305801</c:v>
                </c:pt>
                <c:pt idx="20">
                  <c:v>0.920804176006774</c:v>
                </c:pt>
                <c:pt idx="21">
                  <c:v>0.79359385446777997</c:v>
                </c:pt>
                <c:pt idx="22">
                  <c:v>0.67755038821344904</c:v>
                </c:pt>
                <c:pt idx="23">
                  <c:v>0.60131678370156205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5-46EA-A766-278FA82CCDA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mpc.profile!$E$6:$AB$6</c:f>
              <c:numCache>
                <c:formatCode>General</c:formatCode>
                <c:ptCount val="24"/>
                <c:pt idx="0">
                  <c:v>0.56738337480808798</c:v>
                </c:pt>
                <c:pt idx="1">
                  <c:v>0.56410439386832301</c:v>
                </c:pt>
                <c:pt idx="2">
                  <c:v>0.56110666126814002</c:v>
                </c:pt>
                <c:pt idx="3">
                  <c:v>0.54900441159727098</c:v>
                </c:pt>
                <c:pt idx="4">
                  <c:v>0.54401100667152102</c:v>
                </c:pt>
                <c:pt idx="5">
                  <c:v>0.57052246601433698</c:v>
                </c:pt>
                <c:pt idx="6">
                  <c:v>0.635407554642622</c:v>
                </c:pt>
                <c:pt idx="7">
                  <c:v>0.72206192380714396</c:v>
                </c:pt>
                <c:pt idx="8">
                  <c:v>0.81249970043255504</c:v>
                </c:pt>
                <c:pt idx="9">
                  <c:v>0.89759668088940403</c:v>
                </c:pt>
                <c:pt idx="10">
                  <c:v>0.94697840543008804</c:v>
                </c:pt>
                <c:pt idx="11">
                  <c:v>0.95839315047833296</c:v>
                </c:pt>
                <c:pt idx="12">
                  <c:v>0.93634707298486397</c:v>
                </c:pt>
                <c:pt idx="13">
                  <c:v>0.91605278942516499</c:v>
                </c:pt>
                <c:pt idx="14">
                  <c:v>0.91549091973141405</c:v>
                </c:pt>
                <c:pt idx="15">
                  <c:v>0.939020299705429</c:v>
                </c:pt>
                <c:pt idx="16">
                  <c:v>0.97506298905712896</c:v>
                </c:pt>
                <c:pt idx="17">
                  <c:v>1</c:v>
                </c:pt>
                <c:pt idx="18">
                  <c:v>0.99810682779792004</c:v>
                </c:pt>
                <c:pt idx="19">
                  <c:v>0.96372536944292897</c:v>
                </c:pt>
                <c:pt idx="20">
                  <c:v>0.89707954362162501</c:v>
                </c:pt>
                <c:pt idx="21">
                  <c:v>0.80753096599321095</c:v>
                </c:pt>
                <c:pt idx="22">
                  <c:v>0.72478017864008704</c:v>
                </c:pt>
                <c:pt idx="23">
                  <c:v>0.66257272908767395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5-46EA-A766-278FA82CCDA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mpc.profile!$E$7:$AB$7</c:f>
              <c:numCache>
                <c:formatCode>General</c:formatCode>
                <c:ptCount val="24"/>
                <c:pt idx="0">
                  <c:v>0.53508610765958597</c:v>
                </c:pt>
                <c:pt idx="1">
                  <c:v>0.53714127875752005</c:v>
                </c:pt>
                <c:pt idx="2">
                  <c:v>0.523651869385099</c:v>
                </c:pt>
                <c:pt idx="3">
                  <c:v>0.50651923701375801</c:v>
                </c:pt>
                <c:pt idx="4">
                  <c:v>0.50617059688835198</c:v>
                </c:pt>
                <c:pt idx="5">
                  <c:v>0.53709302445667195</c:v>
                </c:pt>
                <c:pt idx="6">
                  <c:v>0.61650391221219902</c:v>
                </c:pt>
                <c:pt idx="7">
                  <c:v>0.72488549911453704</c:v>
                </c:pt>
                <c:pt idx="8">
                  <c:v>0.80972825347572597</c:v>
                </c:pt>
                <c:pt idx="9">
                  <c:v>0.84204334322145202</c:v>
                </c:pt>
                <c:pt idx="10">
                  <c:v>0.83720724624092102</c:v>
                </c:pt>
                <c:pt idx="11">
                  <c:v>0.82591448825873603</c:v>
                </c:pt>
                <c:pt idx="12">
                  <c:v>0.83061952612781098</c:v>
                </c:pt>
                <c:pt idx="13">
                  <c:v>0.85828142318818001</c:v>
                </c:pt>
                <c:pt idx="14">
                  <c:v>0.89775368859699201</c:v>
                </c:pt>
                <c:pt idx="15">
                  <c:v>0.939782253371926</c:v>
                </c:pt>
                <c:pt idx="16">
                  <c:v>0.97852940494448903</c:v>
                </c:pt>
                <c:pt idx="17">
                  <c:v>1</c:v>
                </c:pt>
                <c:pt idx="18">
                  <c:v>0.98294471481174095</c:v>
                </c:pt>
                <c:pt idx="19">
                  <c:v>0.93994680987026102</c:v>
                </c:pt>
                <c:pt idx="20">
                  <c:v>0.85479215772325301</c:v>
                </c:pt>
                <c:pt idx="21">
                  <c:v>0.74155304921426102</c:v>
                </c:pt>
                <c:pt idx="22">
                  <c:v>0.64884899812276398</c:v>
                </c:pt>
                <c:pt idx="23">
                  <c:v>0.594441591903063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5-46EA-A766-278FA82CCDA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mpc.profile!$E$8:$AB$8</c:f>
              <c:numCache>
                <c:formatCode>General</c:formatCode>
                <c:ptCount val="24"/>
                <c:pt idx="0">
                  <c:v>0.51791433713880097</c:v>
                </c:pt>
                <c:pt idx="1">
                  <c:v>0.517943513384306</c:v>
                </c:pt>
                <c:pt idx="2">
                  <c:v>0.52124447274144103</c:v>
                </c:pt>
                <c:pt idx="3">
                  <c:v>0.514340888737436</c:v>
                </c:pt>
                <c:pt idx="4">
                  <c:v>0.50106553506408702</c:v>
                </c:pt>
                <c:pt idx="5">
                  <c:v>0.51238160575390801</c:v>
                </c:pt>
                <c:pt idx="6">
                  <c:v>0.57397078358245002</c:v>
                </c:pt>
                <c:pt idx="7">
                  <c:v>0.67275631125344304</c:v>
                </c:pt>
                <c:pt idx="8">
                  <c:v>0.76318066139338003</c:v>
                </c:pt>
                <c:pt idx="9">
                  <c:v>0.82555889007557903</c:v>
                </c:pt>
                <c:pt idx="10">
                  <c:v>0.86887757054606596</c:v>
                </c:pt>
                <c:pt idx="11">
                  <c:v>0.897254401789643</c:v>
                </c:pt>
                <c:pt idx="12">
                  <c:v>0.89529230995455</c:v>
                </c:pt>
                <c:pt idx="13">
                  <c:v>0.86946542082135503</c:v>
                </c:pt>
                <c:pt idx="14">
                  <c:v>0.85467704879842099</c:v>
                </c:pt>
                <c:pt idx="15">
                  <c:v>0.87613191775098198</c:v>
                </c:pt>
                <c:pt idx="16">
                  <c:v>0.93218616848456903</c:v>
                </c:pt>
                <c:pt idx="17">
                  <c:v>0.98318466571329699</c:v>
                </c:pt>
                <c:pt idx="18">
                  <c:v>1</c:v>
                </c:pt>
                <c:pt idx="19">
                  <c:v>0.97501050917729604</c:v>
                </c:pt>
                <c:pt idx="20">
                  <c:v>0.90877198095966505</c:v>
                </c:pt>
                <c:pt idx="21">
                  <c:v>0.80731500372561504</c:v>
                </c:pt>
                <c:pt idx="22">
                  <c:v>0.70110305904343395</c:v>
                </c:pt>
                <c:pt idx="23">
                  <c:v>0.618991814342019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5-46EA-A766-278FA82CCDA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mpc.profile!$E$9:$AB$9</c:f>
              <c:numCache>
                <c:formatCode>General</c:formatCode>
                <c:ptCount val="24"/>
                <c:pt idx="0">
                  <c:v>0.56504478330873997</c:v>
                </c:pt>
                <c:pt idx="1">
                  <c:v>0.54545509349071397</c:v>
                </c:pt>
                <c:pt idx="2">
                  <c:v>0.51949909201953903</c:v>
                </c:pt>
                <c:pt idx="3">
                  <c:v>0.50243184515921602</c:v>
                </c:pt>
                <c:pt idx="4">
                  <c:v>0.50985863028871603</c:v>
                </c:pt>
                <c:pt idx="5">
                  <c:v>0.55584903799451102</c:v>
                </c:pt>
                <c:pt idx="6">
                  <c:v>0.64596997283725799</c:v>
                </c:pt>
                <c:pt idx="7">
                  <c:v>0.76585426345567698</c:v>
                </c:pt>
                <c:pt idx="8">
                  <c:v>0.866527693533376</c:v>
                </c:pt>
                <c:pt idx="9">
                  <c:v>0.90570895237051896</c:v>
                </c:pt>
                <c:pt idx="10">
                  <c:v>0.89765033106632897</c:v>
                </c:pt>
                <c:pt idx="11">
                  <c:v>0.88921048629618604</c:v>
                </c:pt>
                <c:pt idx="12">
                  <c:v>0.89100333409204402</c:v>
                </c:pt>
                <c:pt idx="13">
                  <c:v>0.89876723297804695</c:v>
                </c:pt>
                <c:pt idx="14">
                  <c:v>0.91861265670121695</c:v>
                </c:pt>
                <c:pt idx="15">
                  <c:v>0.95001044615800001</c:v>
                </c:pt>
                <c:pt idx="16">
                  <c:v>0.98293529124270296</c:v>
                </c:pt>
                <c:pt idx="17">
                  <c:v>1</c:v>
                </c:pt>
                <c:pt idx="18">
                  <c:v>0.98980603625623798</c:v>
                </c:pt>
                <c:pt idx="19">
                  <c:v>0.94736768260315796</c:v>
                </c:pt>
                <c:pt idx="20">
                  <c:v>0.88361835413740497</c:v>
                </c:pt>
                <c:pt idx="21">
                  <c:v>0.78726596723048303</c:v>
                </c:pt>
                <c:pt idx="22">
                  <c:v>0.68846798870082304</c:v>
                </c:pt>
                <c:pt idx="23">
                  <c:v>0.60993736760307604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85-46EA-A766-278FA82CCDA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mpc.profile!$E$10:$AB$10</c:f>
              <c:numCache>
                <c:formatCode>General</c:formatCode>
                <c:ptCount val="24"/>
                <c:pt idx="0">
                  <c:v>0.59771767600814096</c:v>
                </c:pt>
                <c:pt idx="1">
                  <c:v>0.58373727186975699</c:v>
                </c:pt>
                <c:pt idx="2">
                  <c:v>0.57156737141344505</c:v>
                </c:pt>
                <c:pt idx="3">
                  <c:v>0.55733776594161499</c:v>
                </c:pt>
                <c:pt idx="4">
                  <c:v>0.55247229362739603</c:v>
                </c:pt>
                <c:pt idx="5">
                  <c:v>0.58537034650978803</c:v>
                </c:pt>
                <c:pt idx="6">
                  <c:v>0.67797219086414295</c:v>
                </c:pt>
                <c:pt idx="7">
                  <c:v>0.79430733915031104</c:v>
                </c:pt>
                <c:pt idx="8">
                  <c:v>0.88283727275636503</c:v>
                </c:pt>
                <c:pt idx="9">
                  <c:v>0.91639792178653101</c:v>
                </c:pt>
                <c:pt idx="10">
                  <c:v>0.91773661296391795</c:v>
                </c:pt>
                <c:pt idx="11">
                  <c:v>0.92233391681882704</c:v>
                </c:pt>
                <c:pt idx="12">
                  <c:v>0.931968296926177</c:v>
                </c:pt>
                <c:pt idx="13">
                  <c:v>0.92298583244021104</c:v>
                </c:pt>
                <c:pt idx="14">
                  <c:v>0.90210890867636195</c:v>
                </c:pt>
                <c:pt idx="15">
                  <c:v>0.89878754266777905</c:v>
                </c:pt>
                <c:pt idx="16">
                  <c:v>0.93518105310199295</c:v>
                </c:pt>
                <c:pt idx="17">
                  <c:v>0.97827587899651203</c:v>
                </c:pt>
                <c:pt idx="18">
                  <c:v>1</c:v>
                </c:pt>
                <c:pt idx="19">
                  <c:v>0.979279707208353</c:v>
                </c:pt>
                <c:pt idx="20">
                  <c:v>0.92430974100271301</c:v>
                </c:pt>
                <c:pt idx="21">
                  <c:v>0.83690509293720605</c:v>
                </c:pt>
                <c:pt idx="22">
                  <c:v>0.74436932988628501</c:v>
                </c:pt>
                <c:pt idx="23">
                  <c:v>0.68244314632343905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85-46EA-A766-278FA82CCDA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mpc.profile!$E$11:$AB$11</c:f>
              <c:numCache>
                <c:formatCode>General</c:formatCode>
                <c:ptCount val="24"/>
                <c:pt idx="0">
                  <c:v>0.85701461827283698</c:v>
                </c:pt>
                <c:pt idx="1">
                  <c:v>0.88254956108568205</c:v>
                </c:pt>
                <c:pt idx="2">
                  <c:v>0.91230855777004505</c:v>
                </c:pt>
                <c:pt idx="3">
                  <c:v>0.94422855128317895</c:v>
                </c:pt>
                <c:pt idx="4">
                  <c:v>0.965699078508647</c:v>
                </c:pt>
                <c:pt idx="5">
                  <c:v>0.97163145107331095</c:v>
                </c:pt>
                <c:pt idx="6">
                  <c:v>0.97393745547724697</c:v>
                </c:pt>
                <c:pt idx="7">
                  <c:v>0.96104791142123003</c:v>
                </c:pt>
                <c:pt idx="8">
                  <c:v>0.90210733496002804</c:v>
                </c:pt>
                <c:pt idx="9">
                  <c:v>0.81047791357513099</c:v>
                </c:pt>
                <c:pt idx="10">
                  <c:v>0.73249074563155003</c:v>
                </c:pt>
                <c:pt idx="11">
                  <c:v>0.68499307093695505</c:v>
                </c:pt>
                <c:pt idx="12">
                  <c:v>0.652410510501374</c:v>
                </c:pt>
                <c:pt idx="13">
                  <c:v>0.630660560471065</c:v>
                </c:pt>
                <c:pt idx="14">
                  <c:v>0.63233912009230597</c:v>
                </c:pt>
                <c:pt idx="15">
                  <c:v>0.65066867415688801</c:v>
                </c:pt>
                <c:pt idx="16">
                  <c:v>0.68835918052788603</c:v>
                </c:pt>
                <c:pt idx="17">
                  <c:v>0.73230962836247004</c:v>
                </c:pt>
                <c:pt idx="18">
                  <c:v>0.76312980858131196</c:v>
                </c:pt>
                <c:pt idx="19">
                  <c:v>0.78301604811542302</c:v>
                </c:pt>
                <c:pt idx="20">
                  <c:v>0.80452582441375597</c:v>
                </c:pt>
                <c:pt idx="21">
                  <c:v>0.81633930537806998</c:v>
                </c:pt>
                <c:pt idx="22">
                  <c:v>0.812725112508485</c:v>
                </c:pt>
                <c:pt idx="23">
                  <c:v>0.804743727909076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85-46EA-A766-278FA82C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60911"/>
        <c:axId val="350559247"/>
      </c:lineChart>
      <c:catAx>
        <c:axId val="35056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559247"/>
        <c:crosses val="autoZero"/>
        <c:auto val="1"/>
        <c:lblAlgn val="ctr"/>
        <c:lblOffset val="100"/>
        <c:noMultiLvlLbl val="0"/>
      </c:catAx>
      <c:valAx>
        <c:axId val="3505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5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49306</xdr:colOff>
      <xdr:row>16</xdr:row>
      <xdr:rowOff>116541</xdr:rowOff>
    </xdr:from>
    <xdr:to>
      <xdr:col>17</xdr:col>
      <xdr:colOff>542365</xdr:colOff>
      <xdr:row>31</xdr:row>
      <xdr:rowOff>170330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BDB58-E287-617E-1D34-F7A09CDF8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zoomScaleNormal="100" workbookViewId="0">
      <selection activeCell="D4" sqref="D4"/>
    </sheetView>
  </sheetViews>
  <sheetFormatPr defaultColWidth="8.5546875" defaultRowHeight="13.8" x14ac:dyDescent="0.25"/>
  <cols>
    <col min="1" max="1" width="14.5546875" style="3" customWidth="1"/>
    <col min="2" max="5" width="8.77734375" style="3" bestFit="1" customWidth="1"/>
    <col min="6" max="6" width="12.5546875" style="3" bestFit="1" customWidth="1"/>
    <col min="7" max="7" width="10.33203125" style="3" bestFit="1" customWidth="1"/>
    <col min="8" max="8" width="11.33203125" style="3" bestFit="1" customWidth="1"/>
    <col min="9" max="14" width="8.77734375" style="3" bestFit="1" customWidth="1"/>
    <col min="15" max="15" width="28.44140625" style="3" customWidth="1"/>
    <col min="16" max="16" width="14.109375" style="3" customWidth="1"/>
    <col min="17" max="17" width="8.77734375" style="3" bestFit="1" customWidth="1"/>
    <col min="18" max="18" width="13.77734375" style="3" bestFit="1" customWidth="1"/>
    <col min="19" max="24" width="8.77734375" style="3" bestFit="1" customWidth="1"/>
    <col min="25" max="25" width="8.77734375" style="3" customWidth="1"/>
    <col min="26" max="16384" width="8.5546875" style="3"/>
  </cols>
  <sheetData>
    <row r="1" spans="1:26" ht="34.200000000000003" customHeight="1" x14ac:dyDescent="0.2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1" t="s">
        <v>37</v>
      </c>
      <c r="N1" s="2"/>
      <c r="O1" s="1" t="s">
        <v>115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>
        <v>1</v>
      </c>
      <c r="B2" s="2">
        <v>3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1</v>
      </c>
      <c r="I2" s="2">
        <v>0</v>
      </c>
      <c r="J2" s="2">
        <v>345</v>
      </c>
      <c r="K2" s="2">
        <v>1</v>
      </c>
      <c r="L2" s="2">
        <v>1.1000000000000001</v>
      </c>
      <c r="M2" s="2">
        <v>0.9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>
        <v>2</v>
      </c>
      <c r="B3" s="2">
        <v>2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345</v>
      </c>
      <c r="K3" s="2">
        <v>1</v>
      </c>
      <c r="L3" s="2">
        <v>1.1000000000000001</v>
      </c>
      <c r="M3" s="2">
        <v>0.9</v>
      </c>
      <c r="O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>
        <v>3</v>
      </c>
      <c r="B4" s="2">
        <v>2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345</v>
      </c>
      <c r="K4" s="2">
        <v>1</v>
      </c>
      <c r="L4" s="2">
        <v>1.1000000000000001</v>
      </c>
      <c r="M4" s="2">
        <v>0.9</v>
      </c>
      <c r="O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>
        <v>4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0</v>
      </c>
      <c r="J5" s="2">
        <v>345</v>
      </c>
      <c r="K5" s="2">
        <v>1</v>
      </c>
      <c r="L5" s="2">
        <v>1.1000000000000001</v>
      </c>
      <c r="M5" s="2">
        <v>0.9</v>
      </c>
      <c r="O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>
        <v>5</v>
      </c>
      <c r="B6" s="2">
        <v>1</v>
      </c>
      <c r="C6" s="2">
        <v>90</v>
      </c>
      <c r="D6" s="2">
        <v>30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345</v>
      </c>
      <c r="K6" s="2">
        <v>1</v>
      </c>
      <c r="L6" s="2">
        <v>1.1000000000000001</v>
      </c>
      <c r="M6" s="2">
        <v>0.9</v>
      </c>
      <c r="O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>
        <v>6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0</v>
      </c>
      <c r="J7" s="2">
        <v>345</v>
      </c>
      <c r="K7" s="2">
        <v>1</v>
      </c>
      <c r="L7" s="2">
        <v>1.1000000000000001</v>
      </c>
      <c r="M7" s="2">
        <v>0.9</v>
      </c>
      <c r="O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3">
        <v>7</v>
      </c>
      <c r="B8" s="3">
        <v>1</v>
      </c>
      <c r="C8" s="3">
        <v>100</v>
      </c>
      <c r="D8" s="3">
        <v>35</v>
      </c>
      <c r="E8" s="3">
        <v>0</v>
      </c>
      <c r="F8" s="3">
        <v>0</v>
      </c>
      <c r="G8" s="3">
        <v>1</v>
      </c>
      <c r="H8" s="3">
        <v>1</v>
      </c>
      <c r="I8" s="3">
        <v>0</v>
      </c>
      <c r="J8" s="3">
        <v>345</v>
      </c>
      <c r="K8" s="3">
        <v>1</v>
      </c>
      <c r="L8" s="3">
        <v>1.1000000000000001</v>
      </c>
      <c r="M8" s="3">
        <v>0.9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">
        <v>8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345</v>
      </c>
      <c r="K9" s="3">
        <v>1</v>
      </c>
      <c r="L9" s="3">
        <v>1.1000000000000001</v>
      </c>
      <c r="M9" s="3">
        <v>0.9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>
        <v>9</v>
      </c>
      <c r="B10" s="2">
        <v>1</v>
      </c>
      <c r="C10" s="2">
        <v>125</v>
      </c>
      <c r="D10" s="2">
        <v>50</v>
      </c>
      <c r="E10" s="2">
        <v>0</v>
      </c>
      <c r="F10" s="2">
        <v>0</v>
      </c>
      <c r="G10" s="2">
        <v>1</v>
      </c>
      <c r="H10" s="2">
        <v>1</v>
      </c>
      <c r="I10" s="2">
        <v>0</v>
      </c>
      <c r="J10" s="2">
        <v>345</v>
      </c>
      <c r="K10" s="2">
        <v>1</v>
      </c>
      <c r="L10" s="2">
        <v>1.1000000000000001</v>
      </c>
      <c r="M10" s="2">
        <v>0.9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C397-7007-4AEF-972D-D8DD167A6C7F}">
  <dimension ref="A1:M10"/>
  <sheetViews>
    <sheetView workbookViewId="0">
      <selection activeCell="F5" sqref="F5"/>
    </sheetView>
  </sheetViews>
  <sheetFormatPr defaultColWidth="8.88671875" defaultRowHeight="13.8" x14ac:dyDescent="0.25"/>
  <cols>
    <col min="1" max="16384" width="8.88671875" style="4"/>
  </cols>
  <sheetData>
    <row r="1" spans="1:13" x14ac:dyDescent="0.25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45</v>
      </c>
      <c r="L1" s="2" t="s">
        <v>71</v>
      </c>
      <c r="M1" s="2" t="s">
        <v>72</v>
      </c>
    </row>
    <row r="2" spans="1:13" x14ac:dyDescent="0.25">
      <c r="A2" s="2">
        <v>1</v>
      </c>
      <c r="B2" s="2">
        <v>4</v>
      </c>
      <c r="C2" s="2">
        <v>0</v>
      </c>
      <c r="D2" s="2">
        <v>5.7599999999999998E-2</v>
      </c>
      <c r="E2" s="2">
        <v>0</v>
      </c>
      <c r="F2" s="2">
        <v>250</v>
      </c>
      <c r="G2" s="2">
        <v>250</v>
      </c>
      <c r="H2" s="2">
        <v>250</v>
      </c>
      <c r="I2" s="2">
        <v>0</v>
      </c>
      <c r="J2" s="2">
        <v>0</v>
      </c>
      <c r="K2" s="2">
        <v>1</v>
      </c>
      <c r="L2" s="2">
        <v>-360</v>
      </c>
      <c r="M2" s="3" t="s">
        <v>114</v>
      </c>
    </row>
    <row r="3" spans="1:13" x14ac:dyDescent="0.25">
      <c r="A3" s="2">
        <v>4</v>
      </c>
      <c r="B3" s="2">
        <v>5</v>
      </c>
      <c r="C3" s="2">
        <v>1.7000000000000001E-2</v>
      </c>
      <c r="D3" s="2">
        <v>9.1999999999999998E-2</v>
      </c>
      <c r="E3" s="2">
        <v>0.158</v>
      </c>
      <c r="F3" s="2">
        <v>250</v>
      </c>
      <c r="G3" s="2">
        <v>250</v>
      </c>
      <c r="H3" s="2">
        <v>250</v>
      </c>
      <c r="I3" s="2">
        <v>0</v>
      </c>
      <c r="J3" s="2">
        <v>0</v>
      </c>
      <c r="K3" s="2">
        <v>1</v>
      </c>
      <c r="L3" s="2">
        <v>-360</v>
      </c>
      <c r="M3" s="3" t="s">
        <v>114</v>
      </c>
    </row>
    <row r="4" spans="1:13" x14ac:dyDescent="0.25">
      <c r="A4" s="2">
        <v>5</v>
      </c>
      <c r="B4" s="2">
        <v>6</v>
      </c>
      <c r="C4" s="2">
        <v>3.9E-2</v>
      </c>
      <c r="D4" s="2">
        <v>0.17</v>
      </c>
      <c r="E4" s="2">
        <v>0.35799999999999998</v>
      </c>
      <c r="F4" s="2">
        <v>150</v>
      </c>
      <c r="G4" s="2">
        <v>150</v>
      </c>
      <c r="H4" s="2">
        <v>150</v>
      </c>
      <c r="I4" s="2">
        <v>0</v>
      </c>
      <c r="J4" s="2">
        <v>0</v>
      </c>
      <c r="K4" s="2">
        <v>1</v>
      </c>
      <c r="L4" s="2">
        <v>-360</v>
      </c>
      <c r="M4" s="3" t="s">
        <v>114</v>
      </c>
    </row>
    <row r="5" spans="1:13" x14ac:dyDescent="0.25">
      <c r="A5" s="2">
        <v>3</v>
      </c>
      <c r="B5" s="2">
        <v>6</v>
      </c>
      <c r="C5" s="2">
        <v>0</v>
      </c>
      <c r="D5" s="2">
        <v>5.8599999999999999E-2</v>
      </c>
      <c r="E5" s="2">
        <v>0</v>
      </c>
      <c r="F5" s="2">
        <v>300</v>
      </c>
      <c r="G5" s="2">
        <v>300</v>
      </c>
      <c r="H5" s="2">
        <v>300</v>
      </c>
      <c r="I5" s="2">
        <v>0</v>
      </c>
      <c r="J5" s="2">
        <v>0</v>
      </c>
      <c r="K5" s="2">
        <v>1</v>
      </c>
      <c r="L5" s="2">
        <v>-360</v>
      </c>
      <c r="M5" s="3" t="s">
        <v>114</v>
      </c>
    </row>
    <row r="6" spans="1:13" x14ac:dyDescent="0.25">
      <c r="A6" s="2">
        <v>6</v>
      </c>
      <c r="B6" s="2">
        <v>7</v>
      </c>
      <c r="C6" s="2">
        <v>1.1900000000000001E-2</v>
      </c>
      <c r="D6" s="2">
        <v>0.1008</v>
      </c>
      <c r="E6" s="2">
        <v>0.20899999999999999</v>
      </c>
      <c r="F6" s="2">
        <v>150</v>
      </c>
      <c r="G6" s="2">
        <v>150</v>
      </c>
      <c r="H6" s="2">
        <v>150</v>
      </c>
      <c r="I6" s="2">
        <v>0</v>
      </c>
      <c r="J6" s="2">
        <v>0</v>
      </c>
      <c r="K6" s="2">
        <v>1</v>
      </c>
      <c r="L6" s="2">
        <v>-360</v>
      </c>
      <c r="M6" s="3" t="s">
        <v>114</v>
      </c>
    </row>
    <row r="7" spans="1:13" x14ac:dyDescent="0.25">
      <c r="A7" s="2">
        <v>7</v>
      </c>
      <c r="B7" s="2">
        <v>8</v>
      </c>
      <c r="C7" s="2">
        <v>8.5000000000000006E-3</v>
      </c>
      <c r="D7" s="2">
        <v>7.1999999999999995E-2</v>
      </c>
      <c r="E7" s="2">
        <v>0.14899999999999999</v>
      </c>
      <c r="F7" s="2">
        <v>250</v>
      </c>
      <c r="G7" s="2">
        <v>250</v>
      </c>
      <c r="H7" s="2">
        <v>250</v>
      </c>
      <c r="I7" s="2">
        <v>0</v>
      </c>
      <c r="J7" s="2">
        <v>0</v>
      </c>
      <c r="K7" s="2">
        <v>1</v>
      </c>
      <c r="L7" s="2">
        <v>-360</v>
      </c>
      <c r="M7" s="3" t="s">
        <v>114</v>
      </c>
    </row>
    <row r="8" spans="1:13" x14ac:dyDescent="0.25">
      <c r="A8" s="2">
        <v>8</v>
      </c>
      <c r="B8" s="2">
        <v>2</v>
      </c>
      <c r="C8" s="2">
        <v>0</v>
      </c>
      <c r="D8" s="2">
        <v>6.25E-2</v>
      </c>
      <c r="E8" s="2">
        <v>0</v>
      </c>
      <c r="F8" s="2">
        <v>250</v>
      </c>
      <c r="G8" s="2">
        <v>250</v>
      </c>
      <c r="H8" s="2">
        <v>250</v>
      </c>
      <c r="I8" s="2">
        <v>0</v>
      </c>
      <c r="J8" s="2">
        <v>0</v>
      </c>
      <c r="K8" s="2">
        <v>1</v>
      </c>
      <c r="L8" s="2">
        <v>-360</v>
      </c>
      <c r="M8" s="3" t="s">
        <v>114</v>
      </c>
    </row>
    <row r="9" spans="1:13" x14ac:dyDescent="0.25">
      <c r="A9" s="3">
        <v>8</v>
      </c>
      <c r="B9" s="3">
        <v>9</v>
      </c>
      <c r="C9" s="3">
        <v>3.2000000000000001E-2</v>
      </c>
      <c r="D9" s="3">
        <v>0.161</v>
      </c>
      <c r="E9" s="3">
        <v>0.30599999999999999</v>
      </c>
      <c r="F9" s="3">
        <v>250</v>
      </c>
      <c r="G9" s="3">
        <v>250</v>
      </c>
      <c r="H9" s="3">
        <v>250</v>
      </c>
      <c r="I9" s="3">
        <v>0</v>
      </c>
      <c r="J9" s="3">
        <v>0</v>
      </c>
      <c r="K9" s="3">
        <v>1</v>
      </c>
      <c r="L9" s="3">
        <v>-360</v>
      </c>
      <c r="M9" s="3" t="s">
        <v>114</v>
      </c>
    </row>
    <row r="10" spans="1:13" x14ac:dyDescent="0.25">
      <c r="A10" s="3">
        <v>9</v>
      </c>
      <c r="B10" s="3">
        <v>4</v>
      </c>
      <c r="C10" s="3">
        <v>0.01</v>
      </c>
      <c r="D10" s="3">
        <v>8.5000000000000006E-2</v>
      </c>
      <c r="E10" s="3">
        <v>0.17599999999999999</v>
      </c>
      <c r="F10" s="3">
        <v>250</v>
      </c>
      <c r="G10" s="3">
        <v>250</v>
      </c>
      <c r="H10" s="3">
        <v>250</v>
      </c>
      <c r="I10" s="3">
        <v>0</v>
      </c>
      <c r="J10" s="3">
        <v>0</v>
      </c>
      <c r="K10" s="3">
        <v>1</v>
      </c>
      <c r="L10" s="3">
        <v>-360</v>
      </c>
      <c r="M10" s="3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B4B6-2992-464A-A5C5-6FA7EFE262ED}">
  <dimension ref="A1:AI4"/>
  <sheetViews>
    <sheetView tabSelected="1" workbookViewId="0">
      <selection activeCell="I2" sqref="I2:I4"/>
    </sheetView>
  </sheetViews>
  <sheetFormatPr defaultColWidth="8.88671875" defaultRowHeight="13.8" x14ac:dyDescent="0.25"/>
  <cols>
    <col min="1" max="23" width="8.88671875" style="3"/>
    <col min="24" max="24" width="18.21875" style="3" customWidth="1"/>
    <col min="25" max="34" width="8.88671875" style="3"/>
    <col min="35" max="35" width="18.44140625" style="3" customWidth="1"/>
    <col min="36" max="16384" width="8.88671875" style="3"/>
  </cols>
  <sheetData>
    <row r="1" spans="1:35" x14ac:dyDescent="0.2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5" t="s">
        <v>59</v>
      </c>
      <c r="W1" s="5" t="s">
        <v>60</v>
      </c>
      <c r="X1" s="5" t="s">
        <v>117</v>
      </c>
      <c r="Y1" s="6" t="s">
        <v>101</v>
      </c>
      <c r="Z1" s="6" t="s">
        <v>91</v>
      </c>
      <c r="AA1" s="6" t="s">
        <v>92</v>
      </c>
      <c r="AB1" s="6" t="s">
        <v>93</v>
      </c>
      <c r="AC1" s="6" t="s">
        <v>94</v>
      </c>
      <c r="AD1" s="6" t="s">
        <v>95</v>
      </c>
      <c r="AE1" s="6" t="s">
        <v>96</v>
      </c>
      <c r="AF1" s="6" t="s">
        <v>97</v>
      </c>
      <c r="AG1" s="6" t="s">
        <v>98</v>
      </c>
      <c r="AH1" s="6" t="s">
        <v>141</v>
      </c>
      <c r="AI1" s="3" t="s">
        <v>157</v>
      </c>
    </row>
    <row r="2" spans="1:35" x14ac:dyDescent="0.25">
      <c r="A2" s="3">
        <v>1</v>
      </c>
      <c r="B2" s="3">
        <v>72.3</v>
      </c>
      <c r="C2" s="3">
        <v>27.03</v>
      </c>
      <c r="D2" s="3">
        <v>300</v>
      </c>
      <c r="E2" s="3">
        <v>-300</v>
      </c>
      <c r="F2" s="3">
        <v>1.04</v>
      </c>
      <c r="G2" s="3">
        <v>100</v>
      </c>
      <c r="H2" s="3">
        <v>1</v>
      </c>
      <c r="I2" s="3">
        <v>250</v>
      </c>
      <c r="J2" s="3">
        <v>10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X2" s="3">
        <v>1</v>
      </c>
    </row>
    <row r="3" spans="1:35" x14ac:dyDescent="0.25">
      <c r="A3" s="3">
        <v>2</v>
      </c>
      <c r="B3" s="3">
        <v>163</v>
      </c>
      <c r="C3" s="3">
        <v>6.54</v>
      </c>
      <c r="D3" s="3">
        <v>300</v>
      </c>
      <c r="E3" s="3">
        <v>-300</v>
      </c>
      <c r="F3" s="3">
        <v>1.0249999999999999</v>
      </c>
      <c r="G3" s="3">
        <v>100</v>
      </c>
      <c r="H3" s="3">
        <v>1</v>
      </c>
      <c r="I3" s="3">
        <v>298</v>
      </c>
      <c r="J3" s="3">
        <v>10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X3" s="3">
        <v>1</v>
      </c>
    </row>
    <row r="4" spans="1:35" x14ac:dyDescent="0.25">
      <c r="A4" s="3">
        <v>3</v>
      </c>
      <c r="B4" s="3">
        <v>85</v>
      </c>
      <c r="C4" s="3">
        <v>-10.95</v>
      </c>
      <c r="D4" s="3">
        <v>300</v>
      </c>
      <c r="E4" s="3">
        <v>-300</v>
      </c>
      <c r="F4" s="3">
        <v>1.0249999999999999</v>
      </c>
      <c r="G4" s="3">
        <v>100</v>
      </c>
      <c r="H4" s="3">
        <v>1</v>
      </c>
      <c r="I4" s="3">
        <v>270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X4" s="3">
        <v>2</v>
      </c>
      <c r="Y4" s="3">
        <v>4</v>
      </c>
      <c r="Z4" s="3">
        <v>270</v>
      </c>
      <c r="AA4" s="3">
        <v>0</v>
      </c>
      <c r="AB4" s="3">
        <v>180</v>
      </c>
      <c r="AC4" s="3">
        <v>160</v>
      </c>
      <c r="AD4" s="3">
        <v>60</v>
      </c>
      <c r="AE4" s="3">
        <v>80</v>
      </c>
      <c r="AF4" s="3">
        <v>100</v>
      </c>
      <c r="AG4" s="3">
        <v>0</v>
      </c>
      <c r="AH4" s="3">
        <v>0.95</v>
      </c>
      <c r="AI4" s="3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CD1A-047F-406A-A5D7-6B664549C466}">
  <dimension ref="A1:K4"/>
  <sheetViews>
    <sheetView workbookViewId="0">
      <selection activeCell="I23" sqref="I23"/>
    </sheetView>
  </sheetViews>
  <sheetFormatPr defaultRowHeight="13.8" x14ac:dyDescent="0.25"/>
  <cols>
    <col min="1" max="1" width="15.88671875" customWidth="1"/>
    <col min="8" max="8" width="20.6640625" customWidth="1"/>
  </cols>
  <sheetData>
    <row r="1" spans="1:11" ht="20.399999999999999" customHeight="1" x14ac:dyDescent="0.25">
      <c r="A1" s="1" t="s">
        <v>116</v>
      </c>
      <c r="B1" s="1" t="s">
        <v>73</v>
      </c>
      <c r="C1" s="1" t="s">
        <v>74</v>
      </c>
      <c r="D1" s="1" t="s">
        <v>75</v>
      </c>
      <c r="E1" s="1" t="s">
        <v>110</v>
      </c>
      <c r="F1" s="1" t="s">
        <v>111</v>
      </c>
      <c r="G1" s="1" t="s">
        <v>112</v>
      </c>
      <c r="H1" s="7" t="s">
        <v>117</v>
      </c>
      <c r="I1" s="8" t="s">
        <v>102</v>
      </c>
      <c r="J1" s="8" t="s">
        <v>94</v>
      </c>
      <c r="K1" s="8" t="s">
        <v>99</v>
      </c>
    </row>
    <row r="2" spans="1:11" x14ac:dyDescent="0.25">
      <c r="A2" s="3">
        <v>2</v>
      </c>
      <c r="B2" s="3">
        <v>1500</v>
      </c>
      <c r="C2" s="3">
        <v>0</v>
      </c>
      <c r="D2" s="3">
        <v>3</v>
      </c>
      <c r="E2" s="3">
        <v>0.11</v>
      </c>
      <c r="F2" s="3">
        <v>5</v>
      </c>
      <c r="G2" s="3">
        <v>150</v>
      </c>
      <c r="H2" s="3">
        <v>1</v>
      </c>
    </row>
    <row r="3" spans="1:11" x14ac:dyDescent="0.25">
      <c r="A3" s="3">
        <v>2</v>
      </c>
      <c r="B3" s="3">
        <v>2000</v>
      </c>
      <c r="C3" s="3">
        <v>0</v>
      </c>
      <c r="D3" s="3">
        <v>3</v>
      </c>
      <c r="E3" s="3">
        <v>8.5000000000000006E-2</v>
      </c>
      <c r="F3" s="3">
        <v>1.2</v>
      </c>
      <c r="G3" s="3">
        <v>600</v>
      </c>
      <c r="H3" s="3">
        <v>1</v>
      </c>
    </row>
    <row r="4" spans="1:11" x14ac:dyDescent="0.25">
      <c r="A4" s="3">
        <v>2</v>
      </c>
      <c r="B4" s="3">
        <v>3000</v>
      </c>
      <c r="C4" s="3">
        <v>0</v>
      </c>
      <c r="D4" s="3">
        <v>3</v>
      </c>
      <c r="E4" s="3">
        <v>0.1225</v>
      </c>
      <c r="F4" s="3">
        <v>1</v>
      </c>
      <c r="G4" s="3">
        <v>335</v>
      </c>
      <c r="H4" s="3">
        <v>2</v>
      </c>
      <c r="I4" s="3">
        <v>8.2000000000000003E-2</v>
      </c>
      <c r="J4" s="3">
        <v>0.78</v>
      </c>
      <c r="K4" s="3">
        <v>2.5999999999999999E-2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7E44-7305-46D1-84FF-4E697F66FD47}">
  <dimension ref="A1:R15"/>
  <sheetViews>
    <sheetView workbookViewId="0">
      <selection activeCell="C6" sqref="C6"/>
    </sheetView>
  </sheetViews>
  <sheetFormatPr defaultColWidth="8.88671875" defaultRowHeight="13.8" x14ac:dyDescent="0.25"/>
  <cols>
    <col min="1" max="2" width="21.33203125" style="10" customWidth="1"/>
    <col min="3" max="3" width="21.5546875" style="10" customWidth="1"/>
    <col min="4" max="6" width="17" style="10" customWidth="1"/>
    <col min="7" max="13" width="8.88671875" style="10"/>
    <col min="14" max="14" width="23.88671875" style="10" customWidth="1"/>
    <col min="15" max="16384" width="8.88671875" style="10"/>
  </cols>
  <sheetData>
    <row r="1" spans="1:18" s="3" customFormat="1" x14ac:dyDescent="0.25">
      <c r="A1" s="3" t="s">
        <v>124</v>
      </c>
      <c r="B1" s="11" t="s">
        <v>158</v>
      </c>
      <c r="C1" s="3" t="s">
        <v>122</v>
      </c>
      <c r="D1" s="3" t="s">
        <v>123</v>
      </c>
      <c r="E1" s="9" t="s">
        <v>146</v>
      </c>
      <c r="F1" s="9" t="s">
        <v>147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O1" s="3" t="s">
        <v>136</v>
      </c>
      <c r="P1" s="3" t="s">
        <v>137</v>
      </c>
    </row>
    <row r="2" spans="1:18" s="3" customFormat="1" x14ac:dyDescent="0.25">
      <c r="A2" s="3">
        <v>1</v>
      </c>
      <c r="B2" s="2">
        <v>1</v>
      </c>
      <c r="C2" s="3">
        <v>600</v>
      </c>
      <c r="D2" s="3">
        <v>0</v>
      </c>
      <c r="E2" s="2">
        <v>90</v>
      </c>
      <c r="F2" s="2">
        <v>55</v>
      </c>
      <c r="G2" s="2">
        <v>60</v>
      </c>
      <c r="H2" s="3">
        <v>100</v>
      </c>
      <c r="I2" s="3">
        <v>30</v>
      </c>
      <c r="J2" s="2">
        <v>80</v>
      </c>
      <c r="K2" s="3" t="s">
        <v>90</v>
      </c>
      <c r="L2" s="3" t="s">
        <v>82</v>
      </c>
      <c r="M2" s="3">
        <v>49999</v>
      </c>
      <c r="O2" s="3">
        <f>C2/3600*4.2*30</f>
        <v>21</v>
      </c>
      <c r="P2" s="3">
        <f>D2/3600*4.2*30</f>
        <v>0</v>
      </c>
      <c r="Q2" s="3">
        <f>40*C2</f>
        <v>24000</v>
      </c>
      <c r="R2" s="3">
        <f>40*D2</f>
        <v>0</v>
      </c>
    </row>
    <row r="3" spans="1:18" s="3" customFormat="1" x14ac:dyDescent="0.25">
      <c r="A3" s="3">
        <v>2</v>
      </c>
      <c r="B3" s="2">
        <v>2</v>
      </c>
      <c r="C3" s="3">
        <v>0</v>
      </c>
      <c r="D3" s="3">
        <v>0</v>
      </c>
      <c r="E3" s="2">
        <v>90</v>
      </c>
      <c r="F3" s="2">
        <v>55</v>
      </c>
      <c r="G3" s="2">
        <v>60</v>
      </c>
      <c r="H3" s="3">
        <v>100</v>
      </c>
      <c r="I3" s="3">
        <v>30</v>
      </c>
      <c r="J3" s="2">
        <v>60</v>
      </c>
      <c r="K3" s="3" t="s">
        <v>90</v>
      </c>
      <c r="L3" s="3" t="s">
        <v>82</v>
      </c>
      <c r="M3" s="3">
        <v>50000</v>
      </c>
      <c r="O3" s="3">
        <f t="shared" ref="O3:O13" si="0">C3/3600*4.2*30</f>
        <v>0</v>
      </c>
      <c r="P3" s="3">
        <f t="shared" ref="P3:P13" si="1">D3/3600*4.2*30</f>
        <v>0</v>
      </c>
      <c r="Q3" s="3">
        <f t="shared" ref="Q3:Q13" si="2">40*C3</f>
        <v>0</v>
      </c>
      <c r="R3" s="3">
        <f t="shared" ref="R3:R13" si="3">40*D3</f>
        <v>0</v>
      </c>
    </row>
    <row r="4" spans="1:18" s="3" customFormat="1" x14ac:dyDescent="0.25">
      <c r="A4" s="3">
        <v>3</v>
      </c>
      <c r="B4" s="2">
        <v>2</v>
      </c>
      <c r="C4" s="3">
        <v>0</v>
      </c>
      <c r="D4" s="3">
        <v>200</v>
      </c>
      <c r="E4" s="2">
        <v>90</v>
      </c>
      <c r="F4" s="2">
        <v>55</v>
      </c>
      <c r="G4" s="2">
        <v>60</v>
      </c>
      <c r="H4" s="3">
        <v>100</v>
      </c>
      <c r="I4" s="3">
        <v>30</v>
      </c>
      <c r="J4" s="2">
        <v>60</v>
      </c>
      <c r="K4" s="3" t="s">
        <v>90</v>
      </c>
      <c r="L4" s="3" t="s">
        <v>82</v>
      </c>
      <c r="M4" s="3">
        <v>50000</v>
      </c>
      <c r="O4" s="3">
        <f t="shared" si="0"/>
        <v>0</v>
      </c>
      <c r="P4" s="3">
        <f t="shared" si="1"/>
        <v>7</v>
      </c>
      <c r="Q4" s="3">
        <f t="shared" si="2"/>
        <v>0</v>
      </c>
      <c r="R4" s="3">
        <f t="shared" si="3"/>
        <v>8000</v>
      </c>
    </row>
    <row r="5" spans="1:18" s="3" customFormat="1" x14ac:dyDescent="0.25">
      <c r="A5" s="3">
        <v>4</v>
      </c>
      <c r="B5" s="2">
        <v>2</v>
      </c>
      <c r="C5" s="3">
        <v>0</v>
      </c>
      <c r="D5" s="3">
        <v>200</v>
      </c>
      <c r="E5" s="2">
        <v>90</v>
      </c>
      <c r="F5" s="2">
        <v>55</v>
      </c>
      <c r="G5" s="2">
        <v>60</v>
      </c>
      <c r="H5" s="3">
        <v>100</v>
      </c>
      <c r="I5" s="3">
        <v>30</v>
      </c>
      <c r="J5" s="2">
        <v>60</v>
      </c>
      <c r="K5" s="3" t="s">
        <v>90</v>
      </c>
      <c r="L5" s="3" t="s">
        <v>82</v>
      </c>
      <c r="M5" s="3">
        <v>50000</v>
      </c>
      <c r="O5" s="3">
        <f t="shared" si="0"/>
        <v>0</v>
      </c>
      <c r="P5" s="3">
        <f t="shared" si="1"/>
        <v>7</v>
      </c>
      <c r="Q5" s="3">
        <f t="shared" si="2"/>
        <v>0</v>
      </c>
      <c r="R5" s="3">
        <f t="shared" si="3"/>
        <v>8000</v>
      </c>
    </row>
    <row r="6" spans="1:18" s="3" customFormat="1" x14ac:dyDescent="0.25">
      <c r="A6" s="3">
        <v>5</v>
      </c>
      <c r="B6" s="2">
        <v>3</v>
      </c>
      <c r="C6" s="3">
        <v>1400</v>
      </c>
      <c r="D6" s="3">
        <v>200</v>
      </c>
      <c r="E6" s="2">
        <v>90</v>
      </c>
      <c r="F6" s="2">
        <v>55</v>
      </c>
      <c r="G6" s="2">
        <v>60</v>
      </c>
      <c r="H6" s="3">
        <v>100</v>
      </c>
      <c r="I6" s="3">
        <v>30</v>
      </c>
      <c r="J6" s="2">
        <v>60</v>
      </c>
      <c r="K6" s="3" t="s">
        <v>90</v>
      </c>
      <c r="L6" s="3" t="s">
        <v>82</v>
      </c>
      <c r="M6" s="3">
        <v>50000</v>
      </c>
      <c r="O6" s="3">
        <f t="shared" si="0"/>
        <v>49.000000000000007</v>
      </c>
      <c r="P6" s="3">
        <f t="shared" si="1"/>
        <v>7</v>
      </c>
      <c r="Q6" s="3">
        <f t="shared" si="2"/>
        <v>56000</v>
      </c>
      <c r="R6" s="3">
        <f t="shared" si="3"/>
        <v>8000</v>
      </c>
    </row>
    <row r="7" spans="1:18" s="3" customFormat="1" x14ac:dyDescent="0.25">
      <c r="A7" s="3">
        <v>6</v>
      </c>
      <c r="B7" s="2">
        <v>2</v>
      </c>
      <c r="C7" s="3">
        <v>0</v>
      </c>
      <c r="D7" s="3">
        <v>200</v>
      </c>
      <c r="E7" s="2">
        <v>90</v>
      </c>
      <c r="F7" s="2">
        <v>55</v>
      </c>
      <c r="G7" s="2">
        <v>60</v>
      </c>
      <c r="H7" s="3">
        <v>100</v>
      </c>
      <c r="I7" s="3">
        <v>30</v>
      </c>
      <c r="J7" s="2">
        <v>60</v>
      </c>
      <c r="K7" s="3" t="s">
        <v>90</v>
      </c>
      <c r="L7" s="3" t="s">
        <v>82</v>
      </c>
      <c r="M7" s="3">
        <v>50000</v>
      </c>
      <c r="O7" s="3">
        <f t="shared" si="0"/>
        <v>0</v>
      </c>
      <c r="P7" s="3">
        <f t="shared" si="1"/>
        <v>7</v>
      </c>
      <c r="Q7" s="3">
        <f t="shared" si="2"/>
        <v>0</v>
      </c>
      <c r="R7" s="3">
        <f t="shared" si="3"/>
        <v>8000</v>
      </c>
    </row>
    <row r="8" spans="1:18" s="3" customFormat="1" x14ac:dyDescent="0.25">
      <c r="A8" s="3">
        <v>7</v>
      </c>
      <c r="B8" s="2">
        <v>2</v>
      </c>
      <c r="C8" s="3">
        <v>0</v>
      </c>
      <c r="D8" s="3">
        <v>200</v>
      </c>
      <c r="E8" s="2">
        <v>90</v>
      </c>
      <c r="F8" s="2">
        <v>55</v>
      </c>
      <c r="G8" s="2">
        <v>60</v>
      </c>
      <c r="H8" s="3">
        <v>100</v>
      </c>
      <c r="I8" s="3">
        <v>30</v>
      </c>
      <c r="J8" s="2">
        <v>60</v>
      </c>
      <c r="K8" s="3" t="s">
        <v>90</v>
      </c>
      <c r="L8" s="3" t="s">
        <v>82</v>
      </c>
      <c r="M8" s="3">
        <v>50000</v>
      </c>
      <c r="O8" s="3">
        <f t="shared" si="0"/>
        <v>0</v>
      </c>
      <c r="P8" s="3">
        <f t="shared" si="1"/>
        <v>7</v>
      </c>
      <c r="Q8" s="3">
        <f t="shared" si="2"/>
        <v>0</v>
      </c>
      <c r="R8" s="3">
        <f t="shared" si="3"/>
        <v>8000</v>
      </c>
    </row>
    <row r="9" spans="1:18" s="3" customFormat="1" x14ac:dyDescent="0.25">
      <c r="A9" s="3">
        <v>8</v>
      </c>
      <c r="B9" s="2">
        <v>2</v>
      </c>
      <c r="C9" s="3">
        <v>0</v>
      </c>
      <c r="D9" s="3">
        <v>200</v>
      </c>
      <c r="E9" s="2">
        <v>90</v>
      </c>
      <c r="F9" s="2">
        <v>55</v>
      </c>
      <c r="G9" s="2">
        <v>60</v>
      </c>
      <c r="H9" s="3">
        <v>100</v>
      </c>
      <c r="I9" s="3">
        <v>30</v>
      </c>
      <c r="J9" s="2">
        <v>60</v>
      </c>
      <c r="K9" s="3" t="s">
        <v>90</v>
      </c>
      <c r="L9" s="3" t="s">
        <v>82</v>
      </c>
      <c r="M9" s="3">
        <v>50001</v>
      </c>
      <c r="O9" s="3">
        <f t="shared" si="0"/>
        <v>0</v>
      </c>
      <c r="P9" s="3">
        <f t="shared" si="1"/>
        <v>7</v>
      </c>
      <c r="Q9" s="3">
        <f t="shared" si="2"/>
        <v>0</v>
      </c>
      <c r="R9" s="3">
        <f t="shared" si="3"/>
        <v>8000</v>
      </c>
    </row>
    <row r="10" spans="1:18" s="3" customFormat="1" x14ac:dyDescent="0.25">
      <c r="A10" s="3">
        <v>9</v>
      </c>
      <c r="B10" s="2">
        <v>2</v>
      </c>
      <c r="C10" s="3">
        <v>0</v>
      </c>
      <c r="D10" s="3">
        <v>200</v>
      </c>
      <c r="E10" s="2">
        <v>90</v>
      </c>
      <c r="F10" s="2">
        <v>55</v>
      </c>
      <c r="G10" s="2">
        <v>60</v>
      </c>
      <c r="H10" s="3">
        <v>100</v>
      </c>
      <c r="I10" s="3">
        <v>30</v>
      </c>
      <c r="J10" s="2">
        <v>60</v>
      </c>
      <c r="K10" s="3" t="s">
        <v>90</v>
      </c>
      <c r="L10" s="3" t="s">
        <v>82</v>
      </c>
      <c r="M10" s="3">
        <v>50002</v>
      </c>
      <c r="O10" s="3">
        <f t="shared" si="0"/>
        <v>0</v>
      </c>
      <c r="P10" s="3">
        <f t="shared" si="1"/>
        <v>7</v>
      </c>
      <c r="Q10" s="3">
        <f t="shared" si="2"/>
        <v>0</v>
      </c>
      <c r="R10" s="3">
        <f t="shared" si="3"/>
        <v>8000</v>
      </c>
    </row>
    <row r="11" spans="1:18" s="3" customFormat="1" x14ac:dyDescent="0.25">
      <c r="A11" s="3">
        <v>10</v>
      </c>
      <c r="B11" s="2">
        <v>2</v>
      </c>
      <c r="C11" s="3">
        <v>0</v>
      </c>
      <c r="D11" s="3">
        <v>200</v>
      </c>
      <c r="E11" s="2">
        <v>90</v>
      </c>
      <c r="F11" s="2">
        <v>55</v>
      </c>
      <c r="G11" s="2">
        <v>60</v>
      </c>
      <c r="H11" s="3">
        <v>100</v>
      </c>
      <c r="I11" s="3">
        <v>30</v>
      </c>
      <c r="J11" s="2">
        <v>60</v>
      </c>
      <c r="K11" s="3" t="s">
        <v>90</v>
      </c>
      <c r="L11" s="3" t="s">
        <v>82</v>
      </c>
      <c r="M11" s="3">
        <v>50003</v>
      </c>
      <c r="O11" s="3">
        <f t="shared" si="0"/>
        <v>0</v>
      </c>
      <c r="P11" s="3">
        <f t="shared" si="1"/>
        <v>7</v>
      </c>
      <c r="Q11" s="3">
        <f t="shared" si="2"/>
        <v>0</v>
      </c>
      <c r="R11" s="3">
        <f t="shared" si="3"/>
        <v>8000</v>
      </c>
    </row>
    <row r="12" spans="1:18" s="3" customFormat="1" x14ac:dyDescent="0.25">
      <c r="A12" s="3">
        <v>11</v>
      </c>
      <c r="B12" s="2">
        <v>2</v>
      </c>
      <c r="C12" s="3">
        <v>0</v>
      </c>
      <c r="D12" s="3">
        <v>200</v>
      </c>
      <c r="E12" s="2">
        <v>90</v>
      </c>
      <c r="F12" s="2">
        <v>55</v>
      </c>
      <c r="G12" s="2">
        <v>60</v>
      </c>
      <c r="H12" s="3">
        <v>100</v>
      </c>
      <c r="I12" s="3">
        <v>30</v>
      </c>
      <c r="J12" s="2">
        <v>60</v>
      </c>
      <c r="K12" s="3" t="s">
        <v>90</v>
      </c>
      <c r="L12" s="3" t="s">
        <v>82</v>
      </c>
      <c r="M12" s="3">
        <v>50004</v>
      </c>
      <c r="O12" s="3">
        <f t="shared" si="0"/>
        <v>0</v>
      </c>
      <c r="P12" s="3">
        <f t="shared" si="1"/>
        <v>7</v>
      </c>
      <c r="Q12" s="3">
        <f t="shared" si="2"/>
        <v>0</v>
      </c>
      <c r="R12" s="3">
        <f t="shared" si="3"/>
        <v>8000</v>
      </c>
    </row>
    <row r="13" spans="1:18" s="3" customFormat="1" x14ac:dyDescent="0.25">
      <c r="A13" s="3">
        <v>12</v>
      </c>
      <c r="B13" s="2">
        <v>2</v>
      </c>
      <c r="C13" s="3">
        <v>0</v>
      </c>
      <c r="D13" s="3">
        <v>200</v>
      </c>
      <c r="E13" s="2">
        <v>90</v>
      </c>
      <c r="F13" s="2">
        <v>55</v>
      </c>
      <c r="G13" s="2">
        <v>60</v>
      </c>
      <c r="H13" s="3">
        <v>100</v>
      </c>
      <c r="I13" s="3">
        <v>30</v>
      </c>
      <c r="J13" s="2">
        <v>60</v>
      </c>
      <c r="K13" s="3" t="s">
        <v>90</v>
      </c>
      <c r="L13" s="3" t="s">
        <v>82</v>
      </c>
      <c r="M13" s="3">
        <v>50005</v>
      </c>
      <c r="O13" s="3">
        <f t="shared" si="0"/>
        <v>0</v>
      </c>
      <c r="P13" s="3">
        <f t="shared" si="1"/>
        <v>7</v>
      </c>
      <c r="Q13" s="3">
        <f t="shared" si="2"/>
        <v>0</v>
      </c>
      <c r="R13" s="3">
        <f t="shared" si="3"/>
        <v>8000</v>
      </c>
    </row>
    <row r="14" spans="1:18" s="3" customFormat="1" x14ac:dyDescent="0.25"/>
    <row r="15" spans="1:18" s="3" customForma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EAEB-1476-4CB5-B50B-C7699EF5D5D8}">
  <dimension ref="A1:W13"/>
  <sheetViews>
    <sheetView zoomScale="85" zoomScaleNormal="85" workbookViewId="0">
      <selection activeCell="S2" sqref="S2"/>
    </sheetView>
  </sheetViews>
  <sheetFormatPr defaultColWidth="8.88671875" defaultRowHeight="13.8" x14ac:dyDescent="0.25"/>
  <cols>
    <col min="1" max="1" width="8.88671875" style="3"/>
    <col min="2" max="2" width="12.5546875" style="3" customWidth="1"/>
    <col min="3" max="3" width="8.88671875" style="3" customWidth="1"/>
    <col min="4" max="4" width="11.88671875" style="3" customWidth="1"/>
    <col min="5" max="5" width="13.109375" style="3" customWidth="1"/>
    <col min="6" max="6" width="8.88671875" style="3"/>
    <col min="7" max="7" width="22.44140625" style="3" customWidth="1"/>
    <col min="8" max="9" width="8.88671875" style="3"/>
    <col min="10" max="11" width="15.5546875" style="3" customWidth="1"/>
    <col min="12" max="12" width="12.88671875" style="3" customWidth="1"/>
    <col min="13" max="17" width="14.77734375" style="3" customWidth="1"/>
    <col min="18" max="18" width="8.88671875" style="3"/>
    <col min="19" max="19" width="19.88671875" style="3" customWidth="1"/>
    <col min="20" max="16384" width="8.88671875" style="3"/>
  </cols>
  <sheetData>
    <row r="1" spans="1:23" ht="16.8" x14ac:dyDescent="0.25">
      <c r="A1" s="9" t="s">
        <v>118</v>
      </c>
      <c r="B1" s="9" t="s">
        <v>100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113</v>
      </c>
      <c r="H1" s="9" t="s">
        <v>80</v>
      </c>
      <c r="I1" s="9" t="s">
        <v>81</v>
      </c>
      <c r="J1" s="9" t="s">
        <v>109</v>
      </c>
      <c r="K1" s="9" t="s">
        <v>152</v>
      </c>
      <c r="L1" s="9" t="s">
        <v>146</v>
      </c>
      <c r="M1" s="9" t="s">
        <v>147</v>
      </c>
      <c r="N1" s="9" t="s">
        <v>148</v>
      </c>
      <c r="O1" s="9" t="s">
        <v>149</v>
      </c>
      <c r="P1" s="9" t="s">
        <v>150</v>
      </c>
      <c r="Q1" s="9" t="s">
        <v>151</v>
      </c>
      <c r="S1" s="3" t="s">
        <v>107</v>
      </c>
      <c r="T1" s="3" t="s">
        <v>108</v>
      </c>
      <c r="U1" s="3" t="s">
        <v>138</v>
      </c>
    </row>
    <row r="2" spans="1:23" x14ac:dyDescent="0.25">
      <c r="A2" s="3" t="s">
        <v>125</v>
      </c>
      <c r="B2" s="2">
        <v>1</v>
      </c>
      <c r="C2" s="2">
        <v>2</v>
      </c>
      <c r="D2" s="2">
        <v>1000</v>
      </c>
      <c r="E2" s="2">
        <v>0.6</v>
      </c>
      <c r="F2" s="2">
        <v>5.0000000000000001E-4</v>
      </c>
      <c r="G2" s="2">
        <v>0.45</v>
      </c>
      <c r="H2" s="2">
        <v>0</v>
      </c>
      <c r="I2" s="9" t="s">
        <v>82</v>
      </c>
      <c r="J2" s="2">
        <v>600</v>
      </c>
      <c r="K2" s="2">
        <v>-20</v>
      </c>
      <c r="L2" s="2">
        <v>90</v>
      </c>
      <c r="M2" s="2">
        <v>55</v>
      </c>
      <c r="N2" s="2">
        <v>60</v>
      </c>
      <c r="O2" s="2">
        <v>100</v>
      </c>
      <c r="P2" s="2">
        <v>30</v>
      </c>
      <c r="Q2" s="2">
        <v>60</v>
      </c>
      <c r="S2" s="3">
        <f>J2/(E2^2*PI()/4)/3600</f>
        <v>0.58946275219220501</v>
      </c>
      <c r="T2" s="3">
        <f>D2/S2/3600</f>
        <v>0.47123889803846897</v>
      </c>
      <c r="U2" s="3">
        <f>J2/3600*4.2*30</f>
        <v>21</v>
      </c>
      <c r="V2" s="3">
        <f>J2/2</f>
        <v>300</v>
      </c>
      <c r="W2" s="3">
        <f>10*E2</f>
        <v>6</v>
      </c>
    </row>
    <row r="3" spans="1:23" x14ac:dyDescent="0.25">
      <c r="A3" s="3" t="s">
        <v>126</v>
      </c>
      <c r="B3" s="2">
        <v>3</v>
      </c>
      <c r="C3" s="2">
        <v>2</v>
      </c>
      <c r="D3" s="2">
        <v>500</v>
      </c>
      <c r="E3" s="2">
        <v>0.6</v>
      </c>
      <c r="F3" s="2">
        <v>5.0000000000000001E-4</v>
      </c>
      <c r="G3" s="2">
        <v>0.45</v>
      </c>
      <c r="H3" s="2">
        <v>0</v>
      </c>
      <c r="I3" s="9" t="s">
        <v>82</v>
      </c>
      <c r="J3" s="2">
        <v>600</v>
      </c>
      <c r="K3" s="2">
        <v>-20</v>
      </c>
      <c r="L3" s="2">
        <v>90</v>
      </c>
      <c r="M3" s="2">
        <v>55</v>
      </c>
      <c r="N3" s="2">
        <v>60</v>
      </c>
      <c r="O3" s="2">
        <v>100</v>
      </c>
      <c r="P3" s="2">
        <v>30</v>
      </c>
      <c r="Q3" s="2">
        <v>60</v>
      </c>
      <c r="S3" s="3">
        <f t="shared" ref="S3:S12" si="0">J3/(E3^2*PI()/4)/3600</f>
        <v>0.58946275219220501</v>
      </c>
      <c r="T3" s="3">
        <f t="shared" ref="T3:T12" si="1">D3/S3/3600</f>
        <v>0.23561944901923448</v>
      </c>
      <c r="U3" s="3">
        <f t="shared" ref="U3:U12" si="2">J3/3600*4.2*30</f>
        <v>21</v>
      </c>
      <c r="V3" s="3">
        <f t="shared" ref="V3:V12" si="3">J3/2</f>
        <v>300</v>
      </c>
      <c r="W3" s="3">
        <f t="shared" ref="W3:W12" si="4">10*E3</f>
        <v>6</v>
      </c>
    </row>
    <row r="4" spans="1:23" x14ac:dyDescent="0.25">
      <c r="A4" s="3" t="s">
        <v>127</v>
      </c>
      <c r="B4" s="2">
        <v>4</v>
      </c>
      <c r="C4" s="2">
        <v>3</v>
      </c>
      <c r="D4" s="2">
        <v>500</v>
      </c>
      <c r="E4" s="2">
        <v>0.8</v>
      </c>
      <c r="F4" s="2">
        <v>5.0000000000000001E-4</v>
      </c>
      <c r="G4" s="2">
        <v>0.45</v>
      </c>
      <c r="H4" s="2">
        <v>0</v>
      </c>
      <c r="I4" s="9" t="s">
        <v>82</v>
      </c>
      <c r="J4" s="2">
        <v>800</v>
      </c>
      <c r="K4" s="2">
        <v>-20</v>
      </c>
      <c r="L4" s="2">
        <v>90</v>
      </c>
      <c r="M4" s="2">
        <v>55</v>
      </c>
      <c r="N4" s="2">
        <v>60</v>
      </c>
      <c r="O4" s="2">
        <v>100</v>
      </c>
      <c r="P4" s="2">
        <v>30</v>
      </c>
      <c r="Q4" s="2">
        <v>60</v>
      </c>
      <c r="S4" s="3">
        <f t="shared" si="0"/>
        <v>0.44209706414415367</v>
      </c>
      <c r="T4" s="3">
        <f t="shared" si="1"/>
        <v>0.31415926535897931</v>
      </c>
      <c r="U4" s="3">
        <f t="shared" si="2"/>
        <v>28</v>
      </c>
      <c r="V4" s="3">
        <f t="shared" si="3"/>
        <v>400</v>
      </c>
      <c r="W4" s="3">
        <f t="shared" si="4"/>
        <v>8</v>
      </c>
    </row>
    <row r="5" spans="1:23" x14ac:dyDescent="0.25">
      <c r="A5" s="3" t="s">
        <v>128</v>
      </c>
      <c r="B5" s="2">
        <v>5</v>
      </c>
      <c r="C5" s="2">
        <v>4</v>
      </c>
      <c r="D5" s="2">
        <v>500</v>
      </c>
      <c r="E5" s="2">
        <v>0.8</v>
      </c>
      <c r="F5" s="2">
        <v>5.0000000000000001E-4</v>
      </c>
      <c r="G5" s="2">
        <v>0.45</v>
      </c>
      <c r="H5" s="2">
        <v>0</v>
      </c>
      <c r="I5" s="9" t="s">
        <v>82</v>
      </c>
      <c r="J5" s="2">
        <v>1000</v>
      </c>
      <c r="K5" s="2">
        <v>-20</v>
      </c>
      <c r="L5" s="2">
        <v>90</v>
      </c>
      <c r="M5" s="2">
        <v>55</v>
      </c>
      <c r="N5" s="2">
        <v>60</v>
      </c>
      <c r="O5" s="2">
        <v>100</v>
      </c>
      <c r="P5" s="2">
        <v>30</v>
      </c>
      <c r="Q5" s="2">
        <v>60</v>
      </c>
      <c r="S5" s="3">
        <f t="shared" si="0"/>
        <v>0.55262133018019211</v>
      </c>
      <c r="T5" s="3">
        <f t="shared" si="1"/>
        <v>0.25132741228718347</v>
      </c>
      <c r="U5" s="3">
        <f t="shared" si="2"/>
        <v>35</v>
      </c>
      <c r="V5" s="3">
        <f t="shared" si="3"/>
        <v>500</v>
      </c>
      <c r="W5" s="3">
        <f t="shared" si="4"/>
        <v>8</v>
      </c>
    </row>
    <row r="6" spans="1:23" x14ac:dyDescent="0.25">
      <c r="A6" s="3" t="s">
        <v>129</v>
      </c>
      <c r="B6" s="2">
        <v>5</v>
      </c>
      <c r="C6" s="2">
        <v>6</v>
      </c>
      <c r="D6" s="2">
        <v>800</v>
      </c>
      <c r="E6" s="2">
        <v>0.4</v>
      </c>
      <c r="F6" s="2">
        <v>5.0000000000000001E-4</v>
      </c>
      <c r="G6" s="2">
        <v>0.45</v>
      </c>
      <c r="H6" s="2">
        <v>0</v>
      </c>
      <c r="I6" s="9" t="s">
        <v>82</v>
      </c>
      <c r="J6" s="2">
        <v>200</v>
      </c>
      <c r="K6" s="2">
        <v>-20</v>
      </c>
      <c r="L6" s="2">
        <v>90</v>
      </c>
      <c r="M6" s="2">
        <v>55</v>
      </c>
      <c r="N6" s="2">
        <v>60</v>
      </c>
      <c r="O6" s="2">
        <v>100</v>
      </c>
      <c r="P6" s="2">
        <v>30</v>
      </c>
      <c r="Q6" s="2">
        <v>60</v>
      </c>
      <c r="S6" s="3">
        <f t="shared" si="0"/>
        <v>0.44209706414415367</v>
      </c>
      <c r="T6" s="3">
        <f t="shared" si="1"/>
        <v>0.50265482457436694</v>
      </c>
      <c r="U6" s="3">
        <f t="shared" si="2"/>
        <v>7</v>
      </c>
      <c r="V6" s="3">
        <f t="shared" si="3"/>
        <v>100</v>
      </c>
      <c r="W6" s="3">
        <f t="shared" si="4"/>
        <v>4</v>
      </c>
    </row>
    <row r="7" spans="1:23" x14ac:dyDescent="0.25">
      <c r="A7" s="3" t="s">
        <v>130</v>
      </c>
      <c r="B7" s="3">
        <v>2</v>
      </c>
      <c r="C7" s="3">
        <v>7</v>
      </c>
      <c r="D7" s="3">
        <v>500</v>
      </c>
      <c r="E7" s="2">
        <v>0.6</v>
      </c>
      <c r="F7" s="3">
        <v>5.0000000000000001E-4</v>
      </c>
      <c r="G7" s="2">
        <v>0.45</v>
      </c>
      <c r="H7" s="3">
        <v>0</v>
      </c>
      <c r="I7" s="3" t="s">
        <v>82</v>
      </c>
      <c r="J7" s="3">
        <v>600</v>
      </c>
      <c r="K7" s="2">
        <v>-20</v>
      </c>
      <c r="L7" s="2">
        <v>90</v>
      </c>
      <c r="M7" s="2">
        <v>55</v>
      </c>
      <c r="N7" s="2">
        <v>60</v>
      </c>
      <c r="O7" s="2">
        <v>100</v>
      </c>
      <c r="P7" s="2">
        <v>30</v>
      </c>
      <c r="Q7" s="2">
        <v>60</v>
      </c>
      <c r="S7" s="3">
        <f t="shared" si="0"/>
        <v>0.58946275219220501</v>
      </c>
      <c r="T7" s="3">
        <f t="shared" si="1"/>
        <v>0.23561944901923448</v>
      </c>
      <c r="U7" s="3">
        <f t="shared" si="2"/>
        <v>21</v>
      </c>
      <c r="V7" s="3">
        <f t="shared" si="3"/>
        <v>300</v>
      </c>
      <c r="W7" s="3">
        <f t="shared" si="4"/>
        <v>6</v>
      </c>
    </row>
    <row r="8" spans="1:23" x14ac:dyDescent="0.25">
      <c r="A8" s="3" t="s">
        <v>131</v>
      </c>
      <c r="B8" s="3">
        <v>7</v>
      </c>
      <c r="C8" s="3">
        <v>8</v>
      </c>
      <c r="D8" s="3">
        <v>400</v>
      </c>
      <c r="E8" s="3">
        <v>0.4</v>
      </c>
      <c r="F8" s="3">
        <v>5.0000000000000001E-4</v>
      </c>
      <c r="G8" s="2">
        <v>0.45</v>
      </c>
      <c r="H8" s="3">
        <v>0</v>
      </c>
      <c r="I8" s="3" t="s">
        <v>82</v>
      </c>
      <c r="J8" s="3">
        <v>200</v>
      </c>
      <c r="K8" s="2">
        <v>-20</v>
      </c>
      <c r="L8" s="2">
        <v>90</v>
      </c>
      <c r="M8" s="2">
        <v>55</v>
      </c>
      <c r="N8" s="2">
        <v>60</v>
      </c>
      <c r="O8" s="2">
        <v>100</v>
      </c>
      <c r="P8" s="2">
        <v>30</v>
      </c>
      <c r="Q8" s="2">
        <v>60</v>
      </c>
      <c r="S8" s="3">
        <f t="shared" si="0"/>
        <v>0.44209706414415367</v>
      </c>
      <c r="T8" s="3">
        <f t="shared" si="1"/>
        <v>0.25132741228718347</v>
      </c>
      <c r="U8" s="3">
        <f t="shared" si="2"/>
        <v>7</v>
      </c>
      <c r="V8" s="3">
        <f t="shared" si="3"/>
        <v>100</v>
      </c>
      <c r="W8" s="3">
        <f t="shared" si="4"/>
        <v>4</v>
      </c>
    </row>
    <row r="9" spans="1:23" x14ac:dyDescent="0.25">
      <c r="A9" s="3" t="s">
        <v>132</v>
      </c>
      <c r="B9" s="3">
        <v>7</v>
      </c>
      <c r="C9" s="3">
        <v>9</v>
      </c>
      <c r="D9" s="3">
        <v>400</v>
      </c>
      <c r="E9" s="3">
        <v>0.4</v>
      </c>
      <c r="F9" s="3">
        <v>5.0000000000000001E-4</v>
      </c>
      <c r="G9" s="2">
        <v>0.45</v>
      </c>
      <c r="H9" s="3">
        <v>0</v>
      </c>
      <c r="I9" s="3" t="s">
        <v>82</v>
      </c>
      <c r="J9" s="3">
        <v>200</v>
      </c>
      <c r="K9" s="2">
        <v>-20</v>
      </c>
      <c r="L9" s="2">
        <v>90</v>
      </c>
      <c r="M9" s="2">
        <v>55</v>
      </c>
      <c r="N9" s="2">
        <v>60</v>
      </c>
      <c r="O9" s="2">
        <v>100</v>
      </c>
      <c r="P9" s="2">
        <v>30</v>
      </c>
      <c r="Q9" s="2">
        <v>60</v>
      </c>
      <c r="S9" s="3">
        <f t="shared" si="0"/>
        <v>0.44209706414415367</v>
      </c>
      <c r="T9" s="3">
        <f t="shared" si="1"/>
        <v>0.25132741228718347</v>
      </c>
      <c r="U9" s="3">
        <f t="shared" si="2"/>
        <v>7</v>
      </c>
      <c r="V9" s="3">
        <f t="shared" si="3"/>
        <v>100</v>
      </c>
      <c r="W9" s="3">
        <f t="shared" si="4"/>
        <v>4</v>
      </c>
    </row>
    <row r="10" spans="1:23" x14ac:dyDescent="0.25">
      <c r="A10" s="3" t="s">
        <v>133</v>
      </c>
      <c r="B10" s="3">
        <v>2</v>
      </c>
      <c r="C10" s="3">
        <v>10</v>
      </c>
      <c r="D10" s="3">
        <v>400</v>
      </c>
      <c r="E10" s="2">
        <v>0.6</v>
      </c>
      <c r="F10" s="3">
        <v>5.0000000000000001E-4</v>
      </c>
      <c r="G10" s="2">
        <v>0.45</v>
      </c>
      <c r="H10" s="3">
        <v>0</v>
      </c>
      <c r="I10" s="3" t="s">
        <v>82</v>
      </c>
      <c r="J10" s="3">
        <v>600</v>
      </c>
      <c r="K10" s="2">
        <v>-20</v>
      </c>
      <c r="L10" s="2">
        <v>90</v>
      </c>
      <c r="M10" s="2">
        <v>55</v>
      </c>
      <c r="N10" s="2">
        <v>60</v>
      </c>
      <c r="O10" s="2">
        <v>100</v>
      </c>
      <c r="P10" s="2">
        <v>30</v>
      </c>
      <c r="Q10" s="2">
        <v>60</v>
      </c>
      <c r="S10" s="3">
        <f t="shared" si="0"/>
        <v>0.58946275219220501</v>
      </c>
      <c r="T10" s="3">
        <f t="shared" si="1"/>
        <v>0.18849555921538758</v>
      </c>
      <c r="U10" s="3">
        <f t="shared" si="2"/>
        <v>21</v>
      </c>
      <c r="V10" s="3">
        <f t="shared" si="3"/>
        <v>300</v>
      </c>
      <c r="W10" s="3">
        <f t="shared" si="4"/>
        <v>6</v>
      </c>
    </row>
    <row r="11" spans="1:23" x14ac:dyDescent="0.25">
      <c r="A11" s="3" t="s">
        <v>134</v>
      </c>
      <c r="B11" s="3">
        <v>10</v>
      </c>
      <c r="C11" s="3">
        <v>11</v>
      </c>
      <c r="D11" s="3">
        <v>500</v>
      </c>
      <c r="E11" s="2">
        <v>0.6</v>
      </c>
      <c r="F11" s="3">
        <v>5.0000000000000001E-4</v>
      </c>
      <c r="G11" s="2">
        <v>0.45</v>
      </c>
      <c r="H11" s="3">
        <v>0</v>
      </c>
      <c r="I11" s="3" t="s">
        <v>82</v>
      </c>
      <c r="J11" s="3">
        <v>400</v>
      </c>
      <c r="K11" s="2">
        <v>-20</v>
      </c>
      <c r="L11" s="2">
        <v>90</v>
      </c>
      <c r="M11" s="2">
        <v>55</v>
      </c>
      <c r="N11" s="2">
        <v>60</v>
      </c>
      <c r="O11" s="2">
        <v>100</v>
      </c>
      <c r="P11" s="2">
        <v>30</v>
      </c>
      <c r="Q11" s="2">
        <v>60</v>
      </c>
      <c r="S11" s="3">
        <f t="shared" si="0"/>
        <v>0.39297516812813665</v>
      </c>
      <c r="T11" s="3">
        <f t="shared" si="1"/>
        <v>0.35342917352885167</v>
      </c>
      <c r="U11" s="3">
        <f t="shared" si="2"/>
        <v>14</v>
      </c>
      <c r="V11" s="3">
        <f t="shared" si="3"/>
        <v>200</v>
      </c>
      <c r="W11" s="3">
        <f t="shared" si="4"/>
        <v>6</v>
      </c>
    </row>
    <row r="12" spans="1:23" x14ac:dyDescent="0.25">
      <c r="A12" s="3" t="s">
        <v>135</v>
      </c>
      <c r="B12" s="3">
        <v>11</v>
      </c>
      <c r="C12" s="3">
        <v>12</v>
      </c>
      <c r="D12" s="3">
        <v>500</v>
      </c>
      <c r="E12" s="3">
        <v>0.4</v>
      </c>
      <c r="F12" s="3">
        <v>5.0000000000000001E-4</v>
      </c>
      <c r="G12" s="2">
        <v>0.45</v>
      </c>
      <c r="H12" s="3">
        <v>0</v>
      </c>
      <c r="I12" s="3" t="s">
        <v>82</v>
      </c>
      <c r="J12" s="3">
        <v>200</v>
      </c>
      <c r="K12" s="2">
        <v>-20</v>
      </c>
      <c r="L12" s="2">
        <v>90</v>
      </c>
      <c r="M12" s="2">
        <v>55</v>
      </c>
      <c r="N12" s="2">
        <v>60</v>
      </c>
      <c r="O12" s="2">
        <v>100</v>
      </c>
      <c r="P12" s="2">
        <v>30</v>
      </c>
      <c r="Q12" s="2">
        <v>60</v>
      </c>
      <c r="S12" s="3">
        <f t="shared" si="0"/>
        <v>0.44209706414415367</v>
      </c>
      <c r="T12" s="3">
        <f t="shared" si="1"/>
        <v>0.31415926535897931</v>
      </c>
      <c r="U12" s="3">
        <f t="shared" si="2"/>
        <v>7</v>
      </c>
      <c r="V12" s="3">
        <f t="shared" si="3"/>
        <v>100</v>
      </c>
      <c r="W12" s="3">
        <f t="shared" si="4"/>
        <v>4</v>
      </c>
    </row>
    <row r="13" spans="1:23" x14ac:dyDescent="0.25">
      <c r="N13" s="2"/>
      <c r="Q1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7C95-44CB-4C3D-A27C-48A131E20935}">
  <dimension ref="A1:L2"/>
  <sheetViews>
    <sheetView topLeftCell="C1" zoomScale="85" zoomScaleNormal="85" workbookViewId="0">
      <selection activeCell="G21" sqref="G21"/>
    </sheetView>
  </sheetViews>
  <sheetFormatPr defaultColWidth="8.88671875" defaultRowHeight="13.8" x14ac:dyDescent="0.25"/>
  <cols>
    <col min="1" max="1" width="8.88671875" style="3"/>
    <col min="2" max="2" width="41.21875" style="3" customWidth="1"/>
    <col min="3" max="3" width="20.6640625" style="3" customWidth="1"/>
    <col min="4" max="4" width="22.109375" style="3" customWidth="1"/>
    <col min="5" max="5" width="16" style="3" customWidth="1"/>
    <col min="6" max="6" width="11.33203125" style="3" customWidth="1"/>
    <col min="7" max="7" width="14.6640625" style="3" customWidth="1"/>
    <col min="8" max="8" width="17.21875" style="3" customWidth="1"/>
    <col min="9" max="9" width="16.5546875" style="3" customWidth="1"/>
    <col min="10" max="10" width="20.21875" style="3" customWidth="1"/>
    <col min="11" max="16384" width="8.88671875" style="3"/>
  </cols>
  <sheetData>
    <row r="1" spans="1:12" x14ac:dyDescent="0.25">
      <c r="A1" s="3" t="s">
        <v>105</v>
      </c>
      <c r="B1" s="11" t="s">
        <v>142</v>
      </c>
      <c r="C1" s="11" t="s">
        <v>143</v>
      </c>
      <c r="D1" s="3" t="s">
        <v>162</v>
      </c>
      <c r="E1" s="3" t="s">
        <v>161</v>
      </c>
      <c r="F1" s="3" t="s">
        <v>160</v>
      </c>
      <c r="G1" s="3" t="s">
        <v>163</v>
      </c>
      <c r="H1" s="3" t="s">
        <v>141</v>
      </c>
      <c r="I1" s="3" t="s">
        <v>144</v>
      </c>
      <c r="J1" s="3" t="s">
        <v>164</v>
      </c>
      <c r="K1" s="3" t="s">
        <v>145</v>
      </c>
      <c r="L1" s="3" t="s">
        <v>112</v>
      </c>
    </row>
    <row r="2" spans="1:12" x14ac:dyDescent="0.25">
      <c r="A2" s="3">
        <v>1</v>
      </c>
      <c r="B2" s="3">
        <v>2</v>
      </c>
      <c r="F2" s="3">
        <v>0</v>
      </c>
      <c r="G2" s="3">
        <v>10000</v>
      </c>
      <c r="H2" s="3">
        <v>0.95</v>
      </c>
      <c r="J2" s="3">
        <v>60</v>
      </c>
      <c r="K2" s="3">
        <v>0</v>
      </c>
      <c r="L2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5D18-02B2-488F-82F5-55AC4DDA9403}">
  <dimension ref="A1:O11"/>
  <sheetViews>
    <sheetView workbookViewId="0">
      <selection activeCell="G2" sqref="G2:G11"/>
    </sheetView>
  </sheetViews>
  <sheetFormatPr defaultColWidth="8.88671875" defaultRowHeight="13.8" x14ac:dyDescent="0.25"/>
  <cols>
    <col min="1" max="12" width="8.88671875" style="14"/>
    <col min="13" max="13" width="16.5546875" style="14" customWidth="1"/>
    <col min="14" max="16384" width="8.88671875" style="14"/>
  </cols>
  <sheetData>
    <row r="1" spans="1:15" x14ac:dyDescent="0.25">
      <c r="A1" s="3" t="s">
        <v>104</v>
      </c>
      <c r="B1" s="3" t="s">
        <v>105</v>
      </c>
      <c r="C1" s="3" t="s">
        <v>106</v>
      </c>
      <c r="D1" s="3" t="s">
        <v>103</v>
      </c>
      <c r="E1" s="3" t="s">
        <v>140</v>
      </c>
      <c r="F1" s="3" t="s">
        <v>153</v>
      </c>
      <c r="G1" s="14" t="s">
        <v>154</v>
      </c>
      <c r="H1" s="14" t="s">
        <v>156</v>
      </c>
      <c r="I1" s="14" t="s">
        <v>155</v>
      </c>
      <c r="K1" s="3"/>
      <c r="L1" s="3"/>
      <c r="M1" s="3" t="s">
        <v>139</v>
      </c>
    </row>
    <row r="2" spans="1:15" x14ac:dyDescent="0.25">
      <c r="A2" s="15">
        <v>1</v>
      </c>
      <c r="B2" s="15">
        <v>3</v>
      </c>
      <c r="C2" s="15">
        <v>0.2</v>
      </c>
      <c r="D2" s="15">
        <v>6</v>
      </c>
      <c r="E2" s="15">
        <v>1000</v>
      </c>
      <c r="F2" s="15">
        <v>18</v>
      </c>
      <c r="G2" s="15">
        <v>22</v>
      </c>
      <c r="H2" s="15">
        <v>20</v>
      </c>
      <c r="I2" s="15">
        <v>20</v>
      </c>
      <c r="J2" s="15"/>
      <c r="K2" s="3">
        <f>E2/2</f>
        <v>500</v>
      </c>
      <c r="L2" s="3">
        <f>E2-10</f>
        <v>990</v>
      </c>
      <c r="M2" s="3">
        <f>40/D2*E2/1000</f>
        <v>6.666666666666667</v>
      </c>
      <c r="N2" s="3"/>
      <c r="O2" s="3"/>
    </row>
    <row r="3" spans="1:15" x14ac:dyDescent="0.25">
      <c r="A3" s="15">
        <v>2</v>
      </c>
      <c r="B3" s="15">
        <v>4</v>
      </c>
      <c r="C3" s="15">
        <v>0.2</v>
      </c>
      <c r="D3" s="15">
        <v>6</v>
      </c>
      <c r="E3" s="15">
        <v>1000</v>
      </c>
      <c r="F3" s="15">
        <v>18</v>
      </c>
      <c r="G3" s="15">
        <v>22</v>
      </c>
      <c r="H3" s="15">
        <v>20</v>
      </c>
      <c r="I3" s="15">
        <v>20</v>
      </c>
      <c r="J3" s="15"/>
      <c r="K3" s="3">
        <f t="shared" ref="K3:K11" si="0">E3/2</f>
        <v>500</v>
      </c>
      <c r="L3" s="3">
        <f t="shared" ref="L3:L11" si="1">E3-10</f>
        <v>990</v>
      </c>
      <c r="M3" s="3">
        <f t="shared" ref="M3:M11" si="2">40/D3*E3/1000</f>
        <v>6.666666666666667</v>
      </c>
      <c r="N3" s="3"/>
      <c r="O3" s="3"/>
    </row>
    <row r="4" spans="1:15" x14ac:dyDescent="0.25">
      <c r="A4" s="15">
        <v>3</v>
      </c>
      <c r="B4" s="15">
        <v>5</v>
      </c>
      <c r="C4" s="15">
        <v>0.2</v>
      </c>
      <c r="D4" s="15">
        <v>6</v>
      </c>
      <c r="E4" s="15">
        <v>1000</v>
      </c>
      <c r="F4" s="15">
        <v>18</v>
      </c>
      <c r="G4" s="15">
        <v>22</v>
      </c>
      <c r="H4" s="15">
        <v>20</v>
      </c>
      <c r="I4" s="15">
        <v>20</v>
      </c>
      <c r="J4" s="15"/>
      <c r="K4" s="3">
        <f t="shared" si="0"/>
        <v>500</v>
      </c>
      <c r="L4" s="3">
        <f t="shared" si="1"/>
        <v>990</v>
      </c>
      <c r="M4" s="3">
        <f t="shared" si="2"/>
        <v>6.666666666666667</v>
      </c>
      <c r="N4" s="3"/>
      <c r="O4" s="3"/>
    </row>
    <row r="5" spans="1:15" x14ac:dyDescent="0.25">
      <c r="A5" s="15">
        <v>4</v>
      </c>
      <c r="B5" s="15">
        <v>6</v>
      </c>
      <c r="C5" s="15">
        <v>0.25</v>
      </c>
      <c r="D5" s="15">
        <v>5.5</v>
      </c>
      <c r="E5" s="15">
        <v>900</v>
      </c>
      <c r="F5" s="15">
        <v>18</v>
      </c>
      <c r="G5" s="15">
        <v>22</v>
      </c>
      <c r="H5" s="15">
        <v>20</v>
      </c>
      <c r="I5" s="15">
        <v>20</v>
      </c>
      <c r="J5" s="15"/>
      <c r="K5" s="3">
        <f t="shared" si="0"/>
        <v>450</v>
      </c>
      <c r="L5" s="3">
        <f t="shared" si="1"/>
        <v>890</v>
      </c>
      <c r="M5" s="3">
        <f t="shared" si="2"/>
        <v>6.545454545454545</v>
      </c>
      <c r="N5" s="3"/>
      <c r="O5" s="3"/>
    </row>
    <row r="6" spans="1:15" x14ac:dyDescent="0.25">
      <c r="A6" s="15">
        <v>5</v>
      </c>
      <c r="B6" s="15">
        <v>7</v>
      </c>
      <c r="C6" s="15">
        <v>0.25</v>
      </c>
      <c r="D6" s="15">
        <v>5.5</v>
      </c>
      <c r="E6" s="15">
        <v>900</v>
      </c>
      <c r="F6" s="15">
        <v>18</v>
      </c>
      <c r="G6" s="15">
        <v>22</v>
      </c>
      <c r="H6" s="15">
        <v>20</v>
      </c>
      <c r="I6" s="15">
        <v>20</v>
      </c>
      <c r="J6" s="15"/>
      <c r="K6" s="3">
        <f t="shared" si="0"/>
        <v>450</v>
      </c>
      <c r="L6" s="3">
        <f t="shared" si="1"/>
        <v>890</v>
      </c>
      <c r="M6" s="3">
        <f t="shared" si="2"/>
        <v>6.545454545454545</v>
      </c>
      <c r="N6" s="3"/>
      <c r="O6" s="3"/>
    </row>
    <row r="7" spans="1:15" x14ac:dyDescent="0.25">
      <c r="A7" s="15">
        <v>6</v>
      </c>
      <c r="B7" s="15">
        <v>8</v>
      </c>
      <c r="C7" s="15">
        <v>0.25</v>
      </c>
      <c r="D7" s="15">
        <v>5.5</v>
      </c>
      <c r="E7" s="15">
        <v>900</v>
      </c>
      <c r="F7" s="15">
        <v>18</v>
      </c>
      <c r="G7" s="15">
        <v>22</v>
      </c>
      <c r="H7" s="15">
        <v>20</v>
      </c>
      <c r="I7" s="15">
        <v>20</v>
      </c>
      <c r="J7" s="15"/>
      <c r="K7" s="3">
        <f t="shared" si="0"/>
        <v>450</v>
      </c>
      <c r="L7" s="3">
        <f t="shared" si="1"/>
        <v>890</v>
      </c>
      <c r="M7" s="3">
        <f t="shared" si="2"/>
        <v>6.545454545454545</v>
      </c>
      <c r="N7" s="3"/>
      <c r="O7" s="3"/>
    </row>
    <row r="8" spans="1:15" x14ac:dyDescent="0.25">
      <c r="A8" s="15">
        <v>7</v>
      </c>
      <c r="B8" s="15">
        <v>9</v>
      </c>
      <c r="C8" s="15">
        <v>0.3</v>
      </c>
      <c r="D8" s="15">
        <v>5</v>
      </c>
      <c r="E8" s="15">
        <v>800</v>
      </c>
      <c r="F8" s="15">
        <v>18</v>
      </c>
      <c r="G8" s="15">
        <v>22</v>
      </c>
      <c r="H8" s="15">
        <v>20</v>
      </c>
      <c r="I8" s="15">
        <v>20</v>
      </c>
      <c r="J8" s="15"/>
      <c r="K8" s="3">
        <f t="shared" si="0"/>
        <v>400</v>
      </c>
      <c r="L8" s="3">
        <f t="shared" si="1"/>
        <v>790</v>
      </c>
      <c r="M8" s="3">
        <f t="shared" si="2"/>
        <v>6.4</v>
      </c>
      <c r="N8" s="3"/>
      <c r="O8" s="3"/>
    </row>
    <row r="9" spans="1:15" x14ac:dyDescent="0.25">
      <c r="A9" s="15">
        <v>8</v>
      </c>
      <c r="B9" s="15">
        <v>10</v>
      </c>
      <c r="C9" s="15">
        <v>0.3</v>
      </c>
      <c r="D9" s="15">
        <v>5</v>
      </c>
      <c r="E9" s="15">
        <v>800</v>
      </c>
      <c r="F9" s="15">
        <v>18</v>
      </c>
      <c r="G9" s="15">
        <v>22</v>
      </c>
      <c r="H9" s="15">
        <v>20</v>
      </c>
      <c r="I9" s="15">
        <v>20</v>
      </c>
      <c r="J9" s="15"/>
      <c r="K9" s="3">
        <f t="shared" si="0"/>
        <v>400</v>
      </c>
      <c r="L9" s="3">
        <f t="shared" si="1"/>
        <v>790</v>
      </c>
      <c r="M9" s="3">
        <f t="shared" si="2"/>
        <v>6.4</v>
      </c>
      <c r="N9" s="3"/>
      <c r="O9" s="3"/>
    </row>
    <row r="10" spans="1:15" x14ac:dyDescent="0.25">
      <c r="A10" s="15">
        <v>9</v>
      </c>
      <c r="B10" s="15">
        <v>11</v>
      </c>
      <c r="C10" s="15">
        <v>0.3</v>
      </c>
      <c r="D10" s="15">
        <v>5</v>
      </c>
      <c r="E10" s="15">
        <v>800</v>
      </c>
      <c r="F10" s="15">
        <v>18</v>
      </c>
      <c r="G10" s="15">
        <v>22</v>
      </c>
      <c r="H10" s="15">
        <v>20</v>
      </c>
      <c r="I10" s="15">
        <v>20</v>
      </c>
      <c r="J10" s="15"/>
      <c r="K10" s="3">
        <f t="shared" si="0"/>
        <v>400</v>
      </c>
      <c r="L10" s="3">
        <f t="shared" si="1"/>
        <v>790</v>
      </c>
      <c r="M10" s="3">
        <f t="shared" si="2"/>
        <v>6.4</v>
      </c>
      <c r="N10" s="3"/>
      <c r="O10" s="3"/>
    </row>
    <row r="11" spans="1:15" x14ac:dyDescent="0.25">
      <c r="A11" s="15">
        <v>10</v>
      </c>
      <c r="B11" s="15">
        <v>12</v>
      </c>
      <c r="C11" s="15">
        <v>0.3</v>
      </c>
      <c r="D11" s="15">
        <v>5</v>
      </c>
      <c r="E11" s="15">
        <v>800</v>
      </c>
      <c r="F11" s="15">
        <v>18</v>
      </c>
      <c r="G11" s="15">
        <v>22</v>
      </c>
      <c r="H11" s="15">
        <v>20</v>
      </c>
      <c r="I11" s="15">
        <v>20</v>
      </c>
      <c r="J11" s="15"/>
      <c r="K11" s="3">
        <f t="shared" si="0"/>
        <v>400</v>
      </c>
      <c r="L11" s="3">
        <f t="shared" si="1"/>
        <v>790</v>
      </c>
      <c r="M11" s="3">
        <f t="shared" si="2"/>
        <v>6.4</v>
      </c>
      <c r="N11" s="3"/>
      <c r="O1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BAF-0C48-48E9-A719-33E58AEF2B60}">
  <dimension ref="A1:AC11"/>
  <sheetViews>
    <sheetView zoomScale="85" zoomScaleNormal="85" workbookViewId="0">
      <selection activeCell="AA28" sqref="AA28"/>
    </sheetView>
  </sheetViews>
  <sheetFormatPr defaultColWidth="8.5546875" defaultRowHeight="13.8" x14ac:dyDescent="0.25"/>
  <cols>
    <col min="1" max="1" width="8.5546875" style="3"/>
    <col min="2" max="2" width="33.5546875" style="3" customWidth="1"/>
    <col min="3" max="4" width="26.6640625" style="3" customWidth="1"/>
    <col min="5" max="5" width="14.77734375" style="3" customWidth="1"/>
    <col min="6" max="6" width="10.21875" style="3" customWidth="1"/>
    <col min="7" max="8" width="11.5546875" style="3" customWidth="1"/>
    <col min="9" max="9" width="18.33203125" style="3" customWidth="1"/>
    <col min="10" max="16384" width="8.5546875" style="3"/>
  </cols>
  <sheetData>
    <row r="1" spans="1:29" s="12" customFormat="1" ht="16.8" x14ac:dyDescent="0.25">
      <c r="A1" s="13" t="s">
        <v>120</v>
      </c>
      <c r="B1" s="13" t="s">
        <v>119</v>
      </c>
      <c r="C1" s="13" t="s">
        <v>121</v>
      </c>
      <c r="D1" s="13" t="s">
        <v>159</v>
      </c>
      <c r="E1" s="13" t="s">
        <v>1</v>
      </c>
      <c r="F1" s="13" t="s">
        <v>0</v>
      </c>
      <c r="G1" s="13" t="s">
        <v>2</v>
      </c>
      <c r="H1" s="13" t="s">
        <v>3</v>
      </c>
      <c r="I1" s="13" t="s">
        <v>4</v>
      </c>
      <c r="J1" s="13" t="s">
        <v>5</v>
      </c>
      <c r="K1" s="13" t="s">
        <v>6</v>
      </c>
      <c r="L1" s="13" t="s">
        <v>7</v>
      </c>
      <c r="M1" s="13" t="s">
        <v>8</v>
      </c>
      <c r="N1" s="13" t="s">
        <v>9</v>
      </c>
      <c r="O1" s="13" t="s">
        <v>10</v>
      </c>
      <c r="P1" s="13" t="s">
        <v>11</v>
      </c>
      <c r="Q1" s="13" t="s">
        <v>12</v>
      </c>
      <c r="R1" s="13" t="s">
        <v>13</v>
      </c>
      <c r="S1" s="13" t="s">
        <v>14</v>
      </c>
      <c r="T1" s="13" t="s">
        <v>15</v>
      </c>
      <c r="U1" s="13" t="s">
        <v>16</v>
      </c>
      <c r="V1" s="13" t="s">
        <v>17</v>
      </c>
      <c r="W1" s="13" t="s">
        <v>24</v>
      </c>
      <c r="X1" s="13" t="s">
        <v>18</v>
      </c>
      <c r="Y1" s="13" t="s">
        <v>19</v>
      </c>
      <c r="Z1" s="13" t="s">
        <v>20</v>
      </c>
      <c r="AA1" s="13" t="s">
        <v>21</v>
      </c>
      <c r="AB1" s="13" t="s">
        <v>22</v>
      </c>
      <c r="AC1" s="13" t="s">
        <v>23</v>
      </c>
    </row>
    <row r="2" spans="1:29" x14ac:dyDescent="0.25">
      <c r="A2" s="13">
        <v>1</v>
      </c>
      <c r="B2" s="13">
        <v>1</v>
      </c>
      <c r="C2" s="13">
        <v>0</v>
      </c>
      <c r="D2" s="13">
        <v>0.9</v>
      </c>
      <c r="E2" s="13">
        <v>0.56038329370446605</v>
      </c>
      <c r="F2" s="13">
        <v>0.54682089368221898</v>
      </c>
      <c r="G2" s="13">
        <v>0.53181618894746696</v>
      </c>
      <c r="H2" s="13">
        <v>0.51061687570286596</v>
      </c>
      <c r="I2" s="13">
        <v>0.50133176972146398</v>
      </c>
      <c r="J2" s="13">
        <v>0.539512049049926</v>
      </c>
      <c r="K2" s="13">
        <v>0.624774680013362</v>
      </c>
      <c r="L2" s="13">
        <v>0.72790991438075903</v>
      </c>
      <c r="M2" s="13">
        <v>0.81244104550049401</v>
      </c>
      <c r="N2" s="13">
        <v>0.869785629967603</v>
      </c>
      <c r="O2" s="13">
        <v>0.89627717133186002</v>
      </c>
      <c r="P2" s="13">
        <v>0.90450566597495097</v>
      </c>
      <c r="Q2" s="13">
        <v>0.90188240643591</v>
      </c>
      <c r="R2" s="13">
        <v>0.89756522374553305</v>
      </c>
      <c r="S2" s="13">
        <v>0.89882286593736405</v>
      </c>
      <c r="T2" s="13">
        <v>0.91365056978594805</v>
      </c>
      <c r="U2" s="13">
        <v>0.94768149155316195</v>
      </c>
      <c r="V2" s="13">
        <v>0.98895581554209799</v>
      </c>
      <c r="W2" s="13">
        <v>1</v>
      </c>
      <c r="X2" s="13">
        <v>0.959024533823849</v>
      </c>
      <c r="Y2" s="13">
        <v>0.86589626399548203</v>
      </c>
      <c r="Z2" s="13">
        <v>0.75521946370243698</v>
      </c>
      <c r="AA2" s="13">
        <v>0.66895120589082202</v>
      </c>
      <c r="AB2" s="13">
        <v>0.61338422051776598</v>
      </c>
      <c r="AC2" s="13"/>
    </row>
    <row r="3" spans="1:29" x14ac:dyDescent="0.25">
      <c r="A3" s="13">
        <v>2</v>
      </c>
      <c r="B3" s="13">
        <v>1</v>
      </c>
      <c r="C3" s="13">
        <v>0</v>
      </c>
      <c r="D3" s="13">
        <v>0.9</v>
      </c>
      <c r="E3" s="13">
        <v>0.53229617213967095</v>
      </c>
      <c r="F3" s="13">
        <v>0.49406784401875498</v>
      </c>
      <c r="G3" s="13">
        <v>0.46250375033847602</v>
      </c>
      <c r="H3" s="13">
        <v>0.45507683855838799</v>
      </c>
      <c r="I3" s="13">
        <v>0.47518997429436899</v>
      </c>
      <c r="J3" s="13">
        <v>0.52890565451678795</v>
      </c>
      <c r="K3" s="13">
        <v>0.61625023103736398</v>
      </c>
      <c r="L3" s="13">
        <v>0.72275550377008702</v>
      </c>
      <c r="M3" s="13">
        <v>0.81181580529387998</v>
      </c>
      <c r="N3" s="13">
        <v>0.85626618646633101</v>
      </c>
      <c r="O3" s="13">
        <v>0.86070979692806604</v>
      </c>
      <c r="P3" s="13">
        <v>0.84744297675997804</v>
      </c>
      <c r="Q3" s="13">
        <v>0.832582299140458</v>
      </c>
      <c r="R3" s="13">
        <v>0.82538764186656199</v>
      </c>
      <c r="S3" s="13">
        <v>0.82597432426211503</v>
      </c>
      <c r="T3" s="13">
        <v>0.85707735318073897</v>
      </c>
      <c r="U3" s="13">
        <v>0.91162488363780303</v>
      </c>
      <c r="V3" s="13">
        <v>0.97246299469031305</v>
      </c>
      <c r="W3" s="13">
        <v>1</v>
      </c>
      <c r="X3" s="13">
        <v>0.96515042085465097</v>
      </c>
      <c r="Y3" s="13">
        <v>0.87760228873221302</v>
      </c>
      <c r="Z3" s="13">
        <v>0.76770543942570801</v>
      </c>
      <c r="AA3" s="13">
        <v>0.68316033234608697</v>
      </c>
      <c r="AB3" s="13">
        <v>0.62578715532502105</v>
      </c>
      <c r="AC3" s="13"/>
    </row>
    <row r="4" spans="1:29" x14ac:dyDescent="0.25">
      <c r="A4" s="13">
        <v>3</v>
      </c>
      <c r="B4" s="13">
        <v>1</v>
      </c>
      <c r="C4" s="13">
        <v>0</v>
      </c>
      <c r="D4" s="13">
        <v>0.9</v>
      </c>
      <c r="E4" s="13">
        <v>0.52907942659081197</v>
      </c>
      <c r="F4" s="13">
        <v>0.52704348199605999</v>
      </c>
      <c r="G4" s="13">
        <v>0.51668291186374105</v>
      </c>
      <c r="H4" s="13">
        <v>0.50883876966290598</v>
      </c>
      <c r="I4" s="13">
        <v>0.51611622787455302</v>
      </c>
      <c r="J4" s="13">
        <v>0.56559969417653599</v>
      </c>
      <c r="K4" s="13">
        <v>0.65255853238212802</v>
      </c>
      <c r="L4" s="13">
        <v>0.75262254413946095</v>
      </c>
      <c r="M4" s="13">
        <v>0.82290992376321503</v>
      </c>
      <c r="N4" s="13">
        <v>0.84907743938288704</v>
      </c>
      <c r="O4" s="13">
        <v>0.84133207365415097</v>
      </c>
      <c r="P4" s="13">
        <v>0.83529057735977796</v>
      </c>
      <c r="Q4" s="13">
        <v>0.83801755007657697</v>
      </c>
      <c r="R4" s="13">
        <v>0.84231998279200804</v>
      </c>
      <c r="S4" s="13">
        <v>0.85195381964141603</v>
      </c>
      <c r="T4" s="13">
        <v>0.87946660444531199</v>
      </c>
      <c r="U4" s="13">
        <v>0.91481564257115799</v>
      </c>
      <c r="V4" s="13">
        <v>0.951375944538146</v>
      </c>
      <c r="W4" s="13">
        <v>0.99032117784654305</v>
      </c>
      <c r="X4" s="13">
        <v>1</v>
      </c>
      <c r="Y4" s="13">
        <v>0.93423013440234803</v>
      </c>
      <c r="Z4" s="13">
        <v>0.80151046711978502</v>
      </c>
      <c r="AA4" s="13">
        <v>0.67675403311195403</v>
      </c>
      <c r="AB4" s="13">
        <v>0.58981212019696305</v>
      </c>
      <c r="AC4" s="13"/>
    </row>
    <row r="5" spans="1:29" x14ac:dyDescent="0.25">
      <c r="A5" s="13">
        <v>4</v>
      </c>
      <c r="B5" s="13">
        <v>1</v>
      </c>
      <c r="C5" s="13">
        <v>0</v>
      </c>
      <c r="D5" s="13">
        <v>0.9</v>
      </c>
      <c r="E5" s="13">
        <v>0.56338541771023498</v>
      </c>
      <c r="F5" s="13">
        <v>0.53643894750158105</v>
      </c>
      <c r="G5" s="13">
        <v>0.507503072920515</v>
      </c>
      <c r="H5" s="13">
        <v>0.49474385778226798</v>
      </c>
      <c r="I5" s="13">
        <v>0.50789069570582102</v>
      </c>
      <c r="J5" s="13">
        <v>0.555328007866008</v>
      </c>
      <c r="K5" s="13">
        <v>0.64120985683879905</v>
      </c>
      <c r="L5" s="13">
        <v>0.74697261368395995</v>
      </c>
      <c r="M5" s="13">
        <v>0.84172105192934399</v>
      </c>
      <c r="N5" s="13">
        <v>0.89917129388111705</v>
      </c>
      <c r="O5" s="13">
        <v>0.920720443676046</v>
      </c>
      <c r="P5" s="13">
        <v>0.91015042242831501</v>
      </c>
      <c r="Q5" s="13">
        <v>0.88794185202370601</v>
      </c>
      <c r="R5" s="13">
        <v>0.87926938941432498</v>
      </c>
      <c r="S5" s="13">
        <v>0.87319970005765801</v>
      </c>
      <c r="T5" s="13">
        <v>0.87892746777479103</v>
      </c>
      <c r="U5" s="13">
        <v>0.91217267947913205</v>
      </c>
      <c r="V5" s="13">
        <v>0.96544336470756298</v>
      </c>
      <c r="W5" s="13">
        <v>1</v>
      </c>
      <c r="X5" s="13">
        <v>0.99199070281305801</v>
      </c>
      <c r="Y5" s="13">
        <v>0.920804176006774</v>
      </c>
      <c r="Z5" s="13">
        <v>0.79359385446777997</v>
      </c>
      <c r="AA5" s="13">
        <v>0.67755038821344904</v>
      </c>
      <c r="AB5" s="13">
        <v>0.60131678370156205</v>
      </c>
      <c r="AC5" s="13"/>
    </row>
    <row r="6" spans="1:29" x14ac:dyDescent="0.25">
      <c r="A6" s="13">
        <v>5</v>
      </c>
      <c r="B6" s="13">
        <v>1</v>
      </c>
      <c r="C6" s="13">
        <v>90</v>
      </c>
      <c r="D6" s="13">
        <v>0.94869999999999999</v>
      </c>
      <c r="E6" s="13">
        <v>0.56738337480808798</v>
      </c>
      <c r="F6" s="13">
        <v>0.56410439386832301</v>
      </c>
      <c r="G6" s="13">
        <v>0.56110666126814002</v>
      </c>
      <c r="H6" s="13">
        <v>0.54900441159727098</v>
      </c>
      <c r="I6" s="13">
        <v>0.54401100667152102</v>
      </c>
      <c r="J6" s="13">
        <v>0.57052246601433698</v>
      </c>
      <c r="K6" s="13">
        <v>0.635407554642622</v>
      </c>
      <c r="L6" s="13">
        <v>0.72206192380714396</v>
      </c>
      <c r="M6" s="13">
        <v>0.81249970043255504</v>
      </c>
      <c r="N6" s="13">
        <v>0.89759668088940403</v>
      </c>
      <c r="O6" s="13">
        <v>0.94697840543008804</v>
      </c>
      <c r="P6" s="13">
        <v>0.95839315047833296</v>
      </c>
      <c r="Q6" s="13">
        <v>0.93634707298486397</v>
      </c>
      <c r="R6" s="13">
        <v>0.91605278942516499</v>
      </c>
      <c r="S6" s="13">
        <v>0.91549091973141405</v>
      </c>
      <c r="T6" s="13">
        <v>0.939020299705429</v>
      </c>
      <c r="U6" s="13">
        <v>0.97506298905712896</v>
      </c>
      <c r="V6" s="13">
        <v>1</v>
      </c>
      <c r="W6" s="13">
        <v>0.99810682779792004</v>
      </c>
      <c r="X6" s="13">
        <v>0.96372536944292897</v>
      </c>
      <c r="Y6" s="13">
        <v>0.89707954362162501</v>
      </c>
      <c r="Z6" s="13">
        <v>0.80753096599321095</v>
      </c>
      <c r="AA6" s="13">
        <v>0.72478017864008704</v>
      </c>
      <c r="AB6" s="13">
        <v>0.66257272908767395</v>
      </c>
      <c r="AC6" s="13"/>
    </row>
    <row r="7" spans="1:29" x14ac:dyDescent="0.25">
      <c r="A7" s="13">
        <v>6</v>
      </c>
      <c r="B7" s="13">
        <v>1</v>
      </c>
      <c r="C7" s="13">
        <v>0</v>
      </c>
      <c r="D7" s="13">
        <v>0.9</v>
      </c>
      <c r="E7" s="13">
        <v>0.53508610765958597</v>
      </c>
      <c r="F7" s="13">
        <v>0.53714127875752005</v>
      </c>
      <c r="G7" s="13">
        <v>0.523651869385099</v>
      </c>
      <c r="H7" s="13">
        <v>0.50651923701375801</v>
      </c>
      <c r="I7" s="13">
        <v>0.50617059688835198</v>
      </c>
      <c r="J7" s="13">
        <v>0.53709302445667195</v>
      </c>
      <c r="K7" s="13">
        <v>0.61650391221219902</v>
      </c>
      <c r="L7" s="13">
        <v>0.72488549911453704</v>
      </c>
      <c r="M7" s="13">
        <v>0.80972825347572597</v>
      </c>
      <c r="N7" s="13">
        <v>0.84204334322145202</v>
      </c>
      <c r="O7" s="13">
        <v>0.83720724624092102</v>
      </c>
      <c r="P7" s="13">
        <v>0.82591448825873603</v>
      </c>
      <c r="Q7" s="13">
        <v>0.83061952612781098</v>
      </c>
      <c r="R7" s="13">
        <v>0.85828142318818001</v>
      </c>
      <c r="S7" s="13">
        <v>0.89775368859699201</v>
      </c>
      <c r="T7" s="13">
        <v>0.939782253371926</v>
      </c>
      <c r="U7" s="13">
        <v>0.97852940494448903</v>
      </c>
      <c r="V7" s="13">
        <v>1</v>
      </c>
      <c r="W7" s="13">
        <v>0.98294471481174095</v>
      </c>
      <c r="X7" s="13">
        <v>0.93994680987026102</v>
      </c>
      <c r="Y7" s="13">
        <v>0.85479215772325301</v>
      </c>
      <c r="Z7" s="13">
        <v>0.74155304921426102</v>
      </c>
      <c r="AA7" s="13">
        <v>0.64884899812276398</v>
      </c>
      <c r="AB7" s="13">
        <v>0.594441591903063</v>
      </c>
      <c r="AC7" s="13"/>
    </row>
    <row r="8" spans="1:29" x14ac:dyDescent="0.25">
      <c r="A8" s="13">
        <v>7</v>
      </c>
      <c r="B8" s="13">
        <v>1</v>
      </c>
      <c r="C8" s="13">
        <v>100</v>
      </c>
      <c r="D8" s="13">
        <v>0.94389999999999996</v>
      </c>
      <c r="E8" s="13">
        <v>0.51791433713880097</v>
      </c>
      <c r="F8" s="13">
        <v>0.517943513384306</v>
      </c>
      <c r="G8" s="13">
        <v>0.52124447274144103</v>
      </c>
      <c r="H8" s="13">
        <v>0.514340888737436</v>
      </c>
      <c r="I8" s="13">
        <v>0.50106553506408702</v>
      </c>
      <c r="J8" s="13">
        <v>0.51238160575390801</v>
      </c>
      <c r="K8" s="13">
        <v>0.57397078358245002</v>
      </c>
      <c r="L8" s="13">
        <v>0.67275631125344304</v>
      </c>
      <c r="M8" s="13">
        <v>0.76318066139338003</v>
      </c>
      <c r="N8" s="13">
        <v>0.82555889007557903</v>
      </c>
      <c r="O8" s="13">
        <v>0.86887757054606596</v>
      </c>
      <c r="P8" s="13">
        <v>0.897254401789643</v>
      </c>
      <c r="Q8" s="13">
        <v>0.89529230995455</v>
      </c>
      <c r="R8" s="13">
        <v>0.86946542082135503</v>
      </c>
      <c r="S8" s="13">
        <v>0.85467704879842099</v>
      </c>
      <c r="T8" s="13">
        <v>0.87613191775098198</v>
      </c>
      <c r="U8" s="13">
        <v>0.93218616848456903</v>
      </c>
      <c r="V8" s="13">
        <v>0.98318466571329699</v>
      </c>
      <c r="W8" s="13">
        <v>1</v>
      </c>
      <c r="X8" s="13">
        <v>0.97501050917729604</v>
      </c>
      <c r="Y8" s="13">
        <v>0.90877198095966505</v>
      </c>
      <c r="Z8" s="13">
        <v>0.80731500372561504</v>
      </c>
      <c r="AA8" s="13">
        <v>0.70110305904343395</v>
      </c>
      <c r="AB8" s="13">
        <v>0.618991814342019</v>
      </c>
      <c r="AC8" s="13"/>
    </row>
    <row r="9" spans="1:29" x14ac:dyDescent="0.25">
      <c r="A9" s="13">
        <v>8</v>
      </c>
      <c r="B9" s="13">
        <v>1</v>
      </c>
      <c r="C9" s="13">
        <v>0</v>
      </c>
      <c r="D9" s="13">
        <v>0.9</v>
      </c>
      <c r="E9" s="13">
        <v>0.56504478330873997</v>
      </c>
      <c r="F9" s="13">
        <v>0.54545509349071397</v>
      </c>
      <c r="G9" s="13">
        <v>0.51949909201953903</v>
      </c>
      <c r="H9" s="13">
        <v>0.50243184515921602</v>
      </c>
      <c r="I9" s="13">
        <v>0.50985863028871603</v>
      </c>
      <c r="J9" s="13">
        <v>0.55584903799451102</v>
      </c>
      <c r="K9" s="13">
        <v>0.64596997283725799</v>
      </c>
      <c r="L9" s="13">
        <v>0.76585426345567698</v>
      </c>
      <c r="M9" s="13">
        <v>0.866527693533376</v>
      </c>
      <c r="N9" s="13">
        <v>0.90570895237051896</v>
      </c>
      <c r="O9" s="13">
        <v>0.89765033106632897</v>
      </c>
      <c r="P9" s="13">
        <v>0.88921048629618604</v>
      </c>
      <c r="Q9" s="13">
        <v>0.89100333409204402</v>
      </c>
      <c r="R9" s="13">
        <v>0.89876723297804695</v>
      </c>
      <c r="S9" s="13">
        <v>0.91861265670121695</v>
      </c>
      <c r="T9" s="13">
        <v>0.95001044615800001</v>
      </c>
      <c r="U9" s="13">
        <v>0.98293529124270296</v>
      </c>
      <c r="V9" s="13">
        <v>1</v>
      </c>
      <c r="W9" s="13">
        <v>0.98980603625623798</v>
      </c>
      <c r="X9" s="13">
        <v>0.94736768260315796</v>
      </c>
      <c r="Y9" s="13">
        <v>0.88361835413740497</v>
      </c>
      <c r="Z9" s="13">
        <v>0.78726596723048303</v>
      </c>
      <c r="AA9" s="13">
        <v>0.68846798870082304</v>
      </c>
      <c r="AB9" s="13">
        <v>0.60993736760307604</v>
      </c>
      <c r="AC9" s="13"/>
    </row>
    <row r="10" spans="1:29" x14ac:dyDescent="0.25">
      <c r="A10" s="13">
        <v>9</v>
      </c>
      <c r="B10" s="13">
        <v>1</v>
      </c>
      <c r="C10" s="13">
        <v>125</v>
      </c>
      <c r="D10" s="13">
        <v>0.92849999999999999</v>
      </c>
      <c r="E10" s="13">
        <v>0.59771767600814096</v>
      </c>
      <c r="F10" s="13">
        <v>0.58373727186975699</v>
      </c>
      <c r="G10" s="13">
        <v>0.57156737141344505</v>
      </c>
      <c r="H10" s="13">
        <v>0.55733776594161499</v>
      </c>
      <c r="I10" s="13">
        <v>0.55247229362739603</v>
      </c>
      <c r="J10" s="13">
        <v>0.58537034650978803</v>
      </c>
      <c r="K10" s="13">
        <v>0.67797219086414295</v>
      </c>
      <c r="L10" s="13">
        <v>0.79430733915031104</v>
      </c>
      <c r="M10" s="13">
        <v>0.88283727275636503</v>
      </c>
      <c r="N10" s="13">
        <v>0.91639792178653101</v>
      </c>
      <c r="O10" s="13">
        <v>0.91773661296391795</v>
      </c>
      <c r="P10" s="13">
        <v>0.92233391681882704</v>
      </c>
      <c r="Q10" s="13">
        <v>0.931968296926177</v>
      </c>
      <c r="R10" s="13">
        <v>0.92298583244021104</v>
      </c>
      <c r="S10" s="13">
        <v>0.90210890867636195</v>
      </c>
      <c r="T10" s="13">
        <v>0.89878754266777905</v>
      </c>
      <c r="U10" s="13">
        <v>0.93518105310199295</v>
      </c>
      <c r="V10" s="13">
        <v>0.97827587899651203</v>
      </c>
      <c r="W10" s="13">
        <v>1</v>
      </c>
      <c r="X10" s="13">
        <v>0.979279707208353</v>
      </c>
      <c r="Y10" s="13">
        <v>0.92430974100271301</v>
      </c>
      <c r="Z10" s="13">
        <v>0.83690509293720605</v>
      </c>
      <c r="AA10" s="13">
        <v>0.74436932988628501</v>
      </c>
      <c r="AB10" s="13">
        <v>0.68244314632343905</v>
      </c>
      <c r="AC10" s="13"/>
    </row>
    <row r="11" spans="1:29" x14ac:dyDescent="0.25">
      <c r="A11" s="13">
        <v>99</v>
      </c>
      <c r="B11" s="13">
        <v>3</v>
      </c>
      <c r="C11" s="13">
        <v>-25</v>
      </c>
      <c r="D11" s="13"/>
      <c r="E11" s="13">
        <v>0.85701461827283698</v>
      </c>
      <c r="F11" s="13">
        <v>0.88254956108568205</v>
      </c>
      <c r="G11" s="13">
        <v>0.91230855777004505</v>
      </c>
      <c r="H11" s="13">
        <v>0.94422855128317895</v>
      </c>
      <c r="I11" s="13">
        <v>0.965699078508647</v>
      </c>
      <c r="J11" s="13">
        <v>0.97163145107331095</v>
      </c>
      <c r="K11" s="13">
        <v>0.97393745547724697</v>
      </c>
      <c r="L11" s="13">
        <v>0.96104791142123003</v>
      </c>
      <c r="M11" s="13">
        <v>0.90210733496002804</v>
      </c>
      <c r="N11" s="13">
        <v>0.81047791357513099</v>
      </c>
      <c r="O11" s="13">
        <v>0.73249074563155003</v>
      </c>
      <c r="P11" s="13">
        <v>0.68499307093695505</v>
      </c>
      <c r="Q11" s="13">
        <v>0.652410510501374</v>
      </c>
      <c r="R11" s="13">
        <v>0.630660560471065</v>
      </c>
      <c r="S11" s="13">
        <v>0.63233912009230597</v>
      </c>
      <c r="T11" s="13">
        <v>0.65066867415688801</v>
      </c>
      <c r="U11" s="13">
        <v>0.68835918052788603</v>
      </c>
      <c r="V11" s="13">
        <v>0.73230962836247004</v>
      </c>
      <c r="W11" s="13">
        <v>0.76312980858131196</v>
      </c>
      <c r="X11" s="13">
        <v>0.78301604811542302</v>
      </c>
      <c r="Y11" s="13">
        <v>0.80452582441375597</v>
      </c>
      <c r="Z11" s="13">
        <v>0.81633930537806998</v>
      </c>
      <c r="AA11" s="13">
        <v>0.812725112508485</v>
      </c>
      <c r="AB11" s="13">
        <v>0.804743727909076</v>
      </c>
      <c r="AC11" s="1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mpc.bus</vt:lpstr>
      <vt:lpstr>mpc.branch</vt:lpstr>
      <vt:lpstr>mpc.gen</vt:lpstr>
      <vt:lpstr>mpc.gencost</vt:lpstr>
      <vt:lpstr>mpc.node</vt:lpstr>
      <vt:lpstr>mpc.pipe</vt:lpstr>
      <vt:lpstr>mpc.device</vt:lpstr>
      <vt:lpstr>mpc.building</vt:lpstr>
      <vt:lpstr>mpc.profile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2022-09-27T14:19:55Z</dcterms:modified>
</cp:coreProperties>
</file>