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92941799-7020-4319-9EB9-BF95F8A12B73}" xr6:coauthVersionLast="33" xr6:coauthVersionMax="33" xr10:uidLastSave="{00000000-0000-0000-0000-000000000000}"/>
  <bookViews>
    <workbookView xWindow="0" yWindow="0" windowWidth="22260" windowHeight="12645" activeTab="4" xr2:uid="{00000000-000D-0000-FFFF-FFFF00000000}"/>
  </bookViews>
  <sheets>
    <sheet name="contents" sheetId="1" r:id="rId1"/>
    <sheet name="eigen value" sheetId="2" r:id="rId2"/>
    <sheet name="Sheet1" sheetId="9" r:id="rId3"/>
    <sheet name="factors6" sheetId="3" r:id="rId4"/>
    <sheet name="profiling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9" l="1"/>
  <c r="L6" i="9"/>
  <c r="L7" i="9"/>
  <c r="L8" i="9"/>
  <c r="L9" i="9"/>
  <c r="L10" i="9"/>
  <c r="L11" i="9"/>
  <c r="L12" i="9"/>
  <c r="L13" i="9"/>
  <c r="L14" i="9"/>
  <c r="L4" i="9"/>
  <c r="J5" i="9"/>
  <c r="J6" i="9"/>
  <c r="J7" i="9"/>
  <c r="J8" i="9"/>
  <c r="J9" i="9"/>
  <c r="J10" i="9"/>
  <c r="J11" i="9"/>
  <c r="J12" i="9"/>
  <c r="J13" i="9"/>
  <c r="J14" i="9"/>
  <c r="J4" i="9"/>
  <c r="I5" i="9"/>
  <c r="I6" i="9"/>
  <c r="I7" i="9"/>
  <c r="I8" i="9"/>
  <c r="I9" i="9"/>
  <c r="I10" i="9"/>
  <c r="I11" i="9"/>
  <c r="I12" i="9"/>
  <c r="I13" i="9"/>
  <c r="I14" i="9"/>
  <c r="I4" i="9"/>
</calcChain>
</file>

<file path=xl/sharedStrings.xml><?xml version="1.0" encoding="utf-8"?>
<sst xmlns="http://schemas.openxmlformats.org/spreadsheetml/2006/main" count="201" uniqueCount="79">
  <si>
    <t>Variables in Creation Order</t>
  </si>
  <si>
    <t>#</t>
  </si>
  <si>
    <t>Variable</t>
  </si>
  <si>
    <t>Type</t>
  </si>
  <si>
    <t>Len</t>
  </si>
  <si>
    <t>Format</t>
  </si>
  <si>
    <t>Informat</t>
  </si>
  <si>
    <t>CUST_ID</t>
  </si>
  <si>
    <t>Char</t>
  </si>
  <si>
    <t>BALANCE</t>
  </si>
  <si>
    <t>Num</t>
  </si>
  <si>
    <t>BEST12.</t>
  </si>
  <si>
    <t>BEST32.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</si>
  <si>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</si>
  <si>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</si>
  <si>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</si>
  <si>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</si>
  <si>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</si>
  <si>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</si>
  <si>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</si>
  <si>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</si>
  <si>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</si>
  <si>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</si>
  <si>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</si>
  <si>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</si>
  <si>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</si>
  <si>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</si>
  <si>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</si>
  <si>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</si>
  <si>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 xml:space="preserve"> Credit card holder ID</t>
  </si>
  <si>
    <t xml:space="preserve"> Monthly average balance (based on daily balance averages)</t>
  </si>
  <si>
    <t>Ratio of last 12 months with balance</t>
  </si>
  <si>
    <t>Total purchase amount spent during last 12 months</t>
  </si>
  <si>
    <t>Total amount of one-off purchases</t>
  </si>
  <si>
    <t>Total amount of installment purchases</t>
  </si>
  <si>
    <t>Total cash-advance amount</t>
  </si>
  <si>
    <t>Frequency of purchases (Percent of months with at least one purchase)</t>
  </si>
  <si>
    <t>Frequency of one-off-purchases</t>
  </si>
  <si>
    <t>Frequency of installment purchases</t>
  </si>
  <si>
    <t>Cash-Advance frequency</t>
  </si>
  <si>
    <t>Average amount per purchase transaction</t>
  </si>
  <si>
    <t>Average amount per cash-advance transaction</t>
  </si>
  <si>
    <t>Credit limit</t>
  </si>
  <si>
    <t>Total payments (due amount paid by the customer to decrease their statement balance) in the period</t>
  </si>
  <si>
    <t>Total minimum payments due in the period.</t>
  </si>
  <si>
    <t>Percentage of months with full payment of the due statement balance</t>
  </si>
  <si>
    <t>Number of months as a customer</t>
  </si>
  <si>
    <t>Label</t>
  </si>
  <si>
    <t>Eigenvalue</t>
  </si>
  <si>
    <t>Difference</t>
  </si>
  <si>
    <t>Proportion</t>
  </si>
  <si>
    <t>Cumulative</t>
  </si>
  <si>
    <t>Factor1</t>
  </si>
  <si>
    <t>Factor2</t>
  </si>
  <si>
    <t>Factor3</t>
  </si>
  <si>
    <t>Factor4</t>
  </si>
  <si>
    <t>Factor5</t>
  </si>
  <si>
    <t>Rotated Factor Pattern</t>
  </si>
  <si>
    <t>Mean</t>
  </si>
  <si>
    <t>Cluster</t>
  </si>
  <si>
    <t>Eigenvalues of the Correlation Matrix: Total = 17 Average = 1</t>
  </si>
  <si>
    <t>Factor6</t>
  </si>
  <si>
    <t>All</t>
  </si>
  <si>
    <t>Minimum</t>
  </si>
  <si>
    <t>Maximum</t>
  </si>
  <si>
    <t>Std Dev</t>
  </si>
  <si>
    <t>Variance</t>
  </si>
  <si>
    <t>2STD</t>
  </si>
  <si>
    <t>3STD</t>
  </si>
  <si>
    <t>Yes%</t>
  </si>
  <si>
    <t>We will be considering 7 cluster as it has better distribution in all segments, good segment size and easy to analyze.</t>
  </si>
  <si>
    <t>25% or more above average</t>
  </si>
  <si>
    <t>25% or less below average</t>
  </si>
  <si>
    <t>Segment1 -  Customers with good credit limits, company should provide some offers to increase cash advance and trx.</t>
  </si>
  <si>
    <t>Segment2- same as seg 1 customers, these customers should be provide facilities like  cash advance, boasting them to buy irrespective of having cash in hand.</t>
  </si>
  <si>
    <t>Segment4- Not all services are used by the customers, handsome offers needs to made to let them make usage of credit card more and more.</t>
  </si>
  <si>
    <t>Segment5 and 6- it is below average. SO to attract customers, a survey need to tbe done to better understand their needs, and then accordingly provide the schemes and discount offers, it seems they might have started using other card</t>
  </si>
  <si>
    <t>Segment 7- these set of customers are good at all categories, should focus to provide them great service and timely offers, so that they seek for any other card.</t>
  </si>
  <si>
    <t>Segement3- More than avg range, they are cash cows for the company ,offer on advance trx would help boost the revenue.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</si>
</sst>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 applyAlignment="1">
      <alignment vertical="center"/>
    </xf>
    <xf numFmtId="8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9" fontId="0" fillId="0" borderId="0" xfId="1" applyFont="1"/>
    <xf numFmtId="0" fontId="3" fillId="0" borderId="0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3" xfId="0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9" fontId="0" fillId="0" borderId="2" xfId="1" applyFont="1" applyBorder="1" applyAlignment="1">
      <alignment vertical="center"/>
    </xf>
    <xf numFmtId="9" fontId="0" fillId="0" borderId="1" xfId="1" applyFont="1" applyBorder="1" applyAlignment="1">
      <alignment vertical="center"/>
    </xf>
    <xf numFmtId="9" fontId="0" fillId="0" borderId="3" xfId="1" applyFont="1" applyBorder="1" applyAlignment="1">
      <alignment vertical="center"/>
    </xf>
    <xf numFmtId="9" fontId="0" fillId="0" borderId="4" xfId="1" applyFont="1" applyBorder="1" applyAlignment="1">
      <alignment vertical="center"/>
    </xf>
    <xf numFmtId="9" fontId="0" fillId="0" borderId="5" xfId="1" applyFont="1" applyBorder="1" applyAlignment="1">
      <alignment vertical="center"/>
    </xf>
    <xf numFmtId="9" fontId="0" fillId="0" borderId="6" xfId="1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9" fontId="0" fillId="5" borderId="16" xfId="1" applyFont="1" applyFill="1" applyBorder="1"/>
    <xf numFmtId="0" fontId="0" fillId="0" borderId="0" xfId="0" applyAlignment="1"/>
    <xf numFmtId="0" fontId="2" fillId="0" borderId="2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9" fontId="0" fillId="0" borderId="21" xfId="1" applyFont="1" applyBorder="1" applyAlignment="1">
      <alignment vertical="center"/>
    </xf>
    <xf numFmtId="9" fontId="0" fillId="8" borderId="15" xfId="1" applyFont="1" applyFill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vertical="center" wrapText="1"/>
    </xf>
    <xf numFmtId="0" fontId="0" fillId="7" borderId="5" xfId="0" applyFill="1" applyBorder="1" applyAlignment="1">
      <alignment vertical="center"/>
    </xf>
    <xf numFmtId="0" fontId="0" fillId="7" borderId="6" xfId="0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2"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22"/>
  <sheetViews>
    <sheetView workbookViewId="0">
      <selection activeCell="B19" sqref="B19"/>
    </sheetView>
  </sheetViews>
  <sheetFormatPr defaultRowHeight="15" x14ac:dyDescent="0.25"/>
  <cols>
    <col min="4" max="4" width="37.5703125" customWidth="1"/>
    <col min="9" max="9" width="90.7109375" customWidth="1"/>
  </cols>
  <sheetData>
    <row r="2" spans="3:9" ht="15.75" thickBot="1" x14ac:dyDescent="0.3"/>
    <row r="3" spans="3:9" ht="15" customHeight="1" x14ac:dyDescent="0.25">
      <c r="C3" s="45" t="s">
        <v>0</v>
      </c>
      <c r="D3" s="46"/>
      <c r="E3" s="46"/>
      <c r="F3" s="46"/>
      <c r="G3" s="46"/>
      <c r="H3" s="46"/>
      <c r="I3" s="47"/>
    </row>
    <row r="4" spans="3:9" x14ac:dyDescent="0.25">
      <c r="C4" s="8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10" t="s">
        <v>47</v>
      </c>
    </row>
    <row r="5" spans="3:9" x14ac:dyDescent="0.25">
      <c r="C5" s="3">
        <v>1</v>
      </c>
      <c r="D5" s="1" t="s">
        <v>7</v>
      </c>
      <c r="E5" s="11" t="s">
        <v>8</v>
      </c>
      <c r="F5" s="1">
        <v>6</v>
      </c>
      <c r="G5" s="2">
        <v>6</v>
      </c>
      <c r="H5" s="2">
        <v>6</v>
      </c>
      <c r="I5" s="4" t="s">
        <v>29</v>
      </c>
    </row>
    <row r="6" spans="3:9" x14ac:dyDescent="0.25">
      <c r="C6" s="3">
        <v>2</v>
      </c>
      <c r="D6" s="1" t="s">
        <v>9</v>
      </c>
      <c r="E6" s="1" t="s">
        <v>10</v>
      </c>
      <c r="F6" s="1">
        <v>8</v>
      </c>
      <c r="G6" s="1" t="s">
        <v>11</v>
      </c>
      <c r="H6" s="1" t="s">
        <v>12</v>
      </c>
      <c r="I6" s="4" t="s">
        <v>30</v>
      </c>
    </row>
    <row r="7" spans="3:9" x14ac:dyDescent="0.25">
      <c r="C7" s="3">
        <v>3</v>
      </c>
      <c r="D7" s="1" t="s">
        <v>13</v>
      </c>
      <c r="E7" s="1" t="s">
        <v>10</v>
      </c>
      <c r="F7" s="1">
        <v>8</v>
      </c>
      <c r="G7" s="1" t="s">
        <v>11</v>
      </c>
      <c r="H7" s="1" t="s">
        <v>12</v>
      </c>
      <c r="I7" s="4" t="s">
        <v>31</v>
      </c>
    </row>
    <row r="8" spans="3:9" x14ac:dyDescent="0.25">
      <c r="C8" s="3">
        <v>4</v>
      </c>
      <c r="D8" s="1" t="s">
        <v>14</v>
      </c>
      <c r="E8" s="1" t="s">
        <v>10</v>
      </c>
      <c r="F8" s="1">
        <v>8</v>
      </c>
      <c r="G8" s="1" t="s">
        <v>11</v>
      </c>
      <c r="H8" s="1" t="s">
        <v>12</v>
      </c>
      <c r="I8" s="4" t="s">
        <v>32</v>
      </c>
    </row>
    <row r="9" spans="3:9" x14ac:dyDescent="0.25">
      <c r="C9" s="3">
        <v>5</v>
      </c>
      <c r="D9" s="1" t="s">
        <v>15</v>
      </c>
      <c r="E9" s="1" t="s">
        <v>10</v>
      </c>
      <c r="F9" s="1">
        <v>8</v>
      </c>
      <c r="G9" s="1" t="s">
        <v>11</v>
      </c>
      <c r="H9" s="1" t="s">
        <v>12</v>
      </c>
      <c r="I9" s="4" t="s">
        <v>33</v>
      </c>
    </row>
    <row r="10" spans="3:9" x14ac:dyDescent="0.25">
      <c r="C10" s="3">
        <v>6</v>
      </c>
      <c r="D10" s="1" t="s">
        <v>16</v>
      </c>
      <c r="E10" s="1" t="s">
        <v>10</v>
      </c>
      <c r="F10" s="1">
        <v>8</v>
      </c>
      <c r="G10" s="1" t="s">
        <v>11</v>
      </c>
      <c r="H10" s="1" t="s">
        <v>12</v>
      </c>
      <c r="I10" s="4" t="s">
        <v>34</v>
      </c>
    </row>
    <row r="11" spans="3:9" x14ac:dyDescent="0.25">
      <c r="C11" s="3">
        <v>7</v>
      </c>
      <c r="D11" s="1" t="s">
        <v>17</v>
      </c>
      <c r="E11" s="1" t="s">
        <v>10</v>
      </c>
      <c r="F11" s="1">
        <v>8</v>
      </c>
      <c r="G11" s="1" t="s">
        <v>11</v>
      </c>
      <c r="H11" s="1" t="s">
        <v>12</v>
      </c>
      <c r="I11" s="4" t="s">
        <v>35</v>
      </c>
    </row>
    <row r="12" spans="3:9" x14ac:dyDescent="0.25">
      <c r="C12" s="3">
        <v>8</v>
      </c>
      <c r="D12" s="1" t="s">
        <v>18</v>
      </c>
      <c r="E12" s="1" t="s">
        <v>10</v>
      </c>
      <c r="F12" s="1">
        <v>8</v>
      </c>
      <c r="G12" s="1" t="s">
        <v>11</v>
      </c>
      <c r="H12" s="1" t="s">
        <v>12</v>
      </c>
      <c r="I12" s="4" t="s">
        <v>36</v>
      </c>
    </row>
    <row r="13" spans="3:9" x14ac:dyDescent="0.25">
      <c r="C13" s="3">
        <v>9</v>
      </c>
      <c r="D13" s="1" t="s">
        <v>19</v>
      </c>
      <c r="E13" s="1" t="s">
        <v>10</v>
      </c>
      <c r="F13" s="1">
        <v>8</v>
      </c>
      <c r="G13" s="1" t="s">
        <v>11</v>
      </c>
      <c r="H13" s="1" t="s">
        <v>12</v>
      </c>
      <c r="I13" s="4" t="s">
        <v>37</v>
      </c>
    </row>
    <row r="14" spans="3:9" x14ac:dyDescent="0.25">
      <c r="C14" s="3">
        <v>10</v>
      </c>
      <c r="D14" s="1" t="s">
        <v>20</v>
      </c>
      <c r="E14" s="1" t="s">
        <v>10</v>
      </c>
      <c r="F14" s="1">
        <v>8</v>
      </c>
      <c r="G14" s="1" t="s">
        <v>11</v>
      </c>
      <c r="H14" s="1" t="s">
        <v>12</v>
      </c>
      <c r="I14" s="4" t="s">
        <v>38</v>
      </c>
    </row>
    <row r="15" spans="3:9" x14ac:dyDescent="0.25">
      <c r="C15" s="3">
        <v>11</v>
      </c>
      <c r="D15" s="1" t="s">
        <v>21</v>
      </c>
      <c r="E15" s="1" t="s">
        <v>10</v>
      </c>
      <c r="F15" s="1">
        <v>8</v>
      </c>
      <c r="G15" s="1" t="s">
        <v>11</v>
      </c>
      <c r="H15" s="1" t="s">
        <v>12</v>
      </c>
      <c r="I15" s="4" t="s">
        <v>39</v>
      </c>
    </row>
    <row r="16" spans="3:9" x14ac:dyDescent="0.25">
      <c r="C16" s="3">
        <v>12</v>
      </c>
      <c r="D16" s="1" t="s">
        <v>22</v>
      </c>
      <c r="E16" s="1" t="s">
        <v>10</v>
      </c>
      <c r="F16" s="1">
        <v>8</v>
      </c>
      <c r="G16" s="1" t="s">
        <v>11</v>
      </c>
      <c r="H16" s="1" t="s">
        <v>12</v>
      </c>
      <c r="I16" s="4" t="s">
        <v>41</v>
      </c>
    </row>
    <row r="17" spans="3:9" x14ac:dyDescent="0.25">
      <c r="C17" s="3">
        <v>13</v>
      </c>
      <c r="D17" s="1" t="s">
        <v>23</v>
      </c>
      <c r="E17" s="1" t="s">
        <v>10</v>
      </c>
      <c r="F17" s="1">
        <v>8</v>
      </c>
      <c r="G17" s="1" t="s">
        <v>11</v>
      </c>
      <c r="H17" s="1" t="s">
        <v>12</v>
      </c>
      <c r="I17" s="4" t="s">
        <v>40</v>
      </c>
    </row>
    <row r="18" spans="3:9" x14ac:dyDescent="0.25">
      <c r="C18" s="3">
        <v>14</v>
      </c>
      <c r="D18" s="1" t="s">
        <v>24</v>
      </c>
      <c r="E18" s="1" t="s">
        <v>10</v>
      </c>
      <c r="F18" s="1">
        <v>8</v>
      </c>
      <c r="G18" s="1" t="s">
        <v>11</v>
      </c>
      <c r="H18" s="1" t="s">
        <v>12</v>
      </c>
      <c r="I18" s="4" t="s">
        <v>42</v>
      </c>
    </row>
    <row r="19" spans="3:9" x14ac:dyDescent="0.25">
      <c r="C19" s="3">
        <v>15</v>
      </c>
      <c r="D19" s="1" t="s">
        <v>25</v>
      </c>
      <c r="E19" s="1" t="s">
        <v>10</v>
      </c>
      <c r="F19" s="1">
        <v>8</v>
      </c>
      <c r="G19" s="1" t="s">
        <v>11</v>
      </c>
      <c r="H19" s="1" t="s">
        <v>12</v>
      </c>
      <c r="I19" s="4" t="s">
        <v>43</v>
      </c>
    </row>
    <row r="20" spans="3:9" x14ac:dyDescent="0.25">
      <c r="C20" s="3">
        <v>16</v>
      </c>
      <c r="D20" s="1" t="s">
        <v>26</v>
      </c>
      <c r="E20" s="1" t="s">
        <v>10</v>
      </c>
      <c r="F20" s="1">
        <v>8</v>
      </c>
      <c r="G20" s="1" t="s">
        <v>11</v>
      </c>
      <c r="H20" s="1" t="s">
        <v>12</v>
      </c>
      <c r="I20" s="4" t="s">
        <v>44</v>
      </c>
    </row>
    <row r="21" spans="3:9" x14ac:dyDescent="0.25">
      <c r="C21" s="3">
        <v>17</v>
      </c>
      <c r="D21" s="1" t="s">
        <v>27</v>
      </c>
      <c r="E21" s="1" t="s">
        <v>10</v>
      </c>
      <c r="F21" s="1">
        <v>8</v>
      </c>
      <c r="G21" s="1" t="s">
        <v>11</v>
      </c>
      <c r="H21" s="1" t="s">
        <v>12</v>
      </c>
      <c r="I21" s="4" t="s">
        <v>45</v>
      </c>
    </row>
    <row r="22" spans="3:9" ht="15.75" thickBot="1" x14ac:dyDescent="0.3">
      <c r="C22" s="5">
        <v>18</v>
      </c>
      <c r="D22" s="6" t="s">
        <v>28</v>
      </c>
      <c r="E22" s="6" t="s">
        <v>10</v>
      </c>
      <c r="F22" s="6">
        <v>8</v>
      </c>
      <c r="G22" s="6" t="s">
        <v>11</v>
      </c>
      <c r="H22" s="6" t="s">
        <v>12</v>
      </c>
      <c r="I22" s="7" t="s">
        <v>46</v>
      </c>
    </row>
  </sheetData>
  <mergeCells count="1">
    <mergeCell ref="C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H21"/>
  <sheetViews>
    <sheetView workbookViewId="0">
      <selection activeCell="L7" sqref="L7"/>
    </sheetView>
  </sheetViews>
  <sheetFormatPr defaultRowHeight="15" x14ac:dyDescent="0.25"/>
  <cols>
    <col min="4" max="4" width="5.5703125" customWidth="1"/>
    <col min="5" max="5" width="14.140625" customWidth="1"/>
    <col min="6" max="6" width="10.5703125" bestFit="1" customWidth="1"/>
    <col min="7" max="7" width="10.7109375" customWidth="1"/>
    <col min="8" max="8" width="15.85546875" style="12" customWidth="1"/>
  </cols>
  <sheetData>
    <row r="2" spans="4:8" ht="15.75" thickBot="1" x14ac:dyDescent="0.3"/>
    <row r="3" spans="4:8" ht="25.5" customHeight="1" x14ac:dyDescent="0.25">
      <c r="D3" s="48" t="s">
        <v>60</v>
      </c>
      <c r="E3" s="49"/>
      <c r="F3" s="49"/>
      <c r="G3" s="49"/>
      <c r="H3" s="50"/>
    </row>
    <row r="4" spans="4:8" x14ac:dyDescent="0.25">
      <c r="D4" s="3"/>
      <c r="E4" s="18" t="s">
        <v>48</v>
      </c>
      <c r="F4" s="18" t="s">
        <v>49</v>
      </c>
      <c r="G4" s="18" t="s">
        <v>50</v>
      </c>
      <c r="H4" s="57" t="s">
        <v>51</v>
      </c>
    </row>
    <row r="5" spans="4:8" x14ac:dyDescent="0.25">
      <c r="D5" s="3">
        <v>1</v>
      </c>
      <c r="E5" s="1">
        <v>4.8948769900000002</v>
      </c>
      <c r="F5" s="1">
        <v>1.3938669699999999</v>
      </c>
      <c r="G5" s="1">
        <v>0.28789999999999999</v>
      </c>
      <c r="H5" s="20">
        <v>0.28789999999999999</v>
      </c>
    </row>
    <row r="6" spans="4:8" x14ac:dyDescent="0.25">
      <c r="D6" s="3">
        <v>2</v>
      </c>
      <c r="E6" s="1">
        <v>3.5010100199999998</v>
      </c>
      <c r="F6" s="1">
        <v>1.8763877099999999</v>
      </c>
      <c r="G6" s="1">
        <v>0.2059</v>
      </c>
      <c r="H6" s="20">
        <v>0.49390000000000001</v>
      </c>
    </row>
    <row r="7" spans="4:8" x14ac:dyDescent="0.25">
      <c r="D7" s="3">
        <v>3</v>
      </c>
      <c r="E7" s="1">
        <v>1.6246223099999999</v>
      </c>
      <c r="F7" s="1">
        <v>0.28589099000000001</v>
      </c>
      <c r="G7" s="1">
        <v>9.5600000000000004E-2</v>
      </c>
      <c r="H7" s="20">
        <v>0.58940000000000003</v>
      </c>
    </row>
    <row r="8" spans="4:8" x14ac:dyDescent="0.25">
      <c r="D8" s="3">
        <v>4</v>
      </c>
      <c r="E8" s="1">
        <v>1.3387313199999999</v>
      </c>
      <c r="F8" s="1">
        <v>0.21925655999999999</v>
      </c>
      <c r="G8" s="1">
        <v>7.8700000000000006E-2</v>
      </c>
      <c r="H8" s="20">
        <v>0.66820000000000002</v>
      </c>
    </row>
    <row r="9" spans="4:8" x14ac:dyDescent="0.25">
      <c r="D9" s="3">
        <v>5</v>
      </c>
      <c r="E9" s="1">
        <v>1.1194747599999999</v>
      </c>
      <c r="F9" s="1">
        <v>0.27284373000000001</v>
      </c>
      <c r="G9" s="1">
        <v>6.59E-2</v>
      </c>
      <c r="H9" s="20">
        <v>0.73399999999999999</v>
      </c>
    </row>
    <row r="10" spans="4:8" x14ac:dyDescent="0.25">
      <c r="D10" s="59">
        <v>6</v>
      </c>
      <c r="E10" s="60">
        <v>0.84663104</v>
      </c>
      <c r="F10" s="60">
        <v>5.7524369999999998E-2</v>
      </c>
      <c r="G10" s="60">
        <v>4.9799999999999997E-2</v>
      </c>
      <c r="H10" s="61">
        <v>0.78380000000000005</v>
      </c>
    </row>
    <row r="11" spans="4:8" x14ac:dyDescent="0.25">
      <c r="D11" s="3">
        <v>7</v>
      </c>
      <c r="E11" s="1">
        <v>0.78910665999999996</v>
      </c>
      <c r="F11" s="1">
        <v>0.13303432000000001</v>
      </c>
      <c r="G11" s="1">
        <v>4.6399999999999997E-2</v>
      </c>
      <c r="H11" s="20">
        <v>0.83030000000000004</v>
      </c>
    </row>
    <row r="12" spans="4:8" x14ac:dyDescent="0.25">
      <c r="D12" s="3">
        <v>8</v>
      </c>
      <c r="E12" s="1">
        <v>0.65607234000000003</v>
      </c>
      <c r="F12" s="1">
        <v>8.1242400000000006E-2</v>
      </c>
      <c r="G12" s="1">
        <v>3.8600000000000002E-2</v>
      </c>
      <c r="H12" s="20">
        <v>0.86890000000000001</v>
      </c>
    </row>
    <row r="13" spans="4:8" x14ac:dyDescent="0.25">
      <c r="D13" s="3">
        <v>9</v>
      </c>
      <c r="E13" s="1">
        <v>0.57482993999999998</v>
      </c>
      <c r="F13" s="1">
        <v>9.5363680000000006E-2</v>
      </c>
      <c r="G13" s="1">
        <v>3.3799999999999997E-2</v>
      </c>
      <c r="H13" s="20">
        <v>0.90269999999999995</v>
      </c>
    </row>
    <row r="14" spans="4:8" x14ac:dyDescent="0.25">
      <c r="D14" s="3">
        <v>10</v>
      </c>
      <c r="E14" s="1">
        <v>0.47946625999999998</v>
      </c>
      <c r="F14" s="1">
        <v>0.17070961000000001</v>
      </c>
      <c r="G14" s="1">
        <v>2.8199999999999999E-2</v>
      </c>
      <c r="H14" s="20">
        <v>0.93089999999999995</v>
      </c>
    </row>
    <row r="15" spans="4:8" x14ac:dyDescent="0.25">
      <c r="D15" s="3">
        <v>11</v>
      </c>
      <c r="E15" s="1">
        <v>0.30875666000000002</v>
      </c>
      <c r="F15" s="1">
        <v>1.428653E-2</v>
      </c>
      <c r="G15" s="1">
        <v>1.8200000000000001E-2</v>
      </c>
      <c r="H15" s="20">
        <v>0.94899999999999995</v>
      </c>
    </row>
    <row r="16" spans="4:8" x14ac:dyDescent="0.25">
      <c r="D16" s="3">
        <v>12</v>
      </c>
      <c r="E16" s="1">
        <v>0.29447013</v>
      </c>
      <c r="F16" s="1">
        <v>6.1944449999999998E-2</v>
      </c>
      <c r="G16" s="1">
        <v>1.7299999999999999E-2</v>
      </c>
      <c r="H16" s="20">
        <v>0.96640000000000004</v>
      </c>
    </row>
    <row r="17" spans="4:8" x14ac:dyDescent="0.25">
      <c r="D17" s="3">
        <v>13</v>
      </c>
      <c r="E17" s="1">
        <v>0.23252568000000001</v>
      </c>
      <c r="F17" s="1">
        <v>3.6528020000000001E-2</v>
      </c>
      <c r="G17" s="1">
        <v>1.37E-2</v>
      </c>
      <c r="H17" s="20">
        <v>0.98</v>
      </c>
    </row>
    <row r="18" spans="4:8" x14ac:dyDescent="0.25">
      <c r="D18" s="3">
        <v>14</v>
      </c>
      <c r="E18" s="1">
        <v>0.19599765999999999</v>
      </c>
      <c r="F18" s="1">
        <v>9.0841599999999995E-2</v>
      </c>
      <c r="G18" s="1">
        <v>1.15E-2</v>
      </c>
      <c r="H18" s="20">
        <v>0.99160000000000004</v>
      </c>
    </row>
    <row r="19" spans="4:8" x14ac:dyDescent="0.25">
      <c r="D19" s="3">
        <v>15</v>
      </c>
      <c r="E19" s="1">
        <v>0.10515606</v>
      </c>
      <c r="F19" s="1">
        <v>6.6917089999999999E-2</v>
      </c>
      <c r="G19" s="1">
        <v>6.1999999999999998E-3</v>
      </c>
      <c r="H19" s="20">
        <v>0.99770000000000003</v>
      </c>
    </row>
    <row r="20" spans="4:8" x14ac:dyDescent="0.25">
      <c r="D20" s="3">
        <v>16</v>
      </c>
      <c r="E20" s="1">
        <v>3.8238969999999997E-2</v>
      </c>
      <c r="F20" s="1">
        <v>3.8205759999999998E-2</v>
      </c>
      <c r="G20" s="1">
        <v>2.2000000000000001E-3</v>
      </c>
      <c r="H20" s="20">
        <v>1</v>
      </c>
    </row>
    <row r="21" spans="4:8" ht="15.75" thickBot="1" x14ac:dyDescent="0.3">
      <c r="D21" s="5">
        <v>17</v>
      </c>
      <c r="E21" s="6">
        <v>3.3210000000000002E-5</v>
      </c>
      <c r="F21" s="6"/>
      <c r="G21" s="6">
        <v>0</v>
      </c>
      <c r="H21" s="58">
        <v>1</v>
      </c>
    </row>
  </sheetData>
  <mergeCells count="1">
    <mergeCell ref="D3:H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FC81-DF23-4E23-9983-12D407C2A219}">
  <dimension ref="C3:L20"/>
  <sheetViews>
    <sheetView workbookViewId="0">
      <selection activeCell="J17" sqref="J17"/>
    </sheetView>
  </sheetViews>
  <sheetFormatPr defaultRowHeight="15" x14ac:dyDescent="0.25"/>
  <cols>
    <col min="3" max="3" width="38.42578125" bestFit="1" customWidth="1"/>
    <col min="4" max="4" width="9.7109375" bestFit="1" customWidth="1"/>
    <col min="5" max="5" width="10" bestFit="1" customWidth="1"/>
    <col min="6" max="8" width="12" bestFit="1" customWidth="1"/>
  </cols>
  <sheetData>
    <row r="3" spans="3:12" x14ac:dyDescent="0.25">
      <c r="C3" s="16" t="s">
        <v>2</v>
      </c>
      <c r="D3" s="16" t="s">
        <v>63</v>
      </c>
      <c r="E3" s="16" t="s">
        <v>64</v>
      </c>
      <c r="F3" s="16" t="s">
        <v>58</v>
      </c>
      <c r="G3" s="16" t="s">
        <v>65</v>
      </c>
      <c r="H3" s="16" t="s">
        <v>66</v>
      </c>
      <c r="I3" s="16" t="s">
        <v>67</v>
      </c>
      <c r="J3" s="16" t="s">
        <v>68</v>
      </c>
    </row>
    <row r="4" spans="3:12" x14ac:dyDescent="0.25">
      <c r="C4" s="18" t="s">
        <v>9</v>
      </c>
      <c r="D4" s="1">
        <v>0</v>
      </c>
      <c r="E4" s="1">
        <v>19043.14</v>
      </c>
      <c r="F4" s="1">
        <v>1564.47</v>
      </c>
      <c r="G4" s="1">
        <v>2081.5300000000002</v>
      </c>
      <c r="H4" s="1">
        <v>4332774.97</v>
      </c>
      <c r="I4">
        <f>F4+2*G4</f>
        <v>5727.5300000000007</v>
      </c>
      <c r="J4">
        <f>F4+3*G4</f>
        <v>7809.06</v>
      </c>
      <c r="L4" t="str">
        <f>C4&amp; " &gt; " &amp;J4&amp; " or"</f>
        <v>BALANCE &gt; 7809.06 or</v>
      </c>
    </row>
    <row r="5" spans="3:12" x14ac:dyDescent="0.25">
      <c r="C5" s="18" t="s">
        <v>14</v>
      </c>
      <c r="D5" s="1">
        <v>0</v>
      </c>
      <c r="E5" s="1">
        <v>49039.57</v>
      </c>
      <c r="F5" s="1">
        <v>1003.2</v>
      </c>
      <c r="G5" s="1">
        <v>2136.63</v>
      </c>
      <c r="H5" s="1">
        <v>4565208.1900000004</v>
      </c>
      <c r="I5">
        <f t="shared" ref="I5:I14" si="0">F5+2*G5</f>
        <v>5276.46</v>
      </c>
      <c r="J5">
        <f t="shared" ref="J5:J14" si="1">F5+3*G5</f>
        <v>7413.09</v>
      </c>
      <c r="L5" t="str">
        <f t="shared" ref="L5:L14" si="2">C5&amp; " &gt; " &amp;J5&amp; " or"</f>
        <v>PURCHASES &gt; 7413.09 or</v>
      </c>
    </row>
    <row r="6" spans="3:12" x14ac:dyDescent="0.25">
      <c r="C6" s="18" t="s">
        <v>15</v>
      </c>
      <c r="D6" s="1">
        <v>0</v>
      </c>
      <c r="E6" s="1">
        <v>40761.25</v>
      </c>
      <c r="F6" s="1">
        <v>592.43737090000002</v>
      </c>
      <c r="G6" s="1">
        <v>1659.89</v>
      </c>
      <c r="H6" s="1">
        <v>2755227.9</v>
      </c>
      <c r="I6">
        <f t="shared" si="0"/>
        <v>3912.2173709000003</v>
      </c>
      <c r="J6">
        <f t="shared" si="1"/>
        <v>5572.1073709000002</v>
      </c>
      <c r="L6" t="str">
        <f t="shared" si="2"/>
        <v>ONEOFF_PURCHASES &gt; 5572.1073709 or</v>
      </c>
    </row>
    <row r="7" spans="3:12" x14ac:dyDescent="0.25">
      <c r="C7" s="18" t="s">
        <v>16</v>
      </c>
      <c r="D7" s="1">
        <v>0</v>
      </c>
      <c r="E7" s="1">
        <v>22500</v>
      </c>
      <c r="F7" s="1">
        <v>411.06764470000002</v>
      </c>
      <c r="G7" s="1">
        <v>904.33811519999995</v>
      </c>
      <c r="H7" s="1">
        <v>817827.43</v>
      </c>
      <c r="I7">
        <f t="shared" si="0"/>
        <v>2219.7438751</v>
      </c>
      <c r="J7">
        <f t="shared" si="1"/>
        <v>3124.0819902999997</v>
      </c>
      <c r="L7" t="str">
        <f t="shared" si="2"/>
        <v>INSTALLMENTS_PURCHASES &gt; 3124.0819903 or</v>
      </c>
    </row>
    <row r="8" spans="3:12" x14ac:dyDescent="0.25">
      <c r="C8" s="18" t="s">
        <v>17</v>
      </c>
      <c r="D8" s="1">
        <v>0</v>
      </c>
      <c r="E8" s="1">
        <v>47137.21</v>
      </c>
      <c r="F8" s="1">
        <v>978.87111249999998</v>
      </c>
      <c r="G8" s="1">
        <v>2097.16</v>
      </c>
      <c r="H8" s="1">
        <v>4398096.33</v>
      </c>
      <c r="I8">
        <f t="shared" si="0"/>
        <v>5173.1911124999997</v>
      </c>
      <c r="J8">
        <f t="shared" si="1"/>
        <v>7270.3511124999995</v>
      </c>
      <c r="L8" t="str">
        <f t="shared" si="2"/>
        <v>CASH_ADVANCE &gt; 7270.3511125 or</v>
      </c>
    </row>
    <row r="9" spans="3:12" x14ac:dyDescent="0.25">
      <c r="C9" s="18" t="s">
        <v>22</v>
      </c>
      <c r="D9" s="1">
        <v>0</v>
      </c>
      <c r="E9" s="1">
        <v>123</v>
      </c>
      <c r="F9" s="1">
        <v>3.2488267999999998</v>
      </c>
      <c r="G9" s="1">
        <v>6.8246466999999997</v>
      </c>
      <c r="H9" s="1">
        <v>46.575803200000003</v>
      </c>
      <c r="I9">
        <f t="shared" si="0"/>
        <v>16.898120200000001</v>
      </c>
      <c r="J9">
        <f t="shared" si="1"/>
        <v>23.7227669</v>
      </c>
      <c r="L9" t="str">
        <f t="shared" si="2"/>
        <v>CASH_ADVANCE_TRX &gt; 23.7227669 or</v>
      </c>
    </row>
    <row r="10" spans="3:12" x14ac:dyDescent="0.25">
      <c r="C10" s="18" t="s">
        <v>23</v>
      </c>
      <c r="D10" s="1">
        <v>0</v>
      </c>
      <c r="E10" s="1">
        <v>358</v>
      </c>
      <c r="F10" s="1">
        <v>14.7098324</v>
      </c>
      <c r="G10" s="1">
        <v>24.8576491</v>
      </c>
      <c r="H10" s="1">
        <v>617.90271929999994</v>
      </c>
      <c r="I10">
        <f t="shared" si="0"/>
        <v>64.425130600000003</v>
      </c>
      <c r="J10">
        <f t="shared" si="1"/>
        <v>89.282779699999992</v>
      </c>
      <c r="L10" t="str">
        <f t="shared" si="2"/>
        <v>PURCHASES_TRX &gt; 89.2827797 or</v>
      </c>
    </row>
    <row r="11" spans="3:12" x14ac:dyDescent="0.25">
      <c r="C11" s="18" t="s">
        <v>24</v>
      </c>
      <c r="D11" s="1">
        <v>50</v>
      </c>
      <c r="E11" s="1">
        <v>30000</v>
      </c>
      <c r="F11" s="1">
        <v>4494.45</v>
      </c>
      <c r="G11" s="1">
        <v>3638.82</v>
      </c>
      <c r="H11" s="1">
        <v>13240979.880000001</v>
      </c>
      <c r="I11">
        <f t="shared" si="0"/>
        <v>11772.09</v>
      </c>
      <c r="J11">
        <f t="shared" si="1"/>
        <v>15410.91</v>
      </c>
      <c r="L11" t="str">
        <f t="shared" si="2"/>
        <v>CREDIT_LIMIT &gt; 15410.91 or</v>
      </c>
    </row>
    <row r="12" spans="3:12" x14ac:dyDescent="0.25">
      <c r="C12" s="18" t="s">
        <v>25</v>
      </c>
      <c r="D12" s="1">
        <v>0</v>
      </c>
      <c r="E12" s="1">
        <v>50721.48</v>
      </c>
      <c r="F12" s="1">
        <v>1733.14</v>
      </c>
      <c r="G12" s="1">
        <v>2895.06</v>
      </c>
      <c r="H12" s="1">
        <v>8381394.1600000001</v>
      </c>
      <c r="I12">
        <f t="shared" si="0"/>
        <v>7523.26</v>
      </c>
      <c r="J12">
        <f t="shared" si="1"/>
        <v>10418.32</v>
      </c>
      <c r="L12" t="str">
        <f t="shared" si="2"/>
        <v>PAYMENTS &gt; 10418.32 or</v>
      </c>
    </row>
    <row r="13" spans="3:12" x14ac:dyDescent="0.25">
      <c r="C13" s="18" t="s">
        <v>26</v>
      </c>
      <c r="D13" s="1">
        <v>1.9162999999999999E-2</v>
      </c>
      <c r="E13" s="1">
        <v>76406.210000000006</v>
      </c>
      <c r="F13" s="1">
        <v>864.20654230000002</v>
      </c>
      <c r="G13" s="1">
        <v>2372.4499999999998</v>
      </c>
      <c r="H13" s="1">
        <v>5628502.9000000004</v>
      </c>
      <c r="I13">
        <f t="shared" si="0"/>
        <v>5609.1065423</v>
      </c>
      <c r="J13">
        <f t="shared" si="1"/>
        <v>7981.5565422999998</v>
      </c>
      <c r="L13" t="str">
        <f t="shared" si="2"/>
        <v>MINIMUM_PAYMENTS &gt; 7981.5565423 or</v>
      </c>
    </row>
    <row r="14" spans="3:12" x14ac:dyDescent="0.25">
      <c r="C14" s="18" t="s">
        <v>28</v>
      </c>
      <c r="D14" s="1">
        <v>6</v>
      </c>
      <c r="E14" s="1">
        <v>12</v>
      </c>
      <c r="F14" s="1">
        <v>11.517318400000001</v>
      </c>
      <c r="G14" s="1">
        <v>1.3383308</v>
      </c>
      <c r="H14" s="1">
        <v>1.7911292000000001</v>
      </c>
      <c r="I14">
        <f t="shared" si="0"/>
        <v>14.19398</v>
      </c>
      <c r="J14">
        <f t="shared" si="1"/>
        <v>15.532310800000001</v>
      </c>
      <c r="L14" t="str">
        <f t="shared" si="2"/>
        <v>TENURE &gt; 15.5323108 or</v>
      </c>
    </row>
    <row r="15" spans="3:12" x14ac:dyDescent="0.25">
      <c r="C15" s="16" t="s">
        <v>18</v>
      </c>
      <c r="D15" s="17">
        <v>0</v>
      </c>
      <c r="E15" s="17">
        <v>1</v>
      </c>
      <c r="F15" s="17">
        <v>0.49035050000000002</v>
      </c>
      <c r="G15" s="17">
        <v>0.40137070000000002</v>
      </c>
      <c r="H15" s="17">
        <v>0.16109850000000001</v>
      </c>
    </row>
    <row r="16" spans="3:12" x14ac:dyDescent="0.25">
      <c r="C16" s="16" t="s">
        <v>19</v>
      </c>
      <c r="D16" s="17">
        <v>0</v>
      </c>
      <c r="E16" s="17">
        <v>1</v>
      </c>
      <c r="F16" s="17">
        <v>0.20245769999999999</v>
      </c>
      <c r="G16" s="17">
        <v>0.29833609999999999</v>
      </c>
      <c r="H16" s="17">
        <v>8.9004399999999997E-2</v>
      </c>
    </row>
    <row r="17" spans="3:8" x14ac:dyDescent="0.25">
      <c r="C17" s="16" t="s">
        <v>20</v>
      </c>
      <c r="D17" s="17">
        <v>0</v>
      </c>
      <c r="E17" s="17">
        <v>1</v>
      </c>
      <c r="F17" s="17">
        <v>0.36443730000000002</v>
      </c>
      <c r="G17" s="17">
        <v>0.39744780000000002</v>
      </c>
      <c r="H17" s="17">
        <v>0.15796470000000001</v>
      </c>
    </row>
    <row r="18" spans="3:8" x14ac:dyDescent="0.25">
      <c r="C18" s="16" t="s">
        <v>27</v>
      </c>
      <c r="D18" s="17">
        <v>0</v>
      </c>
      <c r="E18" s="17">
        <v>1</v>
      </c>
      <c r="F18" s="17">
        <v>0.15371460000000001</v>
      </c>
      <c r="G18" s="17">
        <v>0.29249920000000001</v>
      </c>
      <c r="H18" s="17">
        <v>8.5555800000000001E-2</v>
      </c>
    </row>
    <row r="19" spans="3:8" x14ac:dyDescent="0.25">
      <c r="C19" s="18" t="s">
        <v>13</v>
      </c>
      <c r="D19" s="1">
        <v>0</v>
      </c>
      <c r="E19" s="1">
        <v>1</v>
      </c>
      <c r="F19" s="1">
        <v>0.87727069999999996</v>
      </c>
      <c r="G19" s="1">
        <v>0.236904</v>
      </c>
      <c r="H19" s="1">
        <v>5.61235E-2</v>
      </c>
    </row>
    <row r="20" spans="3:8" x14ac:dyDescent="0.25">
      <c r="C20" s="16" t="s">
        <v>21</v>
      </c>
      <c r="D20" s="17">
        <v>0</v>
      </c>
      <c r="E20" s="17">
        <v>1.5</v>
      </c>
      <c r="F20" s="17">
        <v>0.13514419999999999</v>
      </c>
      <c r="G20" s="17">
        <v>0.2001214</v>
      </c>
      <c r="H20" s="17">
        <v>4.0048599999999997E-2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22"/>
  <sheetViews>
    <sheetView topLeftCell="D2" workbookViewId="0">
      <selection activeCell="P14" sqref="P14"/>
    </sheetView>
  </sheetViews>
  <sheetFormatPr defaultRowHeight="15" x14ac:dyDescent="0.25"/>
  <cols>
    <col min="2" max="2" width="6.5703125" customWidth="1"/>
    <col min="7" max="7" width="40.85546875" bestFit="1" customWidth="1"/>
    <col min="15" max="15" width="28.28515625" bestFit="1" customWidth="1"/>
  </cols>
  <sheetData>
    <row r="3" spans="2:15" ht="15.75" thickBot="1" x14ac:dyDescent="0.3"/>
    <row r="4" spans="2:15" ht="15" customHeight="1" x14ac:dyDescent="0.25">
      <c r="G4" s="64" t="s">
        <v>57</v>
      </c>
      <c r="H4" s="65"/>
      <c r="I4" s="65"/>
      <c r="J4" s="65"/>
      <c r="K4" s="65"/>
      <c r="L4" s="65"/>
      <c r="M4" s="66"/>
    </row>
    <row r="5" spans="2:15" x14ac:dyDescent="0.25">
      <c r="G5" s="67"/>
      <c r="H5" s="62" t="s">
        <v>52</v>
      </c>
      <c r="I5" s="62" t="s">
        <v>53</v>
      </c>
      <c r="J5" s="62" t="s">
        <v>54</v>
      </c>
      <c r="K5" s="62" t="s">
        <v>55</v>
      </c>
      <c r="L5" s="62" t="s">
        <v>56</v>
      </c>
      <c r="M5" s="68" t="s">
        <v>61</v>
      </c>
    </row>
    <row r="6" spans="2:15" x14ac:dyDescent="0.25">
      <c r="B6" s="13"/>
      <c r="G6" s="72" t="s">
        <v>20</v>
      </c>
      <c r="H6" s="73">
        <v>0.93861000000000006</v>
      </c>
      <c r="I6" s="1">
        <v>-1.338E-2</v>
      </c>
      <c r="J6" s="1">
        <v>-0.14061000000000001</v>
      </c>
      <c r="K6" s="1">
        <v>-3.5569999999999997E-2</v>
      </c>
      <c r="L6" s="1">
        <v>-5.6939999999999998E-2</v>
      </c>
      <c r="M6" s="69">
        <v>5.8599999999999998E-3</v>
      </c>
      <c r="O6" s="14" t="s">
        <v>14</v>
      </c>
    </row>
    <row r="7" spans="2:15" x14ac:dyDescent="0.25">
      <c r="B7" s="13"/>
      <c r="G7" s="72" t="s">
        <v>16</v>
      </c>
      <c r="H7" s="73">
        <v>0.83152999999999999</v>
      </c>
      <c r="I7" s="63">
        <v>0.1099</v>
      </c>
      <c r="J7" s="1">
        <v>-6.8159999999999998E-2</v>
      </c>
      <c r="K7" s="1">
        <v>-2.742E-2</v>
      </c>
      <c r="L7" s="63">
        <v>0.21518999999999999</v>
      </c>
      <c r="M7" s="69">
        <v>5.2350000000000001E-2</v>
      </c>
      <c r="O7" s="14" t="s">
        <v>25</v>
      </c>
    </row>
    <row r="8" spans="2:15" x14ac:dyDescent="0.25">
      <c r="B8" s="13"/>
      <c r="G8" s="72" t="s">
        <v>18</v>
      </c>
      <c r="H8" s="73">
        <v>0.82891999999999999</v>
      </c>
      <c r="I8" s="63">
        <v>0.32850000000000001</v>
      </c>
      <c r="J8" s="1">
        <v>-0.18815000000000001</v>
      </c>
      <c r="K8" s="1">
        <v>-4.3470000000000002E-2</v>
      </c>
      <c r="L8" s="1">
        <v>-8.6790000000000006E-2</v>
      </c>
      <c r="M8" s="20">
        <v>-2.6089999999999999E-2</v>
      </c>
      <c r="O8" s="14" t="s">
        <v>22</v>
      </c>
    </row>
    <row r="9" spans="2:15" x14ac:dyDescent="0.25">
      <c r="B9" s="13"/>
      <c r="G9" s="72" t="s">
        <v>23</v>
      </c>
      <c r="H9" s="73">
        <v>0.68937000000000004</v>
      </c>
      <c r="I9" s="63">
        <v>0.56606000000000001</v>
      </c>
      <c r="J9" s="1">
        <v>-6.3850000000000004E-2</v>
      </c>
      <c r="K9" s="63">
        <v>2.9329999999999998E-2</v>
      </c>
      <c r="L9" s="63">
        <v>6.8739999999999996E-2</v>
      </c>
      <c r="M9" s="69">
        <v>7.2779999999999997E-2</v>
      </c>
      <c r="O9" s="14" t="s">
        <v>17</v>
      </c>
    </row>
    <row r="10" spans="2:15" x14ac:dyDescent="0.25">
      <c r="B10" s="13"/>
      <c r="G10" s="70" t="s">
        <v>15</v>
      </c>
      <c r="H10" s="71">
        <v>8.2159999999999997E-2</v>
      </c>
      <c r="I10" s="71">
        <v>0.91283999999999998</v>
      </c>
      <c r="J10" s="1">
        <v>-5.2319999999999998E-2</v>
      </c>
      <c r="K10" s="1">
        <v>-2.5000000000000001E-4</v>
      </c>
      <c r="L10" s="63">
        <v>0.20227999999999999</v>
      </c>
      <c r="M10" s="69">
        <v>3.9500000000000004E-3</v>
      </c>
      <c r="O10" s="14" t="s">
        <v>9</v>
      </c>
    </row>
    <row r="11" spans="2:15" x14ac:dyDescent="0.25">
      <c r="B11" s="13"/>
      <c r="G11" s="70" t="s">
        <v>19</v>
      </c>
      <c r="H11" s="71">
        <v>9.9320000000000006E-2</v>
      </c>
      <c r="I11" s="71">
        <v>0.88168000000000002</v>
      </c>
      <c r="J11" s="1">
        <v>-6.2969999999999998E-2</v>
      </c>
      <c r="K11" s="63">
        <v>1.044E-2</v>
      </c>
      <c r="L11" s="63">
        <v>1.375E-2</v>
      </c>
      <c r="M11" s="69">
        <v>1.452E-2</v>
      </c>
      <c r="O11" s="14" t="s">
        <v>16</v>
      </c>
    </row>
    <row r="12" spans="2:15" x14ac:dyDescent="0.25">
      <c r="B12" s="13"/>
      <c r="G12" s="70" t="s">
        <v>14</v>
      </c>
      <c r="H12" s="71">
        <v>0.47286</v>
      </c>
      <c r="I12" s="71">
        <v>0.76141999999999999</v>
      </c>
      <c r="J12" s="1">
        <v>-7.3980000000000004E-2</v>
      </c>
      <c r="K12" s="1">
        <v>-1.366E-2</v>
      </c>
      <c r="L12" s="63">
        <v>0.26272000000000001</v>
      </c>
      <c r="M12" s="69">
        <v>2.8850000000000001E-2</v>
      </c>
      <c r="O12" s="14" t="s">
        <v>23</v>
      </c>
    </row>
    <row r="13" spans="2:15" x14ac:dyDescent="0.25">
      <c r="B13" s="13"/>
      <c r="G13" s="74" t="s">
        <v>22</v>
      </c>
      <c r="H13" s="75">
        <v>-0.11935</v>
      </c>
      <c r="I13" s="75">
        <v>-5.339E-2</v>
      </c>
      <c r="J13" s="76">
        <v>0.91759999999999997</v>
      </c>
      <c r="K13" s="63">
        <v>0.15837000000000001</v>
      </c>
      <c r="L13" s="63">
        <v>2.7599999999999999E-3</v>
      </c>
      <c r="M13" s="69">
        <v>2.5699999999999998E-3</v>
      </c>
      <c r="O13" s="14" t="s">
        <v>28</v>
      </c>
    </row>
    <row r="14" spans="2:15" x14ac:dyDescent="0.25">
      <c r="B14" s="13"/>
      <c r="G14" s="74" t="s">
        <v>21</v>
      </c>
      <c r="H14" s="75">
        <v>-0.16966000000000001</v>
      </c>
      <c r="I14" s="75">
        <v>-5.5829999999999998E-2</v>
      </c>
      <c r="J14" s="76">
        <v>0.90041000000000004</v>
      </c>
      <c r="K14" s="63">
        <v>0.18335000000000001</v>
      </c>
      <c r="L14" s="1">
        <v>-4.8980000000000003E-2</v>
      </c>
      <c r="M14" s="20">
        <v>-7.707E-2</v>
      </c>
      <c r="O14" s="14" t="s">
        <v>24</v>
      </c>
    </row>
    <row r="15" spans="2:15" ht="15.75" thickBot="1" x14ac:dyDescent="0.3">
      <c r="B15" s="13"/>
      <c r="G15" s="74" t="s">
        <v>17</v>
      </c>
      <c r="H15" s="75">
        <v>-0.12977</v>
      </c>
      <c r="I15" s="75">
        <v>-0.10156999999999999</v>
      </c>
      <c r="J15" s="76">
        <v>0.78478000000000003</v>
      </c>
      <c r="K15" s="63">
        <v>0.19567999999999999</v>
      </c>
      <c r="L15" s="63">
        <v>0.29572999999999999</v>
      </c>
      <c r="M15" s="20">
        <v>-7.9740000000000005E-2</v>
      </c>
      <c r="O15" s="15" t="s">
        <v>13</v>
      </c>
    </row>
    <row r="16" spans="2:15" x14ac:dyDescent="0.25">
      <c r="B16" s="13"/>
      <c r="G16" s="80" t="s">
        <v>9</v>
      </c>
      <c r="H16" s="81">
        <v>-5.8590000000000003E-2</v>
      </c>
      <c r="I16" s="82">
        <v>4.2639999999999997E-2</v>
      </c>
      <c r="J16" s="82">
        <v>0.35275000000000001</v>
      </c>
      <c r="K16" s="82">
        <v>0.77061000000000002</v>
      </c>
      <c r="L16" s="63">
        <v>0.33926000000000001</v>
      </c>
      <c r="M16" s="69">
        <v>4.9300000000000004E-3</v>
      </c>
    </row>
    <row r="17" spans="2:13" x14ac:dyDescent="0.25">
      <c r="B17" s="13"/>
      <c r="G17" s="80" t="s">
        <v>26</v>
      </c>
      <c r="H17" s="82">
        <v>8.7520000000000001E-2</v>
      </c>
      <c r="I17" s="81">
        <v>-7.9780000000000004E-2</v>
      </c>
      <c r="J17" s="82">
        <v>0.11476</v>
      </c>
      <c r="K17" s="82">
        <v>0.76124999999999998</v>
      </c>
      <c r="L17" s="63">
        <v>0.26743</v>
      </c>
      <c r="M17" s="20">
        <v>-7.0899999999999999E-3</v>
      </c>
    </row>
    <row r="18" spans="2:13" x14ac:dyDescent="0.25">
      <c r="G18" s="80" t="s">
        <v>13</v>
      </c>
      <c r="H18" s="82">
        <v>0.26928999999999997</v>
      </c>
      <c r="I18" s="82">
        <v>0.22561</v>
      </c>
      <c r="J18" s="82">
        <v>0.21154000000000001</v>
      </c>
      <c r="K18" s="82">
        <v>0.5383</v>
      </c>
      <c r="L18" s="1">
        <v>-0.38747999999999999</v>
      </c>
      <c r="M18" s="69">
        <v>0.21567</v>
      </c>
    </row>
    <row r="19" spans="2:13" x14ac:dyDescent="0.25">
      <c r="G19" s="67" t="s">
        <v>27</v>
      </c>
      <c r="H19" s="63">
        <v>0.31913999999999998</v>
      </c>
      <c r="I19" s="63">
        <v>2.0080000000000001E-2</v>
      </c>
      <c r="J19" s="1">
        <v>-0.10405</v>
      </c>
      <c r="K19" s="1">
        <v>-0.62044999999999995</v>
      </c>
      <c r="L19" s="63">
        <v>0.21643000000000001</v>
      </c>
      <c r="M19" s="20">
        <v>-3.9170000000000003E-2</v>
      </c>
    </row>
    <row r="20" spans="2:13" x14ac:dyDescent="0.25">
      <c r="G20" s="77" t="s">
        <v>24</v>
      </c>
      <c r="H20" s="79">
        <v>5.7439999999999998E-2</v>
      </c>
      <c r="I20" s="79">
        <v>0.23588000000000001</v>
      </c>
      <c r="J20" s="79">
        <v>4.6589999999999999E-2</v>
      </c>
      <c r="K20" s="79">
        <v>0.21790999999999999</v>
      </c>
      <c r="L20" s="79">
        <v>0.69713999999999998</v>
      </c>
      <c r="M20" s="69">
        <v>6.7449999999999996E-2</v>
      </c>
    </row>
    <row r="21" spans="2:13" x14ac:dyDescent="0.25">
      <c r="G21" s="77" t="s">
        <v>25</v>
      </c>
      <c r="H21" s="79">
        <v>0.15121999999999999</v>
      </c>
      <c r="I21" s="79">
        <v>0.33288000000000001</v>
      </c>
      <c r="J21" s="79">
        <v>0.35255999999999998</v>
      </c>
      <c r="K21" s="78">
        <v>-4.3310000000000001E-2</v>
      </c>
      <c r="L21" s="79">
        <v>0.57986000000000004</v>
      </c>
      <c r="M21" s="69">
        <v>0.20144999999999999</v>
      </c>
    </row>
    <row r="22" spans="2:13" ht="15.75" thickBot="1" x14ac:dyDescent="0.3">
      <c r="G22" s="83" t="s">
        <v>28</v>
      </c>
      <c r="H22" s="84">
        <v>2.7390000000000001E-2</v>
      </c>
      <c r="I22" s="84">
        <v>2.2960000000000001E-2</v>
      </c>
      <c r="J22" s="85">
        <v>-0.11176</v>
      </c>
      <c r="K22" s="84">
        <v>6.9430000000000006E-2</v>
      </c>
      <c r="L22" s="84">
        <v>0.11461</v>
      </c>
      <c r="M22" s="86">
        <v>0.96284999999999998</v>
      </c>
    </row>
  </sheetData>
  <mergeCells count="1">
    <mergeCell ref="G4:M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9"/>
  <sheetViews>
    <sheetView tabSelected="1" workbookViewId="0">
      <pane xSplit="1" topLeftCell="B1" activePane="topRight" state="frozen"/>
      <selection pane="topRight" activeCell="D5" sqref="D5"/>
    </sheetView>
  </sheetViews>
  <sheetFormatPr defaultRowHeight="15" x14ac:dyDescent="0.25"/>
  <cols>
    <col min="1" max="1" width="27.7109375" style="12" bestFit="1" customWidth="1"/>
    <col min="2" max="2" width="6.140625" style="12" bestFit="1" customWidth="1"/>
    <col min="3" max="4" width="8" bestFit="1" customWidth="1"/>
    <col min="5" max="26" width="8" style="12" bestFit="1" customWidth="1"/>
    <col min="27" max="28" width="8" bestFit="1" customWidth="1"/>
  </cols>
  <sheetData>
    <row r="1" spans="1:30" x14ac:dyDescent="0.25">
      <c r="A1" s="44" t="s">
        <v>71</v>
      </c>
    </row>
    <row r="2" spans="1:30" ht="15.75" thickBot="1" x14ac:dyDescent="0.3">
      <c r="A2" s="35" t="s">
        <v>72</v>
      </c>
    </row>
    <row r="3" spans="1:30" ht="15" customHeight="1" x14ac:dyDescent="0.25">
      <c r="A3" s="51"/>
      <c r="B3" s="52"/>
      <c r="C3" s="55" t="s">
        <v>62</v>
      </c>
      <c r="D3" s="48" t="s">
        <v>59</v>
      </c>
      <c r="E3" s="49"/>
      <c r="F3" s="50"/>
      <c r="G3" s="48" t="s">
        <v>59</v>
      </c>
      <c r="H3" s="49"/>
      <c r="I3" s="49"/>
      <c r="J3" s="50"/>
      <c r="K3" s="48" t="s">
        <v>59</v>
      </c>
      <c r="L3" s="49"/>
      <c r="M3" s="49"/>
      <c r="N3" s="49"/>
      <c r="O3" s="50"/>
      <c r="P3" s="48" t="s">
        <v>59</v>
      </c>
      <c r="Q3" s="49"/>
      <c r="R3" s="49"/>
      <c r="S3" s="49"/>
      <c r="T3" s="49"/>
      <c r="U3" s="50"/>
      <c r="V3" s="48" t="s">
        <v>59</v>
      </c>
      <c r="W3" s="49"/>
      <c r="X3" s="49"/>
      <c r="Y3" s="49"/>
      <c r="Z3" s="49"/>
      <c r="AA3" s="49"/>
      <c r="AB3" s="50"/>
    </row>
    <row r="4" spans="1:30" ht="15.75" thickBot="1" x14ac:dyDescent="0.3">
      <c r="A4" s="53"/>
      <c r="B4" s="54"/>
      <c r="C4" s="56"/>
      <c r="D4" s="5">
        <v>1</v>
      </c>
      <c r="E4" s="21">
        <v>2</v>
      </c>
      <c r="F4" s="32">
        <v>3</v>
      </c>
      <c r="G4" s="5">
        <v>1</v>
      </c>
      <c r="H4" s="21">
        <v>2</v>
      </c>
      <c r="I4" s="21">
        <v>3</v>
      </c>
      <c r="J4" s="32">
        <v>4</v>
      </c>
      <c r="K4" s="5">
        <v>1</v>
      </c>
      <c r="L4" s="21">
        <v>2</v>
      </c>
      <c r="M4" s="21">
        <v>3</v>
      </c>
      <c r="N4" s="21">
        <v>4</v>
      </c>
      <c r="O4" s="32">
        <v>5</v>
      </c>
      <c r="P4" s="5">
        <v>1</v>
      </c>
      <c r="Q4" s="21">
        <v>2</v>
      </c>
      <c r="R4" s="21">
        <v>3</v>
      </c>
      <c r="S4" s="21">
        <v>4</v>
      </c>
      <c r="T4" s="21">
        <v>5</v>
      </c>
      <c r="U4" s="32">
        <v>6</v>
      </c>
      <c r="V4" s="5">
        <v>1</v>
      </c>
      <c r="W4" s="21">
        <v>2</v>
      </c>
      <c r="X4" s="21">
        <v>3</v>
      </c>
      <c r="Y4" s="21">
        <v>4</v>
      </c>
      <c r="Z4" s="21">
        <v>5</v>
      </c>
      <c r="AA4" s="21">
        <v>6</v>
      </c>
      <c r="AB4" s="32">
        <v>7</v>
      </c>
      <c r="AD4" s="19" t="s">
        <v>73</v>
      </c>
    </row>
    <row r="5" spans="1:30" x14ac:dyDescent="0.25">
      <c r="A5" s="37" t="s">
        <v>15</v>
      </c>
      <c r="B5" s="38" t="s">
        <v>58</v>
      </c>
      <c r="C5" s="33">
        <v>413.46</v>
      </c>
      <c r="D5" s="29">
        <v>204.72</v>
      </c>
      <c r="E5" s="30">
        <v>210.25</v>
      </c>
      <c r="F5" s="31">
        <v>1654.9</v>
      </c>
      <c r="G5" s="29">
        <v>164.44</v>
      </c>
      <c r="H5" s="30">
        <v>204.69</v>
      </c>
      <c r="I5" s="30">
        <v>733.16</v>
      </c>
      <c r="J5" s="31">
        <v>2851.81</v>
      </c>
      <c r="K5" s="29">
        <v>191.78</v>
      </c>
      <c r="L5" s="30">
        <v>342.96</v>
      </c>
      <c r="M5" s="30">
        <v>2604.0100000000002</v>
      </c>
      <c r="N5" s="30">
        <v>483.52</v>
      </c>
      <c r="O5" s="31">
        <v>180.82</v>
      </c>
      <c r="P5" s="29">
        <v>158.62</v>
      </c>
      <c r="Q5" s="30">
        <v>1420.68</v>
      </c>
      <c r="R5" s="30">
        <v>282.39</v>
      </c>
      <c r="S5" s="30">
        <v>2896.81</v>
      </c>
      <c r="T5" s="30">
        <v>221.86</v>
      </c>
      <c r="U5" s="31">
        <v>135.97999999999999</v>
      </c>
      <c r="V5" s="29">
        <v>287.3</v>
      </c>
      <c r="W5" s="30">
        <v>1242.28</v>
      </c>
      <c r="X5" s="30">
        <v>2886.72</v>
      </c>
      <c r="Y5" s="30">
        <v>215.52</v>
      </c>
      <c r="Z5" s="30">
        <v>129.83000000000001</v>
      </c>
      <c r="AA5" s="30">
        <v>125.14</v>
      </c>
      <c r="AB5" s="31">
        <v>317.07</v>
      </c>
      <c r="AD5" s="19" t="s">
        <v>74</v>
      </c>
    </row>
    <row r="6" spans="1:30" x14ac:dyDescent="0.25">
      <c r="A6" s="39" t="s">
        <v>14</v>
      </c>
      <c r="B6" s="40" t="s">
        <v>58</v>
      </c>
      <c r="C6" s="34">
        <v>722.55</v>
      </c>
      <c r="D6" s="22">
        <v>330.5</v>
      </c>
      <c r="E6" s="1">
        <v>418.7</v>
      </c>
      <c r="F6" s="20">
        <v>2687.73</v>
      </c>
      <c r="G6" s="22">
        <v>305.77999999999997</v>
      </c>
      <c r="H6" s="1">
        <v>326.45</v>
      </c>
      <c r="I6" s="1">
        <v>1561.76</v>
      </c>
      <c r="J6" s="20">
        <v>3851.46</v>
      </c>
      <c r="K6" s="22">
        <v>318.89999999999998</v>
      </c>
      <c r="L6" s="1">
        <v>551.4</v>
      </c>
      <c r="M6" s="1">
        <v>3483.67</v>
      </c>
      <c r="N6" s="1">
        <v>1346.37</v>
      </c>
      <c r="O6" s="20">
        <v>288.95999999999998</v>
      </c>
      <c r="P6" s="22">
        <v>285.73</v>
      </c>
      <c r="Q6" s="1">
        <v>1681.79</v>
      </c>
      <c r="R6" s="1">
        <v>1495.82</v>
      </c>
      <c r="S6" s="1">
        <v>3994.26</v>
      </c>
      <c r="T6" s="1">
        <v>341.67</v>
      </c>
      <c r="U6" s="20">
        <v>283.24</v>
      </c>
      <c r="V6" s="22">
        <v>1475.06</v>
      </c>
      <c r="W6" s="1">
        <v>1504.38</v>
      </c>
      <c r="X6" s="1">
        <v>3953.75</v>
      </c>
      <c r="Y6" s="1">
        <v>366.23</v>
      </c>
      <c r="Z6" s="1">
        <v>280.72000000000003</v>
      </c>
      <c r="AA6" s="1">
        <v>199.81</v>
      </c>
      <c r="AB6" s="20">
        <v>515.84</v>
      </c>
      <c r="AD6" s="19" t="s">
        <v>78</v>
      </c>
    </row>
    <row r="7" spans="1:30" x14ac:dyDescent="0.25">
      <c r="A7" s="39" t="s">
        <v>25</v>
      </c>
      <c r="B7" s="40" t="s">
        <v>58</v>
      </c>
      <c r="C7" s="34">
        <v>1249.8699999999999</v>
      </c>
      <c r="D7" s="22">
        <v>1943.7</v>
      </c>
      <c r="E7" s="1">
        <v>765.77</v>
      </c>
      <c r="F7" s="20">
        <v>2584.61</v>
      </c>
      <c r="G7" s="22">
        <v>675.07</v>
      </c>
      <c r="H7" s="1">
        <v>1960.22</v>
      </c>
      <c r="I7" s="1">
        <v>1642.49</v>
      </c>
      <c r="J7" s="20">
        <v>3703.11</v>
      </c>
      <c r="K7" s="22">
        <v>662.77</v>
      </c>
      <c r="L7" s="1">
        <v>5434.64</v>
      </c>
      <c r="M7" s="1">
        <v>3182.51</v>
      </c>
      <c r="N7" s="1">
        <v>1365.78</v>
      </c>
      <c r="O7" s="20">
        <v>1216.0899999999999</v>
      </c>
      <c r="P7" s="22">
        <v>2143.9699999999998</v>
      </c>
      <c r="Q7" s="1">
        <v>1663.03</v>
      </c>
      <c r="R7" s="1">
        <v>1467.55</v>
      </c>
      <c r="S7" s="1">
        <v>3876.91</v>
      </c>
      <c r="T7" s="1">
        <v>1681.68</v>
      </c>
      <c r="U7" s="20">
        <v>607.25</v>
      </c>
      <c r="V7" s="22">
        <v>1445.54</v>
      </c>
      <c r="W7" s="1">
        <v>1578.55</v>
      </c>
      <c r="X7" s="1">
        <v>3715.89</v>
      </c>
      <c r="Y7" s="1">
        <v>1451.42</v>
      </c>
      <c r="Z7" s="1">
        <v>618.63</v>
      </c>
      <c r="AA7" s="1">
        <v>877.35</v>
      </c>
      <c r="AB7" s="20">
        <v>5441</v>
      </c>
      <c r="AD7" s="19" t="s">
        <v>75</v>
      </c>
    </row>
    <row r="8" spans="1:30" x14ac:dyDescent="0.25">
      <c r="A8" s="39" t="s">
        <v>22</v>
      </c>
      <c r="B8" s="40" t="s">
        <v>58</v>
      </c>
      <c r="C8" s="34">
        <v>2.4500000000000002</v>
      </c>
      <c r="D8" s="22">
        <v>8.89</v>
      </c>
      <c r="E8" s="1">
        <v>0.93</v>
      </c>
      <c r="F8" s="20">
        <v>0.86</v>
      </c>
      <c r="G8" s="22">
        <v>1.04</v>
      </c>
      <c r="H8" s="1">
        <v>8.9700000000000006</v>
      </c>
      <c r="I8" s="1">
        <v>0.48</v>
      </c>
      <c r="J8" s="20">
        <v>1.48</v>
      </c>
      <c r="K8" s="22">
        <v>1.01</v>
      </c>
      <c r="L8" s="1">
        <v>6.49</v>
      </c>
      <c r="M8" s="1">
        <v>1.1399999999999999</v>
      </c>
      <c r="N8" s="1">
        <v>0.35</v>
      </c>
      <c r="O8" s="20">
        <v>9.08</v>
      </c>
      <c r="P8" s="22">
        <v>4.33</v>
      </c>
      <c r="Q8" s="1">
        <v>0.54</v>
      </c>
      <c r="R8" s="1">
        <v>0.39</v>
      </c>
      <c r="S8" s="1">
        <v>1.56</v>
      </c>
      <c r="T8" s="1">
        <v>12.31</v>
      </c>
      <c r="U8" s="20">
        <v>0.99</v>
      </c>
      <c r="V8" s="22">
        <v>0.34</v>
      </c>
      <c r="W8" s="1">
        <v>0.56999999999999995</v>
      </c>
      <c r="X8" s="1">
        <v>1.35</v>
      </c>
      <c r="Y8" s="1">
        <v>8.1300000000000008</v>
      </c>
      <c r="Z8" s="1">
        <v>0.64</v>
      </c>
      <c r="AA8" s="1">
        <v>7.5</v>
      </c>
      <c r="AB8" s="20">
        <v>7.91</v>
      </c>
      <c r="AD8" s="19" t="s">
        <v>76</v>
      </c>
    </row>
    <row r="9" spans="1:30" x14ac:dyDescent="0.25">
      <c r="A9" s="39" t="s">
        <v>17</v>
      </c>
      <c r="B9" s="40" t="s">
        <v>58</v>
      </c>
      <c r="C9" s="34">
        <v>699.92</v>
      </c>
      <c r="D9" s="22">
        <v>2604</v>
      </c>
      <c r="E9" s="1">
        <v>240.75</v>
      </c>
      <c r="F9" s="20">
        <v>268.44</v>
      </c>
      <c r="G9" s="22">
        <v>270.47000000000003</v>
      </c>
      <c r="H9" s="1">
        <v>2631.78</v>
      </c>
      <c r="I9" s="1">
        <v>134.71</v>
      </c>
      <c r="J9" s="20">
        <v>478.35</v>
      </c>
      <c r="K9" s="22">
        <v>265.93</v>
      </c>
      <c r="L9" s="1">
        <v>3121.67</v>
      </c>
      <c r="M9" s="1">
        <v>348.08</v>
      </c>
      <c r="N9" s="1">
        <v>91.52</v>
      </c>
      <c r="O9" s="20">
        <v>2344.0100000000002</v>
      </c>
      <c r="P9" s="22">
        <v>2076.2199999999998</v>
      </c>
      <c r="Q9" s="1">
        <v>138.72</v>
      </c>
      <c r="R9" s="1">
        <v>107.08</v>
      </c>
      <c r="S9" s="1">
        <v>507.02</v>
      </c>
      <c r="T9" s="1">
        <v>2707.82</v>
      </c>
      <c r="U9" s="20">
        <v>231.41</v>
      </c>
      <c r="V9" s="22">
        <v>93.03</v>
      </c>
      <c r="W9" s="1">
        <v>153.69999999999999</v>
      </c>
      <c r="X9" s="1">
        <v>432.16</v>
      </c>
      <c r="Y9" s="1">
        <v>2899.23</v>
      </c>
      <c r="Z9" s="1">
        <v>194.83</v>
      </c>
      <c r="AA9" s="1">
        <v>1421.44</v>
      </c>
      <c r="AB9" s="20">
        <v>3401.9</v>
      </c>
      <c r="AD9" s="19" t="s">
        <v>77</v>
      </c>
    </row>
    <row r="10" spans="1:30" x14ac:dyDescent="0.25">
      <c r="A10" s="39" t="s">
        <v>9</v>
      </c>
      <c r="B10" s="40" t="s">
        <v>58</v>
      </c>
      <c r="C10" s="34">
        <v>1242.43</v>
      </c>
      <c r="D10" s="22">
        <v>2928.4</v>
      </c>
      <c r="E10" s="1">
        <v>715.91</v>
      </c>
      <c r="F10" s="20">
        <v>1425.33</v>
      </c>
      <c r="G10" s="22">
        <v>715.05</v>
      </c>
      <c r="H10" s="1">
        <v>2947.55</v>
      </c>
      <c r="I10" s="1">
        <v>964.96</v>
      </c>
      <c r="J10" s="20">
        <v>1920.06</v>
      </c>
      <c r="K10" s="22">
        <v>749.85</v>
      </c>
      <c r="L10" s="1">
        <v>2334.48</v>
      </c>
      <c r="M10" s="1">
        <v>1817.9</v>
      </c>
      <c r="N10" s="1">
        <v>677.07</v>
      </c>
      <c r="O10" s="20">
        <v>2987.3</v>
      </c>
      <c r="P10" s="22">
        <v>3284.7</v>
      </c>
      <c r="Q10" s="1">
        <v>1221.95</v>
      </c>
      <c r="R10" s="1">
        <v>647.42999999999995</v>
      </c>
      <c r="S10" s="1">
        <v>1904.16</v>
      </c>
      <c r="T10" s="1">
        <v>2416.29</v>
      </c>
      <c r="U10" s="20">
        <v>595.66</v>
      </c>
      <c r="V10" s="22">
        <v>587.44000000000005</v>
      </c>
      <c r="W10" s="1">
        <v>1400.88</v>
      </c>
      <c r="X10" s="1">
        <v>1839.63</v>
      </c>
      <c r="Y10" s="1">
        <v>4611.7299999999996</v>
      </c>
      <c r="Z10" s="1">
        <v>605.77</v>
      </c>
      <c r="AA10" s="1">
        <v>1410.7</v>
      </c>
      <c r="AB10" s="20">
        <v>2159.65</v>
      </c>
    </row>
    <row r="11" spans="1:30" x14ac:dyDescent="0.25">
      <c r="A11" s="39" t="s">
        <v>16</v>
      </c>
      <c r="B11" s="40" t="s">
        <v>58</v>
      </c>
      <c r="C11" s="34">
        <v>309.33999999999997</v>
      </c>
      <c r="D11" s="22">
        <v>125.8</v>
      </c>
      <c r="E11" s="1">
        <v>208.81</v>
      </c>
      <c r="F11" s="20">
        <v>1032.8699999999999</v>
      </c>
      <c r="G11" s="22">
        <v>141.74</v>
      </c>
      <c r="H11" s="1">
        <v>121.78</v>
      </c>
      <c r="I11" s="1">
        <v>828.63</v>
      </c>
      <c r="J11" s="20">
        <v>999.77</v>
      </c>
      <c r="K11" s="22">
        <v>127.52</v>
      </c>
      <c r="L11" s="1">
        <v>208.44</v>
      </c>
      <c r="M11" s="1">
        <v>879.75</v>
      </c>
      <c r="N11" s="1">
        <v>862.94</v>
      </c>
      <c r="O11" s="20">
        <v>108.17</v>
      </c>
      <c r="P11" s="22">
        <v>127.11</v>
      </c>
      <c r="Q11" s="1">
        <v>261.17</v>
      </c>
      <c r="R11" s="1">
        <v>1213.48</v>
      </c>
      <c r="S11" s="1">
        <v>1097.45</v>
      </c>
      <c r="T11" s="1">
        <v>119.85</v>
      </c>
      <c r="U11" s="20">
        <v>147.69999999999999</v>
      </c>
      <c r="V11" s="22">
        <v>1187.82</v>
      </c>
      <c r="W11" s="1">
        <v>262.16000000000003</v>
      </c>
      <c r="X11" s="1">
        <v>1067.03</v>
      </c>
      <c r="Y11" s="1">
        <v>150.71</v>
      </c>
      <c r="Z11" s="1">
        <v>151.29</v>
      </c>
      <c r="AA11" s="1">
        <v>74.94</v>
      </c>
      <c r="AB11" s="20">
        <v>198.89</v>
      </c>
    </row>
    <row r="12" spans="1:30" x14ac:dyDescent="0.25">
      <c r="A12" s="39" t="s">
        <v>23</v>
      </c>
      <c r="B12" s="40" t="s">
        <v>58</v>
      </c>
      <c r="C12" s="34">
        <v>11.57</v>
      </c>
      <c r="D12" s="22">
        <v>5.61</v>
      </c>
      <c r="E12" s="1">
        <v>7.99</v>
      </c>
      <c r="F12" s="20">
        <v>36.56</v>
      </c>
      <c r="G12" s="22">
        <v>6.08</v>
      </c>
      <c r="H12" s="1">
        <v>5.55</v>
      </c>
      <c r="I12" s="1">
        <v>25.53</v>
      </c>
      <c r="J12" s="20">
        <v>45</v>
      </c>
      <c r="K12" s="22">
        <v>6.04</v>
      </c>
      <c r="L12" s="1">
        <v>8.01</v>
      </c>
      <c r="M12" s="1">
        <v>41.55</v>
      </c>
      <c r="N12" s="1">
        <v>23.88</v>
      </c>
      <c r="O12" s="20">
        <v>5.16</v>
      </c>
      <c r="P12" s="22">
        <v>4.99</v>
      </c>
      <c r="Q12" s="1">
        <v>21.13</v>
      </c>
      <c r="R12" s="1">
        <v>27.28</v>
      </c>
      <c r="S12" s="1">
        <v>47.43</v>
      </c>
      <c r="T12" s="1">
        <v>5.95</v>
      </c>
      <c r="U12" s="20">
        <v>6.17</v>
      </c>
      <c r="V12" s="22">
        <v>26.65</v>
      </c>
      <c r="W12" s="1">
        <v>19.95</v>
      </c>
      <c r="X12" s="1">
        <v>46.54</v>
      </c>
      <c r="Y12" s="1">
        <v>6.55</v>
      </c>
      <c r="Z12" s="1">
        <v>6.16</v>
      </c>
      <c r="AA12" s="1">
        <v>3.87</v>
      </c>
      <c r="AB12" s="20">
        <v>7.56</v>
      </c>
    </row>
    <row r="13" spans="1:30" x14ac:dyDescent="0.25">
      <c r="A13" s="39" t="s">
        <v>28</v>
      </c>
      <c r="B13" s="40" t="s">
        <v>58</v>
      </c>
      <c r="C13" s="34">
        <v>11.5</v>
      </c>
      <c r="D13" s="22">
        <v>11.31</v>
      </c>
      <c r="E13" s="1">
        <v>11.47</v>
      </c>
      <c r="F13" s="20">
        <v>11.88</v>
      </c>
      <c r="G13" s="22">
        <v>11.42</v>
      </c>
      <c r="H13" s="1">
        <v>11.31</v>
      </c>
      <c r="I13" s="1">
        <v>11.83</v>
      </c>
      <c r="J13" s="20">
        <v>11.87</v>
      </c>
      <c r="K13" s="22">
        <v>11.42</v>
      </c>
      <c r="L13" s="1">
        <v>11.75</v>
      </c>
      <c r="M13" s="1">
        <v>11.83</v>
      </c>
      <c r="N13" s="1">
        <v>11.8</v>
      </c>
      <c r="O13" s="20">
        <v>11.21</v>
      </c>
      <c r="P13" s="22">
        <v>11.77</v>
      </c>
      <c r="Q13" s="1">
        <v>11.79</v>
      </c>
      <c r="R13" s="1">
        <v>11.79</v>
      </c>
      <c r="S13" s="1">
        <v>11.9</v>
      </c>
      <c r="T13" s="1">
        <v>10.9</v>
      </c>
      <c r="U13" s="20">
        <v>11.39</v>
      </c>
      <c r="V13" s="22">
        <v>11.78</v>
      </c>
      <c r="W13" s="1">
        <v>11.82</v>
      </c>
      <c r="X13" s="1">
        <v>11.89</v>
      </c>
      <c r="Y13" s="1">
        <v>11.68</v>
      </c>
      <c r="Z13" s="1">
        <v>11.52</v>
      </c>
      <c r="AA13" s="1">
        <v>10.61</v>
      </c>
      <c r="AB13" s="20">
        <v>11.74</v>
      </c>
    </row>
    <row r="14" spans="1:30" x14ac:dyDescent="0.25">
      <c r="A14" s="39" t="s">
        <v>24</v>
      </c>
      <c r="B14" s="40" t="s">
        <v>58</v>
      </c>
      <c r="C14" s="34">
        <v>3927.27</v>
      </c>
      <c r="D14" s="22">
        <v>5161.92</v>
      </c>
      <c r="E14" s="1">
        <v>3115.14</v>
      </c>
      <c r="F14" s="20">
        <v>6069.47</v>
      </c>
      <c r="G14" s="22">
        <v>2861.02</v>
      </c>
      <c r="H14" s="1">
        <v>5190.33</v>
      </c>
      <c r="I14" s="1">
        <v>5107.76</v>
      </c>
      <c r="J14" s="20">
        <v>7005.06</v>
      </c>
      <c r="K14" s="22">
        <v>2877.55</v>
      </c>
      <c r="L14" s="1">
        <v>5957.65</v>
      </c>
      <c r="M14" s="1">
        <v>6614.86</v>
      </c>
      <c r="N14" s="1">
        <v>4693.9399999999996</v>
      </c>
      <c r="O14" s="20">
        <v>4977</v>
      </c>
      <c r="P14" s="22">
        <v>6114.23</v>
      </c>
      <c r="Q14" s="1">
        <v>5858.77</v>
      </c>
      <c r="R14" s="1">
        <v>4274.7700000000004</v>
      </c>
      <c r="S14" s="1">
        <v>6968.75</v>
      </c>
      <c r="T14" s="1">
        <v>4239.16</v>
      </c>
      <c r="U14" s="20">
        <v>2640.05</v>
      </c>
      <c r="V14" s="22">
        <v>4200.87</v>
      </c>
      <c r="W14" s="1">
        <v>6037.82</v>
      </c>
      <c r="X14" s="1">
        <v>6859.84</v>
      </c>
      <c r="Y14" s="1">
        <v>7455.59</v>
      </c>
      <c r="Z14" s="1">
        <v>2765.51</v>
      </c>
      <c r="AA14" s="1">
        <v>2519.71</v>
      </c>
      <c r="AB14" s="20">
        <v>5466.47</v>
      </c>
    </row>
    <row r="15" spans="1:30" x14ac:dyDescent="0.25">
      <c r="A15" s="39" t="s">
        <v>21</v>
      </c>
      <c r="B15" s="40" t="s">
        <v>69</v>
      </c>
      <c r="C15" s="43">
        <v>0.12</v>
      </c>
      <c r="D15" s="23">
        <v>0.39</v>
      </c>
      <c r="E15" s="24">
        <v>0.06</v>
      </c>
      <c r="F15" s="25">
        <v>0.04</v>
      </c>
      <c r="G15" s="23">
        <v>0.06</v>
      </c>
      <c r="H15" s="24">
        <v>0.39</v>
      </c>
      <c r="I15" s="24">
        <v>0.03</v>
      </c>
      <c r="J15" s="25">
        <v>7.0000000000000007E-2</v>
      </c>
      <c r="K15" s="23">
        <v>0.06</v>
      </c>
      <c r="L15" s="24">
        <v>0.27</v>
      </c>
      <c r="M15" s="24">
        <v>0.06</v>
      </c>
      <c r="N15" s="24">
        <v>0.02</v>
      </c>
      <c r="O15" s="25">
        <v>0.41</v>
      </c>
      <c r="P15" s="23">
        <v>0.22</v>
      </c>
      <c r="Q15" s="24">
        <v>0.03</v>
      </c>
      <c r="R15" s="24">
        <v>0.02</v>
      </c>
      <c r="S15" s="24">
        <v>7.0000000000000007E-2</v>
      </c>
      <c r="T15" s="24">
        <v>0.51</v>
      </c>
      <c r="U15" s="25">
        <v>0.06</v>
      </c>
      <c r="V15" s="23">
        <v>0.02</v>
      </c>
      <c r="W15" s="24">
        <v>0.03</v>
      </c>
      <c r="X15" s="24">
        <v>0.06</v>
      </c>
      <c r="Y15" s="24">
        <v>0.36</v>
      </c>
      <c r="Z15" s="24">
        <v>0.04</v>
      </c>
      <c r="AA15" s="24">
        <v>0.36</v>
      </c>
      <c r="AB15" s="25">
        <v>0.32</v>
      </c>
    </row>
    <row r="16" spans="1:30" x14ac:dyDescent="0.25">
      <c r="A16" s="39" t="s">
        <v>27</v>
      </c>
      <c r="B16" s="40" t="s">
        <v>69</v>
      </c>
      <c r="C16" s="43">
        <v>0.15</v>
      </c>
      <c r="D16" s="23">
        <v>0.03</v>
      </c>
      <c r="E16" s="24">
        <v>0.16</v>
      </c>
      <c r="F16" s="25">
        <v>0.28000000000000003</v>
      </c>
      <c r="G16" s="23">
        <v>0.13</v>
      </c>
      <c r="H16" s="24">
        <v>0.03</v>
      </c>
      <c r="I16" s="24">
        <v>0.32</v>
      </c>
      <c r="J16" s="25">
        <v>0.26</v>
      </c>
      <c r="K16" s="23">
        <v>0.1</v>
      </c>
      <c r="L16" s="24">
        <v>0.12</v>
      </c>
      <c r="M16" s="24">
        <v>0.24</v>
      </c>
      <c r="N16" s="24">
        <v>0.42</v>
      </c>
      <c r="O16" s="25">
        <v>0.02</v>
      </c>
      <c r="P16" s="23">
        <v>0.03</v>
      </c>
      <c r="Q16" s="24">
        <v>0.19</v>
      </c>
      <c r="R16" s="24">
        <v>0.41</v>
      </c>
      <c r="S16" s="24">
        <v>0.27</v>
      </c>
      <c r="T16" s="24">
        <v>0.04</v>
      </c>
      <c r="U16" s="25">
        <v>0.13</v>
      </c>
      <c r="V16" s="23">
        <v>0.45</v>
      </c>
      <c r="W16" s="24">
        <v>0.15</v>
      </c>
      <c r="X16" s="24">
        <v>0.27</v>
      </c>
      <c r="Y16" s="24">
        <v>0</v>
      </c>
      <c r="Z16" s="24">
        <v>0.14000000000000001</v>
      </c>
      <c r="AA16" s="24">
        <v>0.03</v>
      </c>
      <c r="AB16" s="25">
        <v>0.12</v>
      </c>
    </row>
    <row r="17" spans="1:28" ht="15.75" thickBot="1" x14ac:dyDescent="0.3">
      <c r="A17" s="41" t="s">
        <v>13</v>
      </c>
      <c r="B17" s="42" t="s">
        <v>69</v>
      </c>
      <c r="C17" s="43">
        <v>0.87</v>
      </c>
      <c r="D17" s="26">
        <v>0.95</v>
      </c>
      <c r="E17" s="27">
        <v>0.83</v>
      </c>
      <c r="F17" s="28">
        <v>0.96</v>
      </c>
      <c r="G17" s="26">
        <v>0.81</v>
      </c>
      <c r="H17" s="27">
        <v>0.95</v>
      </c>
      <c r="I17" s="27">
        <v>0.95</v>
      </c>
      <c r="J17" s="28">
        <v>0.97</v>
      </c>
      <c r="K17" s="26">
        <v>0.81</v>
      </c>
      <c r="L17" s="27">
        <v>0.87</v>
      </c>
      <c r="M17" s="27">
        <v>0.97</v>
      </c>
      <c r="N17" s="27">
        <v>0.94</v>
      </c>
      <c r="O17" s="28">
        <v>0.96</v>
      </c>
      <c r="P17" s="26">
        <v>0.95</v>
      </c>
      <c r="Q17" s="27">
        <v>0.93</v>
      </c>
      <c r="R17" s="27">
        <v>0.95</v>
      </c>
      <c r="S17" s="27">
        <v>0.97</v>
      </c>
      <c r="T17" s="27">
        <v>0.95</v>
      </c>
      <c r="U17" s="28">
        <v>0.8</v>
      </c>
      <c r="V17" s="26">
        <v>0.94</v>
      </c>
      <c r="W17" s="27">
        <v>0.95</v>
      </c>
      <c r="X17" s="27">
        <v>0.97</v>
      </c>
      <c r="Y17" s="27">
        <v>0.98</v>
      </c>
      <c r="Z17" s="27">
        <v>0.79</v>
      </c>
      <c r="AA17" s="27">
        <v>0.93</v>
      </c>
      <c r="AB17" s="28">
        <v>0.88</v>
      </c>
    </row>
    <row r="18" spans="1:28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28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 t="s">
        <v>70</v>
      </c>
      <c r="W19" s="36"/>
      <c r="X19" s="36"/>
      <c r="Y19" s="36"/>
      <c r="Z19" s="36"/>
      <c r="AA19" s="36"/>
      <c r="AB19" s="36"/>
    </row>
  </sheetData>
  <mergeCells count="7">
    <mergeCell ref="V3:AB3"/>
    <mergeCell ref="C3:C4"/>
    <mergeCell ref="D3:F3"/>
    <mergeCell ref="G3:J3"/>
    <mergeCell ref="K3:O3"/>
    <mergeCell ref="P3:U3"/>
    <mergeCell ref="A3:B4"/>
  </mergeCells>
  <conditionalFormatting sqref="D5:AB17">
    <cfRule type="expression" dxfId="1" priority="1">
      <formula>D5&lt;0.75*$D5</formula>
    </cfRule>
    <cfRule type="expression" dxfId="0" priority="2">
      <formula>D5&gt;1.25*C5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eigen value</vt:lpstr>
      <vt:lpstr>Sheet1</vt:lpstr>
      <vt:lpstr>factors6</vt:lpstr>
      <vt:lpstr>profiling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2018-07-14T05:02:56Z</dcterms:modified>
</cp:coreProperties>
</file>