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BA Case Study\kumar.shubham416@gmail.com - BA logistice regression case study\kumar.shubham416@gmail.com- BA Case Study -Logistic Regression(SAS Code)\"/>
    </mc:Choice>
  </mc:AlternateContent>
  <xr:revisionPtr revIDLastSave="0" documentId="10_ncr:8100000_{913DECAB-10C2-4B5D-9077-9F45D706CADF}" xr6:coauthVersionLast="33" xr6:coauthVersionMax="33" xr10:uidLastSave="{00000000-0000-0000-0000-000000000000}"/>
  <bookViews>
    <workbookView xWindow="0" yWindow="0" windowWidth="20490" windowHeight="7530" firstSheet="1" activeTab="5" xr2:uid="{00000000-000D-0000-FFFF-FFFF00000000}"/>
  </bookViews>
  <sheets>
    <sheet name="contents" sheetId="1" r:id="rId1"/>
    <sheet name="descriptives" sheetId="2" r:id="rId2"/>
    <sheet name="significant variables " sheetId="6" r:id="rId3"/>
    <sheet name="factor of importance" sheetId="7" r:id="rId4"/>
    <sheet name="Eigen value" sheetId="3" r:id="rId5"/>
    <sheet name="DECILE ANALYSIS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8" i="8" l="1"/>
  <c r="M4" i="8"/>
  <c r="K27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5" i="7"/>
  <c r="J27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5" i="7"/>
  <c r="H25" i="8" l="1"/>
  <c r="D28" i="8"/>
  <c r="H22" i="8" s="1"/>
  <c r="G18" i="8"/>
  <c r="G19" i="8"/>
  <c r="G20" i="8"/>
  <c r="G21" i="8"/>
  <c r="G22" i="8"/>
  <c r="G23" i="8"/>
  <c r="G24" i="8"/>
  <c r="G25" i="8"/>
  <c r="G26" i="8"/>
  <c r="G27" i="8"/>
  <c r="D14" i="8"/>
  <c r="H8" i="8" s="1"/>
  <c r="G5" i="8"/>
  <c r="G6" i="8"/>
  <c r="G7" i="8"/>
  <c r="G8" i="8"/>
  <c r="G9" i="8"/>
  <c r="G10" i="8"/>
  <c r="G11" i="8"/>
  <c r="G12" i="8"/>
  <c r="G13" i="8"/>
  <c r="G4" i="8"/>
  <c r="E19" i="8"/>
  <c r="E20" i="8"/>
  <c r="E21" i="8"/>
  <c r="E22" i="8"/>
  <c r="E23" i="8"/>
  <c r="E24" i="8"/>
  <c r="E25" i="8"/>
  <c r="E26" i="8"/>
  <c r="E27" i="8"/>
  <c r="E18" i="8"/>
  <c r="E5" i="8"/>
  <c r="E6" i="8"/>
  <c r="E7" i="8"/>
  <c r="E8" i="8"/>
  <c r="E9" i="8"/>
  <c r="E10" i="8"/>
  <c r="E11" i="8"/>
  <c r="E12" i="8"/>
  <c r="E13" i="8"/>
  <c r="E4" i="8"/>
  <c r="E14" i="8" s="1"/>
  <c r="H21" i="8" l="1"/>
  <c r="J12" i="8"/>
  <c r="J8" i="8"/>
  <c r="J21" i="8"/>
  <c r="H18" i="8"/>
  <c r="I18" i="8" s="1"/>
  <c r="H24" i="8"/>
  <c r="H20" i="8"/>
  <c r="E28" i="8"/>
  <c r="J18" i="8" s="1"/>
  <c r="K18" i="8" s="1"/>
  <c r="H27" i="8"/>
  <c r="H23" i="8"/>
  <c r="H19" i="8"/>
  <c r="H26" i="8"/>
  <c r="J5" i="8"/>
  <c r="J9" i="8"/>
  <c r="J13" i="8"/>
  <c r="J6" i="8"/>
  <c r="J10" i="8"/>
  <c r="J4" i="8"/>
  <c r="K4" i="8" s="1"/>
  <c r="J7" i="8"/>
  <c r="J11" i="8"/>
  <c r="H11" i="8"/>
  <c r="H7" i="8"/>
  <c r="H4" i="8"/>
  <c r="I4" i="8" s="1"/>
  <c r="H10" i="8"/>
  <c r="H6" i="8"/>
  <c r="H13" i="8"/>
  <c r="H9" i="8"/>
  <c r="H5" i="8"/>
  <c r="H12" i="8"/>
  <c r="J23" i="8" l="1"/>
  <c r="J27" i="8"/>
  <c r="J26" i="8"/>
  <c r="J22" i="8"/>
  <c r="J19" i="8"/>
  <c r="K19" i="8" s="1"/>
  <c r="J24" i="8"/>
  <c r="Q18" i="8"/>
  <c r="L18" i="8"/>
  <c r="I19" i="8"/>
  <c r="J20" i="8"/>
  <c r="J25" i="8"/>
  <c r="Q4" i="8"/>
  <c r="L4" i="8"/>
  <c r="I5" i="8"/>
  <c r="K5" i="8"/>
  <c r="K6" i="8" s="1"/>
  <c r="K7" i="8" s="1"/>
  <c r="K8" i="8" s="1"/>
  <c r="K9" i="8" s="1"/>
  <c r="K10" i="8" s="1"/>
  <c r="K20" i="8" l="1"/>
  <c r="K21" i="8" s="1"/>
  <c r="K22" i="8" s="1"/>
  <c r="K23" i="8" s="1"/>
  <c r="K24" i="8" s="1"/>
  <c r="K25" i="8" s="1"/>
  <c r="K26" i="8" s="1"/>
  <c r="K27" i="8" s="1"/>
  <c r="Q19" i="8"/>
  <c r="L19" i="8"/>
  <c r="I20" i="8"/>
  <c r="L5" i="8"/>
  <c r="I6" i="8"/>
  <c r="Q5" i="8"/>
  <c r="K11" i="8"/>
  <c r="I21" i="8" l="1"/>
  <c r="L20" i="8"/>
  <c r="Q20" i="8"/>
  <c r="Q6" i="8"/>
  <c r="L6" i="8"/>
  <c r="I7" i="8"/>
  <c r="K12" i="8"/>
  <c r="I22" i="8" l="1"/>
  <c r="L21" i="8"/>
  <c r="Q21" i="8"/>
  <c r="I8" i="8"/>
  <c r="Q7" i="8"/>
  <c r="L7" i="8"/>
  <c r="K13" i="8"/>
  <c r="I23" i="8" l="1"/>
  <c r="L22" i="8"/>
  <c r="Q22" i="8"/>
  <c r="I9" i="8"/>
  <c r="Q8" i="8"/>
  <c r="L8" i="8"/>
  <c r="I24" i="8" l="1"/>
  <c r="Q23" i="8"/>
  <c r="L23" i="8"/>
  <c r="I10" i="8"/>
  <c r="Q9" i="8"/>
  <c r="L9" i="8"/>
  <c r="I25" i="8" l="1"/>
  <c r="L24" i="8"/>
  <c r="Q24" i="8"/>
  <c r="I11" i="8"/>
  <c r="Q10" i="8"/>
  <c r="L10" i="8"/>
  <c r="I26" i="8" l="1"/>
  <c r="L25" i="8"/>
  <c r="Q25" i="8"/>
  <c r="I12" i="8"/>
  <c r="Q11" i="8"/>
  <c r="L11" i="8"/>
  <c r="I27" i="8" l="1"/>
  <c r="L26" i="8"/>
  <c r="Q26" i="8"/>
  <c r="I13" i="8"/>
  <c r="Q12" i="8"/>
  <c r="L12" i="8"/>
  <c r="Q27" i="8" l="1"/>
  <c r="L27" i="8"/>
  <c r="Q13" i="8"/>
  <c r="L13" i="8"/>
</calcChain>
</file>

<file path=xl/sharedStrings.xml><?xml version="1.0" encoding="utf-8"?>
<sst xmlns="http://schemas.openxmlformats.org/spreadsheetml/2006/main" count="563" uniqueCount="154">
  <si>
    <t>Variables in Creation Order</t>
  </si>
  <si>
    <t>#</t>
  </si>
  <si>
    <t>Variable</t>
  </si>
  <si>
    <t>Type</t>
  </si>
  <si>
    <t>Len</t>
  </si>
  <si>
    <t>Format</t>
  </si>
  <si>
    <t>Informat</t>
  </si>
  <si>
    <t>REVENUE</t>
  </si>
  <si>
    <t>Num</t>
  </si>
  <si>
    <t>BEST12.</t>
  </si>
  <si>
    <t>BEST32.</t>
  </si>
  <si>
    <t>MOU</t>
  </si>
  <si>
    <t>RECCHRGE</t>
  </si>
  <si>
    <t>DIRECTAS</t>
  </si>
  <si>
    <t>OVERAGE</t>
  </si>
  <si>
    <t>ROAM</t>
  </si>
  <si>
    <t>CHANGEM</t>
  </si>
  <si>
    <t>CHANGER</t>
  </si>
  <si>
    <t>DROPVCE</t>
  </si>
  <si>
    <t>BLCKVCE</t>
  </si>
  <si>
    <t>UNANSVCE</t>
  </si>
  <si>
    <t>CUSTCARE</t>
  </si>
  <si>
    <t>THREEWAY</t>
  </si>
  <si>
    <t>MOUREC</t>
  </si>
  <si>
    <t>OUTCALLS</t>
  </si>
  <si>
    <t>INCALLS</t>
  </si>
  <si>
    <t>PEAKVCE</t>
  </si>
  <si>
    <t>OPEAKVCE</t>
  </si>
  <si>
    <t>DROPBLK</t>
  </si>
  <si>
    <t>CALLFWDV</t>
  </si>
  <si>
    <t>CALLWAIT</t>
  </si>
  <si>
    <t>CHURN</t>
  </si>
  <si>
    <t>MONTHS</t>
  </si>
  <si>
    <t>UNIQSUBS</t>
  </si>
  <si>
    <t>ACTVSUBS</t>
  </si>
  <si>
    <t>CSA</t>
  </si>
  <si>
    <t>Char</t>
  </si>
  <si>
    <t>PHONES</t>
  </si>
  <si>
    <t>MODELS</t>
  </si>
  <si>
    <t>EQPDAYS</t>
  </si>
  <si>
    <t>CUSTOMER</t>
  </si>
  <si>
    <t>AGE1</t>
  </si>
  <si>
    <t>AGE2</t>
  </si>
  <si>
    <t>CHILDREN</t>
  </si>
  <si>
    <t>CREDITA</t>
  </si>
  <si>
    <t>CREDITAA</t>
  </si>
  <si>
    <t>CREDITB</t>
  </si>
  <si>
    <t>CREDITC</t>
  </si>
  <si>
    <t>CREDITDE</t>
  </si>
  <si>
    <t>CREDITGY</t>
  </si>
  <si>
    <t>CREDITZ</t>
  </si>
  <si>
    <t>PRIZMRUR</t>
  </si>
  <si>
    <t>PRIZMUB</t>
  </si>
  <si>
    <t>PRIZMTWN</t>
  </si>
  <si>
    <t>REFURB</t>
  </si>
  <si>
    <t>WEBCAP</t>
  </si>
  <si>
    <t>TRUCK</t>
  </si>
  <si>
    <t>RV</t>
  </si>
  <si>
    <t>OCCPROF</t>
  </si>
  <si>
    <t>OCCCLER</t>
  </si>
  <si>
    <t>OCCCRFT</t>
  </si>
  <si>
    <t>OCCSTUD</t>
  </si>
  <si>
    <t>OCCHMKR</t>
  </si>
  <si>
    <t>OCCRET</t>
  </si>
  <si>
    <t>OCCSELF</t>
  </si>
  <si>
    <t>OWNRENT</t>
  </si>
  <si>
    <t>MARRYUN</t>
  </si>
  <si>
    <t>MARRYYES</t>
  </si>
  <si>
    <t>MARRYNO</t>
  </si>
  <si>
    <t>MAILORD</t>
  </si>
  <si>
    <t>MAILRES</t>
  </si>
  <si>
    <t>MAILFLAG</t>
  </si>
  <si>
    <t>TRAVEL</t>
  </si>
  <si>
    <t>PCOWN</t>
  </si>
  <si>
    <t>CREDITCD</t>
  </si>
  <si>
    <t>RETCALLS</t>
  </si>
  <si>
    <t>RETACCPT</t>
  </si>
  <si>
    <t>NEWCELLY</t>
  </si>
  <si>
    <t>NEWCELLN</t>
  </si>
  <si>
    <t>REFER</t>
  </si>
  <si>
    <t>INCMISS</t>
  </si>
  <si>
    <t>INCOME</t>
  </si>
  <si>
    <t>MCYCLE</t>
  </si>
  <si>
    <t>CREDITAD</t>
  </si>
  <si>
    <t>SETPRCM</t>
  </si>
  <si>
    <t>SETPRC</t>
  </si>
  <si>
    <t>RETCALL</t>
  </si>
  <si>
    <t>CALIBRAT</t>
  </si>
  <si>
    <t>CHURNDEP</t>
  </si>
  <si>
    <t>The MEANS Procedure</t>
  </si>
  <si>
    <t>N</t>
  </si>
  <si>
    <t>N Miss</t>
  </si>
  <si>
    <t>Mean</t>
  </si>
  <si>
    <t>Std Dev</t>
  </si>
  <si>
    <t>Minimum</t>
  </si>
  <si>
    <t>1st Pctl</t>
  </si>
  <si>
    <t>5th Pctl</t>
  </si>
  <si>
    <t>10th Pctl</t>
  </si>
  <si>
    <t>25th Pctl</t>
  </si>
  <si>
    <t>50th Pctl</t>
  </si>
  <si>
    <t>75th Pctl</t>
  </si>
  <si>
    <t>90th Pctl</t>
  </si>
  <si>
    <t>95th Pctl</t>
  </si>
  <si>
    <t>99th Pctl</t>
  </si>
  <si>
    <t>Maximum</t>
  </si>
  <si>
    <t>Eigenvalues of the Correlation Matrix: Total = 40 Average = 1</t>
  </si>
  <si>
    <t>Eigenvalue</t>
  </si>
  <si>
    <t>Difference</t>
  </si>
  <si>
    <t>Proportion</t>
  </si>
  <si>
    <t>Cumulative</t>
  </si>
  <si>
    <t>min_score</t>
  </si>
  <si>
    <t>max_score</t>
  </si>
  <si>
    <t>Development Data</t>
  </si>
  <si>
    <t>Validation Data</t>
  </si>
  <si>
    <t>Summary of Stepwise Selection</t>
  </si>
  <si>
    <t>Step</t>
  </si>
  <si>
    <t>Entered</t>
  </si>
  <si>
    <t>Removed</t>
  </si>
  <si>
    <t>Number</t>
  </si>
  <si>
    <t>Vars In</t>
  </si>
  <si>
    <t>Partial</t>
  </si>
  <si>
    <t>R-Square</t>
  </si>
  <si>
    <t>Model</t>
  </si>
  <si>
    <t>C(p)</t>
  </si>
  <si>
    <t>F Value</t>
  </si>
  <si>
    <t>Pr &gt; F</t>
  </si>
  <si>
    <t>&lt;.0001</t>
  </si>
  <si>
    <t>Parameter</t>
  </si>
  <si>
    <t>DF</t>
  </si>
  <si>
    <t>Estimate</t>
  </si>
  <si>
    <t>Standard</t>
  </si>
  <si>
    <t>Error</t>
  </si>
  <si>
    <t>Wald</t>
  </si>
  <si>
    <t>Chi-Square</t>
  </si>
  <si>
    <t>Pr &gt; ChiSq</t>
  </si>
  <si>
    <t>Standardized Estimate</t>
  </si>
  <si>
    <t>Intercept</t>
  </si>
  <si>
    <t>root_eqpdays</t>
  </si>
  <si>
    <t>root_overage</t>
  </si>
  <si>
    <t>root_mou</t>
  </si>
  <si>
    <t>Bad#</t>
  </si>
  <si>
    <t>Good#</t>
  </si>
  <si>
    <t>Total</t>
  </si>
  <si>
    <t>Bad Rate</t>
  </si>
  <si>
    <t>Bad percent</t>
  </si>
  <si>
    <t>Cumm. Bad %</t>
  </si>
  <si>
    <t>Good%</t>
  </si>
  <si>
    <t>KS</t>
  </si>
  <si>
    <t>Cumm Good%</t>
  </si>
  <si>
    <t>Decile</t>
  </si>
  <si>
    <t>RANDOM MODEL</t>
  </si>
  <si>
    <t>LIFT</t>
  </si>
  <si>
    <t>BASELINE</t>
  </si>
  <si>
    <t>Abs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</si>
</sst>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%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8" fontId="0" fillId="0" borderId="1" xfId="0" applyNumberForma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/>
    <xf numFmtId="0" fontId="3" fillId="3" borderId="1" xfId="0" applyFont="1" applyFill="1" applyBorder="1" applyAlignment="1">
      <alignment horizontal="right" vertical="top" wrapText="1"/>
    </xf>
    <xf numFmtId="0" fontId="3" fillId="3" borderId="8" xfId="0" applyFont="1" applyFill="1" applyBorder="1" applyAlignment="1">
      <alignment horizontal="right" vertical="top" wrapText="1"/>
    </xf>
    <xf numFmtId="0" fontId="4" fillId="4" borderId="1" xfId="0" applyFont="1" applyFill="1" applyBorder="1" applyAlignment="1">
      <alignment horizontal="right" wrapText="1"/>
    </xf>
    <xf numFmtId="0" fontId="4" fillId="4" borderId="5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right" vertical="top" wrapText="1"/>
    </xf>
    <xf numFmtId="0" fontId="4" fillId="4" borderId="7" xfId="0" applyFont="1" applyFill="1" applyBorder="1" applyAlignment="1">
      <alignment horizontal="right" vertical="top" wrapText="1"/>
    </xf>
    <xf numFmtId="9" fontId="0" fillId="0" borderId="0" xfId="1" applyFont="1"/>
    <xf numFmtId="9" fontId="4" fillId="4" borderId="6" xfId="1" applyFont="1" applyFill="1" applyBorder="1" applyAlignment="1">
      <alignment horizontal="right" wrapText="1"/>
    </xf>
    <xf numFmtId="9" fontId="3" fillId="3" borderId="6" xfId="1" applyFont="1" applyFill="1" applyBorder="1" applyAlignment="1">
      <alignment horizontal="right" vertical="top" wrapText="1"/>
    </xf>
    <xf numFmtId="9" fontId="3" fillId="3" borderId="9" xfId="1" applyFont="1" applyFill="1" applyBorder="1" applyAlignment="1">
      <alignment horizontal="right" vertical="top" wrapText="1"/>
    </xf>
    <xf numFmtId="9" fontId="4" fillId="4" borderId="1" xfId="1" applyFont="1" applyFill="1" applyBorder="1" applyAlignment="1">
      <alignment horizontal="right" wrapText="1"/>
    </xf>
    <xf numFmtId="9" fontId="3" fillId="3" borderId="1" xfId="1" applyFont="1" applyFill="1" applyBorder="1" applyAlignment="1">
      <alignment horizontal="right" vertical="top" wrapText="1"/>
    </xf>
    <xf numFmtId="9" fontId="3" fillId="3" borderId="8" xfId="1" applyFont="1" applyFill="1" applyBorder="1" applyAlignment="1">
      <alignment horizontal="right" vertical="top" wrapText="1"/>
    </xf>
    <xf numFmtId="0" fontId="4" fillId="5" borderId="5" xfId="0" applyFont="1" applyFill="1" applyBorder="1" applyAlignment="1">
      <alignment horizontal="right" vertical="top" wrapText="1"/>
    </xf>
    <xf numFmtId="0" fontId="6" fillId="5" borderId="1" xfId="0" applyFont="1" applyFill="1" applyBorder="1" applyAlignment="1">
      <alignment horizontal="right" vertical="top" wrapText="1"/>
    </xf>
    <xf numFmtId="9" fontId="6" fillId="5" borderId="1" xfId="1" applyFont="1" applyFill="1" applyBorder="1" applyAlignment="1">
      <alignment horizontal="right" vertical="top" wrapText="1"/>
    </xf>
    <xf numFmtId="9" fontId="6" fillId="5" borderId="6" xfId="1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right" vertical="top"/>
    </xf>
    <xf numFmtId="0" fontId="5" fillId="0" borderId="6" xfId="0" applyFont="1" applyFill="1" applyBorder="1" applyAlignment="1">
      <alignment horizontal="right" vertical="top"/>
    </xf>
    <xf numFmtId="0" fontId="5" fillId="0" borderId="8" xfId="0" applyFont="1" applyFill="1" applyBorder="1" applyAlignment="1">
      <alignment horizontal="right" vertical="top"/>
    </xf>
    <xf numFmtId="0" fontId="5" fillId="0" borderId="9" xfId="0" applyFont="1" applyFill="1" applyBorder="1" applyAlignment="1">
      <alignment horizontal="right" vertical="top"/>
    </xf>
    <xf numFmtId="0" fontId="5" fillId="0" borderId="1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right" vertical="top"/>
    </xf>
    <xf numFmtId="0" fontId="4" fillId="0" borderId="7" xfId="0" applyFont="1" applyFill="1" applyBorder="1" applyAlignment="1">
      <alignment horizontal="right" vertical="top"/>
    </xf>
    <xf numFmtId="0" fontId="5" fillId="0" borderId="8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7" fillId="0" borderId="1" xfId="0" applyFont="1" applyBorder="1" applyAlignment="1">
      <alignment vertical="center"/>
    </xf>
    <xf numFmtId="164" fontId="7" fillId="0" borderId="1" xfId="1" applyNumberFormat="1" applyFont="1" applyBorder="1"/>
    <xf numFmtId="164" fontId="7" fillId="0" borderId="1" xfId="0" applyNumberFormat="1" applyFont="1" applyBorder="1"/>
    <xf numFmtId="0" fontId="7" fillId="0" borderId="1" xfId="0" applyFont="1" applyBorder="1" applyAlignment="1">
      <alignment vertical="center" wrapText="1"/>
    </xf>
    <xf numFmtId="0" fontId="7" fillId="0" borderId="0" xfId="0" applyFont="1"/>
    <xf numFmtId="0" fontId="7" fillId="0" borderId="1" xfId="0" applyFont="1" applyBorder="1"/>
    <xf numFmtId="0" fontId="7" fillId="6" borderId="0" xfId="0" applyFont="1" applyFill="1" applyBorder="1" applyAlignment="1">
      <alignment horizontal="center" vertical="center"/>
    </xf>
    <xf numFmtId="10" fontId="7" fillId="0" borderId="0" xfId="0" applyNumberFormat="1" applyFont="1" applyBorder="1"/>
    <xf numFmtId="2" fontId="7" fillId="0" borderId="0" xfId="1" applyNumberFormat="1" applyFont="1" applyBorder="1"/>
    <xf numFmtId="0" fontId="7" fillId="0" borderId="0" xfId="0" applyFont="1" applyBorder="1"/>
    <xf numFmtId="164" fontId="7" fillId="0" borderId="0" xfId="1" applyNumberFormat="1" applyFont="1"/>
    <xf numFmtId="0" fontId="10" fillId="2" borderId="1" xfId="0" applyFont="1" applyFill="1" applyBorder="1" applyAlignment="1">
      <alignment horizontal="center" vertical="center"/>
    </xf>
    <xf numFmtId="2" fontId="7" fillId="0" borderId="0" xfId="0" applyNumberFormat="1" applyFont="1"/>
    <xf numFmtId="0" fontId="0" fillId="0" borderId="0" xfId="0" applyBorder="1"/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 applyAlignment="1">
      <alignment vertical="center" wrapText="1"/>
    </xf>
    <xf numFmtId="0" fontId="5" fillId="0" borderId="13" xfId="0" applyFont="1" applyFill="1" applyBorder="1" applyAlignment="1">
      <alignment horizontal="right" vertical="top"/>
    </xf>
    <xf numFmtId="0" fontId="7" fillId="0" borderId="14" xfId="0" applyFont="1" applyBorder="1"/>
    <xf numFmtId="0" fontId="8" fillId="0" borderId="15" xfId="0" applyFont="1" applyFill="1" applyBorder="1" applyAlignment="1">
      <alignment horizontal="right" vertical="top"/>
    </xf>
    <xf numFmtId="0" fontId="7" fillId="0" borderId="13" xfId="0" applyFont="1" applyBorder="1" applyAlignment="1">
      <alignment vertical="center"/>
    </xf>
    <xf numFmtId="0" fontId="7" fillId="0" borderId="15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ill="1" applyBorder="1"/>
    <xf numFmtId="164" fontId="7" fillId="0" borderId="0" xfId="0" applyNumberFormat="1" applyFont="1"/>
    <xf numFmtId="9" fontId="0" fillId="0" borderId="0" xfId="1" applyFont="1" applyBorder="1"/>
    <xf numFmtId="9" fontId="0" fillId="0" borderId="0" xfId="1" applyFont="1" applyFill="1" applyBorder="1"/>
    <xf numFmtId="9" fontId="0" fillId="2" borderId="0" xfId="1" applyFont="1" applyFill="1" applyBorder="1"/>
    <xf numFmtId="0" fontId="0" fillId="0" borderId="10" xfId="0" applyBorder="1"/>
    <xf numFmtId="0" fontId="1" fillId="2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right"/>
    </xf>
    <xf numFmtId="0" fontId="4" fillId="7" borderId="1" xfId="0" applyFont="1" applyFill="1" applyBorder="1" applyAlignment="1">
      <alignment horizontal="right"/>
    </xf>
    <xf numFmtId="0" fontId="4" fillId="7" borderId="6" xfId="0" applyFont="1" applyFill="1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9" fillId="0" borderId="0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BAD RATE - DEV VS VAL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'DECILE ANALYSIS'!$A$3</c:f>
              <c:strCache>
                <c:ptCount val="1"/>
                <c:pt idx="0">
                  <c:v>Decile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'DECILE ANALYSIS'!$A$4:$A$13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60-4F1D-99B7-324837764A8D}"/>
            </c:ext>
          </c:extLst>
        </c:ser>
        <c:ser>
          <c:idx val="1"/>
          <c:order val="1"/>
          <c:tx>
            <c:strRef>
              <c:f>'DECILE ANALYSIS'!$G$3</c:f>
              <c:strCache>
                <c:ptCount val="1"/>
                <c:pt idx="0">
                  <c:v>Bad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'DECILE ANALYSIS'!$G$4:$G$13</c:f>
              <c:numCache>
                <c:formatCode>0.0%</c:formatCode>
                <c:ptCount val="10"/>
                <c:pt idx="0">
                  <c:v>0.64975000000000005</c:v>
                </c:pt>
                <c:pt idx="1">
                  <c:v>0.62150000000000005</c:v>
                </c:pt>
                <c:pt idx="2">
                  <c:v>0.57399999999999995</c:v>
                </c:pt>
                <c:pt idx="3">
                  <c:v>0.55425000000000002</c:v>
                </c:pt>
                <c:pt idx="4">
                  <c:v>0.52600000000000002</c:v>
                </c:pt>
                <c:pt idx="5">
                  <c:v>0.501</c:v>
                </c:pt>
                <c:pt idx="6">
                  <c:v>0.45800000000000002</c:v>
                </c:pt>
                <c:pt idx="7">
                  <c:v>0.42499999999999999</c:v>
                </c:pt>
                <c:pt idx="8">
                  <c:v>0.375</c:v>
                </c:pt>
                <c:pt idx="9">
                  <c:v>0.3155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60-4F1D-99B7-324837764A8D}"/>
            </c:ext>
          </c:extLst>
        </c:ser>
        <c:ser>
          <c:idx val="2"/>
          <c:order val="2"/>
          <c:tx>
            <c:strRef>
              <c:f>'DECILE ANALYSIS'!$G$17</c:f>
              <c:strCache>
                <c:ptCount val="1"/>
                <c:pt idx="0">
                  <c:v>Bad 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'DECILE ANALYSIS'!$G$18:$G$27</c:f>
              <c:numCache>
                <c:formatCode>0.0%</c:formatCode>
                <c:ptCount val="10"/>
                <c:pt idx="0">
                  <c:v>3.2216494845360821E-2</c:v>
                </c:pt>
                <c:pt idx="1">
                  <c:v>3.1239935587761676E-2</c:v>
                </c:pt>
                <c:pt idx="2">
                  <c:v>2.640901771336554E-2</c:v>
                </c:pt>
                <c:pt idx="3">
                  <c:v>2.2544283413848631E-2</c:v>
                </c:pt>
                <c:pt idx="4">
                  <c:v>1.7069243156199679E-2</c:v>
                </c:pt>
                <c:pt idx="5">
                  <c:v>1.804123711340206E-2</c:v>
                </c:pt>
                <c:pt idx="6">
                  <c:v>1.4492753623188406E-2</c:v>
                </c:pt>
                <c:pt idx="7">
                  <c:v>1.6747181964573268E-2</c:v>
                </c:pt>
                <c:pt idx="8">
                  <c:v>1.1594202898550725E-2</c:v>
                </c:pt>
                <c:pt idx="9">
                  <c:v>5.7989690721649487E-3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60-4F1D-99B7-324837764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18809728"/>
        <c:axId val="1218921360"/>
      </c:barChart>
      <c:catAx>
        <c:axId val="1218809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921360"/>
        <c:crosses val="autoZero"/>
        <c:auto val="1"/>
        <c:lblAlgn val="ctr"/>
        <c:lblOffset val="100"/>
        <c:noMultiLvlLbl val="0"/>
      </c:catAx>
      <c:valAx>
        <c:axId val="121892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80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LIFT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'DECILE ANALYSIS'!$R$3</c:f>
              <c:strCache>
                <c:ptCount val="1"/>
                <c:pt idx="0">
                  <c:v>BASELINE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'DECILE ANALYSIS'!$R$4:$R$13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0B-4972-AA17-335BEB65114F}"/>
            </c:ext>
          </c:extLst>
        </c:ser>
        <c:ser>
          <c:idx val="1"/>
          <c:order val="1"/>
          <c:tx>
            <c:strRef>
              <c:f>'DECILE ANALYSIS'!$Q$3</c:f>
              <c:strCache>
                <c:ptCount val="1"/>
                <c:pt idx="0">
                  <c:v>LIFT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'DECILE ANALYSIS'!$Q$4:$Q$13</c:f>
              <c:numCache>
                <c:formatCode>0.00</c:formatCode>
                <c:ptCount val="10"/>
                <c:pt idx="0">
                  <c:v>0.29950000000000004</c:v>
                </c:pt>
                <c:pt idx="1">
                  <c:v>0.54249999999999965</c:v>
                </c:pt>
                <c:pt idx="2">
                  <c:v>0.6905</c:v>
                </c:pt>
                <c:pt idx="3">
                  <c:v>0.79899999999999971</c:v>
                </c:pt>
                <c:pt idx="4">
                  <c:v>0.85099999999999953</c:v>
                </c:pt>
                <c:pt idx="5">
                  <c:v>0.85299999999999931</c:v>
                </c:pt>
                <c:pt idx="6">
                  <c:v>0.76899999999999968</c:v>
                </c:pt>
                <c:pt idx="7">
                  <c:v>0.61899999999999844</c:v>
                </c:pt>
                <c:pt idx="8">
                  <c:v>0.36899999999999822</c:v>
                </c:pt>
                <c:pt idx="9">
                  <c:v>-1.1102230246251565E-15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0B-4972-AA17-335BEB65114F}"/>
            </c:ext>
          </c:extLst>
        </c:ser>
        <c:ser>
          <c:idx val="2"/>
          <c:order val="2"/>
          <c:tx>
            <c:strRef>
              <c:f>'DECILE ANALYSIS'!$Q$17</c:f>
              <c:strCache>
                <c:ptCount val="1"/>
                <c:pt idx="0">
                  <c:v>LIFT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'DECILE ANALYSIS'!$Q$18:$Q$27</c:f>
              <c:numCache>
                <c:formatCode>0.00</c:formatCode>
                <c:ptCount val="10"/>
                <c:pt idx="0">
                  <c:v>0.64203612479474537</c:v>
                </c:pt>
                <c:pt idx="1">
                  <c:v>1.2348111658456484</c:v>
                </c:pt>
                <c:pt idx="2">
                  <c:v>1.5812807881773399</c:v>
                </c:pt>
                <c:pt idx="3">
                  <c:v>1.7307060755336612</c:v>
                </c:pt>
                <c:pt idx="4">
                  <c:v>1.6009852216748766</c:v>
                </c:pt>
                <c:pt idx="5">
                  <c:v>1.5205254515599342</c:v>
                </c:pt>
                <c:pt idx="6">
                  <c:v>1.2594417077175701</c:v>
                </c:pt>
                <c:pt idx="7">
                  <c:v>1.113300492610837</c:v>
                </c:pt>
                <c:pt idx="8">
                  <c:v>0.70443349753694595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0B-4972-AA17-335BEB651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8726912"/>
        <c:axId val="1218901056"/>
      </c:lineChart>
      <c:catAx>
        <c:axId val="1218726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901056"/>
        <c:crosses val="autoZero"/>
        <c:auto val="1"/>
        <c:lblAlgn val="ctr"/>
        <c:lblOffset val="100"/>
        <c:noMultiLvlLbl val="0"/>
      </c:catAx>
      <c:valAx>
        <c:axId val="121890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72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GAINS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'DECILE ANALYSIS'!$A$3</c:f>
              <c:strCache>
                <c:ptCount val="1"/>
                <c:pt idx="0">
                  <c:v>Decile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'DECILE ANALYSIS'!$A$4:$A$13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BC-41AD-B45B-AAA15FF54BB4}"/>
            </c:ext>
          </c:extLst>
        </c:ser>
        <c:ser>
          <c:idx val="1"/>
          <c:order val="1"/>
          <c:tx>
            <c:strRef>
              <c:f>'DECILE ANALYSIS'!$H$3</c:f>
              <c:strCache>
                <c:ptCount val="1"/>
                <c:pt idx="0">
                  <c:v>Bad percent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'DECILE ANALYSIS'!$H$4:$H$13</c:f>
              <c:numCache>
                <c:formatCode>0.0%</c:formatCode>
                <c:ptCount val="10"/>
                <c:pt idx="0">
                  <c:v>0.12995000000000001</c:v>
                </c:pt>
                <c:pt idx="1">
                  <c:v>0.12429999999999999</c:v>
                </c:pt>
                <c:pt idx="2">
                  <c:v>0.1148</c:v>
                </c:pt>
                <c:pt idx="3">
                  <c:v>0.11085</c:v>
                </c:pt>
                <c:pt idx="4">
                  <c:v>0.1052</c:v>
                </c:pt>
                <c:pt idx="5">
                  <c:v>0.1002</c:v>
                </c:pt>
                <c:pt idx="6">
                  <c:v>9.1600000000000001E-2</c:v>
                </c:pt>
                <c:pt idx="7">
                  <c:v>8.5000000000000006E-2</c:v>
                </c:pt>
                <c:pt idx="8">
                  <c:v>7.4999999999999997E-2</c:v>
                </c:pt>
                <c:pt idx="9">
                  <c:v>6.3100000000000003E-2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BC-41AD-B45B-AAA15FF54BB4}"/>
            </c:ext>
          </c:extLst>
        </c:ser>
        <c:ser>
          <c:idx val="2"/>
          <c:order val="2"/>
          <c:tx>
            <c:strRef>
              <c:f>'DECILE ANALYSIS'!$H$17</c:f>
              <c:strCache>
                <c:ptCount val="1"/>
                <c:pt idx="0">
                  <c:v>Bad percent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'DECILE ANALYSIS'!$H$18:$H$27</c:f>
              <c:numCache>
                <c:formatCode>0.0%</c:formatCode>
                <c:ptCount val="10"/>
                <c:pt idx="0">
                  <c:v>0.16420361247947454</c:v>
                </c:pt>
                <c:pt idx="1">
                  <c:v>0.15927750410509031</c:v>
                </c:pt>
                <c:pt idx="2">
                  <c:v>0.13464696223316913</c:v>
                </c:pt>
                <c:pt idx="3">
                  <c:v>0.11494252873563218</c:v>
                </c:pt>
                <c:pt idx="4">
                  <c:v>8.7027914614121515E-2</c:v>
                </c:pt>
                <c:pt idx="5">
                  <c:v>9.1954022988505746E-2</c:v>
                </c:pt>
                <c:pt idx="6">
                  <c:v>7.3891625615763554E-2</c:v>
                </c:pt>
                <c:pt idx="7">
                  <c:v>8.5385878489326772E-2</c:v>
                </c:pt>
                <c:pt idx="8">
                  <c:v>5.9113300492610835E-2</c:v>
                </c:pt>
                <c:pt idx="9">
                  <c:v>2.9556650246305417E-2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BC-41AD-B45B-AAA15FF54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2722352"/>
        <c:axId val="1127084832"/>
      </c:lineChart>
      <c:catAx>
        <c:axId val="1132722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84832"/>
        <c:crosses val="autoZero"/>
        <c:auto val="1"/>
        <c:lblAlgn val="ctr"/>
        <c:lblOffset val="100"/>
        <c:noMultiLvlLbl val="0"/>
      </c:catAx>
      <c:valAx>
        <c:axId val="112708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7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31</xdr:row>
      <xdr:rowOff>71437</xdr:rowOff>
    </xdr:from>
    <xdr:to>
      <xdr:col>8</xdr:col>
      <xdr:colOff>152400</xdr:colOff>
      <xdr:row>43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43380A-E473-424E-A272-2EB8DBAC4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123824</xdr:colOff>
      <xdr:row>8</xdr:row>
      <xdr:rowOff>80962</xdr:rowOff>
    </xdr:from>
    <xdr:to>
      <xdr:col>24</xdr:col>
      <xdr:colOff>514349</xdr:colOff>
      <xdr:row>18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076568-FCC3-4FE8-8048-B517D4F737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142875</xdr:colOff>
      <xdr:row>31</xdr:row>
      <xdr:rowOff>90487</xdr:rowOff>
    </xdr:from>
    <xdr:to>
      <xdr:col>15</xdr:col>
      <xdr:colOff>752475</xdr:colOff>
      <xdr:row>41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2C9363-E1AF-449B-9A5E-8B6AA82BCB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82"/>
  <sheetViews>
    <sheetView workbookViewId="0">
      <selection activeCell="L5" sqref="L5"/>
    </sheetView>
  </sheetViews>
  <sheetFormatPr defaultRowHeight="15" x14ac:dyDescent="0.25"/>
  <cols>
    <col min="4" max="4" width="14.140625" customWidth="1"/>
  </cols>
  <sheetData>
    <row r="3" spans="3:8" ht="15" customHeight="1" x14ac:dyDescent="0.25">
      <c r="C3" s="72" t="s">
        <v>0</v>
      </c>
      <c r="D3" s="72"/>
      <c r="E3" s="72"/>
      <c r="F3" s="72"/>
      <c r="G3" s="72"/>
      <c r="H3" s="72"/>
    </row>
    <row r="4" spans="3:8" x14ac:dyDescent="0.25"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</row>
    <row r="5" spans="3:8" x14ac:dyDescent="0.25">
      <c r="C5" s="1">
        <v>1</v>
      </c>
      <c r="D5" s="2" t="s">
        <v>7</v>
      </c>
      <c r="E5" s="2" t="s">
        <v>8</v>
      </c>
      <c r="F5" s="2">
        <v>8</v>
      </c>
      <c r="G5" s="2" t="s">
        <v>9</v>
      </c>
      <c r="H5" s="2" t="s">
        <v>10</v>
      </c>
    </row>
    <row r="6" spans="3:8" x14ac:dyDescent="0.25">
      <c r="C6" s="1">
        <v>2</v>
      </c>
      <c r="D6" s="2" t="s">
        <v>11</v>
      </c>
      <c r="E6" s="2" t="s">
        <v>8</v>
      </c>
      <c r="F6" s="2">
        <v>8</v>
      </c>
      <c r="G6" s="2" t="s">
        <v>9</v>
      </c>
      <c r="H6" s="2" t="s">
        <v>10</v>
      </c>
    </row>
    <row r="7" spans="3:8" x14ac:dyDescent="0.25">
      <c r="C7" s="1">
        <v>3</v>
      </c>
      <c r="D7" s="2" t="s">
        <v>12</v>
      </c>
      <c r="E7" s="2" t="s">
        <v>8</v>
      </c>
      <c r="F7" s="2">
        <v>8</v>
      </c>
      <c r="G7" s="2" t="s">
        <v>9</v>
      </c>
      <c r="H7" s="2" t="s">
        <v>10</v>
      </c>
    </row>
    <row r="8" spans="3:8" x14ac:dyDescent="0.25">
      <c r="C8" s="1">
        <v>4</v>
      </c>
      <c r="D8" s="2" t="s">
        <v>13</v>
      </c>
      <c r="E8" s="2" t="s">
        <v>8</v>
      </c>
      <c r="F8" s="2">
        <v>8</v>
      </c>
      <c r="G8" s="2" t="s">
        <v>9</v>
      </c>
      <c r="H8" s="2" t="s">
        <v>10</v>
      </c>
    </row>
    <row r="9" spans="3:8" x14ac:dyDescent="0.25">
      <c r="C9" s="1">
        <v>5</v>
      </c>
      <c r="D9" s="2" t="s">
        <v>14</v>
      </c>
      <c r="E9" s="2" t="s">
        <v>8</v>
      </c>
      <c r="F9" s="2">
        <v>8</v>
      </c>
      <c r="G9" s="2" t="s">
        <v>9</v>
      </c>
      <c r="H9" s="2" t="s">
        <v>10</v>
      </c>
    </row>
    <row r="10" spans="3:8" x14ac:dyDescent="0.25">
      <c r="C10" s="1">
        <v>6</v>
      </c>
      <c r="D10" s="2" t="s">
        <v>15</v>
      </c>
      <c r="E10" s="2" t="s">
        <v>8</v>
      </c>
      <c r="F10" s="2">
        <v>8</v>
      </c>
      <c r="G10" s="2" t="s">
        <v>9</v>
      </c>
      <c r="H10" s="2" t="s">
        <v>10</v>
      </c>
    </row>
    <row r="11" spans="3:8" x14ac:dyDescent="0.25">
      <c r="C11" s="1">
        <v>7</v>
      </c>
      <c r="D11" s="2" t="s">
        <v>16</v>
      </c>
      <c r="E11" s="2" t="s">
        <v>8</v>
      </c>
      <c r="F11" s="2">
        <v>8</v>
      </c>
      <c r="G11" s="2" t="s">
        <v>9</v>
      </c>
      <c r="H11" s="2" t="s">
        <v>10</v>
      </c>
    </row>
    <row r="12" spans="3:8" x14ac:dyDescent="0.25">
      <c r="C12" s="1">
        <v>8</v>
      </c>
      <c r="D12" s="2" t="s">
        <v>17</v>
      </c>
      <c r="E12" s="2" t="s">
        <v>8</v>
      </c>
      <c r="F12" s="2">
        <v>8</v>
      </c>
      <c r="G12" s="2" t="s">
        <v>9</v>
      </c>
      <c r="H12" s="2" t="s">
        <v>10</v>
      </c>
    </row>
    <row r="13" spans="3:8" x14ac:dyDescent="0.25">
      <c r="C13" s="1">
        <v>9</v>
      </c>
      <c r="D13" s="2" t="s">
        <v>18</v>
      </c>
      <c r="E13" s="2" t="s">
        <v>8</v>
      </c>
      <c r="F13" s="2">
        <v>8</v>
      </c>
      <c r="G13" s="2" t="s">
        <v>9</v>
      </c>
      <c r="H13" s="2" t="s">
        <v>10</v>
      </c>
    </row>
    <row r="14" spans="3:8" x14ac:dyDescent="0.25">
      <c r="C14" s="1">
        <v>10</v>
      </c>
      <c r="D14" s="2" t="s">
        <v>19</v>
      </c>
      <c r="E14" s="2" t="s">
        <v>8</v>
      </c>
      <c r="F14" s="2">
        <v>8</v>
      </c>
      <c r="G14" s="2" t="s">
        <v>9</v>
      </c>
      <c r="H14" s="2" t="s">
        <v>10</v>
      </c>
    </row>
    <row r="15" spans="3:8" x14ac:dyDescent="0.25">
      <c r="C15" s="1">
        <v>11</v>
      </c>
      <c r="D15" s="2" t="s">
        <v>20</v>
      </c>
      <c r="E15" s="2" t="s">
        <v>8</v>
      </c>
      <c r="F15" s="2">
        <v>8</v>
      </c>
      <c r="G15" s="2" t="s">
        <v>9</v>
      </c>
      <c r="H15" s="2" t="s">
        <v>10</v>
      </c>
    </row>
    <row r="16" spans="3:8" x14ac:dyDescent="0.25">
      <c r="C16" s="1">
        <v>12</v>
      </c>
      <c r="D16" s="2" t="s">
        <v>21</v>
      </c>
      <c r="E16" s="2" t="s">
        <v>8</v>
      </c>
      <c r="F16" s="2">
        <v>8</v>
      </c>
      <c r="G16" s="2" t="s">
        <v>9</v>
      </c>
      <c r="H16" s="2" t="s">
        <v>10</v>
      </c>
    </row>
    <row r="17" spans="3:8" x14ac:dyDescent="0.25">
      <c r="C17" s="1">
        <v>13</v>
      </c>
      <c r="D17" s="2" t="s">
        <v>22</v>
      </c>
      <c r="E17" s="2" t="s">
        <v>8</v>
      </c>
      <c r="F17" s="2">
        <v>8</v>
      </c>
      <c r="G17" s="2" t="s">
        <v>9</v>
      </c>
      <c r="H17" s="2" t="s">
        <v>10</v>
      </c>
    </row>
    <row r="18" spans="3:8" x14ac:dyDescent="0.25">
      <c r="C18" s="1">
        <v>14</v>
      </c>
      <c r="D18" s="2" t="s">
        <v>23</v>
      </c>
      <c r="E18" s="2" t="s">
        <v>8</v>
      </c>
      <c r="F18" s="2">
        <v>8</v>
      </c>
      <c r="G18" s="2" t="s">
        <v>9</v>
      </c>
      <c r="H18" s="2" t="s">
        <v>10</v>
      </c>
    </row>
    <row r="19" spans="3:8" x14ac:dyDescent="0.25">
      <c r="C19" s="1">
        <v>15</v>
      </c>
      <c r="D19" s="2" t="s">
        <v>24</v>
      </c>
      <c r="E19" s="2" t="s">
        <v>8</v>
      </c>
      <c r="F19" s="2">
        <v>8</v>
      </c>
      <c r="G19" s="2" t="s">
        <v>9</v>
      </c>
      <c r="H19" s="2" t="s">
        <v>10</v>
      </c>
    </row>
    <row r="20" spans="3:8" x14ac:dyDescent="0.25">
      <c r="C20" s="1">
        <v>16</v>
      </c>
      <c r="D20" s="2" t="s">
        <v>25</v>
      </c>
      <c r="E20" s="2" t="s">
        <v>8</v>
      </c>
      <c r="F20" s="2">
        <v>8</v>
      </c>
      <c r="G20" s="2" t="s">
        <v>9</v>
      </c>
      <c r="H20" s="2" t="s">
        <v>10</v>
      </c>
    </row>
    <row r="21" spans="3:8" x14ac:dyDescent="0.25">
      <c r="C21" s="1">
        <v>17</v>
      </c>
      <c r="D21" s="2" t="s">
        <v>26</v>
      </c>
      <c r="E21" s="2" t="s">
        <v>8</v>
      </c>
      <c r="F21" s="2">
        <v>8</v>
      </c>
      <c r="G21" s="2" t="s">
        <v>9</v>
      </c>
      <c r="H21" s="2" t="s">
        <v>10</v>
      </c>
    </row>
    <row r="22" spans="3:8" x14ac:dyDescent="0.25">
      <c r="C22" s="1">
        <v>18</v>
      </c>
      <c r="D22" s="2" t="s">
        <v>27</v>
      </c>
      <c r="E22" s="2" t="s">
        <v>8</v>
      </c>
      <c r="F22" s="2">
        <v>8</v>
      </c>
      <c r="G22" s="2" t="s">
        <v>9</v>
      </c>
      <c r="H22" s="2" t="s">
        <v>10</v>
      </c>
    </row>
    <row r="23" spans="3:8" x14ac:dyDescent="0.25">
      <c r="C23" s="1">
        <v>19</v>
      </c>
      <c r="D23" s="2" t="s">
        <v>28</v>
      </c>
      <c r="E23" s="2" t="s">
        <v>8</v>
      </c>
      <c r="F23" s="2">
        <v>8</v>
      </c>
      <c r="G23" s="2" t="s">
        <v>9</v>
      </c>
      <c r="H23" s="2" t="s">
        <v>10</v>
      </c>
    </row>
    <row r="24" spans="3:8" x14ac:dyDescent="0.25">
      <c r="C24" s="1">
        <v>20</v>
      </c>
      <c r="D24" s="2" t="s">
        <v>29</v>
      </c>
      <c r="E24" s="2" t="s">
        <v>8</v>
      </c>
      <c r="F24" s="2">
        <v>8</v>
      </c>
      <c r="G24" s="2" t="s">
        <v>9</v>
      </c>
      <c r="H24" s="2" t="s">
        <v>10</v>
      </c>
    </row>
    <row r="25" spans="3:8" x14ac:dyDescent="0.25">
      <c r="C25" s="1">
        <v>21</v>
      </c>
      <c r="D25" s="2" t="s">
        <v>30</v>
      </c>
      <c r="E25" s="2" t="s">
        <v>8</v>
      </c>
      <c r="F25" s="2">
        <v>8</v>
      </c>
      <c r="G25" s="2" t="s">
        <v>9</v>
      </c>
      <c r="H25" s="2" t="s">
        <v>10</v>
      </c>
    </row>
    <row r="26" spans="3:8" x14ac:dyDescent="0.25">
      <c r="C26" s="1">
        <v>22</v>
      </c>
      <c r="D26" s="2" t="s">
        <v>31</v>
      </c>
      <c r="E26" s="2" t="s">
        <v>8</v>
      </c>
      <c r="F26" s="2">
        <v>8</v>
      </c>
      <c r="G26" s="2" t="s">
        <v>9</v>
      </c>
      <c r="H26" s="2" t="s">
        <v>10</v>
      </c>
    </row>
    <row r="27" spans="3:8" x14ac:dyDescent="0.25">
      <c r="C27" s="1">
        <v>23</v>
      </c>
      <c r="D27" s="2" t="s">
        <v>32</v>
      </c>
      <c r="E27" s="2" t="s">
        <v>8</v>
      </c>
      <c r="F27" s="2">
        <v>8</v>
      </c>
      <c r="G27" s="2" t="s">
        <v>9</v>
      </c>
      <c r="H27" s="2" t="s">
        <v>10</v>
      </c>
    </row>
    <row r="28" spans="3:8" x14ac:dyDescent="0.25">
      <c r="C28" s="1">
        <v>24</v>
      </c>
      <c r="D28" s="2" t="s">
        <v>33</v>
      </c>
      <c r="E28" s="2" t="s">
        <v>8</v>
      </c>
      <c r="F28" s="2">
        <v>8</v>
      </c>
      <c r="G28" s="2" t="s">
        <v>9</v>
      </c>
      <c r="H28" s="2" t="s">
        <v>10</v>
      </c>
    </row>
    <row r="29" spans="3:8" x14ac:dyDescent="0.25">
      <c r="C29" s="1">
        <v>25</v>
      </c>
      <c r="D29" s="2" t="s">
        <v>34</v>
      </c>
      <c r="E29" s="2" t="s">
        <v>8</v>
      </c>
      <c r="F29" s="2">
        <v>8</v>
      </c>
      <c r="G29" s="2" t="s">
        <v>9</v>
      </c>
      <c r="H29" s="2" t="s">
        <v>10</v>
      </c>
    </row>
    <row r="30" spans="3:8" x14ac:dyDescent="0.25">
      <c r="C30" s="1">
        <v>26</v>
      </c>
      <c r="D30" s="2" t="s">
        <v>35</v>
      </c>
      <c r="E30" s="2" t="s">
        <v>36</v>
      </c>
      <c r="F30" s="2">
        <v>9</v>
      </c>
      <c r="G30" s="3">
        <v>9</v>
      </c>
      <c r="H30" s="3">
        <v>9</v>
      </c>
    </row>
    <row r="31" spans="3:8" x14ac:dyDescent="0.25">
      <c r="C31" s="1">
        <v>27</v>
      </c>
      <c r="D31" s="2" t="s">
        <v>37</v>
      </c>
      <c r="E31" s="2" t="s">
        <v>8</v>
      </c>
      <c r="F31" s="2">
        <v>8</v>
      </c>
      <c r="G31" s="2" t="s">
        <v>9</v>
      </c>
      <c r="H31" s="2" t="s">
        <v>10</v>
      </c>
    </row>
    <row r="32" spans="3:8" x14ac:dyDescent="0.25">
      <c r="C32" s="1">
        <v>28</v>
      </c>
      <c r="D32" s="2" t="s">
        <v>38</v>
      </c>
      <c r="E32" s="2" t="s">
        <v>8</v>
      </c>
      <c r="F32" s="2">
        <v>8</v>
      </c>
      <c r="G32" s="2" t="s">
        <v>9</v>
      </c>
      <c r="H32" s="2" t="s">
        <v>10</v>
      </c>
    </row>
    <row r="33" spans="3:8" x14ac:dyDescent="0.25">
      <c r="C33" s="1">
        <v>29</v>
      </c>
      <c r="D33" s="2" t="s">
        <v>39</v>
      </c>
      <c r="E33" s="2" t="s">
        <v>8</v>
      </c>
      <c r="F33" s="2">
        <v>8</v>
      </c>
      <c r="G33" s="2" t="s">
        <v>9</v>
      </c>
      <c r="H33" s="2" t="s">
        <v>10</v>
      </c>
    </row>
    <row r="34" spans="3:8" x14ac:dyDescent="0.25">
      <c r="C34" s="1">
        <v>30</v>
      </c>
      <c r="D34" s="2" t="s">
        <v>40</v>
      </c>
      <c r="E34" s="2" t="s">
        <v>8</v>
      </c>
      <c r="F34" s="2">
        <v>8</v>
      </c>
      <c r="G34" s="2" t="s">
        <v>9</v>
      </c>
      <c r="H34" s="2" t="s">
        <v>10</v>
      </c>
    </row>
    <row r="35" spans="3:8" x14ac:dyDescent="0.25">
      <c r="C35" s="1">
        <v>31</v>
      </c>
      <c r="D35" s="2" t="s">
        <v>41</v>
      </c>
      <c r="E35" s="2" t="s">
        <v>8</v>
      </c>
      <c r="F35" s="2">
        <v>8</v>
      </c>
      <c r="G35" s="2" t="s">
        <v>9</v>
      </c>
      <c r="H35" s="2" t="s">
        <v>10</v>
      </c>
    </row>
    <row r="36" spans="3:8" x14ac:dyDescent="0.25">
      <c r="C36" s="1">
        <v>32</v>
      </c>
      <c r="D36" s="2" t="s">
        <v>42</v>
      </c>
      <c r="E36" s="2" t="s">
        <v>8</v>
      </c>
      <c r="F36" s="2">
        <v>8</v>
      </c>
      <c r="G36" s="2" t="s">
        <v>9</v>
      </c>
      <c r="H36" s="2" t="s">
        <v>10</v>
      </c>
    </row>
    <row r="37" spans="3:8" x14ac:dyDescent="0.25">
      <c r="C37" s="1">
        <v>33</v>
      </c>
      <c r="D37" s="2" t="s">
        <v>43</v>
      </c>
      <c r="E37" s="2" t="s">
        <v>8</v>
      </c>
      <c r="F37" s="2">
        <v>8</v>
      </c>
      <c r="G37" s="2" t="s">
        <v>9</v>
      </c>
      <c r="H37" s="2" t="s">
        <v>10</v>
      </c>
    </row>
    <row r="38" spans="3:8" x14ac:dyDescent="0.25">
      <c r="C38" s="1">
        <v>34</v>
      </c>
      <c r="D38" s="2" t="s">
        <v>44</v>
      </c>
      <c r="E38" s="2" t="s">
        <v>8</v>
      </c>
      <c r="F38" s="2">
        <v>8</v>
      </c>
      <c r="G38" s="2" t="s">
        <v>9</v>
      </c>
      <c r="H38" s="2" t="s">
        <v>10</v>
      </c>
    </row>
    <row r="39" spans="3:8" x14ac:dyDescent="0.25">
      <c r="C39" s="1">
        <v>35</v>
      </c>
      <c r="D39" s="2" t="s">
        <v>45</v>
      </c>
      <c r="E39" s="2" t="s">
        <v>8</v>
      </c>
      <c r="F39" s="2">
        <v>8</v>
      </c>
      <c r="G39" s="2" t="s">
        <v>9</v>
      </c>
      <c r="H39" s="2" t="s">
        <v>10</v>
      </c>
    </row>
    <row r="40" spans="3:8" x14ac:dyDescent="0.25">
      <c r="C40" s="1">
        <v>36</v>
      </c>
      <c r="D40" s="2" t="s">
        <v>46</v>
      </c>
      <c r="E40" s="2" t="s">
        <v>8</v>
      </c>
      <c r="F40" s="2">
        <v>8</v>
      </c>
      <c r="G40" s="2" t="s">
        <v>9</v>
      </c>
      <c r="H40" s="2" t="s">
        <v>10</v>
      </c>
    </row>
    <row r="41" spans="3:8" x14ac:dyDescent="0.25">
      <c r="C41" s="1">
        <v>37</v>
      </c>
      <c r="D41" s="2" t="s">
        <v>47</v>
      </c>
      <c r="E41" s="2" t="s">
        <v>8</v>
      </c>
      <c r="F41" s="2">
        <v>8</v>
      </c>
      <c r="G41" s="2" t="s">
        <v>9</v>
      </c>
      <c r="H41" s="2" t="s">
        <v>10</v>
      </c>
    </row>
    <row r="42" spans="3:8" x14ac:dyDescent="0.25">
      <c r="C42" s="1">
        <v>38</v>
      </c>
      <c r="D42" s="2" t="s">
        <v>48</v>
      </c>
      <c r="E42" s="2" t="s">
        <v>8</v>
      </c>
      <c r="F42" s="2">
        <v>8</v>
      </c>
      <c r="G42" s="2" t="s">
        <v>9</v>
      </c>
      <c r="H42" s="2" t="s">
        <v>10</v>
      </c>
    </row>
    <row r="43" spans="3:8" x14ac:dyDescent="0.25">
      <c r="C43" s="1">
        <v>39</v>
      </c>
      <c r="D43" s="2" t="s">
        <v>49</v>
      </c>
      <c r="E43" s="2" t="s">
        <v>8</v>
      </c>
      <c r="F43" s="2">
        <v>8</v>
      </c>
      <c r="G43" s="2" t="s">
        <v>9</v>
      </c>
      <c r="H43" s="2" t="s">
        <v>10</v>
      </c>
    </row>
    <row r="44" spans="3:8" x14ac:dyDescent="0.25">
      <c r="C44" s="1">
        <v>40</v>
      </c>
      <c r="D44" s="2" t="s">
        <v>50</v>
      </c>
      <c r="E44" s="2" t="s">
        <v>8</v>
      </c>
      <c r="F44" s="2">
        <v>8</v>
      </c>
      <c r="G44" s="2" t="s">
        <v>9</v>
      </c>
      <c r="H44" s="2" t="s">
        <v>10</v>
      </c>
    </row>
    <row r="45" spans="3:8" x14ac:dyDescent="0.25">
      <c r="C45" s="1">
        <v>41</v>
      </c>
      <c r="D45" s="2" t="s">
        <v>51</v>
      </c>
      <c r="E45" s="2" t="s">
        <v>8</v>
      </c>
      <c r="F45" s="2">
        <v>8</v>
      </c>
      <c r="G45" s="2" t="s">
        <v>9</v>
      </c>
      <c r="H45" s="2" t="s">
        <v>10</v>
      </c>
    </row>
    <row r="46" spans="3:8" x14ac:dyDescent="0.25">
      <c r="C46" s="1">
        <v>42</v>
      </c>
      <c r="D46" s="2" t="s">
        <v>52</v>
      </c>
      <c r="E46" s="2" t="s">
        <v>8</v>
      </c>
      <c r="F46" s="2">
        <v>8</v>
      </c>
      <c r="G46" s="2" t="s">
        <v>9</v>
      </c>
      <c r="H46" s="2" t="s">
        <v>10</v>
      </c>
    </row>
    <row r="47" spans="3:8" x14ac:dyDescent="0.25">
      <c r="C47" s="1">
        <v>43</v>
      </c>
      <c r="D47" s="2" t="s">
        <v>53</v>
      </c>
      <c r="E47" s="2" t="s">
        <v>8</v>
      </c>
      <c r="F47" s="2">
        <v>8</v>
      </c>
      <c r="G47" s="2" t="s">
        <v>9</v>
      </c>
      <c r="H47" s="2" t="s">
        <v>10</v>
      </c>
    </row>
    <row r="48" spans="3:8" x14ac:dyDescent="0.25">
      <c r="C48" s="1">
        <v>44</v>
      </c>
      <c r="D48" s="2" t="s">
        <v>54</v>
      </c>
      <c r="E48" s="2" t="s">
        <v>8</v>
      </c>
      <c r="F48" s="2">
        <v>8</v>
      </c>
      <c r="G48" s="2" t="s">
        <v>9</v>
      </c>
      <c r="H48" s="2" t="s">
        <v>10</v>
      </c>
    </row>
    <row r="49" spans="3:8" x14ac:dyDescent="0.25">
      <c r="C49" s="1">
        <v>45</v>
      </c>
      <c r="D49" s="2" t="s">
        <v>55</v>
      </c>
      <c r="E49" s="2" t="s">
        <v>8</v>
      </c>
      <c r="F49" s="2">
        <v>8</v>
      </c>
      <c r="G49" s="2" t="s">
        <v>9</v>
      </c>
      <c r="H49" s="2" t="s">
        <v>10</v>
      </c>
    </row>
    <row r="50" spans="3:8" x14ac:dyDescent="0.25">
      <c r="C50" s="1">
        <v>46</v>
      </c>
      <c r="D50" s="2" t="s">
        <v>56</v>
      </c>
      <c r="E50" s="2" t="s">
        <v>8</v>
      </c>
      <c r="F50" s="2">
        <v>8</v>
      </c>
      <c r="G50" s="2" t="s">
        <v>9</v>
      </c>
      <c r="H50" s="2" t="s">
        <v>10</v>
      </c>
    </row>
    <row r="51" spans="3:8" x14ac:dyDescent="0.25">
      <c r="C51" s="1">
        <v>47</v>
      </c>
      <c r="D51" s="2" t="s">
        <v>57</v>
      </c>
      <c r="E51" s="2" t="s">
        <v>8</v>
      </c>
      <c r="F51" s="2">
        <v>8</v>
      </c>
      <c r="G51" s="2" t="s">
        <v>9</v>
      </c>
      <c r="H51" s="2" t="s">
        <v>10</v>
      </c>
    </row>
    <row r="52" spans="3:8" x14ac:dyDescent="0.25">
      <c r="C52" s="1">
        <v>48</v>
      </c>
      <c r="D52" s="2" t="s">
        <v>58</v>
      </c>
      <c r="E52" s="2" t="s">
        <v>8</v>
      </c>
      <c r="F52" s="2">
        <v>8</v>
      </c>
      <c r="G52" s="2" t="s">
        <v>9</v>
      </c>
      <c r="H52" s="2" t="s">
        <v>10</v>
      </c>
    </row>
    <row r="53" spans="3:8" x14ac:dyDescent="0.25">
      <c r="C53" s="1">
        <v>49</v>
      </c>
      <c r="D53" s="2" t="s">
        <v>59</v>
      </c>
      <c r="E53" s="2" t="s">
        <v>8</v>
      </c>
      <c r="F53" s="2">
        <v>8</v>
      </c>
      <c r="G53" s="2" t="s">
        <v>9</v>
      </c>
      <c r="H53" s="2" t="s">
        <v>10</v>
      </c>
    </row>
    <row r="54" spans="3:8" x14ac:dyDescent="0.25">
      <c r="C54" s="1">
        <v>50</v>
      </c>
      <c r="D54" s="2" t="s">
        <v>60</v>
      </c>
      <c r="E54" s="2" t="s">
        <v>8</v>
      </c>
      <c r="F54" s="2">
        <v>8</v>
      </c>
      <c r="G54" s="2" t="s">
        <v>9</v>
      </c>
      <c r="H54" s="2" t="s">
        <v>10</v>
      </c>
    </row>
    <row r="55" spans="3:8" x14ac:dyDescent="0.25">
      <c r="C55" s="1">
        <v>51</v>
      </c>
      <c r="D55" s="2" t="s">
        <v>61</v>
      </c>
      <c r="E55" s="2" t="s">
        <v>8</v>
      </c>
      <c r="F55" s="2">
        <v>8</v>
      </c>
      <c r="G55" s="2" t="s">
        <v>9</v>
      </c>
      <c r="H55" s="2" t="s">
        <v>10</v>
      </c>
    </row>
    <row r="56" spans="3:8" x14ac:dyDescent="0.25">
      <c r="C56" s="1">
        <v>52</v>
      </c>
      <c r="D56" s="2" t="s">
        <v>62</v>
      </c>
      <c r="E56" s="2" t="s">
        <v>8</v>
      </c>
      <c r="F56" s="2">
        <v>8</v>
      </c>
      <c r="G56" s="2" t="s">
        <v>9</v>
      </c>
      <c r="H56" s="2" t="s">
        <v>10</v>
      </c>
    </row>
    <row r="57" spans="3:8" x14ac:dyDescent="0.25">
      <c r="C57" s="1">
        <v>53</v>
      </c>
      <c r="D57" s="2" t="s">
        <v>63</v>
      </c>
      <c r="E57" s="2" t="s">
        <v>8</v>
      </c>
      <c r="F57" s="2">
        <v>8</v>
      </c>
      <c r="G57" s="2" t="s">
        <v>9</v>
      </c>
      <c r="H57" s="2" t="s">
        <v>10</v>
      </c>
    </row>
    <row r="58" spans="3:8" x14ac:dyDescent="0.25">
      <c r="C58" s="1">
        <v>54</v>
      </c>
      <c r="D58" s="2" t="s">
        <v>64</v>
      </c>
      <c r="E58" s="2" t="s">
        <v>8</v>
      </c>
      <c r="F58" s="2">
        <v>8</v>
      </c>
      <c r="G58" s="2" t="s">
        <v>9</v>
      </c>
      <c r="H58" s="2" t="s">
        <v>10</v>
      </c>
    </row>
    <row r="59" spans="3:8" x14ac:dyDescent="0.25">
      <c r="C59" s="1">
        <v>55</v>
      </c>
      <c r="D59" s="2" t="s">
        <v>65</v>
      </c>
      <c r="E59" s="2" t="s">
        <v>8</v>
      </c>
      <c r="F59" s="2">
        <v>8</v>
      </c>
      <c r="G59" s="2" t="s">
        <v>9</v>
      </c>
      <c r="H59" s="2" t="s">
        <v>10</v>
      </c>
    </row>
    <row r="60" spans="3:8" x14ac:dyDescent="0.25">
      <c r="C60" s="1">
        <v>56</v>
      </c>
      <c r="D60" s="2" t="s">
        <v>66</v>
      </c>
      <c r="E60" s="2" t="s">
        <v>8</v>
      </c>
      <c r="F60" s="2">
        <v>8</v>
      </c>
      <c r="G60" s="2" t="s">
        <v>9</v>
      </c>
      <c r="H60" s="2" t="s">
        <v>10</v>
      </c>
    </row>
    <row r="61" spans="3:8" x14ac:dyDescent="0.25">
      <c r="C61" s="1">
        <v>57</v>
      </c>
      <c r="D61" s="2" t="s">
        <v>67</v>
      </c>
      <c r="E61" s="2" t="s">
        <v>8</v>
      </c>
      <c r="F61" s="2">
        <v>8</v>
      </c>
      <c r="G61" s="2" t="s">
        <v>9</v>
      </c>
      <c r="H61" s="2" t="s">
        <v>10</v>
      </c>
    </row>
    <row r="62" spans="3:8" x14ac:dyDescent="0.25">
      <c r="C62" s="1">
        <v>58</v>
      </c>
      <c r="D62" s="2" t="s">
        <v>68</v>
      </c>
      <c r="E62" s="2" t="s">
        <v>8</v>
      </c>
      <c r="F62" s="2">
        <v>8</v>
      </c>
      <c r="G62" s="2" t="s">
        <v>9</v>
      </c>
      <c r="H62" s="2" t="s">
        <v>10</v>
      </c>
    </row>
    <row r="63" spans="3:8" x14ac:dyDescent="0.25">
      <c r="C63" s="1">
        <v>59</v>
      </c>
      <c r="D63" s="2" t="s">
        <v>69</v>
      </c>
      <c r="E63" s="2" t="s">
        <v>8</v>
      </c>
      <c r="F63" s="2">
        <v>8</v>
      </c>
      <c r="G63" s="2" t="s">
        <v>9</v>
      </c>
      <c r="H63" s="2" t="s">
        <v>10</v>
      </c>
    </row>
    <row r="64" spans="3:8" x14ac:dyDescent="0.25">
      <c r="C64" s="1">
        <v>60</v>
      </c>
      <c r="D64" s="2" t="s">
        <v>70</v>
      </c>
      <c r="E64" s="2" t="s">
        <v>8</v>
      </c>
      <c r="F64" s="2">
        <v>8</v>
      </c>
      <c r="G64" s="2" t="s">
        <v>9</v>
      </c>
      <c r="H64" s="2" t="s">
        <v>10</v>
      </c>
    </row>
    <row r="65" spans="3:8" x14ac:dyDescent="0.25">
      <c r="C65" s="1">
        <v>61</v>
      </c>
      <c r="D65" s="2" t="s">
        <v>71</v>
      </c>
      <c r="E65" s="2" t="s">
        <v>8</v>
      </c>
      <c r="F65" s="2">
        <v>8</v>
      </c>
      <c r="G65" s="2" t="s">
        <v>9</v>
      </c>
      <c r="H65" s="2" t="s">
        <v>10</v>
      </c>
    </row>
    <row r="66" spans="3:8" x14ac:dyDescent="0.25">
      <c r="C66" s="1">
        <v>62</v>
      </c>
      <c r="D66" s="2" t="s">
        <v>72</v>
      </c>
      <c r="E66" s="2" t="s">
        <v>8</v>
      </c>
      <c r="F66" s="2">
        <v>8</v>
      </c>
      <c r="G66" s="2" t="s">
        <v>9</v>
      </c>
      <c r="H66" s="2" t="s">
        <v>10</v>
      </c>
    </row>
    <row r="67" spans="3:8" x14ac:dyDescent="0.25">
      <c r="C67" s="1">
        <v>63</v>
      </c>
      <c r="D67" s="2" t="s">
        <v>73</v>
      </c>
      <c r="E67" s="2" t="s">
        <v>8</v>
      </c>
      <c r="F67" s="2">
        <v>8</v>
      </c>
      <c r="G67" s="2" t="s">
        <v>9</v>
      </c>
      <c r="H67" s="2" t="s">
        <v>10</v>
      </c>
    </row>
    <row r="68" spans="3:8" x14ac:dyDescent="0.25">
      <c r="C68" s="1">
        <v>64</v>
      </c>
      <c r="D68" s="2" t="s">
        <v>74</v>
      </c>
      <c r="E68" s="2" t="s">
        <v>8</v>
      </c>
      <c r="F68" s="2">
        <v>8</v>
      </c>
      <c r="G68" s="2" t="s">
        <v>9</v>
      </c>
      <c r="H68" s="2" t="s">
        <v>10</v>
      </c>
    </row>
    <row r="69" spans="3:8" x14ac:dyDescent="0.25">
      <c r="C69" s="1">
        <v>65</v>
      </c>
      <c r="D69" s="2" t="s">
        <v>75</v>
      </c>
      <c r="E69" s="2" t="s">
        <v>8</v>
      </c>
      <c r="F69" s="2">
        <v>8</v>
      </c>
      <c r="G69" s="2" t="s">
        <v>9</v>
      </c>
      <c r="H69" s="2" t="s">
        <v>10</v>
      </c>
    </row>
    <row r="70" spans="3:8" x14ac:dyDescent="0.25">
      <c r="C70" s="1">
        <v>66</v>
      </c>
      <c r="D70" s="2" t="s">
        <v>76</v>
      </c>
      <c r="E70" s="2" t="s">
        <v>8</v>
      </c>
      <c r="F70" s="2">
        <v>8</v>
      </c>
      <c r="G70" s="2" t="s">
        <v>9</v>
      </c>
      <c r="H70" s="2" t="s">
        <v>10</v>
      </c>
    </row>
    <row r="71" spans="3:8" x14ac:dyDescent="0.25">
      <c r="C71" s="1">
        <v>67</v>
      </c>
      <c r="D71" s="2" t="s">
        <v>77</v>
      </c>
      <c r="E71" s="2" t="s">
        <v>8</v>
      </c>
      <c r="F71" s="2">
        <v>8</v>
      </c>
      <c r="G71" s="2" t="s">
        <v>9</v>
      </c>
      <c r="H71" s="2" t="s">
        <v>10</v>
      </c>
    </row>
    <row r="72" spans="3:8" x14ac:dyDescent="0.25">
      <c r="C72" s="1">
        <v>68</v>
      </c>
      <c r="D72" s="2" t="s">
        <v>78</v>
      </c>
      <c r="E72" s="2" t="s">
        <v>8</v>
      </c>
      <c r="F72" s="2">
        <v>8</v>
      </c>
      <c r="G72" s="2" t="s">
        <v>9</v>
      </c>
      <c r="H72" s="2" t="s">
        <v>10</v>
      </c>
    </row>
    <row r="73" spans="3:8" x14ac:dyDescent="0.25">
      <c r="C73" s="1">
        <v>69</v>
      </c>
      <c r="D73" s="2" t="s">
        <v>79</v>
      </c>
      <c r="E73" s="2" t="s">
        <v>8</v>
      </c>
      <c r="F73" s="2">
        <v>8</v>
      </c>
      <c r="G73" s="2" t="s">
        <v>9</v>
      </c>
      <c r="H73" s="2" t="s">
        <v>10</v>
      </c>
    </row>
    <row r="74" spans="3:8" x14ac:dyDescent="0.25">
      <c r="C74" s="1">
        <v>70</v>
      </c>
      <c r="D74" s="2" t="s">
        <v>80</v>
      </c>
      <c r="E74" s="2" t="s">
        <v>8</v>
      </c>
      <c r="F74" s="2">
        <v>8</v>
      </c>
      <c r="G74" s="2" t="s">
        <v>9</v>
      </c>
      <c r="H74" s="2" t="s">
        <v>10</v>
      </c>
    </row>
    <row r="75" spans="3:8" x14ac:dyDescent="0.25">
      <c r="C75" s="1">
        <v>71</v>
      </c>
      <c r="D75" s="2" t="s">
        <v>81</v>
      </c>
      <c r="E75" s="2" t="s">
        <v>8</v>
      </c>
      <c r="F75" s="2">
        <v>8</v>
      </c>
      <c r="G75" s="2" t="s">
        <v>9</v>
      </c>
      <c r="H75" s="2" t="s">
        <v>10</v>
      </c>
    </row>
    <row r="76" spans="3:8" x14ac:dyDescent="0.25">
      <c r="C76" s="1">
        <v>72</v>
      </c>
      <c r="D76" s="2" t="s">
        <v>82</v>
      </c>
      <c r="E76" s="2" t="s">
        <v>8</v>
      </c>
      <c r="F76" s="2">
        <v>8</v>
      </c>
      <c r="G76" s="2" t="s">
        <v>9</v>
      </c>
      <c r="H76" s="2" t="s">
        <v>10</v>
      </c>
    </row>
    <row r="77" spans="3:8" x14ac:dyDescent="0.25">
      <c r="C77" s="1">
        <v>73</v>
      </c>
      <c r="D77" s="2" t="s">
        <v>83</v>
      </c>
      <c r="E77" s="2" t="s">
        <v>8</v>
      </c>
      <c r="F77" s="2">
        <v>8</v>
      </c>
      <c r="G77" s="2" t="s">
        <v>9</v>
      </c>
      <c r="H77" s="2" t="s">
        <v>10</v>
      </c>
    </row>
    <row r="78" spans="3:8" x14ac:dyDescent="0.25">
      <c r="C78" s="1">
        <v>74</v>
      </c>
      <c r="D78" s="2" t="s">
        <v>84</v>
      </c>
      <c r="E78" s="2" t="s">
        <v>8</v>
      </c>
      <c r="F78" s="2">
        <v>8</v>
      </c>
      <c r="G78" s="2" t="s">
        <v>9</v>
      </c>
      <c r="H78" s="2" t="s">
        <v>10</v>
      </c>
    </row>
    <row r="79" spans="3:8" x14ac:dyDescent="0.25">
      <c r="C79" s="1">
        <v>75</v>
      </c>
      <c r="D79" s="2" t="s">
        <v>85</v>
      </c>
      <c r="E79" s="2" t="s">
        <v>8</v>
      </c>
      <c r="F79" s="2">
        <v>8</v>
      </c>
      <c r="G79" s="2" t="s">
        <v>9</v>
      </c>
      <c r="H79" s="2" t="s">
        <v>10</v>
      </c>
    </row>
    <row r="80" spans="3:8" x14ac:dyDescent="0.25">
      <c r="C80" s="1">
        <v>76</v>
      </c>
      <c r="D80" s="2" t="s">
        <v>86</v>
      </c>
      <c r="E80" s="2" t="s">
        <v>8</v>
      </c>
      <c r="F80" s="2">
        <v>8</v>
      </c>
      <c r="G80" s="2" t="s">
        <v>9</v>
      </c>
      <c r="H80" s="2" t="s">
        <v>10</v>
      </c>
    </row>
    <row r="81" spans="3:8" x14ac:dyDescent="0.25">
      <c r="C81" s="1">
        <v>77</v>
      </c>
      <c r="D81" s="2" t="s">
        <v>87</v>
      </c>
      <c r="E81" s="2" t="s">
        <v>8</v>
      </c>
      <c r="F81" s="2">
        <v>8</v>
      </c>
      <c r="G81" s="2" t="s">
        <v>9</v>
      </c>
      <c r="H81" s="2" t="s">
        <v>10</v>
      </c>
    </row>
    <row r="82" spans="3:8" x14ac:dyDescent="0.25">
      <c r="C82" s="1">
        <v>78</v>
      </c>
      <c r="D82" s="2" t="s">
        <v>88</v>
      </c>
      <c r="E82" s="2" t="s">
        <v>36</v>
      </c>
      <c r="F82" s="2">
        <v>1</v>
      </c>
      <c r="G82" s="3">
        <v>1</v>
      </c>
      <c r="H82" s="3">
        <v>1</v>
      </c>
    </row>
  </sheetData>
  <mergeCells count="1">
    <mergeCell ref="C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S81"/>
  <sheetViews>
    <sheetView workbookViewId="0">
      <selection activeCell="G33" sqref="G33"/>
    </sheetView>
  </sheetViews>
  <sheetFormatPr defaultRowHeight="15" x14ac:dyDescent="0.25"/>
  <cols>
    <col min="4" max="4" width="13.7109375" customWidth="1"/>
  </cols>
  <sheetData>
    <row r="3" spans="4:19" x14ac:dyDescent="0.25">
      <c r="D3" s="14" t="s">
        <v>89</v>
      </c>
      <c r="E3" s="1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4:19" ht="15.75" thickBot="1" x14ac:dyDescent="0.3"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4:19" x14ac:dyDescent="0.25">
      <c r="D5" s="11" t="s">
        <v>2</v>
      </c>
      <c r="E5" s="12" t="s">
        <v>90</v>
      </c>
      <c r="F5" s="12" t="s">
        <v>91</v>
      </c>
      <c r="G5" s="12" t="s">
        <v>92</v>
      </c>
      <c r="H5" s="12" t="s">
        <v>93</v>
      </c>
      <c r="I5" s="12" t="s">
        <v>94</v>
      </c>
      <c r="J5" s="12" t="s">
        <v>95</v>
      </c>
      <c r="K5" s="12" t="s">
        <v>96</v>
      </c>
      <c r="L5" s="12" t="s">
        <v>97</v>
      </c>
      <c r="M5" s="12" t="s">
        <v>98</v>
      </c>
      <c r="N5" s="12" t="s">
        <v>99</v>
      </c>
      <c r="O5" s="12" t="s">
        <v>100</v>
      </c>
      <c r="P5" s="12" t="s">
        <v>101</v>
      </c>
      <c r="Q5" s="12" t="s">
        <v>102</v>
      </c>
      <c r="R5" s="12" t="s">
        <v>103</v>
      </c>
      <c r="S5" s="13" t="s">
        <v>104</v>
      </c>
    </row>
    <row r="6" spans="4:19" x14ac:dyDescent="0.25">
      <c r="D6" s="6" t="s">
        <v>7</v>
      </c>
      <c r="E6" s="2">
        <v>70831</v>
      </c>
      <c r="F6" s="2">
        <v>216</v>
      </c>
      <c r="G6" s="2">
        <v>58.853961400000003</v>
      </c>
      <c r="H6" s="2">
        <v>44.243613099999997</v>
      </c>
      <c r="I6" s="2">
        <v>-6.17</v>
      </c>
      <c r="J6" s="2">
        <v>10</v>
      </c>
      <c r="K6" s="2">
        <v>15.51</v>
      </c>
      <c r="L6" s="2">
        <v>26.16</v>
      </c>
      <c r="M6" s="2">
        <v>33.64</v>
      </c>
      <c r="N6" s="2">
        <v>48.53</v>
      </c>
      <c r="O6" s="2">
        <v>71.03</v>
      </c>
      <c r="P6" s="2">
        <v>103.95</v>
      </c>
      <c r="Q6" s="2">
        <v>135.38999999999999</v>
      </c>
      <c r="R6" s="2">
        <v>225.53</v>
      </c>
      <c r="S6" s="7">
        <v>1223.3800000000001</v>
      </c>
    </row>
    <row r="7" spans="4:19" x14ac:dyDescent="0.25">
      <c r="D7" s="6" t="s">
        <v>11</v>
      </c>
      <c r="E7" s="2">
        <v>70831</v>
      </c>
      <c r="F7" s="2">
        <v>216</v>
      </c>
      <c r="G7" s="2">
        <v>525.72839239999996</v>
      </c>
      <c r="H7" s="2">
        <v>530.13425930000005</v>
      </c>
      <c r="I7" s="2">
        <v>0</v>
      </c>
      <c r="J7" s="2">
        <v>0</v>
      </c>
      <c r="K7" s="2">
        <v>20.329999999999998</v>
      </c>
      <c r="L7" s="2">
        <v>52.75</v>
      </c>
      <c r="M7" s="2">
        <v>158.25</v>
      </c>
      <c r="N7" s="2">
        <v>366</v>
      </c>
      <c r="O7" s="2">
        <v>721.75</v>
      </c>
      <c r="P7" s="2">
        <v>1202</v>
      </c>
      <c r="Q7" s="2">
        <v>1580.25</v>
      </c>
      <c r="R7" s="2">
        <v>2450.5</v>
      </c>
      <c r="S7" s="7">
        <v>7667.75</v>
      </c>
    </row>
    <row r="8" spans="4:19" x14ac:dyDescent="0.25">
      <c r="D8" s="6" t="s">
        <v>12</v>
      </c>
      <c r="E8" s="2">
        <v>70831</v>
      </c>
      <c r="F8" s="2">
        <v>216</v>
      </c>
      <c r="G8" s="2">
        <v>46.876491600000001</v>
      </c>
      <c r="H8" s="2">
        <v>23.915102999999998</v>
      </c>
      <c r="I8" s="2">
        <v>-11.29</v>
      </c>
      <c r="J8" s="2">
        <v>9.19</v>
      </c>
      <c r="K8" s="2">
        <v>10</v>
      </c>
      <c r="L8" s="2">
        <v>19.989999999999998</v>
      </c>
      <c r="M8" s="2">
        <v>30</v>
      </c>
      <c r="N8" s="2">
        <v>44.99</v>
      </c>
      <c r="O8" s="2">
        <v>59.99</v>
      </c>
      <c r="P8" s="2">
        <v>75</v>
      </c>
      <c r="Q8" s="2">
        <v>85</v>
      </c>
      <c r="R8" s="2">
        <v>119.99</v>
      </c>
      <c r="S8" s="7">
        <v>399.99</v>
      </c>
    </row>
    <row r="9" spans="4:19" x14ac:dyDescent="0.25">
      <c r="D9" s="6" t="s">
        <v>13</v>
      </c>
      <c r="E9" s="2">
        <v>70831</v>
      </c>
      <c r="F9" s="2">
        <v>216</v>
      </c>
      <c r="G9" s="2">
        <v>0.89480110000000002</v>
      </c>
      <c r="H9" s="2">
        <v>2.1978148000000002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0.25</v>
      </c>
      <c r="O9" s="2">
        <v>0.99</v>
      </c>
      <c r="P9" s="2">
        <v>2.48</v>
      </c>
      <c r="Q9" s="2">
        <v>4.21</v>
      </c>
      <c r="R9" s="2">
        <v>9.65</v>
      </c>
      <c r="S9" s="7">
        <v>159.38999999999999</v>
      </c>
    </row>
    <row r="10" spans="4:19" x14ac:dyDescent="0.25">
      <c r="D10" s="6" t="s">
        <v>14</v>
      </c>
      <c r="E10" s="2">
        <v>70831</v>
      </c>
      <c r="F10" s="2">
        <v>216</v>
      </c>
      <c r="G10" s="2">
        <v>40.095359799999997</v>
      </c>
      <c r="H10" s="2">
        <v>96.347103200000006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2.5</v>
      </c>
      <c r="O10" s="2">
        <v>40.75</v>
      </c>
      <c r="P10" s="2">
        <v>115.75</v>
      </c>
      <c r="Q10" s="2">
        <v>190.5</v>
      </c>
      <c r="R10" s="2">
        <v>427.75</v>
      </c>
      <c r="S10" s="7">
        <v>4320.75</v>
      </c>
    </row>
    <row r="11" spans="4:19" x14ac:dyDescent="0.25">
      <c r="D11" s="6" t="s">
        <v>15</v>
      </c>
      <c r="E11" s="2">
        <v>70831</v>
      </c>
      <c r="F11" s="2">
        <v>216</v>
      </c>
      <c r="G11" s="2">
        <v>1.2215262</v>
      </c>
      <c r="H11" s="2">
        <v>9.0811962000000008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0.26</v>
      </c>
      <c r="P11" s="2">
        <v>2.13</v>
      </c>
      <c r="Q11" s="2">
        <v>5.09</v>
      </c>
      <c r="R11" s="2">
        <v>21.56</v>
      </c>
      <c r="S11" s="7">
        <v>1112.45</v>
      </c>
    </row>
    <row r="12" spans="4:19" x14ac:dyDescent="0.25">
      <c r="D12" s="6" t="s">
        <v>16</v>
      </c>
      <c r="E12" s="2">
        <v>70545</v>
      </c>
      <c r="F12" s="2">
        <v>502</v>
      </c>
      <c r="G12" s="2">
        <v>-10.846461400000001</v>
      </c>
      <c r="H12" s="2">
        <v>255.31431549999999</v>
      </c>
      <c r="I12" s="2">
        <v>-3875</v>
      </c>
      <c r="J12" s="2">
        <v>-832</v>
      </c>
      <c r="K12" s="2">
        <v>-376.25</v>
      </c>
      <c r="L12" s="2">
        <v>-229.25</v>
      </c>
      <c r="M12" s="2">
        <v>-83</v>
      </c>
      <c r="N12" s="2">
        <v>-5</v>
      </c>
      <c r="O12" s="2">
        <v>65.75</v>
      </c>
      <c r="P12" s="2">
        <v>208.5</v>
      </c>
      <c r="Q12" s="2">
        <v>345.25</v>
      </c>
      <c r="R12" s="2">
        <v>740</v>
      </c>
      <c r="S12" s="7">
        <v>5192.25</v>
      </c>
    </row>
    <row r="13" spans="4:19" x14ac:dyDescent="0.25">
      <c r="D13" s="6" t="s">
        <v>17</v>
      </c>
      <c r="E13" s="2">
        <v>70545</v>
      </c>
      <c r="F13" s="2">
        <v>502</v>
      </c>
      <c r="G13" s="2">
        <v>-1.2059256</v>
      </c>
      <c r="H13" s="2">
        <v>38.770695400000001</v>
      </c>
      <c r="I13" s="2">
        <v>-1107.74</v>
      </c>
      <c r="J13" s="2">
        <v>-104.58</v>
      </c>
      <c r="K13" s="2">
        <v>-47.5</v>
      </c>
      <c r="L13" s="2">
        <v>-27.78</v>
      </c>
      <c r="M13" s="2">
        <v>-7.11</v>
      </c>
      <c r="N13" s="2">
        <v>-0.28999999999999998</v>
      </c>
      <c r="O13" s="2">
        <v>1.6</v>
      </c>
      <c r="P13" s="2">
        <v>21.81</v>
      </c>
      <c r="Q13" s="2">
        <v>46.22</v>
      </c>
      <c r="R13" s="2">
        <v>118.46</v>
      </c>
      <c r="S13" s="7">
        <v>2483.48</v>
      </c>
    </row>
    <row r="14" spans="4:19" x14ac:dyDescent="0.25">
      <c r="D14" s="6" t="s">
        <v>18</v>
      </c>
      <c r="E14" s="2">
        <v>71047</v>
      </c>
      <c r="F14" s="2">
        <v>0</v>
      </c>
      <c r="G14" s="2">
        <v>6.0099274999999999</v>
      </c>
      <c r="H14" s="2">
        <v>9.0061745000000002</v>
      </c>
      <c r="I14" s="2">
        <v>0</v>
      </c>
      <c r="J14" s="2">
        <v>0</v>
      </c>
      <c r="K14" s="2">
        <v>0</v>
      </c>
      <c r="L14" s="2">
        <v>0</v>
      </c>
      <c r="M14" s="2">
        <v>0.67</v>
      </c>
      <c r="N14" s="2">
        <v>3</v>
      </c>
      <c r="O14" s="2">
        <v>7.67</v>
      </c>
      <c r="P14" s="2">
        <v>15</v>
      </c>
      <c r="Q14" s="2">
        <v>22</v>
      </c>
      <c r="R14" s="2">
        <v>42</v>
      </c>
      <c r="S14" s="7">
        <v>221.67</v>
      </c>
    </row>
    <row r="15" spans="4:19" x14ac:dyDescent="0.25">
      <c r="D15" s="6" t="s">
        <v>19</v>
      </c>
      <c r="E15" s="2">
        <v>71047</v>
      </c>
      <c r="F15" s="2">
        <v>0</v>
      </c>
      <c r="G15" s="2">
        <v>4.0676956000000004</v>
      </c>
      <c r="H15" s="2">
        <v>10.6708225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3.67</v>
      </c>
      <c r="P15" s="2">
        <v>10</v>
      </c>
      <c r="Q15" s="2">
        <v>17.329999999999998</v>
      </c>
      <c r="R15" s="2">
        <v>47</v>
      </c>
      <c r="S15" s="7">
        <v>384.33</v>
      </c>
    </row>
    <row r="16" spans="4:19" x14ac:dyDescent="0.25">
      <c r="D16" s="6" t="s">
        <v>20</v>
      </c>
      <c r="E16" s="2">
        <v>71047</v>
      </c>
      <c r="F16" s="2">
        <v>0</v>
      </c>
      <c r="G16" s="2">
        <v>28.355892600000001</v>
      </c>
      <c r="H16" s="2">
        <v>38.9042344</v>
      </c>
      <c r="I16" s="2">
        <v>0</v>
      </c>
      <c r="J16" s="2">
        <v>0</v>
      </c>
      <c r="K16" s="2">
        <v>0</v>
      </c>
      <c r="L16" s="2">
        <v>0.33</v>
      </c>
      <c r="M16" s="2">
        <v>5.33</v>
      </c>
      <c r="N16" s="2">
        <v>16.329999999999998</v>
      </c>
      <c r="O16" s="2">
        <v>36.67</v>
      </c>
      <c r="P16" s="2">
        <v>68.33</v>
      </c>
      <c r="Q16" s="2">
        <v>97.67</v>
      </c>
      <c r="R16" s="2">
        <v>179.33</v>
      </c>
      <c r="S16" s="7">
        <v>848.67</v>
      </c>
    </row>
    <row r="17" spans="4:19" x14ac:dyDescent="0.25">
      <c r="D17" s="6" t="s">
        <v>21</v>
      </c>
      <c r="E17" s="2">
        <v>71047</v>
      </c>
      <c r="F17" s="2">
        <v>0</v>
      </c>
      <c r="G17" s="2">
        <v>1.8658136000000001</v>
      </c>
      <c r="H17" s="2">
        <v>5.1607989999999999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1.67</v>
      </c>
      <c r="P17" s="2">
        <v>5.33</v>
      </c>
      <c r="Q17" s="2">
        <v>9.33</v>
      </c>
      <c r="R17" s="2">
        <v>21</v>
      </c>
      <c r="S17" s="7">
        <v>365.67</v>
      </c>
    </row>
    <row r="18" spans="4:19" x14ac:dyDescent="0.25">
      <c r="D18" s="6" t="s">
        <v>22</v>
      </c>
      <c r="E18" s="2">
        <v>71047</v>
      </c>
      <c r="F18" s="2">
        <v>0</v>
      </c>
      <c r="G18" s="2">
        <v>0.2999386</v>
      </c>
      <c r="H18" s="2">
        <v>1.1616021000000001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0.33</v>
      </c>
      <c r="P18" s="2">
        <v>0.67</v>
      </c>
      <c r="Q18" s="2">
        <v>1.33</v>
      </c>
      <c r="R18" s="2">
        <v>4</v>
      </c>
      <c r="S18" s="7">
        <v>66</v>
      </c>
    </row>
    <row r="19" spans="4:19" x14ac:dyDescent="0.25">
      <c r="D19" s="6" t="s">
        <v>23</v>
      </c>
      <c r="E19" s="2">
        <v>71047</v>
      </c>
      <c r="F19" s="2">
        <v>0</v>
      </c>
      <c r="G19" s="2">
        <v>114.9353194</v>
      </c>
      <c r="H19" s="2">
        <v>166.30571760000001</v>
      </c>
      <c r="I19" s="2">
        <v>0</v>
      </c>
      <c r="J19" s="2">
        <v>0</v>
      </c>
      <c r="K19" s="2">
        <v>0</v>
      </c>
      <c r="L19" s="2">
        <v>0</v>
      </c>
      <c r="M19" s="2">
        <v>8.43</v>
      </c>
      <c r="N19" s="2">
        <v>52.5</v>
      </c>
      <c r="O19" s="2">
        <v>154.13999999999999</v>
      </c>
      <c r="P19" s="2">
        <v>310.27999999999997</v>
      </c>
      <c r="Q19" s="2">
        <v>440.95</v>
      </c>
      <c r="R19" s="2">
        <v>772.71</v>
      </c>
      <c r="S19" s="7">
        <v>3287.25</v>
      </c>
    </row>
    <row r="20" spans="4:19" x14ac:dyDescent="0.25">
      <c r="D20" s="6" t="s">
        <v>24</v>
      </c>
      <c r="E20" s="2">
        <v>71047</v>
      </c>
      <c r="F20" s="2">
        <v>0</v>
      </c>
      <c r="G20" s="2">
        <v>25.396500899999999</v>
      </c>
      <c r="H20" s="2">
        <v>35.147524900000001</v>
      </c>
      <c r="I20" s="2">
        <v>0</v>
      </c>
      <c r="J20" s="2">
        <v>0</v>
      </c>
      <c r="K20" s="2">
        <v>0</v>
      </c>
      <c r="L20" s="2">
        <v>0</v>
      </c>
      <c r="M20" s="2">
        <v>3.33</v>
      </c>
      <c r="N20" s="2">
        <v>13.67</v>
      </c>
      <c r="O20" s="2">
        <v>34</v>
      </c>
      <c r="P20" s="2">
        <v>64.33</v>
      </c>
      <c r="Q20" s="2">
        <v>90.33</v>
      </c>
      <c r="R20" s="2">
        <v>164.33</v>
      </c>
      <c r="S20" s="7">
        <v>644.33000000000004</v>
      </c>
    </row>
    <row r="21" spans="4:19" x14ac:dyDescent="0.25">
      <c r="D21" s="6" t="s">
        <v>25</v>
      </c>
      <c r="E21" s="2">
        <v>71047</v>
      </c>
      <c r="F21" s="2">
        <v>0</v>
      </c>
      <c r="G21" s="2">
        <v>8.1767173999999994</v>
      </c>
      <c r="H21" s="2">
        <v>16.519106600000001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2</v>
      </c>
      <c r="O21" s="2">
        <v>9.33</v>
      </c>
      <c r="P21" s="2">
        <v>22.67</v>
      </c>
      <c r="Q21" s="2">
        <v>35.67</v>
      </c>
      <c r="R21" s="2">
        <v>77</v>
      </c>
      <c r="S21" s="7">
        <v>519.33000000000004</v>
      </c>
    </row>
    <row r="22" spans="4:19" x14ac:dyDescent="0.25">
      <c r="D22" s="6" t="s">
        <v>26</v>
      </c>
      <c r="E22" s="2">
        <v>71047</v>
      </c>
      <c r="F22" s="2">
        <v>0</v>
      </c>
      <c r="G22" s="2">
        <v>90.580948100000001</v>
      </c>
      <c r="H22" s="2">
        <v>104.9148764</v>
      </c>
      <c r="I22" s="2">
        <v>0</v>
      </c>
      <c r="J22" s="2">
        <v>0</v>
      </c>
      <c r="K22" s="2">
        <v>0</v>
      </c>
      <c r="L22" s="2">
        <v>2.33</v>
      </c>
      <c r="M22" s="2">
        <v>23</v>
      </c>
      <c r="N22" s="2">
        <v>62</v>
      </c>
      <c r="O22" s="2">
        <v>121.33</v>
      </c>
      <c r="P22" s="2">
        <v>204.33</v>
      </c>
      <c r="Q22" s="2">
        <v>279.67</v>
      </c>
      <c r="R22" s="2">
        <v>500</v>
      </c>
      <c r="S22" s="7">
        <v>2090.67</v>
      </c>
    </row>
    <row r="23" spans="4:19" x14ac:dyDescent="0.25">
      <c r="D23" s="6" t="s">
        <v>27</v>
      </c>
      <c r="E23" s="2">
        <v>71047</v>
      </c>
      <c r="F23" s="2">
        <v>0</v>
      </c>
      <c r="G23" s="2">
        <v>67.818408099999999</v>
      </c>
      <c r="H23" s="2">
        <v>93.328993199999999</v>
      </c>
      <c r="I23" s="2">
        <v>0</v>
      </c>
      <c r="J23" s="2">
        <v>0</v>
      </c>
      <c r="K23" s="2">
        <v>0</v>
      </c>
      <c r="L23" s="2">
        <v>0.67</v>
      </c>
      <c r="M23" s="2">
        <v>11</v>
      </c>
      <c r="N23" s="2">
        <v>35.67</v>
      </c>
      <c r="O23" s="2">
        <v>88.67</v>
      </c>
      <c r="P23" s="2">
        <v>171</v>
      </c>
      <c r="Q23" s="2">
        <v>242</v>
      </c>
      <c r="R23" s="2">
        <v>437</v>
      </c>
      <c r="S23" s="7">
        <v>1572.67</v>
      </c>
    </row>
    <row r="24" spans="4:19" x14ac:dyDescent="0.25">
      <c r="D24" s="6" t="s">
        <v>28</v>
      </c>
      <c r="E24" s="2">
        <v>71047</v>
      </c>
      <c r="F24" s="2">
        <v>0</v>
      </c>
      <c r="G24" s="2">
        <v>10.149699399999999</v>
      </c>
      <c r="H24" s="2">
        <v>15.460613800000001</v>
      </c>
      <c r="I24" s="2">
        <v>0</v>
      </c>
      <c r="J24" s="2">
        <v>0</v>
      </c>
      <c r="K24" s="2">
        <v>0</v>
      </c>
      <c r="L24" s="2">
        <v>0</v>
      </c>
      <c r="M24" s="2">
        <v>1.67</v>
      </c>
      <c r="N24" s="2">
        <v>5.33</v>
      </c>
      <c r="O24" s="2">
        <v>12.67</v>
      </c>
      <c r="P24" s="2">
        <v>24.33</v>
      </c>
      <c r="Q24" s="2">
        <v>35.33</v>
      </c>
      <c r="R24" s="2">
        <v>71.33</v>
      </c>
      <c r="S24" s="7">
        <v>489.67</v>
      </c>
    </row>
    <row r="25" spans="4:19" x14ac:dyDescent="0.25">
      <c r="D25" s="6" t="s">
        <v>29</v>
      </c>
      <c r="E25" s="2">
        <v>71047</v>
      </c>
      <c r="F25" s="2">
        <v>0</v>
      </c>
      <c r="G25" s="2">
        <v>1.18336E-2</v>
      </c>
      <c r="H25" s="2">
        <v>0.5621931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7">
        <v>81.33</v>
      </c>
    </row>
    <row r="26" spans="4:19" x14ac:dyDescent="0.25">
      <c r="D26" s="6" t="s">
        <v>30</v>
      </c>
      <c r="E26" s="2">
        <v>71047</v>
      </c>
      <c r="F26" s="2">
        <v>0</v>
      </c>
      <c r="G26" s="2">
        <v>1.8528766999999999</v>
      </c>
      <c r="H26" s="2">
        <v>5.5562592000000004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0.33</v>
      </c>
      <c r="O26" s="2">
        <v>1.33</v>
      </c>
      <c r="P26" s="2">
        <v>4.67</v>
      </c>
      <c r="Q26" s="2">
        <v>8.67</v>
      </c>
      <c r="R26" s="2">
        <v>23.33</v>
      </c>
      <c r="S26" s="7">
        <v>212.67</v>
      </c>
    </row>
    <row r="27" spans="4:19" x14ac:dyDescent="0.25">
      <c r="D27" s="6" t="s">
        <v>31</v>
      </c>
      <c r="E27" s="2">
        <v>71047</v>
      </c>
      <c r="F27" s="2">
        <v>0</v>
      </c>
      <c r="G27" s="2">
        <v>0.29007559999999999</v>
      </c>
      <c r="H27" s="2">
        <v>0.45380019999999999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1</v>
      </c>
      <c r="Q27" s="2">
        <v>1</v>
      </c>
      <c r="R27" s="2">
        <v>1</v>
      </c>
      <c r="S27" s="7">
        <v>1</v>
      </c>
    </row>
    <row r="28" spans="4:19" x14ac:dyDescent="0.25">
      <c r="D28" s="6" t="s">
        <v>32</v>
      </c>
      <c r="E28" s="2">
        <v>71047</v>
      </c>
      <c r="F28" s="2">
        <v>0</v>
      </c>
      <c r="G28" s="2">
        <v>18.7508269</v>
      </c>
      <c r="H28" s="2">
        <v>9.7875685000000008</v>
      </c>
      <c r="I28" s="2">
        <v>6</v>
      </c>
      <c r="J28" s="2">
        <v>6</v>
      </c>
      <c r="K28" s="2">
        <v>7</v>
      </c>
      <c r="L28" s="2">
        <v>8</v>
      </c>
      <c r="M28" s="2">
        <v>11</v>
      </c>
      <c r="N28" s="2">
        <v>16</v>
      </c>
      <c r="O28" s="2">
        <v>24</v>
      </c>
      <c r="P28" s="2">
        <v>33</v>
      </c>
      <c r="Q28" s="2">
        <v>37</v>
      </c>
      <c r="R28" s="2">
        <v>49</v>
      </c>
      <c r="S28" s="7">
        <v>61</v>
      </c>
    </row>
    <row r="29" spans="4:19" x14ac:dyDescent="0.25">
      <c r="D29" s="6" t="s">
        <v>33</v>
      </c>
      <c r="E29" s="2">
        <v>71047</v>
      </c>
      <c r="F29" s="2">
        <v>0</v>
      </c>
      <c r="G29" s="2">
        <v>1.5295509</v>
      </c>
      <c r="H29" s="2">
        <v>1.1317740000000001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2</v>
      </c>
      <c r="P29" s="2">
        <v>3</v>
      </c>
      <c r="Q29" s="2">
        <v>3</v>
      </c>
      <c r="R29" s="2">
        <v>5</v>
      </c>
      <c r="S29" s="7">
        <v>196</v>
      </c>
    </row>
    <row r="30" spans="4:19" x14ac:dyDescent="0.25">
      <c r="D30" s="6" t="s">
        <v>34</v>
      </c>
      <c r="E30" s="2">
        <v>71047</v>
      </c>
      <c r="F30" s="2">
        <v>0</v>
      </c>
      <c r="G30" s="2">
        <v>1.3516545</v>
      </c>
      <c r="H30" s="2">
        <v>0.66004929999999995</v>
      </c>
      <c r="I30" s="2">
        <v>0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2</v>
      </c>
      <c r="P30" s="2">
        <v>2</v>
      </c>
      <c r="Q30" s="2">
        <v>2</v>
      </c>
      <c r="R30" s="2">
        <v>4</v>
      </c>
      <c r="S30" s="7">
        <v>53</v>
      </c>
    </row>
    <row r="31" spans="4:19" x14ac:dyDescent="0.25">
      <c r="D31" s="6" t="s">
        <v>37</v>
      </c>
      <c r="E31" s="2">
        <v>71046</v>
      </c>
      <c r="F31" s="2">
        <v>1</v>
      </c>
      <c r="G31" s="2">
        <v>1.8086169999999999</v>
      </c>
      <c r="H31" s="2">
        <v>1.3361202999999999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2</v>
      </c>
      <c r="P31" s="2">
        <v>3</v>
      </c>
      <c r="Q31" s="2">
        <v>4</v>
      </c>
      <c r="R31" s="2">
        <v>7</v>
      </c>
      <c r="S31" s="7">
        <v>28</v>
      </c>
    </row>
    <row r="32" spans="4:19" x14ac:dyDescent="0.25">
      <c r="D32" s="6" t="s">
        <v>38</v>
      </c>
      <c r="E32" s="2">
        <v>71046</v>
      </c>
      <c r="F32" s="2">
        <v>1</v>
      </c>
      <c r="G32" s="2">
        <v>1.5617909999999999</v>
      </c>
      <c r="H32" s="2">
        <v>0.90828050000000005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2</v>
      </c>
      <c r="P32" s="2">
        <v>3</v>
      </c>
      <c r="Q32" s="2">
        <v>3</v>
      </c>
      <c r="R32" s="2">
        <v>5</v>
      </c>
      <c r="S32" s="7">
        <v>16</v>
      </c>
    </row>
    <row r="33" spans="4:19" x14ac:dyDescent="0.25">
      <c r="D33" s="6" t="s">
        <v>39</v>
      </c>
      <c r="E33" s="2">
        <v>71046</v>
      </c>
      <c r="F33" s="2">
        <v>1</v>
      </c>
      <c r="G33" s="2">
        <v>380.26563069999997</v>
      </c>
      <c r="H33" s="2">
        <v>254.29469230000001</v>
      </c>
      <c r="I33" s="2">
        <v>-5</v>
      </c>
      <c r="J33" s="2">
        <v>7</v>
      </c>
      <c r="K33" s="2">
        <v>42</v>
      </c>
      <c r="L33" s="2">
        <v>87</v>
      </c>
      <c r="M33" s="2">
        <v>204</v>
      </c>
      <c r="N33" s="2">
        <v>330</v>
      </c>
      <c r="O33" s="2">
        <v>515</v>
      </c>
      <c r="P33" s="2">
        <v>732</v>
      </c>
      <c r="Q33" s="2">
        <v>866</v>
      </c>
      <c r="R33" s="2">
        <v>1150</v>
      </c>
      <c r="S33" s="7">
        <v>1823</v>
      </c>
    </row>
    <row r="34" spans="4:19" x14ac:dyDescent="0.25">
      <c r="D34" s="6" t="s">
        <v>40</v>
      </c>
      <c r="E34" s="2">
        <v>71047</v>
      </c>
      <c r="F34" s="2">
        <v>0</v>
      </c>
      <c r="G34" s="2">
        <v>1050487.48</v>
      </c>
      <c r="H34" s="2">
        <v>29199.11</v>
      </c>
      <c r="I34" s="2">
        <v>1000001</v>
      </c>
      <c r="J34" s="2">
        <v>1001007</v>
      </c>
      <c r="K34" s="2">
        <v>1004986</v>
      </c>
      <c r="L34" s="2">
        <v>1009998</v>
      </c>
      <c r="M34" s="2">
        <v>1025144</v>
      </c>
      <c r="N34" s="2">
        <v>1050370</v>
      </c>
      <c r="O34" s="2">
        <v>1076232</v>
      </c>
      <c r="P34" s="2">
        <v>1090885</v>
      </c>
      <c r="Q34" s="2">
        <v>1095336</v>
      </c>
      <c r="R34" s="2">
        <v>1098985</v>
      </c>
      <c r="S34" s="7">
        <v>1099999</v>
      </c>
    </row>
    <row r="35" spans="4:19" x14ac:dyDescent="0.25">
      <c r="D35" s="6" t="s">
        <v>41</v>
      </c>
      <c r="E35" s="2">
        <v>69803</v>
      </c>
      <c r="F35" s="2">
        <v>1244</v>
      </c>
      <c r="G35" s="2">
        <v>31.3751128</v>
      </c>
      <c r="H35" s="2">
        <v>22.082194999999999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36</v>
      </c>
      <c r="O35" s="2">
        <v>48</v>
      </c>
      <c r="P35" s="2">
        <v>56</v>
      </c>
      <c r="Q35" s="2">
        <v>62</v>
      </c>
      <c r="R35" s="2">
        <v>74</v>
      </c>
      <c r="S35" s="7">
        <v>99</v>
      </c>
    </row>
    <row r="36" spans="4:19" x14ac:dyDescent="0.25">
      <c r="D36" s="6" t="s">
        <v>42</v>
      </c>
      <c r="E36" s="2">
        <v>69803</v>
      </c>
      <c r="F36" s="2">
        <v>1244</v>
      </c>
      <c r="G36" s="2">
        <v>21.1577153</v>
      </c>
      <c r="H36" s="2">
        <v>23.917585500000001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42</v>
      </c>
      <c r="P36" s="2">
        <v>54</v>
      </c>
      <c r="Q36" s="2">
        <v>62</v>
      </c>
      <c r="R36" s="2">
        <v>76</v>
      </c>
      <c r="S36" s="7">
        <v>99</v>
      </c>
    </row>
    <row r="37" spans="4:19" x14ac:dyDescent="0.25">
      <c r="D37" s="6" t="s">
        <v>43</v>
      </c>
      <c r="E37" s="2">
        <v>71047</v>
      </c>
      <c r="F37" s="2">
        <v>0</v>
      </c>
      <c r="G37" s="2">
        <v>0.24238879999999999</v>
      </c>
      <c r="H37" s="2">
        <v>0.4285313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1</v>
      </c>
      <c r="R37" s="2">
        <v>1</v>
      </c>
      <c r="S37" s="7">
        <v>1</v>
      </c>
    </row>
    <row r="38" spans="4:19" x14ac:dyDescent="0.25">
      <c r="D38" s="6" t="s">
        <v>44</v>
      </c>
      <c r="E38" s="2">
        <v>71047</v>
      </c>
      <c r="F38" s="2">
        <v>0</v>
      </c>
      <c r="G38" s="2">
        <v>0.1676637</v>
      </c>
      <c r="H38" s="2">
        <v>0.37357000000000001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1</v>
      </c>
      <c r="R38" s="2">
        <v>1</v>
      </c>
      <c r="S38" s="7">
        <v>1</v>
      </c>
    </row>
    <row r="39" spans="4:19" x14ac:dyDescent="0.25">
      <c r="D39" s="6" t="s">
        <v>45</v>
      </c>
      <c r="E39" s="2">
        <v>71047</v>
      </c>
      <c r="F39" s="2">
        <v>0</v>
      </c>
      <c r="G39" s="2">
        <v>0.37088120000000002</v>
      </c>
      <c r="H39" s="2">
        <v>0.48304409999999998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1</v>
      </c>
      <c r="Q39" s="2">
        <v>1</v>
      </c>
      <c r="R39" s="2">
        <v>1</v>
      </c>
      <c r="S39" s="7">
        <v>1</v>
      </c>
    </row>
    <row r="40" spans="4:19" x14ac:dyDescent="0.25">
      <c r="D40" s="6" t="s">
        <v>46</v>
      </c>
      <c r="E40" s="2">
        <v>71047</v>
      </c>
      <c r="F40" s="2">
        <v>0</v>
      </c>
      <c r="G40" s="2">
        <v>0.1645249</v>
      </c>
      <c r="H40" s="2">
        <v>0.37075380000000002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1</v>
      </c>
      <c r="R40" s="2">
        <v>1</v>
      </c>
      <c r="S40" s="7">
        <v>1</v>
      </c>
    </row>
    <row r="41" spans="4:19" x14ac:dyDescent="0.25">
      <c r="D41" s="6" t="s">
        <v>47</v>
      </c>
      <c r="E41" s="2">
        <v>71047</v>
      </c>
      <c r="F41" s="2">
        <v>0</v>
      </c>
      <c r="G41" s="2">
        <v>0.1044379</v>
      </c>
      <c r="H41" s="2">
        <v>0.30582989999999999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1</v>
      </c>
      <c r="R41" s="2">
        <v>1</v>
      </c>
      <c r="S41" s="7">
        <v>1</v>
      </c>
    </row>
    <row r="42" spans="4:19" x14ac:dyDescent="0.25">
      <c r="D42" s="6" t="s">
        <v>48</v>
      </c>
      <c r="E42" s="2">
        <v>71047</v>
      </c>
      <c r="F42" s="2">
        <v>0</v>
      </c>
      <c r="G42" s="2">
        <v>0.12847829999999999</v>
      </c>
      <c r="H42" s="2">
        <v>0.33462399999999998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1</v>
      </c>
      <c r="R42" s="2">
        <v>1</v>
      </c>
      <c r="S42" s="7">
        <v>1</v>
      </c>
    </row>
    <row r="43" spans="4:19" x14ac:dyDescent="0.25">
      <c r="D43" s="6" t="s">
        <v>49</v>
      </c>
      <c r="E43" s="2">
        <v>71047</v>
      </c>
      <c r="F43" s="2">
        <v>0</v>
      </c>
      <c r="G43" s="2">
        <v>2.2647E-2</v>
      </c>
      <c r="H43" s="2">
        <v>0.1487764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7">
        <v>1</v>
      </c>
    </row>
    <row r="44" spans="4:19" x14ac:dyDescent="0.25">
      <c r="D44" s="6" t="s">
        <v>50</v>
      </c>
      <c r="E44" s="2">
        <v>71047</v>
      </c>
      <c r="F44" s="2">
        <v>0</v>
      </c>
      <c r="G44" s="2">
        <v>4.1367000000000001E-2</v>
      </c>
      <c r="H44" s="2">
        <v>0.19913890000000001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7">
        <v>1</v>
      </c>
    </row>
    <row r="45" spans="4:19" x14ac:dyDescent="0.25">
      <c r="D45" s="6" t="s">
        <v>51</v>
      </c>
      <c r="E45" s="2">
        <v>71047</v>
      </c>
      <c r="F45" s="2">
        <v>0</v>
      </c>
      <c r="G45" s="2">
        <v>4.7743000000000001E-2</v>
      </c>
      <c r="H45" s="2">
        <v>0.21322360000000001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7">
        <v>1</v>
      </c>
    </row>
    <row r="46" spans="4:19" x14ac:dyDescent="0.25">
      <c r="D46" s="6" t="s">
        <v>52</v>
      </c>
      <c r="E46" s="2">
        <v>71047</v>
      </c>
      <c r="F46" s="2">
        <v>0</v>
      </c>
      <c r="G46" s="2">
        <v>0.32111139999999999</v>
      </c>
      <c r="H46" s="2">
        <v>0.46690680000000001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1</v>
      </c>
      <c r="Q46" s="2">
        <v>1</v>
      </c>
      <c r="R46" s="2">
        <v>1</v>
      </c>
      <c r="S46" s="7">
        <v>1</v>
      </c>
    </row>
    <row r="47" spans="4:19" x14ac:dyDescent="0.25">
      <c r="D47" s="6" t="s">
        <v>53</v>
      </c>
      <c r="E47" s="2">
        <v>71047</v>
      </c>
      <c r="F47" s="2">
        <v>0</v>
      </c>
      <c r="G47" s="2">
        <v>0.1484229</v>
      </c>
      <c r="H47" s="2">
        <v>0.35552119999999998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  <c r="Q47" s="2">
        <v>1</v>
      </c>
      <c r="R47" s="2">
        <v>1</v>
      </c>
      <c r="S47" s="7">
        <v>1</v>
      </c>
    </row>
    <row r="48" spans="4:19" x14ac:dyDescent="0.25">
      <c r="D48" s="6" t="s">
        <v>54</v>
      </c>
      <c r="E48" s="2">
        <v>71047</v>
      </c>
      <c r="F48" s="2">
        <v>0</v>
      </c>
      <c r="G48" s="2">
        <v>0.13961180000000001</v>
      </c>
      <c r="H48" s="2">
        <v>0.34658630000000001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1</v>
      </c>
      <c r="R48" s="2">
        <v>1</v>
      </c>
      <c r="S48" s="7">
        <v>1</v>
      </c>
    </row>
    <row r="49" spans="4:19" x14ac:dyDescent="0.25">
      <c r="D49" s="6" t="s">
        <v>55</v>
      </c>
      <c r="E49" s="2">
        <v>71047</v>
      </c>
      <c r="F49" s="2">
        <v>0</v>
      </c>
      <c r="G49" s="2">
        <v>0.90281080000000002</v>
      </c>
      <c r="H49" s="2">
        <v>0.29621730000000002</v>
      </c>
      <c r="I49" s="2">
        <v>0</v>
      </c>
      <c r="J49" s="2">
        <v>0</v>
      </c>
      <c r="K49" s="2">
        <v>0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7">
        <v>1</v>
      </c>
    </row>
    <row r="50" spans="4:19" x14ac:dyDescent="0.25">
      <c r="D50" s="6" t="s">
        <v>56</v>
      </c>
      <c r="E50" s="2">
        <v>71047</v>
      </c>
      <c r="F50" s="2">
        <v>0</v>
      </c>
      <c r="G50" s="2">
        <v>0.18721409999999999</v>
      </c>
      <c r="H50" s="2">
        <v>0.39008599999999999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1</v>
      </c>
      <c r="R50" s="2">
        <v>1</v>
      </c>
      <c r="S50" s="7">
        <v>1</v>
      </c>
    </row>
    <row r="51" spans="4:19" x14ac:dyDescent="0.25">
      <c r="D51" s="6" t="s">
        <v>57</v>
      </c>
      <c r="E51" s="2">
        <v>71047</v>
      </c>
      <c r="F51" s="2">
        <v>0</v>
      </c>
      <c r="G51" s="2">
        <v>8.1199800000000003E-2</v>
      </c>
      <c r="H51" s="2">
        <v>0.27314359999999999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1</v>
      </c>
      <c r="S51" s="7">
        <v>1</v>
      </c>
    </row>
    <row r="52" spans="4:19" x14ac:dyDescent="0.25">
      <c r="D52" s="6" t="s">
        <v>58</v>
      </c>
      <c r="E52" s="2">
        <v>71047</v>
      </c>
      <c r="F52" s="2">
        <v>0</v>
      </c>
      <c r="G52" s="2">
        <v>0.173899</v>
      </c>
      <c r="H52" s="2">
        <v>0.37902520000000001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1</v>
      </c>
      <c r="R52" s="2">
        <v>1</v>
      </c>
      <c r="S52" s="7">
        <v>1</v>
      </c>
    </row>
    <row r="53" spans="4:19" x14ac:dyDescent="0.25">
      <c r="D53" s="6" t="s">
        <v>59</v>
      </c>
      <c r="E53" s="2">
        <v>71047</v>
      </c>
      <c r="F53" s="2">
        <v>0</v>
      </c>
      <c r="G53" s="2">
        <v>2.0057100000000001E-2</v>
      </c>
      <c r="H53" s="2">
        <v>0.14019680000000001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7">
        <v>1</v>
      </c>
    </row>
    <row r="54" spans="4:19" x14ac:dyDescent="0.25">
      <c r="D54" s="6" t="s">
        <v>60</v>
      </c>
      <c r="E54" s="2">
        <v>71047</v>
      </c>
      <c r="F54" s="2">
        <v>0</v>
      </c>
      <c r="G54" s="2">
        <v>2.96423E-2</v>
      </c>
      <c r="H54" s="2">
        <v>0.1695998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7">
        <v>1</v>
      </c>
    </row>
    <row r="55" spans="4:19" x14ac:dyDescent="0.25">
      <c r="D55" s="6" t="s">
        <v>61</v>
      </c>
      <c r="E55" s="2">
        <v>71047</v>
      </c>
      <c r="F55" s="2">
        <v>0</v>
      </c>
      <c r="G55" s="2">
        <v>7.5725000000000002E-3</v>
      </c>
      <c r="H55" s="2">
        <v>8.6690299999999998E-2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7">
        <v>1</v>
      </c>
    </row>
    <row r="56" spans="4:19" x14ac:dyDescent="0.25">
      <c r="D56" s="6" t="s">
        <v>62</v>
      </c>
      <c r="E56" s="2">
        <v>71047</v>
      </c>
      <c r="F56" s="2">
        <v>0</v>
      </c>
      <c r="G56" s="2">
        <v>3.1527999999999999E-3</v>
      </c>
      <c r="H56" s="2">
        <v>5.6062000000000001E-2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7">
        <v>1</v>
      </c>
    </row>
    <row r="57" spans="4:19" x14ac:dyDescent="0.25">
      <c r="D57" s="6" t="s">
        <v>63</v>
      </c>
      <c r="E57" s="2">
        <v>71047</v>
      </c>
      <c r="F57" s="2">
        <v>0</v>
      </c>
      <c r="G57" s="2">
        <v>1.45115E-2</v>
      </c>
      <c r="H57" s="2">
        <v>0.1195874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7">
        <v>1</v>
      </c>
    </row>
    <row r="58" spans="4:19" x14ac:dyDescent="0.25">
      <c r="D58" s="6" t="s">
        <v>64</v>
      </c>
      <c r="E58" s="2">
        <v>71047</v>
      </c>
      <c r="F58" s="2">
        <v>0</v>
      </c>
      <c r="G58" s="2">
        <v>1.78333E-2</v>
      </c>
      <c r="H58" s="2">
        <v>0.13234609999999999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7">
        <v>1</v>
      </c>
    </row>
    <row r="59" spans="4:19" x14ac:dyDescent="0.25">
      <c r="D59" s="6" t="s">
        <v>65</v>
      </c>
      <c r="E59" s="2">
        <v>71047</v>
      </c>
      <c r="F59" s="2">
        <v>0</v>
      </c>
      <c r="G59" s="2">
        <v>0.33192110000000002</v>
      </c>
      <c r="H59" s="2">
        <v>0.4709062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1</v>
      </c>
      <c r="Q59" s="2">
        <v>1</v>
      </c>
      <c r="R59" s="2">
        <v>1</v>
      </c>
      <c r="S59" s="7">
        <v>1</v>
      </c>
    </row>
    <row r="60" spans="4:19" x14ac:dyDescent="0.25">
      <c r="D60" s="6" t="s">
        <v>66</v>
      </c>
      <c r="E60" s="2">
        <v>71047</v>
      </c>
      <c r="F60" s="2">
        <v>0</v>
      </c>
      <c r="G60" s="2">
        <v>0.38481569999999998</v>
      </c>
      <c r="H60" s="2">
        <v>0.48655510000000002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1</v>
      </c>
      <c r="Q60" s="2">
        <v>1</v>
      </c>
      <c r="R60" s="2">
        <v>1</v>
      </c>
      <c r="S60" s="7">
        <v>1</v>
      </c>
    </row>
    <row r="61" spans="4:19" x14ac:dyDescent="0.25">
      <c r="D61" s="6" t="s">
        <v>67</v>
      </c>
      <c r="E61" s="2">
        <v>71047</v>
      </c>
      <c r="F61" s="2">
        <v>0</v>
      </c>
      <c r="G61" s="2">
        <v>0.36537779999999997</v>
      </c>
      <c r="H61" s="2">
        <v>0.4815393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1</v>
      </c>
      <c r="Q61" s="2">
        <v>1</v>
      </c>
      <c r="R61" s="2">
        <v>1</v>
      </c>
      <c r="S61" s="7">
        <v>1</v>
      </c>
    </row>
    <row r="62" spans="4:19" x14ac:dyDescent="0.25">
      <c r="D62" s="6" t="s">
        <v>68</v>
      </c>
      <c r="E62" s="2">
        <v>71047</v>
      </c>
      <c r="F62" s="2">
        <v>0</v>
      </c>
      <c r="G62" s="2">
        <v>0.24980649999999999</v>
      </c>
      <c r="H62" s="2">
        <v>0.43290400000000001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1</v>
      </c>
      <c r="R62" s="2">
        <v>1</v>
      </c>
      <c r="S62" s="7">
        <v>1</v>
      </c>
    </row>
    <row r="63" spans="4:19" x14ac:dyDescent="0.25">
      <c r="D63" s="6" t="s">
        <v>69</v>
      </c>
      <c r="E63" s="2">
        <v>71047</v>
      </c>
      <c r="F63" s="2">
        <v>0</v>
      </c>
      <c r="G63" s="2">
        <v>0.36197170000000001</v>
      </c>
      <c r="H63" s="2">
        <v>0.4805741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1</v>
      </c>
      <c r="Q63" s="2">
        <v>1</v>
      </c>
      <c r="R63" s="2">
        <v>1</v>
      </c>
      <c r="S63" s="7">
        <v>1</v>
      </c>
    </row>
    <row r="64" spans="4:19" x14ac:dyDescent="0.25">
      <c r="D64" s="6" t="s">
        <v>70</v>
      </c>
      <c r="E64" s="2">
        <v>71047</v>
      </c>
      <c r="F64" s="2">
        <v>0</v>
      </c>
      <c r="G64" s="2">
        <v>0.37720100000000001</v>
      </c>
      <c r="H64" s="2">
        <v>0.48468929999999999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1</v>
      </c>
      <c r="Q64" s="2">
        <v>1</v>
      </c>
      <c r="R64" s="2">
        <v>1</v>
      </c>
      <c r="S64" s="7">
        <v>1</v>
      </c>
    </row>
    <row r="65" spans="4:19" x14ac:dyDescent="0.25">
      <c r="D65" s="6" t="s">
        <v>71</v>
      </c>
      <c r="E65" s="2">
        <v>71047</v>
      </c>
      <c r="F65" s="2">
        <v>0</v>
      </c>
      <c r="G65" s="2">
        <v>1.4413E-2</v>
      </c>
      <c r="H65" s="2">
        <v>0.11918670000000001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7">
        <v>1</v>
      </c>
    </row>
    <row r="66" spans="4:19" x14ac:dyDescent="0.25">
      <c r="D66" s="6" t="s">
        <v>72</v>
      </c>
      <c r="E66" s="2">
        <v>71047</v>
      </c>
      <c r="F66" s="2">
        <v>0</v>
      </c>
      <c r="G66" s="2">
        <v>5.7483100000000002E-2</v>
      </c>
      <c r="H66" s="2">
        <v>0.232765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1</v>
      </c>
      <c r="S66" s="7">
        <v>1</v>
      </c>
    </row>
    <row r="67" spans="4:19" x14ac:dyDescent="0.25">
      <c r="D67" s="6" t="s">
        <v>73</v>
      </c>
      <c r="E67" s="2">
        <v>71047</v>
      </c>
      <c r="F67" s="2">
        <v>0</v>
      </c>
      <c r="G67" s="2">
        <v>0.18541250000000001</v>
      </c>
      <c r="H67" s="2">
        <v>0.3886346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1</v>
      </c>
      <c r="R67" s="2">
        <v>1</v>
      </c>
      <c r="S67" s="7">
        <v>1</v>
      </c>
    </row>
    <row r="68" spans="4:19" x14ac:dyDescent="0.25">
      <c r="D68" s="6" t="s">
        <v>74</v>
      </c>
      <c r="E68" s="2">
        <v>71047</v>
      </c>
      <c r="F68" s="2">
        <v>0</v>
      </c>
      <c r="G68" s="2">
        <v>0.67642550000000001</v>
      </c>
      <c r="H68" s="2">
        <v>0.46784310000000001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7">
        <v>1</v>
      </c>
    </row>
    <row r="69" spans="4:19" x14ac:dyDescent="0.25">
      <c r="D69" s="6" t="s">
        <v>75</v>
      </c>
      <c r="E69" s="2">
        <v>71047</v>
      </c>
      <c r="F69" s="2">
        <v>0</v>
      </c>
      <c r="G69" s="2">
        <v>3.70037E-2</v>
      </c>
      <c r="H69" s="2">
        <v>0.20582259999999999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s="7">
        <v>4</v>
      </c>
    </row>
    <row r="70" spans="4:19" x14ac:dyDescent="0.25">
      <c r="D70" s="6" t="s">
        <v>76</v>
      </c>
      <c r="E70" s="2">
        <v>71047</v>
      </c>
      <c r="F70" s="2">
        <v>0</v>
      </c>
      <c r="G70" s="2">
        <v>1.7917700000000002E-2</v>
      </c>
      <c r="H70" s="2">
        <v>0.14148459999999999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7">
        <v>4</v>
      </c>
    </row>
    <row r="71" spans="4:19" x14ac:dyDescent="0.25">
      <c r="D71" s="6" t="s">
        <v>77</v>
      </c>
      <c r="E71" s="2">
        <v>71047</v>
      </c>
      <c r="F71" s="2">
        <v>0</v>
      </c>
      <c r="G71" s="2">
        <v>0.19294269999999999</v>
      </c>
      <c r="H71" s="2">
        <v>0.3946112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1</v>
      </c>
      <c r="R71" s="2">
        <v>1</v>
      </c>
      <c r="S71" s="7">
        <v>1</v>
      </c>
    </row>
    <row r="72" spans="4:19" x14ac:dyDescent="0.25">
      <c r="D72" s="6" t="s">
        <v>78</v>
      </c>
      <c r="E72" s="2">
        <v>71047</v>
      </c>
      <c r="F72" s="2">
        <v>0</v>
      </c>
      <c r="G72" s="2">
        <v>0.1387814</v>
      </c>
      <c r="H72" s="2">
        <v>0.34572069999999999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1</v>
      </c>
      <c r="R72" s="2">
        <v>1</v>
      </c>
      <c r="S72" s="7">
        <v>1</v>
      </c>
    </row>
    <row r="73" spans="4:19" x14ac:dyDescent="0.25">
      <c r="D73" s="6" t="s">
        <v>79</v>
      </c>
      <c r="E73" s="2">
        <v>71047</v>
      </c>
      <c r="F73" s="2">
        <v>0</v>
      </c>
      <c r="G73" s="2">
        <v>5.0853700000000002E-2</v>
      </c>
      <c r="H73" s="2">
        <v>0.29044370000000003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s="7">
        <v>35</v>
      </c>
    </row>
    <row r="74" spans="4:19" x14ac:dyDescent="0.25">
      <c r="D74" s="6" t="s">
        <v>80</v>
      </c>
      <c r="E74" s="2">
        <v>71047</v>
      </c>
      <c r="F74" s="2">
        <v>0</v>
      </c>
      <c r="G74" s="2">
        <v>0.24983459999999999</v>
      </c>
      <c r="H74" s="2">
        <v>0.43292019999999998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1</v>
      </c>
      <c r="R74" s="2">
        <v>1</v>
      </c>
      <c r="S74" s="7">
        <v>1</v>
      </c>
    </row>
    <row r="75" spans="4:19" x14ac:dyDescent="0.25">
      <c r="D75" s="6" t="s">
        <v>81</v>
      </c>
      <c r="E75" s="2">
        <v>71047</v>
      </c>
      <c r="F75" s="2">
        <v>0</v>
      </c>
      <c r="G75" s="2">
        <v>4.3342295000000002</v>
      </c>
      <c r="H75" s="2">
        <v>3.1370631000000002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5</v>
      </c>
      <c r="O75" s="2">
        <v>7</v>
      </c>
      <c r="P75" s="2">
        <v>9</v>
      </c>
      <c r="Q75" s="2">
        <v>9</v>
      </c>
      <c r="R75" s="2">
        <v>9</v>
      </c>
      <c r="S75" s="7">
        <v>9</v>
      </c>
    </row>
    <row r="76" spans="4:19" x14ac:dyDescent="0.25">
      <c r="D76" s="6" t="s">
        <v>82</v>
      </c>
      <c r="E76" s="2">
        <v>71047</v>
      </c>
      <c r="F76" s="2">
        <v>0</v>
      </c>
      <c r="G76" s="2">
        <v>1.34559E-2</v>
      </c>
      <c r="H76" s="2">
        <v>0.11521720000000001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s="7">
        <v>1</v>
      </c>
    </row>
    <row r="77" spans="4:19" x14ac:dyDescent="0.25">
      <c r="D77" s="6" t="s">
        <v>83</v>
      </c>
      <c r="E77" s="2">
        <v>71047</v>
      </c>
      <c r="F77" s="2">
        <v>0</v>
      </c>
      <c r="G77" s="2">
        <v>5.3162000000000001E-2</v>
      </c>
      <c r="H77" s="2">
        <v>0.37498809999999999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7">
        <v>25</v>
      </c>
    </row>
    <row r="78" spans="4:19" x14ac:dyDescent="0.25">
      <c r="D78" s="6" t="s">
        <v>84</v>
      </c>
      <c r="E78" s="2">
        <v>71047</v>
      </c>
      <c r="F78" s="2">
        <v>0</v>
      </c>
      <c r="G78" s="2">
        <v>0.56651229999999997</v>
      </c>
      <c r="H78" s="2">
        <v>0.4955599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7">
        <v>1</v>
      </c>
    </row>
    <row r="79" spans="4:19" x14ac:dyDescent="0.25">
      <c r="D79" s="6" t="s">
        <v>85</v>
      </c>
      <c r="E79" s="2">
        <v>71047</v>
      </c>
      <c r="F79" s="2">
        <v>0</v>
      </c>
      <c r="G79" s="2">
        <v>35.798584300000002</v>
      </c>
      <c r="H79" s="2">
        <v>57.0409644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39.99</v>
      </c>
      <c r="P79" s="2">
        <v>149.99</v>
      </c>
      <c r="Q79" s="2">
        <v>149.99</v>
      </c>
      <c r="R79" s="2">
        <v>199.99</v>
      </c>
      <c r="S79" s="7">
        <v>499.99</v>
      </c>
    </row>
    <row r="80" spans="4:19" x14ac:dyDescent="0.25">
      <c r="D80" s="6" t="s">
        <v>86</v>
      </c>
      <c r="E80" s="2">
        <v>71047</v>
      </c>
      <c r="F80" s="2">
        <v>0</v>
      </c>
      <c r="G80" s="2">
        <v>3.4033800000000003E-2</v>
      </c>
      <c r="H80" s="2">
        <v>0.18131729999999999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7">
        <v>1</v>
      </c>
    </row>
    <row r="81" spans="4:19" ht="15.75" thickBot="1" x14ac:dyDescent="0.3">
      <c r="D81" s="8" t="s">
        <v>87</v>
      </c>
      <c r="E81" s="9">
        <v>71047</v>
      </c>
      <c r="F81" s="9">
        <v>0</v>
      </c>
      <c r="G81" s="9">
        <v>0.56300760000000005</v>
      </c>
      <c r="H81" s="9">
        <v>0.4960176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1</v>
      </c>
      <c r="O81" s="9">
        <v>1</v>
      </c>
      <c r="P81" s="9">
        <v>1</v>
      </c>
      <c r="Q81" s="9">
        <v>1</v>
      </c>
      <c r="R81" s="9">
        <v>1</v>
      </c>
      <c r="S81" s="10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143F-94F5-499D-AB16-B37D2D8BCED9}">
  <dimension ref="B1:J35"/>
  <sheetViews>
    <sheetView workbookViewId="0">
      <selection activeCell="L11" sqref="L11"/>
    </sheetView>
  </sheetViews>
  <sheetFormatPr defaultRowHeight="15" x14ac:dyDescent="0.25"/>
  <cols>
    <col min="2" max="2" width="5.140625" bestFit="1" customWidth="1"/>
    <col min="3" max="3" width="11.5703125" bestFit="1" customWidth="1"/>
    <col min="4" max="4" width="9.5703125" bestFit="1" customWidth="1"/>
    <col min="5" max="5" width="8.140625" bestFit="1" customWidth="1"/>
    <col min="6" max="7" width="9.42578125" bestFit="1" customWidth="1"/>
    <col min="8" max="9" width="8" bestFit="1" customWidth="1"/>
    <col min="10" max="10" width="7" bestFit="1" customWidth="1"/>
  </cols>
  <sheetData>
    <row r="1" spans="2:10" ht="15.75" thickBot="1" x14ac:dyDescent="0.3"/>
    <row r="2" spans="2:10" x14ac:dyDescent="0.25">
      <c r="B2" s="73" t="s">
        <v>114</v>
      </c>
      <c r="C2" s="74"/>
      <c r="D2" s="74"/>
      <c r="E2" s="74"/>
      <c r="F2" s="74"/>
      <c r="G2" s="74"/>
      <c r="H2" s="74"/>
      <c r="I2" s="74"/>
      <c r="J2" s="75"/>
    </row>
    <row r="3" spans="2:10" x14ac:dyDescent="0.25">
      <c r="B3" s="76" t="s">
        <v>115</v>
      </c>
      <c r="C3" s="40" t="s">
        <v>2</v>
      </c>
      <c r="D3" s="40" t="s">
        <v>2</v>
      </c>
      <c r="E3" s="41" t="s">
        <v>118</v>
      </c>
      <c r="F3" s="41" t="s">
        <v>120</v>
      </c>
      <c r="G3" s="41" t="s">
        <v>122</v>
      </c>
      <c r="H3" s="77" t="s">
        <v>123</v>
      </c>
      <c r="I3" s="77" t="s">
        <v>124</v>
      </c>
      <c r="J3" s="78" t="s">
        <v>125</v>
      </c>
    </row>
    <row r="4" spans="2:10" x14ac:dyDescent="0.25">
      <c r="B4" s="76"/>
      <c r="C4" s="40" t="s">
        <v>116</v>
      </c>
      <c r="D4" s="40" t="s">
        <v>117</v>
      </c>
      <c r="E4" s="41" t="s">
        <v>119</v>
      </c>
      <c r="F4" s="41" t="s">
        <v>121</v>
      </c>
      <c r="G4" s="41" t="s">
        <v>121</v>
      </c>
      <c r="H4" s="77"/>
      <c r="I4" s="77"/>
      <c r="J4" s="78"/>
    </row>
    <row r="5" spans="2:10" x14ac:dyDescent="0.25">
      <c r="B5" s="37">
        <v>1</v>
      </c>
      <c r="C5" s="36" t="s">
        <v>39</v>
      </c>
      <c r="D5" s="36"/>
      <c r="E5" s="32">
        <v>1</v>
      </c>
      <c r="F5" s="32">
        <v>1.1599999999999999E-2</v>
      </c>
      <c r="G5" s="32">
        <v>1.1599999999999999E-2</v>
      </c>
      <c r="H5" s="32">
        <v>1871.99</v>
      </c>
      <c r="I5" s="32">
        <v>835.23</v>
      </c>
      <c r="J5" s="33" t="s">
        <v>126</v>
      </c>
    </row>
    <row r="6" spans="2:10" x14ac:dyDescent="0.25">
      <c r="B6" s="37">
        <v>2</v>
      </c>
      <c r="C6" s="36" t="s">
        <v>86</v>
      </c>
      <c r="D6" s="36"/>
      <c r="E6" s="32">
        <v>2</v>
      </c>
      <c r="F6" s="32">
        <v>5.7999999999999996E-3</v>
      </c>
      <c r="G6" s="32">
        <v>1.7399999999999999E-2</v>
      </c>
      <c r="H6" s="32">
        <v>1446.74</v>
      </c>
      <c r="I6" s="32">
        <v>418.75</v>
      </c>
      <c r="J6" s="33" t="s">
        <v>126</v>
      </c>
    </row>
    <row r="7" spans="2:10" x14ac:dyDescent="0.25">
      <c r="B7" s="37">
        <v>3</v>
      </c>
      <c r="C7" s="36" t="s">
        <v>16</v>
      </c>
      <c r="D7" s="36"/>
      <c r="E7" s="32">
        <v>3</v>
      </c>
      <c r="F7" s="32">
        <v>2.3E-3</v>
      </c>
      <c r="G7" s="32">
        <v>1.9699999999999999E-2</v>
      </c>
      <c r="H7" s="32">
        <v>1276.47</v>
      </c>
      <c r="I7" s="32">
        <v>169.23</v>
      </c>
      <c r="J7" s="33" t="s">
        <v>126</v>
      </c>
    </row>
    <row r="8" spans="2:10" x14ac:dyDescent="0.25">
      <c r="B8" s="37">
        <v>4</v>
      </c>
      <c r="C8" s="36" t="s">
        <v>48</v>
      </c>
      <c r="D8" s="36"/>
      <c r="E8" s="32">
        <v>4</v>
      </c>
      <c r="F8" s="32">
        <v>1.8E-3</v>
      </c>
      <c r="G8" s="32">
        <v>2.1600000000000001E-2</v>
      </c>
      <c r="H8" s="32">
        <v>1143.3800000000001</v>
      </c>
      <c r="I8" s="32">
        <v>132.96</v>
      </c>
      <c r="J8" s="33" t="s">
        <v>126</v>
      </c>
    </row>
    <row r="9" spans="2:10" x14ac:dyDescent="0.25">
      <c r="B9" s="37">
        <v>5</v>
      </c>
      <c r="C9" s="36" t="s">
        <v>41</v>
      </c>
      <c r="D9" s="36"/>
      <c r="E9" s="32">
        <v>5</v>
      </c>
      <c r="F9" s="32">
        <v>2E-3</v>
      </c>
      <c r="G9" s="32">
        <v>2.35E-2</v>
      </c>
      <c r="H9" s="32">
        <v>1001.03</v>
      </c>
      <c r="I9" s="32">
        <v>142.36000000000001</v>
      </c>
      <c r="J9" s="33" t="s">
        <v>126</v>
      </c>
    </row>
    <row r="10" spans="2:10" x14ac:dyDescent="0.25">
      <c r="B10" s="37">
        <v>6</v>
      </c>
      <c r="C10" s="36" t="s">
        <v>14</v>
      </c>
      <c r="D10" s="36"/>
      <c r="E10" s="32">
        <v>6</v>
      </c>
      <c r="F10" s="32">
        <v>1.6000000000000001E-3</v>
      </c>
      <c r="G10" s="32">
        <v>2.52E-2</v>
      </c>
      <c r="H10" s="32">
        <v>883.21</v>
      </c>
      <c r="I10" s="32">
        <v>118.36</v>
      </c>
      <c r="J10" s="33" t="s">
        <v>126</v>
      </c>
    </row>
    <row r="11" spans="2:10" x14ac:dyDescent="0.25">
      <c r="B11" s="37">
        <v>7</v>
      </c>
      <c r="C11" s="36" t="s">
        <v>11</v>
      </c>
      <c r="D11" s="36"/>
      <c r="E11" s="32">
        <v>7</v>
      </c>
      <c r="F11" s="32">
        <v>2.7000000000000001E-3</v>
      </c>
      <c r="G11" s="32">
        <v>2.7799999999999998E-2</v>
      </c>
      <c r="H11" s="32">
        <v>688.14700000000005</v>
      </c>
      <c r="I11" s="32">
        <v>195.19</v>
      </c>
      <c r="J11" s="33" t="s">
        <v>126</v>
      </c>
    </row>
    <row r="12" spans="2:10" x14ac:dyDescent="0.25">
      <c r="B12" s="37">
        <v>8</v>
      </c>
      <c r="C12" s="36" t="s">
        <v>33</v>
      </c>
      <c r="D12" s="36"/>
      <c r="E12" s="32">
        <v>8</v>
      </c>
      <c r="F12" s="32">
        <v>1.4E-3</v>
      </c>
      <c r="G12" s="32">
        <v>2.92E-2</v>
      </c>
      <c r="H12" s="32">
        <v>589.91300000000001</v>
      </c>
      <c r="I12" s="32">
        <v>99.42</v>
      </c>
      <c r="J12" s="33" t="s">
        <v>126</v>
      </c>
    </row>
    <row r="13" spans="2:10" x14ac:dyDescent="0.25">
      <c r="B13" s="37">
        <v>9</v>
      </c>
      <c r="C13" s="36" t="s">
        <v>32</v>
      </c>
      <c r="D13" s="36"/>
      <c r="E13" s="32">
        <v>9</v>
      </c>
      <c r="F13" s="32">
        <v>1.1000000000000001E-3</v>
      </c>
      <c r="G13" s="32">
        <v>3.0300000000000001E-2</v>
      </c>
      <c r="H13" s="32">
        <v>507.97399999999999</v>
      </c>
      <c r="I13" s="32">
        <v>83.35</v>
      </c>
      <c r="J13" s="33" t="s">
        <v>126</v>
      </c>
    </row>
    <row r="14" spans="2:10" x14ac:dyDescent="0.25">
      <c r="B14" s="37">
        <v>10</v>
      </c>
      <c r="C14" s="36" t="s">
        <v>37</v>
      </c>
      <c r="D14" s="36"/>
      <c r="E14" s="32">
        <v>10</v>
      </c>
      <c r="F14" s="32">
        <v>1.8E-3</v>
      </c>
      <c r="G14" s="32">
        <v>3.2099999999999997E-2</v>
      </c>
      <c r="H14" s="32">
        <v>377.74200000000002</v>
      </c>
      <c r="I14" s="32">
        <v>131.55000000000001</v>
      </c>
      <c r="J14" s="33" t="s">
        <v>126</v>
      </c>
    </row>
    <row r="15" spans="2:10" x14ac:dyDescent="0.25">
      <c r="B15" s="37">
        <v>11</v>
      </c>
      <c r="C15" s="36" t="s">
        <v>17</v>
      </c>
      <c r="D15" s="36"/>
      <c r="E15" s="32">
        <v>11</v>
      </c>
      <c r="F15" s="32">
        <v>5.0000000000000001E-4</v>
      </c>
      <c r="G15" s="32">
        <v>3.27E-2</v>
      </c>
      <c r="H15" s="32">
        <v>340.36500000000001</v>
      </c>
      <c r="I15" s="32">
        <v>39.200000000000003</v>
      </c>
      <c r="J15" s="33" t="s">
        <v>126</v>
      </c>
    </row>
    <row r="16" spans="2:10" x14ac:dyDescent="0.25">
      <c r="B16" s="37">
        <v>12</v>
      </c>
      <c r="C16" s="36" t="s">
        <v>18</v>
      </c>
      <c r="D16" s="36"/>
      <c r="E16" s="32">
        <v>12</v>
      </c>
      <c r="F16" s="32">
        <v>5.0000000000000001E-4</v>
      </c>
      <c r="G16" s="32">
        <v>3.3099999999999997E-2</v>
      </c>
      <c r="H16" s="32">
        <v>305.70400000000001</v>
      </c>
      <c r="I16" s="32">
        <v>36.51</v>
      </c>
      <c r="J16" s="33" t="s">
        <v>126</v>
      </c>
    </row>
    <row r="17" spans="2:10" x14ac:dyDescent="0.25">
      <c r="B17" s="37">
        <v>13</v>
      </c>
      <c r="C17" s="36" t="s">
        <v>26</v>
      </c>
      <c r="D17" s="36"/>
      <c r="E17" s="32">
        <v>13</v>
      </c>
      <c r="F17" s="32">
        <v>6.9999999999999999E-4</v>
      </c>
      <c r="G17" s="32">
        <v>3.3799999999999997E-2</v>
      </c>
      <c r="H17" s="32">
        <v>258.22300000000001</v>
      </c>
      <c r="I17" s="32">
        <v>49.31</v>
      </c>
      <c r="J17" s="33" t="s">
        <v>126</v>
      </c>
    </row>
    <row r="18" spans="2:10" x14ac:dyDescent="0.25">
      <c r="B18" s="37">
        <v>14</v>
      </c>
      <c r="C18" s="36" t="s">
        <v>85</v>
      </c>
      <c r="D18" s="36"/>
      <c r="E18" s="32">
        <v>14</v>
      </c>
      <c r="F18" s="32">
        <v>4.0000000000000002E-4</v>
      </c>
      <c r="G18" s="32">
        <v>3.4200000000000001E-2</v>
      </c>
      <c r="H18" s="32">
        <v>230.69</v>
      </c>
      <c r="I18" s="32">
        <v>29.44</v>
      </c>
      <c r="J18" s="33" t="s">
        <v>126</v>
      </c>
    </row>
    <row r="19" spans="2:10" x14ac:dyDescent="0.25">
      <c r="B19" s="37">
        <v>15</v>
      </c>
      <c r="C19" s="36" t="s">
        <v>15</v>
      </c>
      <c r="D19" s="36"/>
      <c r="E19" s="32">
        <v>15</v>
      </c>
      <c r="F19" s="32">
        <v>4.0000000000000002E-4</v>
      </c>
      <c r="G19" s="32">
        <v>3.4599999999999999E-2</v>
      </c>
      <c r="H19" s="32">
        <v>206.53100000000001</v>
      </c>
      <c r="I19" s="32">
        <v>26.09</v>
      </c>
      <c r="J19" s="33" t="s">
        <v>126</v>
      </c>
    </row>
    <row r="20" spans="2:10" x14ac:dyDescent="0.25">
      <c r="B20" s="37">
        <v>16</v>
      </c>
      <c r="C20" s="36" t="s">
        <v>34</v>
      </c>
      <c r="D20" s="36"/>
      <c r="E20" s="32">
        <v>16</v>
      </c>
      <c r="F20" s="32">
        <v>2.9999999999999997E-4</v>
      </c>
      <c r="G20" s="32">
        <v>3.49E-2</v>
      </c>
      <c r="H20" s="32">
        <v>183.60900000000001</v>
      </c>
      <c r="I20" s="32">
        <v>24.86</v>
      </c>
      <c r="J20" s="33" t="s">
        <v>126</v>
      </c>
    </row>
    <row r="21" spans="2:10" x14ac:dyDescent="0.25">
      <c r="B21" s="37">
        <v>17</v>
      </c>
      <c r="C21" s="36" t="s">
        <v>70</v>
      </c>
      <c r="D21" s="36"/>
      <c r="E21" s="32">
        <v>17</v>
      </c>
      <c r="F21" s="32">
        <v>2.9999999999999997E-4</v>
      </c>
      <c r="G21" s="32">
        <v>3.5200000000000002E-2</v>
      </c>
      <c r="H21" s="32">
        <v>163.029</v>
      </c>
      <c r="I21" s="32">
        <v>22.53</v>
      </c>
      <c r="J21" s="33" t="s">
        <v>126</v>
      </c>
    </row>
    <row r="22" spans="2:10" x14ac:dyDescent="0.25">
      <c r="B22" s="37">
        <v>18</v>
      </c>
      <c r="C22" s="36" t="s">
        <v>47</v>
      </c>
      <c r="D22" s="36"/>
      <c r="E22" s="32">
        <v>18</v>
      </c>
      <c r="F22" s="32">
        <v>2.9999999999999997E-4</v>
      </c>
      <c r="G22" s="32">
        <v>3.5499999999999997E-2</v>
      </c>
      <c r="H22" s="32">
        <v>143.24</v>
      </c>
      <c r="I22" s="32">
        <v>21.75</v>
      </c>
      <c r="J22" s="33" t="s">
        <v>126</v>
      </c>
    </row>
    <row r="23" spans="2:10" x14ac:dyDescent="0.25">
      <c r="B23" s="37">
        <v>19</v>
      </c>
      <c r="C23" s="36" t="s">
        <v>19</v>
      </c>
      <c r="D23" s="36"/>
      <c r="E23" s="32">
        <v>19</v>
      </c>
      <c r="F23" s="32">
        <v>2.0000000000000001E-4</v>
      </c>
      <c r="G23" s="32">
        <v>3.5700000000000003E-2</v>
      </c>
      <c r="H23" s="32">
        <v>128.792</v>
      </c>
      <c r="I23" s="32">
        <v>16.420000000000002</v>
      </c>
      <c r="J23" s="33" t="s">
        <v>126</v>
      </c>
    </row>
    <row r="24" spans="2:10" x14ac:dyDescent="0.25">
      <c r="B24" s="37">
        <v>20</v>
      </c>
      <c r="C24" s="36" t="s">
        <v>22</v>
      </c>
      <c r="D24" s="36"/>
      <c r="E24" s="32">
        <v>20</v>
      </c>
      <c r="F24" s="32">
        <v>2.9999999999999997E-4</v>
      </c>
      <c r="G24" s="32">
        <v>3.5999999999999997E-2</v>
      </c>
      <c r="H24" s="32">
        <v>109.86199999999999</v>
      </c>
      <c r="I24" s="32">
        <v>20.9</v>
      </c>
      <c r="J24" s="33" t="s">
        <v>126</v>
      </c>
    </row>
    <row r="25" spans="2:10" x14ac:dyDescent="0.25">
      <c r="B25" s="37">
        <v>21</v>
      </c>
      <c r="C25" s="36" t="s">
        <v>40</v>
      </c>
      <c r="D25" s="36"/>
      <c r="E25" s="32">
        <v>21</v>
      </c>
      <c r="F25" s="32">
        <v>2.0000000000000001E-4</v>
      </c>
      <c r="G25" s="32">
        <v>3.6200000000000003E-2</v>
      </c>
      <c r="H25" s="32">
        <v>97.682900000000004</v>
      </c>
      <c r="I25" s="32">
        <v>14.16</v>
      </c>
      <c r="J25" s="33">
        <v>2.0000000000000001E-4</v>
      </c>
    </row>
    <row r="26" spans="2:10" x14ac:dyDescent="0.25">
      <c r="B26" s="37">
        <v>22</v>
      </c>
      <c r="C26" s="36" t="s">
        <v>12</v>
      </c>
      <c r="D26" s="36"/>
      <c r="E26" s="32">
        <v>22</v>
      </c>
      <c r="F26" s="32">
        <v>2.0000000000000001E-4</v>
      </c>
      <c r="G26" s="32">
        <v>3.6400000000000002E-2</v>
      </c>
      <c r="H26" s="32">
        <v>86.845799999999997</v>
      </c>
      <c r="I26" s="32">
        <v>12.83</v>
      </c>
      <c r="J26" s="33">
        <v>2.9999999999999997E-4</v>
      </c>
    </row>
    <row r="27" spans="2:10" x14ac:dyDescent="0.25">
      <c r="B27" s="37">
        <v>23</v>
      </c>
      <c r="C27" s="36" t="s">
        <v>25</v>
      </c>
      <c r="D27" s="36"/>
      <c r="E27" s="32">
        <v>23</v>
      </c>
      <c r="F27" s="32">
        <v>2.0000000000000001E-4</v>
      </c>
      <c r="G27" s="32">
        <v>3.6600000000000001E-2</v>
      </c>
      <c r="H27" s="32">
        <v>76.112700000000004</v>
      </c>
      <c r="I27" s="32">
        <v>12.72</v>
      </c>
      <c r="J27" s="33">
        <v>4.0000000000000002E-4</v>
      </c>
    </row>
    <row r="28" spans="2:10" x14ac:dyDescent="0.25">
      <c r="B28" s="37">
        <v>24</v>
      </c>
      <c r="C28" s="36" t="s">
        <v>51</v>
      </c>
      <c r="D28" s="36"/>
      <c r="E28" s="32">
        <v>24</v>
      </c>
      <c r="F28" s="32">
        <v>2.0000000000000001E-4</v>
      </c>
      <c r="G28" s="32">
        <v>3.6700000000000003E-2</v>
      </c>
      <c r="H28" s="32">
        <v>65.958699999999993</v>
      </c>
      <c r="I28" s="32">
        <v>12.15</v>
      </c>
      <c r="J28" s="33">
        <v>5.0000000000000001E-4</v>
      </c>
    </row>
    <row r="29" spans="2:10" x14ac:dyDescent="0.25">
      <c r="B29" s="37">
        <v>25</v>
      </c>
      <c r="C29" s="36" t="s">
        <v>7</v>
      </c>
      <c r="D29" s="36"/>
      <c r="E29" s="32">
        <v>25</v>
      </c>
      <c r="F29" s="32">
        <v>1E-4</v>
      </c>
      <c r="G29" s="32">
        <v>3.6900000000000002E-2</v>
      </c>
      <c r="H29" s="32">
        <v>57.936599999999999</v>
      </c>
      <c r="I29" s="32">
        <v>10.02</v>
      </c>
      <c r="J29" s="33">
        <v>1.6000000000000001E-3</v>
      </c>
    </row>
    <row r="30" spans="2:10" x14ac:dyDescent="0.25">
      <c r="B30" s="37">
        <v>26</v>
      </c>
      <c r="C30" s="36" t="s">
        <v>30</v>
      </c>
      <c r="D30" s="36"/>
      <c r="E30" s="32">
        <v>26</v>
      </c>
      <c r="F30" s="32">
        <v>1E-4</v>
      </c>
      <c r="G30" s="32">
        <v>3.6999999999999998E-2</v>
      </c>
      <c r="H30" s="32">
        <v>52.571399999999997</v>
      </c>
      <c r="I30" s="32">
        <v>7.36</v>
      </c>
      <c r="J30" s="33">
        <v>6.7000000000000002E-3</v>
      </c>
    </row>
    <row r="31" spans="2:10" x14ac:dyDescent="0.25">
      <c r="B31" s="37">
        <v>27</v>
      </c>
      <c r="C31" s="36" t="s">
        <v>52</v>
      </c>
      <c r="D31" s="36"/>
      <c r="E31" s="32">
        <v>27</v>
      </c>
      <c r="F31" s="32">
        <v>1E-4</v>
      </c>
      <c r="G31" s="32">
        <v>3.7100000000000001E-2</v>
      </c>
      <c r="H31" s="32">
        <v>46.893900000000002</v>
      </c>
      <c r="I31" s="32">
        <v>7.68</v>
      </c>
      <c r="J31" s="33">
        <v>5.5999999999999999E-3</v>
      </c>
    </row>
    <row r="32" spans="2:10" x14ac:dyDescent="0.25">
      <c r="B32" s="37">
        <v>28</v>
      </c>
      <c r="C32" s="36" t="s">
        <v>21</v>
      </c>
      <c r="D32" s="36"/>
      <c r="E32" s="32">
        <v>28</v>
      </c>
      <c r="F32" s="32">
        <v>1E-4</v>
      </c>
      <c r="G32" s="32">
        <v>3.7199999999999997E-2</v>
      </c>
      <c r="H32" s="32">
        <v>41.887300000000003</v>
      </c>
      <c r="I32" s="32">
        <v>7.01</v>
      </c>
      <c r="J32" s="33">
        <v>8.0999999999999996E-3</v>
      </c>
    </row>
    <row r="33" spans="2:10" x14ac:dyDescent="0.25">
      <c r="B33" s="37">
        <v>29</v>
      </c>
      <c r="C33" s="36" t="s">
        <v>74</v>
      </c>
      <c r="D33" s="36"/>
      <c r="E33" s="32">
        <v>29</v>
      </c>
      <c r="F33" s="32">
        <v>1E-4</v>
      </c>
      <c r="G33" s="32">
        <v>3.7199999999999997E-2</v>
      </c>
      <c r="H33" s="32">
        <v>37.279000000000003</v>
      </c>
      <c r="I33" s="32">
        <v>6.61</v>
      </c>
      <c r="J33" s="33">
        <v>1.0200000000000001E-2</v>
      </c>
    </row>
    <row r="34" spans="2:10" x14ac:dyDescent="0.25">
      <c r="B34" s="37">
        <v>30</v>
      </c>
      <c r="C34" s="36" t="s">
        <v>56</v>
      </c>
      <c r="D34" s="36"/>
      <c r="E34" s="32">
        <v>30</v>
      </c>
      <c r="F34" s="32">
        <v>1E-4</v>
      </c>
      <c r="G34" s="32">
        <v>3.73E-2</v>
      </c>
      <c r="H34" s="32">
        <v>34.6173</v>
      </c>
      <c r="I34" s="32">
        <v>4.66</v>
      </c>
      <c r="J34" s="33">
        <v>3.0800000000000001E-2</v>
      </c>
    </row>
    <row r="35" spans="2:10" ht="15.75" thickBot="1" x14ac:dyDescent="0.3">
      <c r="B35" s="38">
        <v>31</v>
      </c>
      <c r="C35" s="39" t="s">
        <v>27</v>
      </c>
      <c r="D35" s="39"/>
      <c r="E35" s="34">
        <v>31</v>
      </c>
      <c r="F35" s="34">
        <v>1E-4</v>
      </c>
      <c r="G35" s="34">
        <v>3.7400000000000003E-2</v>
      </c>
      <c r="H35" s="34">
        <v>32.752499999999998</v>
      </c>
      <c r="I35" s="34">
        <v>3.86</v>
      </c>
      <c r="J35" s="35">
        <v>4.9299999999999997E-2</v>
      </c>
    </row>
  </sheetData>
  <mergeCells count="5">
    <mergeCell ref="B2:J2"/>
    <mergeCell ref="B3:B4"/>
    <mergeCell ref="H3:H4"/>
    <mergeCell ref="I3:I4"/>
    <mergeCell ref="J3:J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0DF1-5B61-4E56-AD81-D7BCD45EE026}">
  <dimension ref="C1:K27"/>
  <sheetViews>
    <sheetView workbookViewId="0">
      <selection activeCell="Q10" sqref="Q10"/>
    </sheetView>
  </sheetViews>
  <sheetFormatPr defaultRowHeight="15" x14ac:dyDescent="0.25"/>
  <cols>
    <col min="1" max="2" width="9.140625" style="56"/>
    <col min="3" max="3" width="13.28515625" style="56" bestFit="1" customWidth="1"/>
    <col min="4" max="4" width="3.28515625" style="56" bestFit="1" customWidth="1"/>
    <col min="5" max="6" width="9" style="56" bestFit="1" customWidth="1"/>
    <col min="7" max="7" width="10.7109375" style="56" bestFit="1" customWidth="1"/>
    <col min="8" max="8" width="9.7109375" style="56" bestFit="1" customWidth="1"/>
    <col min="9" max="9" width="21" style="56" bestFit="1" customWidth="1"/>
    <col min="10" max="16384" width="9.140625" style="56"/>
  </cols>
  <sheetData>
    <row r="1" spans="3:11" ht="15.75" thickBot="1" x14ac:dyDescent="0.3"/>
    <row r="2" spans="3:11" ht="15" customHeight="1" thickBot="1" x14ac:dyDescent="0.3">
      <c r="C2" s="79" t="s">
        <v>127</v>
      </c>
      <c r="D2" s="81" t="s">
        <v>128</v>
      </c>
      <c r="E2" s="81" t="s">
        <v>129</v>
      </c>
      <c r="F2" s="65" t="s">
        <v>130</v>
      </c>
      <c r="G2" s="65" t="s">
        <v>132</v>
      </c>
      <c r="H2" s="81" t="s">
        <v>134</v>
      </c>
      <c r="I2" s="83" t="s">
        <v>135</v>
      </c>
      <c r="J2" s="71" t="s">
        <v>153</v>
      </c>
    </row>
    <row r="3" spans="3:11" x14ac:dyDescent="0.25">
      <c r="C3" s="80"/>
      <c r="D3" s="82"/>
      <c r="E3" s="82"/>
      <c r="F3" s="1" t="s">
        <v>131</v>
      </c>
      <c r="G3" s="1" t="s">
        <v>133</v>
      </c>
      <c r="H3" s="82"/>
      <c r="I3" s="84"/>
    </row>
    <row r="4" spans="3:11" x14ac:dyDescent="0.25">
      <c r="C4" s="6" t="s">
        <v>136</v>
      </c>
      <c r="D4" s="2">
        <v>1</v>
      </c>
      <c r="E4" s="2">
        <v>-0.72009999999999996</v>
      </c>
      <c r="F4" s="2">
        <v>7.3400000000000007E-2</v>
      </c>
      <c r="G4" s="2">
        <v>96.223399999999998</v>
      </c>
      <c r="H4" s="2" t="s">
        <v>126</v>
      </c>
      <c r="I4" s="7"/>
    </row>
    <row r="5" spans="3:11" x14ac:dyDescent="0.25">
      <c r="C5" s="6" t="s">
        <v>137</v>
      </c>
      <c r="D5" s="2">
        <v>1</v>
      </c>
      <c r="E5" s="2">
        <v>6.3E-2</v>
      </c>
      <c r="F5" s="2">
        <v>2.7499999999999998E-3</v>
      </c>
      <c r="G5" s="2">
        <v>525.54499999999996</v>
      </c>
      <c r="H5" s="2" t="s">
        <v>126</v>
      </c>
      <c r="I5" s="7">
        <v>0.21329999999999999</v>
      </c>
      <c r="J5" s="56">
        <f>ABS(I5)</f>
        <v>0.21329999999999999</v>
      </c>
      <c r="K5" s="70">
        <f>J5/$J$27</f>
        <v>0.1618852459016393</v>
      </c>
    </row>
    <row r="6" spans="3:11" x14ac:dyDescent="0.25">
      <c r="C6" s="6" t="s">
        <v>16</v>
      </c>
      <c r="D6" s="2">
        <v>1</v>
      </c>
      <c r="E6" s="2">
        <v>-8.1999999999999998E-4</v>
      </c>
      <c r="F6" s="2">
        <v>7.7000000000000001E-5</v>
      </c>
      <c r="G6" s="2">
        <v>113.1631</v>
      </c>
      <c r="H6" s="2" t="s">
        <v>126</v>
      </c>
      <c r="I6" s="7">
        <v>-7.6899999999999996E-2</v>
      </c>
      <c r="J6" s="56">
        <f t="shared" ref="J6:J26" si="0">ABS(I6)</f>
        <v>7.6899999999999996E-2</v>
      </c>
      <c r="K6" s="70">
        <f t="shared" ref="K6:K26" si="1">J6/$J$27</f>
        <v>5.8363691560412857E-2</v>
      </c>
    </row>
    <row r="7" spans="3:11" x14ac:dyDescent="0.25">
      <c r="C7" s="6" t="s">
        <v>138</v>
      </c>
      <c r="D7" s="2">
        <v>1</v>
      </c>
      <c r="E7" s="2">
        <v>5.0599999999999999E-2</v>
      </c>
      <c r="F7" s="2">
        <v>2.96E-3</v>
      </c>
      <c r="G7" s="2">
        <v>292.6275</v>
      </c>
      <c r="H7" s="2" t="s">
        <v>126</v>
      </c>
      <c r="I7" s="7">
        <v>0.12239999999999999</v>
      </c>
      <c r="J7" s="56">
        <f t="shared" si="0"/>
        <v>0.12239999999999999</v>
      </c>
      <c r="K7" s="70">
        <f t="shared" si="1"/>
        <v>9.2896174863387956E-2</v>
      </c>
    </row>
    <row r="8" spans="3:11" x14ac:dyDescent="0.25">
      <c r="C8" s="6" t="s">
        <v>139</v>
      </c>
      <c r="D8" s="2">
        <v>1</v>
      </c>
      <c r="E8" s="2">
        <v>-2.58E-2</v>
      </c>
      <c r="F8" s="2">
        <v>2.0699999999999998E-3</v>
      </c>
      <c r="G8" s="2">
        <v>154.81309999999999</v>
      </c>
      <c r="H8" s="2" t="s">
        <v>126</v>
      </c>
      <c r="I8" s="7">
        <v>-0.13930000000000001</v>
      </c>
      <c r="J8" s="56">
        <f t="shared" si="0"/>
        <v>0.13930000000000001</v>
      </c>
      <c r="K8" s="70">
        <f t="shared" si="1"/>
        <v>0.105722525804493</v>
      </c>
    </row>
    <row r="9" spans="3:11" x14ac:dyDescent="0.25">
      <c r="C9" s="6" t="s">
        <v>41</v>
      </c>
      <c r="D9" s="2">
        <v>1</v>
      </c>
      <c r="E9" s="2">
        <v>-3.6099999999999999E-3</v>
      </c>
      <c r="F9" s="2">
        <v>5.6999999999999998E-4</v>
      </c>
      <c r="G9" s="2">
        <v>39.978000000000002</v>
      </c>
      <c r="H9" s="2" t="s">
        <v>126</v>
      </c>
      <c r="I9" s="7">
        <v>-4.2999999999999997E-2</v>
      </c>
      <c r="J9" s="56">
        <f t="shared" si="0"/>
        <v>4.2999999999999997E-2</v>
      </c>
      <c r="K9" s="68">
        <f t="shared" si="1"/>
        <v>3.2635094110503936E-2</v>
      </c>
    </row>
    <row r="10" spans="3:11" x14ac:dyDescent="0.25">
      <c r="C10" s="6" t="s">
        <v>48</v>
      </c>
      <c r="D10" s="2">
        <v>1</v>
      </c>
      <c r="E10" s="2">
        <v>-0.33789999999999998</v>
      </c>
      <c r="F10" s="2">
        <v>3.3599999999999998E-2</v>
      </c>
      <c r="G10" s="2">
        <v>101.3284</v>
      </c>
      <c r="H10" s="2" t="s">
        <v>126</v>
      </c>
      <c r="I10" s="7">
        <v>-6.0100000000000001E-2</v>
      </c>
      <c r="J10" s="56">
        <f t="shared" si="0"/>
        <v>6.0100000000000001E-2</v>
      </c>
      <c r="K10" s="70">
        <f t="shared" si="1"/>
        <v>4.5613236187006669E-2</v>
      </c>
    </row>
    <row r="11" spans="3:11" x14ac:dyDescent="0.25">
      <c r="C11" s="6" t="s">
        <v>85</v>
      </c>
      <c r="D11" s="2">
        <v>1</v>
      </c>
      <c r="E11" s="2">
        <v>1.8E-3</v>
      </c>
      <c r="F11" s="2">
        <v>2.7599999999999999E-4</v>
      </c>
      <c r="G11" s="2">
        <v>42.691800000000001</v>
      </c>
      <c r="H11" s="2" t="s">
        <v>126</v>
      </c>
      <c r="I11" s="7">
        <v>5.1700000000000003E-2</v>
      </c>
      <c r="J11" s="56">
        <f t="shared" si="0"/>
        <v>5.1700000000000003E-2</v>
      </c>
      <c r="K11" s="68">
        <f t="shared" si="1"/>
        <v>3.9238008500303574E-2</v>
      </c>
    </row>
    <row r="12" spans="3:11" x14ac:dyDescent="0.25">
      <c r="C12" s="6" t="s">
        <v>32</v>
      </c>
      <c r="D12" s="2">
        <v>1</v>
      </c>
      <c r="E12" s="2">
        <v>-1.7999999999999999E-2</v>
      </c>
      <c r="F12" s="2">
        <v>1.8E-3</v>
      </c>
      <c r="G12" s="2">
        <v>100.1713</v>
      </c>
      <c r="H12" s="2" t="s">
        <v>126</v>
      </c>
      <c r="I12" s="7">
        <v>-8.6800000000000002E-2</v>
      </c>
      <c r="J12" s="56">
        <f t="shared" si="0"/>
        <v>8.6800000000000002E-2</v>
      </c>
      <c r="K12" s="70">
        <f t="shared" si="1"/>
        <v>6.5877352762598651E-2</v>
      </c>
    </row>
    <row r="13" spans="3:11" x14ac:dyDescent="0.25">
      <c r="C13" s="6" t="s">
        <v>33</v>
      </c>
      <c r="D13" s="2">
        <v>1</v>
      </c>
      <c r="E13" s="2">
        <v>0.20119999999999999</v>
      </c>
      <c r="F13" s="2">
        <v>2.4299999999999999E-2</v>
      </c>
      <c r="G13" s="2">
        <v>68.647900000000007</v>
      </c>
      <c r="H13" s="2" t="s">
        <v>126</v>
      </c>
      <c r="I13" s="7">
        <v>7.51E-2</v>
      </c>
      <c r="J13" s="56">
        <f t="shared" si="0"/>
        <v>7.51E-2</v>
      </c>
      <c r="K13" s="70">
        <f t="shared" si="1"/>
        <v>5.6997571341833621E-2</v>
      </c>
    </row>
    <row r="14" spans="3:11" x14ac:dyDescent="0.25">
      <c r="C14" s="6" t="s">
        <v>37</v>
      </c>
      <c r="D14" s="2">
        <v>1</v>
      </c>
      <c r="E14" s="2">
        <v>0.13539999999999999</v>
      </c>
      <c r="F14" s="2">
        <v>1.9199999999999998E-2</v>
      </c>
      <c r="G14" s="2">
        <v>49.883800000000001</v>
      </c>
      <c r="H14" s="2" t="s">
        <v>126</v>
      </c>
      <c r="I14" s="7">
        <v>7.1300000000000002E-2</v>
      </c>
      <c r="J14" s="56">
        <f t="shared" si="0"/>
        <v>7.1300000000000002E-2</v>
      </c>
      <c r="K14" s="70">
        <f t="shared" si="1"/>
        <v>5.4113539769277463E-2</v>
      </c>
    </row>
    <row r="15" spans="3:11" x14ac:dyDescent="0.25">
      <c r="C15" s="6" t="s">
        <v>18</v>
      </c>
      <c r="D15" s="2">
        <v>1</v>
      </c>
      <c r="E15" s="2">
        <v>1.6500000000000001E-2</v>
      </c>
      <c r="F15" s="2">
        <v>2.47E-3</v>
      </c>
      <c r="G15" s="2">
        <v>44.799900000000001</v>
      </c>
      <c r="H15" s="2" t="s">
        <v>126</v>
      </c>
      <c r="I15" s="7">
        <v>5.5500000000000001E-2</v>
      </c>
      <c r="J15" s="56">
        <f t="shared" si="0"/>
        <v>5.5500000000000001E-2</v>
      </c>
      <c r="K15" s="68">
        <f t="shared" si="1"/>
        <v>4.2122040072859739E-2</v>
      </c>
    </row>
    <row r="16" spans="3:11" x14ac:dyDescent="0.25">
      <c r="C16" s="6" t="s">
        <v>15</v>
      </c>
      <c r="D16" s="2">
        <v>1</v>
      </c>
      <c r="E16" s="2">
        <v>4.19E-2</v>
      </c>
      <c r="F16" s="2">
        <v>7.9399999999999991E-3</v>
      </c>
      <c r="G16" s="2">
        <v>27.827100000000002</v>
      </c>
      <c r="H16" s="2" t="s">
        <v>126</v>
      </c>
      <c r="I16" s="7">
        <v>3.04E-2</v>
      </c>
      <c r="J16" s="56">
        <f t="shared" si="0"/>
        <v>3.04E-2</v>
      </c>
      <c r="K16" s="68">
        <f t="shared" si="1"/>
        <v>2.3072252580449298E-2</v>
      </c>
    </row>
    <row r="17" spans="3:11" x14ac:dyDescent="0.25">
      <c r="C17" s="6" t="s">
        <v>34</v>
      </c>
      <c r="D17" s="2">
        <v>1</v>
      </c>
      <c r="E17" s="2">
        <v>-0.1759</v>
      </c>
      <c r="F17" s="2">
        <v>3.6299999999999999E-2</v>
      </c>
      <c r="G17" s="2">
        <v>23.4282</v>
      </c>
      <c r="H17" s="2" t="s">
        <v>126</v>
      </c>
      <c r="I17" s="7">
        <v>-4.4200000000000003E-2</v>
      </c>
      <c r="J17" s="56">
        <f t="shared" si="0"/>
        <v>4.4200000000000003E-2</v>
      </c>
      <c r="K17" s="68">
        <f t="shared" si="1"/>
        <v>3.3545840922890098E-2</v>
      </c>
    </row>
    <row r="18" spans="3:11" x14ac:dyDescent="0.25">
      <c r="C18" s="6" t="s">
        <v>26</v>
      </c>
      <c r="D18" s="2">
        <v>1</v>
      </c>
      <c r="E18" s="2">
        <v>-9.8999999999999999E-4</v>
      </c>
      <c r="F18" s="2">
        <v>2.5099999999999998E-4</v>
      </c>
      <c r="G18" s="2">
        <v>15.6616</v>
      </c>
      <c r="H18" s="2" t="s">
        <v>126</v>
      </c>
      <c r="I18" s="7">
        <v>-4.2000000000000003E-2</v>
      </c>
      <c r="J18" s="56">
        <f t="shared" si="0"/>
        <v>4.2000000000000003E-2</v>
      </c>
      <c r="K18" s="68">
        <f t="shared" si="1"/>
        <v>3.1876138433515479E-2</v>
      </c>
    </row>
    <row r="19" spans="3:11" x14ac:dyDescent="0.25">
      <c r="C19" s="6" t="s">
        <v>70</v>
      </c>
      <c r="D19" s="2">
        <v>1</v>
      </c>
      <c r="E19" s="2">
        <v>-0.1124</v>
      </c>
      <c r="F19" s="2">
        <v>2.52E-2</v>
      </c>
      <c r="G19" s="2">
        <v>19.8811</v>
      </c>
      <c r="H19" s="2" t="s">
        <v>126</v>
      </c>
      <c r="I19" s="7">
        <v>-0.03</v>
      </c>
      <c r="J19" s="56">
        <f t="shared" si="0"/>
        <v>0.03</v>
      </c>
      <c r="K19" s="68">
        <f t="shared" si="1"/>
        <v>2.2768670309653911E-2</v>
      </c>
    </row>
    <row r="20" spans="3:11" x14ac:dyDescent="0.25">
      <c r="C20" s="6" t="s">
        <v>47</v>
      </c>
      <c r="D20" s="2">
        <v>1</v>
      </c>
      <c r="E20" s="2">
        <v>-0.1404</v>
      </c>
      <c r="F20" s="2">
        <v>3.49E-2</v>
      </c>
      <c r="G20" s="2">
        <v>16.200399999999998</v>
      </c>
      <c r="H20" s="2" t="s">
        <v>126</v>
      </c>
      <c r="I20" s="7">
        <v>-2.3400000000000001E-2</v>
      </c>
      <c r="J20" s="56">
        <f t="shared" si="0"/>
        <v>2.3400000000000001E-2</v>
      </c>
      <c r="K20" s="68">
        <f t="shared" si="1"/>
        <v>1.775956284153005E-2</v>
      </c>
    </row>
    <row r="21" spans="3:11" x14ac:dyDescent="0.25">
      <c r="C21" s="6" t="s">
        <v>19</v>
      </c>
      <c r="D21" s="2">
        <v>1</v>
      </c>
      <c r="E21" s="2">
        <v>1.11E-2</v>
      </c>
      <c r="F21" s="2">
        <v>2.5600000000000002E-3</v>
      </c>
      <c r="G21" s="2">
        <v>18.7211</v>
      </c>
      <c r="H21" s="2" t="s">
        <v>126</v>
      </c>
      <c r="I21" s="7">
        <v>2.81E-2</v>
      </c>
      <c r="J21" s="56">
        <f t="shared" si="0"/>
        <v>2.81E-2</v>
      </c>
      <c r="K21" s="68">
        <f t="shared" si="1"/>
        <v>2.1326654523375829E-2</v>
      </c>
    </row>
    <row r="22" spans="3:11" x14ac:dyDescent="0.25">
      <c r="C22" s="6" t="s">
        <v>22</v>
      </c>
      <c r="D22" s="2">
        <v>1</v>
      </c>
      <c r="E22" s="2">
        <v>-0.1164</v>
      </c>
      <c r="F22" s="2">
        <v>3.0800000000000001E-2</v>
      </c>
      <c r="G22" s="2">
        <v>14.319900000000001</v>
      </c>
      <c r="H22" s="2">
        <v>2.0000000000000001E-4</v>
      </c>
      <c r="I22" s="7">
        <v>-2.3800000000000002E-2</v>
      </c>
      <c r="J22" s="56">
        <f t="shared" si="0"/>
        <v>2.3800000000000002E-2</v>
      </c>
      <c r="K22" s="68">
        <f t="shared" si="1"/>
        <v>1.8063145112325436E-2</v>
      </c>
    </row>
    <row r="23" spans="3:11" x14ac:dyDescent="0.25">
      <c r="C23" s="6" t="s">
        <v>17</v>
      </c>
      <c r="D23" s="2">
        <v>1</v>
      </c>
      <c r="E23" s="2">
        <v>1.81E-3</v>
      </c>
      <c r="F23" s="2">
        <v>6.38E-4</v>
      </c>
      <c r="G23" s="2">
        <v>8.0289999999999999</v>
      </c>
      <c r="H23" s="2">
        <v>4.5999999999999999E-3</v>
      </c>
      <c r="I23" s="7">
        <v>2.0400000000000001E-2</v>
      </c>
      <c r="J23" s="56">
        <f t="shared" si="0"/>
        <v>2.0400000000000001E-2</v>
      </c>
      <c r="K23" s="68">
        <f t="shared" si="1"/>
        <v>1.548269581056466E-2</v>
      </c>
    </row>
    <row r="24" spans="3:11" x14ac:dyDescent="0.25">
      <c r="C24" s="6" t="s">
        <v>25</v>
      </c>
      <c r="D24" s="2">
        <v>1</v>
      </c>
      <c r="E24" s="2">
        <v>-5.9800000000000001E-3</v>
      </c>
      <c r="F24" s="2">
        <v>1.49E-3</v>
      </c>
      <c r="G24" s="2">
        <v>16.052499999999998</v>
      </c>
      <c r="H24" s="2" t="s">
        <v>126</v>
      </c>
      <c r="I24" s="7">
        <v>-3.2599999999999997E-2</v>
      </c>
      <c r="J24" s="56">
        <f t="shared" si="0"/>
        <v>3.2599999999999997E-2</v>
      </c>
      <c r="K24" s="68">
        <f t="shared" si="1"/>
        <v>2.4741955069823914E-2</v>
      </c>
    </row>
    <row r="25" spans="3:11" x14ac:dyDescent="0.25">
      <c r="C25" s="6" t="s">
        <v>27</v>
      </c>
      <c r="D25" s="2">
        <v>1</v>
      </c>
      <c r="E25" s="2">
        <v>9.1100000000000003E-4</v>
      </c>
      <c r="F25" s="2">
        <v>2.9799999999999998E-4</v>
      </c>
      <c r="G25" s="2">
        <v>9.3216999999999999</v>
      </c>
      <c r="H25" s="2">
        <v>2.3E-3</v>
      </c>
      <c r="I25" s="7">
        <v>3.3700000000000001E-2</v>
      </c>
      <c r="J25" s="56">
        <f t="shared" si="0"/>
        <v>3.3700000000000001E-2</v>
      </c>
      <c r="K25" s="68">
        <f t="shared" si="1"/>
        <v>2.5576806314511227E-2</v>
      </c>
    </row>
    <row r="26" spans="3:11" ht="15.75" thickBot="1" x14ac:dyDescent="0.3">
      <c r="C26" s="8" t="s">
        <v>52</v>
      </c>
      <c r="D26" s="9">
        <v>1</v>
      </c>
      <c r="E26" s="9">
        <v>-5.3100000000000001E-2</v>
      </c>
      <c r="F26" s="9">
        <v>2.2100000000000002E-2</v>
      </c>
      <c r="G26" s="9">
        <v>5.7683</v>
      </c>
      <c r="H26" s="9">
        <v>1.6299999999999999E-2</v>
      </c>
      <c r="I26" s="10">
        <v>-1.3599999999999999E-2</v>
      </c>
      <c r="J26" s="56">
        <f t="shared" si="0"/>
        <v>1.3599999999999999E-2</v>
      </c>
      <c r="K26" s="68">
        <f t="shared" si="1"/>
        <v>1.0321797207043105E-2</v>
      </c>
    </row>
    <row r="27" spans="3:11" x14ac:dyDescent="0.25">
      <c r="J27" s="66">
        <f>SUM(J5:J26)</f>
        <v>1.3176000000000003</v>
      </c>
      <c r="K27" s="69">
        <f>SUM(K5:K26)</f>
        <v>0.99999999999999956</v>
      </c>
    </row>
  </sheetData>
  <mergeCells count="5">
    <mergeCell ref="C2:C3"/>
    <mergeCell ref="D2:D3"/>
    <mergeCell ref="E2:E3"/>
    <mergeCell ref="H2:H3"/>
    <mergeCell ref="I2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7298-D421-46B9-BB69-FCFB7302DEA5}">
  <dimension ref="E1:I43"/>
  <sheetViews>
    <sheetView workbookViewId="0">
      <selection activeCell="O4" sqref="O4"/>
    </sheetView>
  </sheetViews>
  <sheetFormatPr defaultRowHeight="15" x14ac:dyDescent="0.25"/>
  <cols>
    <col min="5" max="5" width="5.7109375" customWidth="1"/>
    <col min="6" max="6" width="12.42578125" customWidth="1"/>
    <col min="7" max="7" width="11.7109375" customWidth="1"/>
    <col min="8" max="8" width="12.28515625" style="21" customWidth="1"/>
    <col min="9" max="9" width="16.85546875" style="21" customWidth="1"/>
  </cols>
  <sheetData>
    <row r="1" spans="5:9" ht="24" customHeight="1" thickBot="1" x14ac:dyDescent="0.3"/>
    <row r="2" spans="5:9" ht="25.5" customHeight="1" x14ac:dyDescent="0.25">
      <c r="E2" s="85" t="s">
        <v>105</v>
      </c>
      <c r="F2" s="86"/>
      <c r="G2" s="86"/>
      <c r="H2" s="86"/>
      <c r="I2" s="87"/>
    </row>
    <row r="3" spans="5:9" x14ac:dyDescent="0.25">
      <c r="E3" s="18"/>
      <c r="F3" s="17" t="s">
        <v>106</v>
      </c>
      <c r="G3" s="17" t="s">
        <v>107</v>
      </c>
      <c r="H3" s="25" t="s">
        <v>108</v>
      </c>
      <c r="I3" s="22" t="s">
        <v>109</v>
      </c>
    </row>
    <row r="4" spans="5:9" x14ac:dyDescent="0.25">
      <c r="E4" s="19">
        <v>1</v>
      </c>
      <c r="F4" s="15">
        <v>7.1970260699999997</v>
      </c>
      <c r="G4" s="15">
        <v>3.8366562200000001</v>
      </c>
      <c r="H4" s="26">
        <v>0.1799</v>
      </c>
      <c r="I4" s="23">
        <v>0.1799</v>
      </c>
    </row>
    <row r="5" spans="5:9" x14ac:dyDescent="0.25">
      <c r="E5" s="19">
        <v>2</v>
      </c>
      <c r="F5" s="15">
        <v>3.3603698500000001</v>
      </c>
      <c r="G5" s="15">
        <v>0.72775272999999996</v>
      </c>
      <c r="H5" s="26">
        <v>8.4000000000000005E-2</v>
      </c>
      <c r="I5" s="23">
        <v>0.26390000000000002</v>
      </c>
    </row>
    <row r="6" spans="5:9" x14ac:dyDescent="0.25">
      <c r="E6" s="19">
        <v>3</v>
      </c>
      <c r="F6" s="15">
        <v>2.6326171199999999</v>
      </c>
      <c r="G6" s="15">
        <v>0.59913731000000003</v>
      </c>
      <c r="H6" s="26">
        <v>6.5799999999999997E-2</v>
      </c>
      <c r="I6" s="23">
        <v>0.32979999999999998</v>
      </c>
    </row>
    <row r="7" spans="5:9" x14ac:dyDescent="0.25">
      <c r="E7" s="19">
        <v>4</v>
      </c>
      <c r="F7" s="15">
        <v>2.0334797999999998</v>
      </c>
      <c r="G7" s="15">
        <v>0.14226191999999999</v>
      </c>
      <c r="H7" s="26">
        <v>5.0799999999999998E-2</v>
      </c>
      <c r="I7" s="23">
        <v>0.38059999999999999</v>
      </c>
    </row>
    <row r="8" spans="5:9" x14ac:dyDescent="0.25">
      <c r="E8" s="19">
        <v>5</v>
      </c>
      <c r="F8" s="15">
        <v>1.8912178799999999</v>
      </c>
      <c r="G8" s="15">
        <v>0.30031753999999999</v>
      </c>
      <c r="H8" s="26">
        <v>4.7300000000000002E-2</v>
      </c>
      <c r="I8" s="23">
        <v>0.4279</v>
      </c>
    </row>
    <row r="9" spans="5:9" x14ac:dyDescent="0.25">
      <c r="E9" s="19">
        <v>6</v>
      </c>
      <c r="F9" s="15">
        <v>1.5909003399999999</v>
      </c>
      <c r="G9" s="15">
        <v>0.25632959999999999</v>
      </c>
      <c r="H9" s="26">
        <v>3.9800000000000002E-2</v>
      </c>
      <c r="I9" s="23">
        <v>0.46760000000000002</v>
      </c>
    </row>
    <row r="10" spans="5:9" x14ac:dyDescent="0.25">
      <c r="E10" s="19">
        <v>7</v>
      </c>
      <c r="F10" s="15">
        <v>1.33457074</v>
      </c>
      <c r="G10" s="15">
        <v>4.6336280000000001E-2</v>
      </c>
      <c r="H10" s="26">
        <v>3.3399999999999999E-2</v>
      </c>
      <c r="I10" s="23">
        <v>0.501</v>
      </c>
    </row>
    <row r="11" spans="5:9" x14ac:dyDescent="0.25">
      <c r="E11" s="19">
        <v>8</v>
      </c>
      <c r="F11" s="15">
        <v>1.2882344699999999</v>
      </c>
      <c r="G11" s="15">
        <v>6.8988839999999996E-2</v>
      </c>
      <c r="H11" s="26">
        <v>3.2199999999999999E-2</v>
      </c>
      <c r="I11" s="23">
        <v>0.53320000000000001</v>
      </c>
    </row>
    <row r="12" spans="5:9" x14ac:dyDescent="0.25">
      <c r="E12" s="19">
        <v>9</v>
      </c>
      <c r="F12" s="15">
        <v>1.2192456300000001</v>
      </c>
      <c r="G12" s="15">
        <v>6.4481769999999994E-2</v>
      </c>
      <c r="H12" s="26">
        <v>3.0499999999999999E-2</v>
      </c>
      <c r="I12" s="23">
        <v>0.56369999999999998</v>
      </c>
    </row>
    <row r="13" spans="5:9" x14ac:dyDescent="0.25">
      <c r="E13" s="19">
        <v>10</v>
      </c>
      <c r="F13" s="15">
        <v>1.1547638600000001</v>
      </c>
      <c r="G13" s="15">
        <v>2.991605E-2</v>
      </c>
      <c r="H13" s="26">
        <v>2.8899999999999999E-2</v>
      </c>
      <c r="I13" s="23">
        <v>0.59260000000000002</v>
      </c>
    </row>
    <row r="14" spans="5:9" x14ac:dyDescent="0.25">
      <c r="E14" s="19">
        <v>11</v>
      </c>
      <c r="F14" s="15">
        <v>1.1248478099999999</v>
      </c>
      <c r="G14" s="15">
        <v>3.9897160000000001E-2</v>
      </c>
      <c r="H14" s="26">
        <v>2.81E-2</v>
      </c>
      <c r="I14" s="23">
        <v>0.62070000000000003</v>
      </c>
    </row>
    <row r="15" spans="5:9" x14ac:dyDescent="0.25">
      <c r="E15" s="19">
        <v>12</v>
      </c>
      <c r="F15" s="15">
        <v>1.0849506499999999</v>
      </c>
      <c r="G15" s="15">
        <v>2.2905109999999999E-2</v>
      </c>
      <c r="H15" s="26">
        <v>2.7099999999999999E-2</v>
      </c>
      <c r="I15" s="23">
        <v>0.64780000000000004</v>
      </c>
    </row>
    <row r="16" spans="5:9" x14ac:dyDescent="0.25">
      <c r="E16" s="19">
        <v>13</v>
      </c>
      <c r="F16" s="15">
        <v>1.06204554</v>
      </c>
      <c r="G16" s="15">
        <v>7.4451429999999999E-2</v>
      </c>
      <c r="H16" s="26">
        <v>2.6599999999999999E-2</v>
      </c>
      <c r="I16" s="23">
        <v>0.6744</v>
      </c>
    </row>
    <row r="17" spans="5:9" x14ac:dyDescent="0.25">
      <c r="E17" s="19">
        <v>14</v>
      </c>
      <c r="F17" s="15">
        <v>0.98759412000000002</v>
      </c>
      <c r="G17" s="15">
        <v>1.542263E-2</v>
      </c>
      <c r="H17" s="26">
        <v>2.47E-2</v>
      </c>
      <c r="I17" s="23">
        <v>0.69899999999999995</v>
      </c>
    </row>
    <row r="18" spans="5:9" x14ac:dyDescent="0.25">
      <c r="E18" s="28">
        <v>15</v>
      </c>
      <c r="F18" s="29">
        <v>0.97217149000000003</v>
      </c>
      <c r="G18" s="29">
        <v>1.8482350000000002E-2</v>
      </c>
      <c r="H18" s="30">
        <v>2.4299999999999999E-2</v>
      </c>
      <c r="I18" s="31">
        <v>0.72340000000000004</v>
      </c>
    </row>
    <row r="19" spans="5:9" x14ac:dyDescent="0.25">
      <c r="E19" s="28">
        <v>16</v>
      </c>
      <c r="F19" s="29">
        <v>0.95368914000000005</v>
      </c>
      <c r="G19" s="29">
        <v>6.4909880000000003E-2</v>
      </c>
      <c r="H19" s="30">
        <v>2.3800000000000002E-2</v>
      </c>
      <c r="I19" s="31">
        <v>0.74719999999999998</v>
      </c>
    </row>
    <row r="20" spans="5:9" x14ac:dyDescent="0.25">
      <c r="E20" s="19">
        <v>17</v>
      </c>
      <c r="F20" s="15">
        <v>0.88877927000000001</v>
      </c>
      <c r="G20" s="15">
        <v>6.9279850000000004E-2</v>
      </c>
      <c r="H20" s="26">
        <v>2.2200000000000001E-2</v>
      </c>
      <c r="I20" s="23">
        <v>0.76939999999999997</v>
      </c>
    </row>
    <row r="21" spans="5:9" x14ac:dyDescent="0.25">
      <c r="E21" s="19">
        <v>18</v>
      </c>
      <c r="F21" s="15">
        <v>0.81949941999999998</v>
      </c>
      <c r="G21" s="15">
        <v>2.6159769999999999E-2</v>
      </c>
      <c r="H21" s="26">
        <v>2.0500000000000001E-2</v>
      </c>
      <c r="I21" s="23">
        <v>0.78990000000000005</v>
      </c>
    </row>
    <row r="22" spans="5:9" x14ac:dyDescent="0.25">
      <c r="E22" s="19">
        <v>19</v>
      </c>
      <c r="F22" s="15">
        <v>0.79333964000000001</v>
      </c>
      <c r="G22" s="15">
        <v>3.053349E-2</v>
      </c>
      <c r="H22" s="26">
        <v>1.9800000000000002E-2</v>
      </c>
      <c r="I22" s="23">
        <v>0.80969999999999998</v>
      </c>
    </row>
    <row r="23" spans="5:9" x14ac:dyDescent="0.25">
      <c r="E23" s="19">
        <v>20</v>
      </c>
      <c r="F23" s="15">
        <v>0.76280616000000001</v>
      </c>
      <c r="G23" s="15">
        <v>3.5065289999999999E-2</v>
      </c>
      <c r="H23" s="26">
        <v>1.9099999999999999E-2</v>
      </c>
      <c r="I23" s="23">
        <v>0.82879999999999998</v>
      </c>
    </row>
    <row r="24" spans="5:9" x14ac:dyDescent="0.25">
      <c r="E24" s="19">
        <v>21</v>
      </c>
      <c r="F24" s="15">
        <v>0.72774086999999998</v>
      </c>
      <c r="G24" s="15">
        <v>3.4688800000000001E-3</v>
      </c>
      <c r="H24" s="26">
        <v>1.8200000000000001E-2</v>
      </c>
      <c r="I24" s="23">
        <v>0.84699999999999998</v>
      </c>
    </row>
    <row r="25" spans="5:9" x14ac:dyDescent="0.25">
      <c r="E25" s="19">
        <v>22</v>
      </c>
      <c r="F25" s="15">
        <v>0.72427198999999998</v>
      </c>
      <c r="G25" s="15">
        <v>6.9594569999999994E-2</v>
      </c>
      <c r="H25" s="26">
        <v>1.8100000000000002E-2</v>
      </c>
      <c r="I25" s="23">
        <v>0.86509999999999998</v>
      </c>
    </row>
    <row r="26" spans="5:9" x14ac:dyDescent="0.25">
      <c r="E26" s="19">
        <v>23</v>
      </c>
      <c r="F26" s="15">
        <v>0.65467741999999995</v>
      </c>
      <c r="G26" s="15">
        <v>4.1674299999999997E-2</v>
      </c>
      <c r="H26" s="26">
        <v>1.6400000000000001E-2</v>
      </c>
      <c r="I26" s="23">
        <v>0.88149999999999995</v>
      </c>
    </row>
    <row r="27" spans="5:9" x14ac:dyDescent="0.25">
      <c r="E27" s="19">
        <v>24</v>
      </c>
      <c r="F27" s="15">
        <v>0.61300312000000001</v>
      </c>
      <c r="G27" s="15">
        <v>1.999509E-2</v>
      </c>
      <c r="H27" s="26">
        <v>1.5299999999999999E-2</v>
      </c>
      <c r="I27" s="23">
        <v>0.89680000000000004</v>
      </c>
    </row>
    <row r="28" spans="5:9" x14ac:dyDescent="0.25">
      <c r="E28" s="19">
        <v>25</v>
      </c>
      <c r="F28" s="15">
        <v>0.59300803999999996</v>
      </c>
      <c r="G28" s="15">
        <v>5.4105899999999998E-2</v>
      </c>
      <c r="H28" s="26">
        <v>1.4800000000000001E-2</v>
      </c>
      <c r="I28" s="23">
        <v>0.91159999999999997</v>
      </c>
    </row>
    <row r="29" spans="5:9" x14ac:dyDescent="0.25">
      <c r="E29" s="19">
        <v>26</v>
      </c>
      <c r="F29" s="15">
        <v>0.53890214000000003</v>
      </c>
      <c r="G29" s="15">
        <v>7.0931670000000002E-2</v>
      </c>
      <c r="H29" s="26">
        <v>1.35E-2</v>
      </c>
      <c r="I29" s="23">
        <v>0.92510000000000003</v>
      </c>
    </row>
    <row r="30" spans="5:9" x14ac:dyDescent="0.25">
      <c r="E30" s="19">
        <v>27</v>
      </c>
      <c r="F30" s="15">
        <v>0.46797048000000002</v>
      </c>
      <c r="G30" s="15">
        <v>2.8560309999999998E-2</v>
      </c>
      <c r="H30" s="26">
        <v>1.17E-2</v>
      </c>
      <c r="I30" s="23">
        <v>0.93679999999999997</v>
      </c>
    </row>
    <row r="31" spans="5:9" x14ac:dyDescent="0.25">
      <c r="E31" s="19">
        <v>28</v>
      </c>
      <c r="F31" s="15">
        <v>0.43941016999999999</v>
      </c>
      <c r="G31" s="15">
        <v>4.7303339999999999E-2</v>
      </c>
      <c r="H31" s="26">
        <v>1.0999999999999999E-2</v>
      </c>
      <c r="I31" s="23">
        <v>0.94779999999999998</v>
      </c>
    </row>
    <row r="32" spans="5:9" x14ac:dyDescent="0.25">
      <c r="E32" s="19">
        <v>29</v>
      </c>
      <c r="F32" s="15">
        <v>0.39210683000000002</v>
      </c>
      <c r="G32" s="15">
        <v>0.13215424000000001</v>
      </c>
      <c r="H32" s="26">
        <v>9.7999999999999997E-3</v>
      </c>
      <c r="I32" s="23">
        <v>0.95760000000000001</v>
      </c>
    </row>
    <row r="33" spans="5:9" x14ac:dyDescent="0.25">
      <c r="E33" s="19">
        <v>30</v>
      </c>
      <c r="F33" s="15">
        <v>0.25995258999999998</v>
      </c>
      <c r="G33" s="15">
        <v>4.0133299999999997E-2</v>
      </c>
      <c r="H33" s="26">
        <v>6.4999999999999997E-3</v>
      </c>
      <c r="I33" s="23">
        <v>0.96409999999999996</v>
      </c>
    </row>
    <row r="34" spans="5:9" x14ac:dyDescent="0.25">
      <c r="E34" s="19">
        <v>31</v>
      </c>
      <c r="F34" s="15">
        <v>0.21981929</v>
      </c>
      <c r="G34" s="15">
        <v>1.1319050000000001E-2</v>
      </c>
      <c r="H34" s="26">
        <v>5.4999999999999997E-3</v>
      </c>
      <c r="I34" s="23">
        <v>0.96960000000000002</v>
      </c>
    </row>
    <row r="35" spans="5:9" x14ac:dyDescent="0.25">
      <c r="E35" s="19">
        <v>32</v>
      </c>
      <c r="F35" s="15">
        <v>0.20850024</v>
      </c>
      <c r="G35" s="15">
        <v>1.8238299999999999E-2</v>
      </c>
      <c r="H35" s="26">
        <v>5.1999999999999998E-3</v>
      </c>
      <c r="I35" s="23">
        <v>0.9748</v>
      </c>
    </row>
    <row r="36" spans="5:9" x14ac:dyDescent="0.25">
      <c r="E36" s="19">
        <v>33</v>
      </c>
      <c r="F36" s="15">
        <v>0.19026193999999999</v>
      </c>
      <c r="G36" s="15">
        <v>2.4196639999999998E-2</v>
      </c>
      <c r="H36" s="26">
        <v>4.7999999999999996E-3</v>
      </c>
      <c r="I36" s="23">
        <v>0.97950000000000004</v>
      </c>
    </row>
    <row r="37" spans="5:9" x14ac:dyDescent="0.25">
      <c r="E37" s="19">
        <v>34</v>
      </c>
      <c r="F37" s="15">
        <v>0.1660653</v>
      </c>
      <c r="G37" s="15">
        <v>4.8856400000000001E-3</v>
      </c>
      <c r="H37" s="26">
        <v>4.1999999999999997E-3</v>
      </c>
      <c r="I37" s="23">
        <v>0.98370000000000002</v>
      </c>
    </row>
    <row r="38" spans="5:9" x14ac:dyDescent="0.25">
      <c r="E38" s="19">
        <v>35</v>
      </c>
      <c r="F38" s="15">
        <v>0.16117966</v>
      </c>
      <c r="G38" s="15">
        <v>1.700465E-2</v>
      </c>
      <c r="H38" s="26">
        <v>4.0000000000000001E-3</v>
      </c>
      <c r="I38" s="23">
        <v>0.98770000000000002</v>
      </c>
    </row>
    <row r="39" spans="5:9" x14ac:dyDescent="0.25">
      <c r="E39" s="19">
        <v>36</v>
      </c>
      <c r="F39" s="15">
        <v>0.14417500999999999</v>
      </c>
      <c r="G39" s="15">
        <v>8.8988599999999998E-3</v>
      </c>
      <c r="H39" s="26">
        <v>3.5999999999999999E-3</v>
      </c>
      <c r="I39" s="23">
        <v>0.99129999999999996</v>
      </c>
    </row>
    <row r="40" spans="5:9" x14ac:dyDescent="0.25">
      <c r="E40" s="19">
        <v>37</v>
      </c>
      <c r="F40" s="15">
        <v>0.13527616000000001</v>
      </c>
      <c r="G40" s="15">
        <v>3.4796019999999997E-2</v>
      </c>
      <c r="H40" s="26">
        <v>3.3999999999999998E-3</v>
      </c>
      <c r="I40" s="23">
        <v>0.99470000000000003</v>
      </c>
    </row>
    <row r="41" spans="5:9" x14ac:dyDescent="0.25">
      <c r="E41" s="19">
        <v>38</v>
      </c>
      <c r="F41" s="15">
        <v>0.10048013</v>
      </c>
      <c r="G41" s="15">
        <v>2.139158E-2</v>
      </c>
      <c r="H41" s="26">
        <v>2.5000000000000001E-3</v>
      </c>
      <c r="I41" s="23">
        <v>0.99719999999999998</v>
      </c>
    </row>
    <row r="42" spans="5:9" x14ac:dyDescent="0.25">
      <c r="E42" s="19">
        <v>39</v>
      </c>
      <c r="F42" s="15">
        <v>7.9088549999999994E-2</v>
      </c>
      <c r="G42" s="15">
        <v>4.7127509999999997E-2</v>
      </c>
      <c r="H42" s="26">
        <v>2E-3</v>
      </c>
      <c r="I42" s="23">
        <v>0.99919999999999998</v>
      </c>
    </row>
    <row r="43" spans="5:9" ht="15.75" thickBot="1" x14ac:dyDescent="0.3">
      <c r="E43" s="20">
        <v>40</v>
      </c>
      <c r="F43" s="16">
        <v>3.1961040000000003E-2</v>
      </c>
      <c r="G43" s="16"/>
      <c r="H43" s="27">
        <v>8.0000000000000004E-4</v>
      </c>
      <c r="I43" s="24">
        <v>1</v>
      </c>
    </row>
  </sheetData>
  <mergeCells count="1">
    <mergeCell ref="E2:I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3E28-0D06-4E79-A590-3DC12F62674E}">
  <dimension ref="A2:R28"/>
  <sheetViews>
    <sheetView tabSelected="1" workbookViewId="0">
      <selection activeCell="N8" sqref="N8"/>
    </sheetView>
  </sheetViews>
  <sheetFormatPr defaultRowHeight="14.25" x14ac:dyDescent="0.2"/>
  <cols>
    <col min="1" max="1" width="7.42578125" style="47" bestFit="1" customWidth="1"/>
    <col min="2" max="2" width="10.28515625" style="47" bestFit="1" customWidth="1"/>
    <col min="3" max="3" width="10.85546875" style="47" bestFit="1" customWidth="1"/>
    <col min="4" max="4" width="6.7109375" style="47" bestFit="1" customWidth="1"/>
    <col min="5" max="5" width="6.85546875" style="47" bestFit="1" customWidth="1"/>
    <col min="6" max="6" width="5.5703125" style="47" bestFit="1" customWidth="1"/>
    <col min="7" max="7" width="9.28515625" style="47" bestFit="1" customWidth="1"/>
    <col min="8" max="8" width="12" style="47" bestFit="1" customWidth="1"/>
    <col min="9" max="9" width="13.7109375" style="47" bestFit="1" customWidth="1"/>
    <col min="10" max="10" width="7.28515625" style="47" bestFit="1" customWidth="1"/>
    <col min="11" max="11" width="13.85546875" style="47" bestFit="1" customWidth="1"/>
    <col min="12" max="12" width="6.85546875" style="47" bestFit="1" customWidth="1"/>
    <col min="13" max="15" width="9.140625" style="47"/>
    <col min="16" max="16" width="18.42578125" style="47" bestFit="1" customWidth="1"/>
    <col min="17" max="17" width="5.140625" style="47" bestFit="1" customWidth="1"/>
    <col min="18" max="18" width="11" style="47" bestFit="1" customWidth="1"/>
    <col min="19" max="16384" width="9.140625" style="47"/>
  </cols>
  <sheetData>
    <row r="2" spans="1:18" ht="15" x14ac:dyDescent="0.25">
      <c r="A2" s="88" t="s">
        <v>112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</row>
    <row r="3" spans="1:18" x14ac:dyDescent="0.2">
      <c r="A3" s="42" t="s">
        <v>149</v>
      </c>
      <c r="B3" s="42" t="s">
        <v>110</v>
      </c>
      <c r="C3" s="42" t="s">
        <v>111</v>
      </c>
      <c r="D3" s="42" t="s">
        <v>140</v>
      </c>
      <c r="E3" s="42" t="s">
        <v>141</v>
      </c>
      <c r="F3" s="42" t="s">
        <v>142</v>
      </c>
      <c r="G3" s="42" t="s">
        <v>143</v>
      </c>
      <c r="H3" s="42" t="s">
        <v>144</v>
      </c>
      <c r="I3" s="42" t="s">
        <v>145</v>
      </c>
      <c r="J3" s="42" t="s">
        <v>146</v>
      </c>
      <c r="K3" s="42" t="s">
        <v>148</v>
      </c>
      <c r="L3" s="42" t="s">
        <v>147</v>
      </c>
      <c r="P3" s="49" t="s">
        <v>150</v>
      </c>
      <c r="Q3" s="49" t="s">
        <v>151</v>
      </c>
      <c r="R3" s="49" t="s">
        <v>152</v>
      </c>
    </row>
    <row r="4" spans="1:18" x14ac:dyDescent="0.2">
      <c r="A4" s="32">
        <v>10</v>
      </c>
      <c r="B4" s="46">
        <v>0.62520500000000001</v>
      </c>
      <c r="C4" s="46">
        <v>0.81370799999999999</v>
      </c>
      <c r="D4" s="46">
        <v>2599</v>
      </c>
      <c r="E4" s="32">
        <f>F4-D4</f>
        <v>1401</v>
      </c>
      <c r="F4" s="32">
        <v>4000</v>
      </c>
      <c r="G4" s="44">
        <f>D4/F4</f>
        <v>0.64975000000000005</v>
      </c>
      <c r="H4" s="44">
        <f>D4/$D$14</f>
        <v>0.12995000000000001</v>
      </c>
      <c r="I4" s="45">
        <f>H4</f>
        <v>0.12995000000000001</v>
      </c>
      <c r="J4" s="44">
        <f>E4/$E$14</f>
        <v>7.0050000000000001E-2</v>
      </c>
      <c r="K4" s="44">
        <f>J4</f>
        <v>7.0050000000000001E-2</v>
      </c>
      <c r="L4" s="45">
        <f>I4-K4</f>
        <v>5.9900000000000009E-2</v>
      </c>
      <c r="M4" s="67">
        <f>SUM(L4:L8)</f>
        <v>0.63649999999999995</v>
      </c>
      <c r="P4" s="50">
        <v>0.1</v>
      </c>
      <c r="Q4" s="51">
        <f>(I4-P4)*10</f>
        <v>0.29950000000000004</v>
      </c>
      <c r="R4" s="52">
        <v>1</v>
      </c>
    </row>
    <row r="5" spans="1:18" x14ac:dyDescent="0.2">
      <c r="A5" s="32">
        <v>9</v>
      </c>
      <c r="B5" s="46">
        <v>0.58632399999999996</v>
      </c>
      <c r="C5" s="46">
        <v>0.62519400000000003</v>
      </c>
      <c r="D5" s="46">
        <v>2486</v>
      </c>
      <c r="E5" s="32">
        <f t="shared" ref="E5:E13" si="0">F5-D5</f>
        <v>1514</v>
      </c>
      <c r="F5" s="32">
        <v>4000</v>
      </c>
      <c r="G5" s="44">
        <f t="shared" ref="G5:G27" si="1">D5/F5</f>
        <v>0.62150000000000005</v>
      </c>
      <c r="H5" s="44">
        <f t="shared" ref="H5:H13" si="2">D5/$D$14</f>
        <v>0.12429999999999999</v>
      </c>
      <c r="I5" s="45">
        <f>I4+H5</f>
        <v>0.25424999999999998</v>
      </c>
      <c r="J5" s="44">
        <f t="shared" ref="J5:J13" si="3">E5/$E$14</f>
        <v>7.5700000000000003E-2</v>
      </c>
      <c r="K5" s="44">
        <f>K4+J5</f>
        <v>0.14574999999999999</v>
      </c>
      <c r="L5" s="45">
        <f t="shared" ref="L5:L13" si="4">I5-K5</f>
        <v>0.10849999999999999</v>
      </c>
      <c r="P5" s="50">
        <v>0.2</v>
      </c>
      <c r="Q5" s="51">
        <f t="shared" ref="Q5:Q13" si="5">(I5-P5)*10</f>
        <v>0.54249999999999965</v>
      </c>
      <c r="R5" s="52">
        <v>1</v>
      </c>
    </row>
    <row r="6" spans="1:18" x14ac:dyDescent="0.2">
      <c r="A6" s="32">
        <v>8</v>
      </c>
      <c r="B6" s="46">
        <v>0.55827599999999999</v>
      </c>
      <c r="C6" s="46">
        <v>0.58631299999999997</v>
      </c>
      <c r="D6" s="46">
        <v>2296</v>
      </c>
      <c r="E6" s="32">
        <f t="shared" si="0"/>
        <v>1704</v>
      </c>
      <c r="F6" s="32">
        <v>4000</v>
      </c>
      <c r="G6" s="44">
        <f t="shared" si="1"/>
        <v>0.57399999999999995</v>
      </c>
      <c r="H6" s="44">
        <f t="shared" si="2"/>
        <v>0.1148</v>
      </c>
      <c r="I6" s="45">
        <f>I5+H6</f>
        <v>0.36904999999999999</v>
      </c>
      <c r="J6" s="44">
        <f t="shared" si="3"/>
        <v>8.5199999999999998E-2</v>
      </c>
      <c r="K6" s="44">
        <f t="shared" ref="K6:K13" si="6">K5+J6</f>
        <v>0.23094999999999999</v>
      </c>
      <c r="L6" s="45">
        <f t="shared" si="4"/>
        <v>0.1381</v>
      </c>
      <c r="P6" s="50">
        <v>0.3</v>
      </c>
      <c r="Q6" s="51">
        <f t="shared" si="5"/>
        <v>0.6905</v>
      </c>
      <c r="R6" s="52">
        <v>1</v>
      </c>
    </row>
    <row r="7" spans="1:18" x14ac:dyDescent="0.2">
      <c r="A7" s="32">
        <v>7</v>
      </c>
      <c r="B7" s="46">
        <v>0.53234599999999999</v>
      </c>
      <c r="C7" s="46">
        <v>0.55827400000000005</v>
      </c>
      <c r="D7" s="46">
        <v>2217</v>
      </c>
      <c r="E7" s="32">
        <f t="shared" si="0"/>
        <v>1783</v>
      </c>
      <c r="F7" s="32">
        <v>4000</v>
      </c>
      <c r="G7" s="44">
        <f t="shared" si="1"/>
        <v>0.55425000000000002</v>
      </c>
      <c r="H7" s="44">
        <f t="shared" si="2"/>
        <v>0.11085</v>
      </c>
      <c r="I7" s="45">
        <f t="shared" ref="I7:I13" si="7">I6+H7</f>
        <v>0.47989999999999999</v>
      </c>
      <c r="J7" s="44">
        <f t="shared" si="3"/>
        <v>8.9149999999999993E-2</v>
      </c>
      <c r="K7" s="44">
        <f t="shared" si="6"/>
        <v>0.3201</v>
      </c>
      <c r="L7" s="45">
        <f t="shared" si="4"/>
        <v>0.1598</v>
      </c>
      <c r="P7" s="50">
        <v>0.4</v>
      </c>
      <c r="Q7" s="51">
        <f t="shared" si="5"/>
        <v>0.79899999999999971</v>
      </c>
      <c r="R7" s="52">
        <v>1</v>
      </c>
    </row>
    <row r="8" spans="1:18" x14ac:dyDescent="0.2">
      <c r="A8" s="32">
        <v>6</v>
      </c>
      <c r="B8" s="46">
        <v>0.50726700000000002</v>
      </c>
      <c r="C8" s="46">
        <v>0.53234099999999995</v>
      </c>
      <c r="D8" s="46">
        <v>2104</v>
      </c>
      <c r="E8" s="32">
        <f t="shared" si="0"/>
        <v>1896</v>
      </c>
      <c r="F8" s="32">
        <v>4000</v>
      </c>
      <c r="G8" s="44">
        <f t="shared" si="1"/>
        <v>0.52600000000000002</v>
      </c>
      <c r="H8" s="44">
        <f t="shared" si="2"/>
        <v>0.1052</v>
      </c>
      <c r="I8" s="45">
        <f t="shared" si="7"/>
        <v>0.58509999999999995</v>
      </c>
      <c r="J8" s="44">
        <f t="shared" si="3"/>
        <v>9.4799999999999995E-2</v>
      </c>
      <c r="K8" s="44">
        <f t="shared" si="6"/>
        <v>0.41489999999999999</v>
      </c>
      <c r="L8" s="45">
        <f t="shared" si="4"/>
        <v>0.17019999999999996</v>
      </c>
      <c r="P8" s="50">
        <v>0.5</v>
      </c>
      <c r="Q8" s="51">
        <f t="shared" si="5"/>
        <v>0.85099999999999953</v>
      </c>
      <c r="R8" s="52">
        <v>1</v>
      </c>
    </row>
    <row r="9" spans="1:18" x14ac:dyDescent="0.2">
      <c r="A9" s="32">
        <v>5</v>
      </c>
      <c r="B9" s="46">
        <v>0.48041800000000001</v>
      </c>
      <c r="C9" s="46">
        <v>0.50726400000000005</v>
      </c>
      <c r="D9" s="46">
        <v>2004</v>
      </c>
      <c r="E9" s="32">
        <f t="shared" si="0"/>
        <v>1996</v>
      </c>
      <c r="F9" s="32">
        <v>4000</v>
      </c>
      <c r="G9" s="44">
        <f t="shared" si="1"/>
        <v>0.501</v>
      </c>
      <c r="H9" s="44">
        <f t="shared" si="2"/>
        <v>0.1002</v>
      </c>
      <c r="I9" s="45">
        <f t="shared" si="7"/>
        <v>0.68529999999999991</v>
      </c>
      <c r="J9" s="44">
        <f t="shared" si="3"/>
        <v>9.98E-2</v>
      </c>
      <c r="K9" s="44">
        <f t="shared" si="6"/>
        <v>0.51469999999999994</v>
      </c>
      <c r="L9" s="45">
        <f t="shared" si="4"/>
        <v>0.17059999999999997</v>
      </c>
      <c r="P9" s="50">
        <v>0.6</v>
      </c>
      <c r="Q9" s="51">
        <f t="shared" si="5"/>
        <v>0.85299999999999931</v>
      </c>
      <c r="R9" s="52">
        <v>1</v>
      </c>
    </row>
    <row r="10" spans="1:18" x14ac:dyDescent="0.2">
      <c r="A10" s="32">
        <v>4</v>
      </c>
      <c r="B10" s="46">
        <v>0.45055699999999999</v>
      </c>
      <c r="C10" s="46">
        <v>0.48040500000000003</v>
      </c>
      <c r="D10" s="46">
        <v>1832</v>
      </c>
      <c r="E10" s="32">
        <f t="shared" si="0"/>
        <v>2168</v>
      </c>
      <c r="F10" s="32">
        <v>4000</v>
      </c>
      <c r="G10" s="44">
        <f t="shared" si="1"/>
        <v>0.45800000000000002</v>
      </c>
      <c r="H10" s="44">
        <f t="shared" si="2"/>
        <v>9.1600000000000001E-2</v>
      </c>
      <c r="I10" s="45">
        <f t="shared" si="7"/>
        <v>0.77689999999999992</v>
      </c>
      <c r="J10" s="44">
        <f t="shared" si="3"/>
        <v>0.1084</v>
      </c>
      <c r="K10" s="44">
        <f t="shared" si="6"/>
        <v>0.62309999999999999</v>
      </c>
      <c r="L10" s="45">
        <f t="shared" si="4"/>
        <v>0.15379999999999994</v>
      </c>
      <c r="P10" s="50">
        <v>0.7</v>
      </c>
      <c r="Q10" s="51">
        <f t="shared" si="5"/>
        <v>0.76899999999999968</v>
      </c>
      <c r="R10" s="52">
        <v>1</v>
      </c>
    </row>
    <row r="11" spans="1:18" x14ac:dyDescent="0.2">
      <c r="A11" s="32">
        <v>3</v>
      </c>
      <c r="B11" s="46">
        <v>0.41439300000000001</v>
      </c>
      <c r="C11" s="46">
        <v>0.45054899999999998</v>
      </c>
      <c r="D11" s="46">
        <v>1700</v>
      </c>
      <c r="E11" s="32">
        <f t="shared" si="0"/>
        <v>2300</v>
      </c>
      <c r="F11" s="32">
        <v>4000</v>
      </c>
      <c r="G11" s="44">
        <f t="shared" si="1"/>
        <v>0.42499999999999999</v>
      </c>
      <c r="H11" s="44">
        <f t="shared" si="2"/>
        <v>8.5000000000000006E-2</v>
      </c>
      <c r="I11" s="45">
        <f t="shared" si="7"/>
        <v>0.86189999999999989</v>
      </c>
      <c r="J11" s="44">
        <f t="shared" si="3"/>
        <v>0.115</v>
      </c>
      <c r="K11" s="44">
        <f t="shared" si="6"/>
        <v>0.73809999999999998</v>
      </c>
      <c r="L11" s="45">
        <f t="shared" si="4"/>
        <v>0.12379999999999991</v>
      </c>
      <c r="P11" s="50">
        <v>0.8</v>
      </c>
      <c r="Q11" s="51">
        <f t="shared" si="5"/>
        <v>0.61899999999999844</v>
      </c>
      <c r="R11" s="52">
        <v>1</v>
      </c>
    </row>
    <row r="12" spans="1:18" x14ac:dyDescent="0.2">
      <c r="A12" s="32">
        <v>2</v>
      </c>
      <c r="B12" s="46">
        <v>0.36335000000000001</v>
      </c>
      <c r="C12" s="46">
        <v>0.41438399999999997</v>
      </c>
      <c r="D12" s="46">
        <v>1500</v>
      </c>
      <c r="E12" s="32">
        <f t="shared" si="0"/>
        <v>2500</v>
      </c>
      <c r="F12" s="32">
        <v>4000</v>
      </c>
      <c r="G12" s="44">
        <f t="shared" si="1"/>
        <v>0.375</v>
      </c>
      <c r="H12" s="44">
        <f t="shared" si="2"/>
        <v>7.4999999999999997E-2</v>
      </c>
      <c r="I12" s="45">
        <f t="shared" si="7"/>
        <v>0.93689999999999984</v>
      </c>
      <c r="J12" s="44">
        <f t="shared" si="3"/>
        <v>0.125</v>
      </c>
      <c r="K12" s="44">
        <f t="shared" si="6"/>
        <v>0.86309999999999998</v>
      </c>
      <c r="L12" s="45">
        <f t="shared" si="4"/>
        <v>7.3799999999999866E-2</v>
      </c>
      <c r="P12" s="50">
        <v>0.9</v>
      </c>
      <c r="Q12" s="51">
        <f t="shared" si="5"/>
        <v>0.36899999999999822</v>
      </c>
      <c r="R12" s="52">
        <v>1</v>
      </c>
    </row>
    <row r="13" spans="1:18" ht="15" thickBot="1" x14ac:dyDescent="0.25">
      <c r="A13" s="32">
        <v>1</v>
      </c>
      <c r="B13" s="46">
        <v>0.135522</v>
      </c>
      <c r="C13" s="46">
        <v>0.36333300000000002</v>
      </c>
      <c r="D13" s="59">
        <v>1262</v>
      </c>
      <c r="E13" s="60">
        <f t="shared" si="0"/>
        <v>2738</v>
      </c>
      <c r="F13" s="32">
        <v>4000</v>
      </c>
      <c r="G13" s="44">
        <f t="shared" si="1"/>
        <v>0.3155</v>
      </c>
      <c r="H13" s="44">
        <f t="shared" si="2"/>
        <v>6.3100000000000003E-2</v>
      </c>
      <c r="I13" s="45">
        <f t="shared" si="7"/>
        <v>0.99999999999999989</v>
      </c>
      <c r="J13" s="44">
        <f t="shared" si="3"/>
        <v>0.13689999999999999</v>
      </c>
      <c r="K13" s="44">
        <f t="shared" si="6"/>
        <v>1</v>
      </c>
      <c r="L13" s="45">
        <f t="shared" si="4"/>
        <v>0</v>
      </c>
      <c r="P13" s="50">
        <v>1</v>
      </c>
      <c r="Q13" s="51">
        <f t="shared" si="5"/>
        <v>-1.1102230246251565E-15</v>
      </c>
      <c r="R13" s="52">
        <v>1</v>
      </c>
    </row>
    <row r="14" spans="1:18" ht="15" thickBot="1" x14ac:dyDescent="0.25">
      <c r="A14" s="48"/>
      <c r="B14" s="48"/>
      <c r="C14" s="57"/>
      <c r="D14" s="61">
        <f>SUM(D4:D13)</f>
        <v>20000</v>
      </c>
      <c r="E14" s="62">
        <f>SUM(E4:E13)</f>
        <v>20000</v>
      </c>
      <c r="F14" s="58"/>
      <c r="G14" s="44"/>
      <c r="H14" s="44"/>
      <c r="I14" s="48"/>
      <c r="J14" s="48"/>
      <c r="K14" s="48"/>
      <c r="L14" s="48"/>
    </row>
    <row r="15" spans="1:18" x14ac:dyDescent="0.2">
      <c r="G15" s="53"/>
      <c r="H15" s="53"/>
    </row>
    <row r="16" spans="1:18" ht="15" x14ac:dyDescent="0.25">
      <c r="A16" s="88" t="s">
        <v>113</v>
      </c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</row>
    <row r="17" spans="1:18" ht="15" x14ac:dyDescent="0.2">
      <c r="A17" s="54" t="s">
        <v>149</v>
      </c>
      <c r="B17" s="42" t="s">
        <v>110</v>
      </c>
      <c r="C17" s="42" t="s">
        <v>111</v>
      </c>
      <c r="D17" s="42" t="s">
        <v>140</v>
      </c>
      <c r="E17" s="42" t="s">
        <v>141</v>
      </c>
      <c r="F17" s="42" t="s">
        <v>142</v>
      </c>
      <c r="G17" s="42" t="s">
        <v>143</v>
      </c>
      <c r="H17" s="42" t="s">
        <v>144</v>
      </c>
      <c r="I17" s="42" t="s">
        <v>145</v>
      </c>
      <c r="J17" s="42" t="s">
        <v>146</v>
      </c>
      <c r="K17" s="42" t="s">
        <v>148</v>
      </c>
      <c r="L17" s="42" t="s">
        <v>147</v>
      </c>
      <c r="P17" s="49" t="s">
        <v>150</v>
      </c>
      <c r="Q17" s="49" t="s">
        <v>151</v>
      </c>
      <c r="R17" s="49" t="s">
        <v>152</v>
      </c>
    </row>
    <row r="18" spans="1:18" x14ac:dyDescent="0.2">
      <c r="A18" s="43">
        <v>10</v>
      </c>
      <c r="B18" s="46">
        <v>3.106026</v>
      </c>
      <c r="C18" s="46">
        <v>8.0735949999999992</v>
      </c>
      <c r="D18" s="46">
        <v>100</v>
      </c>
      <c r="E18" s="43">
        <f>F18-D18</f>
        <v>3004</v>
      </c>
      <c r="F18" s="43">
        <v>3104</v>
      </c>
      <c r="G18" s="44">
        <f t="shared" si="1"/>
        <v>3.2216494845360821E-2</v>
      </c>
      <c r="H18" s="44">
        <f>D18/$D$28</f>
        <v>0.16420361247947454</v>
      </c>
      <c r="I18" s="45">
        <f>H18</f>
        <v>0.16420361247947454</v>
      </c>
      <c r="J18" s="44">
        <f>E18/$E$28</f>
        <v>9.869242394375452E-2</v>
      </c>
      <c r="K18" s="45">
        <f>J18</f>
        <v>9.869242394375452E-2</v>
      </c>
      <c r="L18" s="45">
        <f>I18-K18</f>
        <v>6.5511188535720022E-2</v>
      </c>
      <c r="M18" s="67">
        <f>SUM(L18:L22)</f>
        <v>0.69258335688116057</v>
      </c>
      <c r="P18" s="50">
        <v>0.1</v>
      </c>
      <c r="Q18" s="55">
        <f>(I18-P18)*10</f>
        <v>0.64203612479474537</v>
      </c>
      <c r="R18" s="47">
        <v>1</v>
      </c>
    </row>
    <row r="19" spans="1:18" x14ac:dyDescent="0.2">
      <c r="A19" s="43">
        <v>9</v>
      </c>
      <c r="B19" s="46">
        <v>2.640272</v>
      </c>
      <c r="C19" s="46">
        <v>3.105861</v>
      </c>
      <c r="D19" s="46">
        <v>97</v>
      </c>
      <c r="E19" s="43">
        <f t="shared" ref="E19:E27" si="8">F19-D19</f>
        <v>3008</v>
      </c>
      <c r="F19" s="43">
        <v>3105</v>
      </c>
      <c r="G19" s="44">
        <f t="shared" si="1"/>
        <v>3.1239935587761676E-2</v>
      </c>
      <c r="H19" s="44">
        <f t="shared" ref="H19:H27" si="9">D19/$D$28</f>
        <v>0.15927750410509031</v>
      </c>
      <c r="I19" s="45">
        <f>I18+H19</f>
        <v>0.32348111658456485</v>
      </c>
      <c r="J19" s="44">
        <f t="shared" ref="J19:J27" si="10">E19/$E$28</f>
        <v>9.8823838622774163E-2</v>
      </c>
      <c r="K19" s="45">
        <f>K18+J19</f>
        <v>0.19751626256652868</v>
      </c>
      <c r="L19" s="45">
        <f t="shared" ref="L19:L27" si="11">I19-K19</f>
        <v>0.12596485401803617</v>
      </c>
      <c r="P19" s="50">
        <v>0.2</v>
      </c>
      <c r="Q19" s="55">
        <f t="shared" ref="Q19:Q27" si="12">(I19-P19)*10</f>
        <v>1.2348111658456484</v>
      </c>
      <c r="R19" s="47">
        <v>1</v>
      </c>
    </row>
    <row r="20" spans="1:18" x14ac:dyDescent="0.2">
      <c r="A20" s="43">
        <v>8</v>
      </c>
      <c r="B20" s="46">
        <v>2.3322720000000001</v>
      </c>
      <c r="C20" s="46">
        <v>2.6401669999999999</v>
      </c>
      <c r="D20" s="46">
        <v>82</v>
      </c>
      <c r="E20" s="43">
        <f t="shared" si="8"/>
        <v>3023</v>
      </c>
      <c r="F20" s="43">
        <v>3105</v>
      </c>
      <c r="G20" s="44">
        <f t="shared" si="1"/>
        <v>2.640901771336554E-2</v>
      </c>
      <c r="H20" s="44">
        <f t="shared" si="9"/>
        <v>0.13464696223316913</v>
      </c>
      <c r="I20" s="45">
        <f t="shared" ref="I20:I27" si="13">I19+H20</f>
        <v>0.45812807881773399</v>
      </c>
      <c r="J20" s="44">
        <f t="shared" si="10"/>
        <v>9.9316643669097843E-2</v>
      </c>
      <c r="K20" s="45">
        <f t="shared" ref="K20:K27" si="14">K19+J20</f>
        <v>0.29683290623562653</v>
      </c>
      <c r="L20" s="45">
        <f t="shared" si="11"/>
        <v>0.16129517258210746</v>
      </c>
      <c r="P20" s="50">
        <v>0.3</v>
      </c>
      <c r="Q20" s="55">
        <f t="shared" si="12"/>
        <v>1.5812807881773399</v>
      </c>
      <c r="R20" s="47">
        <v>1</v>
      </c>
    </row>
    <row r="21" spans="1:18" x14ac:dyDescent="0.2">
      <c r="A21" s="43">
        <v>7</v>
      </c>
      <c r="B21" s="46">
        <v>2.0913499999999998</v>
      </c>
      <c r="C21" s="46">
        <v>2.3322159999999998</v>
      </c>
      <c r="D21" s="46">
        <v>70</v>
      </c>
      <c r="E21" s="43">
        <f t="shared" si="8"/>
        <v>3035</v>
      </c>
      <c r="F21" s="43">
        <v>3105</v>
      </c>
      <c r="G21" s="44">
        <f t="shared" si="1"/>
        <v>2.2544283413848631E-2</v>
      </c>
      <c r="H21" s="44">
        <f t="shared" si="9"/>
        <v>0.11494252873563218</v>
      </c>
      <c r="I21" s="45">
        <f t="shared" si="13"/>
        <v>0.57307060755336614</v>
      </c>
      <c r="J21" s="44">
        <f t="shared" si="10"/>
        <v>9.9710887706156784E-2</v>
      </c>
      <c r="K21" s="45">
        <f t="shared" si="14"/>
        <v>0.3965437939417833</v>
      </c>
      <c r="L21" s="45">
        <f t="shared" si="11"/>
        <v>0.17652681361158284</v>
      </c>
      <c r="P21" s="50">
        <v>0.4</v>
      </c>
      <c r="Q21" s="55">
        <f t="shared" si="12"/>
        <v>1.7307060755336612</v>
      </c>
      <c r="R21" s="47">
        <v>1</v>
      </c>
    </row>
    <row r="22" spans="1:18" x14ac:dyDescent="0.2">
      <c r="A22" s="43">
        <v>6</v>
      </c>
      <c r="B22" s="46">
        <v>1.884862</v>
      </c>
      <c r="C22" s="46">
        <v>2.0913379999999999</v>
      </c>
      <c r="D22" s="46">
        <v>53</v>
      </c>
      <c r="E22" s="43">
        <f t="shared" si="8"/>
        <v>3052</v>
      </c>
      <c r="F22" s="43">
        <v>3105</v>
      </c>
      <c r="G22" s="44">
        <f t="shared" si="1"/>
        <v>1.7069243156199679E-2</v>
      </c>
      <c r="H22" s="44">
        <f t="shared" si="9"/>
        <v>8.7027914614121515E-2</v>
      </c>
      <c r="I22" s="45">
        <f t="shared" si="13"/>
        <v>0.66009852216748766</v>
      </c>
      <c r="J22" s="44">
        <f t="shared" si="10"/>
        <v>0.10026940009199027</v>
      </c>
      <c r="K22" s="45">
        <f t="shared" si="14"/>
        <v>0.49681319403377355</v>
      </c>
      <c r="L22" s="45">
        <f t="shared" si="11"/>
        <v>0.1632853281337141</v>
      </c>
      <c r="P22" s="50">
        <v>0.5</v>
      </c>
      <c r="Q22" s="55">
        <f t="shared" si="12"/>
        <v>1.6009852216748766</v>
      </c>
      <c r="R22" s="47">
        <v>1</v>
      </c>
    </row>
    <row r="23" spans="1:18" x14ac:dyDescent="0.2">
      <c r="A23" s="43">
        <v>5</v>
      </c>
      <c r="B23" s="46">
        <v>1.6926479999999999</v>
      </c>
      <c r="C23" s="46">
        <v>1.8847849999999999</v>
      </c>
      <c r="D23" s="46">
        <v>56</v>
      </c>
      <c r="E23" s="43">
        <f t="shared" si="8"/>
        <v>3048</v>
      </c>
      <c r="F23" s="43">
        <v>3104</v>
      </c>
      <c r="G23" s="44">
        <f t="shared" si="1"/>
        <v>1.804123711340206E-2</v>
      </c>
      <c r="H23" s="44">
        <f t="shared" si="9"/>
        <v>9.1954022988505746E-2</v>
      </c>
      <c r="I23" s="45">
        <f t="shared" si="13"/>
        <v>0.7520525451559934</v>
      </c>
      <c r="J23" s="44">
        <f t="shared" si="10"/>
        <v>0.10013798541297063</v>
      </c>
      <c r="K23" s="45">
        <f t="shared" si="14"/>
        <v>0.59695117944674414</v>
      </c>
      <c r="L23" s="45">
        <f t="shared" si="11"/>
        <v>0.15510136570924926</v>
      </c>
      <c r="P23" s="50">
        <v>0.6</v>
      </c>
      <c r="Q23" s="55">
        <f t="shared" si="12"/>
        <v>1.5205254515599342</v>
      </c>
      <c r="R23" s="47">
        <v>1</v>
      </c>
    </row>
    <row r="24" spans="1:18" x14ac:dyDescent="0.2">
      <c r="A24" s="43">
        <v>4</v>
      </c>
      <c r="B24" s="46">
        <v>1.504445</v>
      </c>
      <c r="C24" s="46">
        <v>1.692623</v>
      </c>
      <c r="D24" s="46">
        <v>45</v>
      </c>
      <c r="E24" s="43">
        <f t="shared" si="8"/>
        <v>3060</v>
      </c>
      <c r="F24" s="43">
        <v>3105</v>
      </c>
      <c r="G24" s="44">
        <f t="shared" si="1"/>
        <v>1.4492753623188406E-2</v>
      </c>
      <c r="H24" s="44">
        <f t="shared" si="9"/>
        <v>7.3891625615763554E-2</v>
      </c>
      <c r="I24" s="45">
        <f t="shared" si="13"/>
        <v>0.82594417077175697</v>
      </c>
      <c r="J24" s="44">
        <f t="shared" si="10"/>
        <v>0.10053222945002957</v>
      </c>
      <c r="K24" s="45">
        <f t="shared" si="14"/>
        <v>0.69748340889677374</v>
      </c>
      <c r="L24" s="45">
        <f t="shared" si="11"/>
        <v>0.12846076187498323</v>
      </c>
      <c r="P24" s="50">
        <v>0.7</v>
      </c>
      <c r="Q24" s="55">
        <f t="shared" si="12"/>
        <v>1.2594417077175701</v>
      </c>
      <c r="R24" s="47">
        <v>1</v>
      </c>
    </row>
    <row r="25" spans="1:18" x14ac:dyDescent="0.2">
      <c r="A25" s="43">
        <v>3</v>
      </c>
      <c r="B25" s="46">
        <v>1.2983009999999999</v>
      </c>
      <c r="C25" s="46">
        <v>1.504402</v>
      </c>
      <c r="D25" s="46">
        <v>52</v>
      </c>
      <c r="E25" s="43">
        <f t="shared" si="8"/>
        <v>3053</v>
      </c>
      <c r="F25" s="43">
        <v>3105</v>
      </c>
      <c r="G25" s="44">
        <f t="shared" si="1"/>
        <v>1.6747181964573268E-2</v>
      </c>
      <c r="H25" s="44">
        <f t="shared" si="9"/>
        <v>8.5385878489326772E-2</v>
      </c>
      <c r="I25" s="45">
        <f t="shared" si="13"/>
        <v>0.91133004926108374</v>
      </c>
      <c r="J25" s="44">
        <f t="shared" si="10"/>
        <v>0.10030225376174519</v>
      </c>
      <c r="K25" s="45">
        <f t="shared" si="14"/>
        <v>0.79778566265851891</v>
      </c>
      <c r="L25" s="45">
        <f t="shared" si="11"/>
        <v>0.11354438660256483</v>
      </c>
      <c r="P25" s="50">
        <v>0.8</v>
      </c>
      <c r="Q25" s="55">
        <f t="shared" si="12"/>
        <v>1.113300492610837</v>
      </c>
      <c r="R25" s="47">
        <v>1</v>
      </c>
    </row>
    <row r="26" spans="1:18" x14ac:dyDescent="0.2">
      <c r="A26" s="43">
        <v>2</v>
      </c>
      <c r="B26" s="46">
        <v>1.0412870000000001</v>
      </c>
      <c r="C26" s="46">
        <v>1.298206</v>
      </c>
      <c r="D26" s="46">
        <v>36</v>
      </c>
      <c r="E26" s="43">
        <f t="shared" si="8"/>
        <v>3069</v>
      </c>
      <c r="F26" s="43">
        <v>3105</v>
      </c>
      <c r="G26" s="44">
        <f t="shared" si="1"/>
        <v>1.1594202898550725E-2</v>
      </c>
      <c r="H26" s="44">
        <f t="shared" si="9"/>
        <v>5.9113300492610835E-2</v>
      </c>
      <c r="I26" s="45">
        <f t="shared" si="13"/>
        <v>0.97044334975369462</v>
      </c>
      <c r="J26" s="44">
        <f t="shared" si="10"/>
        <v>0.10082791247782377</v>
      </c>
      <c r="K26" s="45">
        <f t="shared" si="14"/>
        <v>0.89861357513634266</v>
      </c>
      <c r="L26" s="45">
        <f t="shared" si="11"/>
        <v>7.182977461735196E-2</v>
      </c>
      <c r="P26" s="50">
        <v>0.9</v>
      </c>
      <c r="Q26" s="55">
        <f t="shared" si="12"/>
        <v>0.70443349753694595</v>
      </c>
      <c r="R26" s="47">
        <v>1</v>
      </c>
    </row>
    <row r="27" spans="1:18" ht="15" thickBot="1" x14ac:dyDescent="0.25">
      <c r="A27" s="43">
        <v>1</v>
      </c>
      <c r="B27" s="46">
        <v>0.213536</v>
      </c>
      <c r="C27" s="46">
        <v>1.0412030000000001</v>
      </c>
      <c r="D27" s="59">
        <v>18</v>
      </c>
      <c r="E27" s="63">
        <f t="shared" si="8"/>
        <v>3086</v>
      </c>
      <c r="F27" s="43">
        <v>3104</v>
      </c>
      <c r="G27" s="44">
        <f t="shared" si="1"/>
        <v>5.7989690721649487E-3</v>
      </c>
      <c r="H27" s="44">
        <f t="shared" si="9"/>
        <v>2.9556650246305417E-2</v>
      </c>
      <c r="I27" s="45">
        <f t="shared" si="13"/>
        <v>1</v>
      </c>
      <c r="J27" s="44">
        <f t="shared" si="10"/>
        <v>0.10138642486365727</v>
      </c>
      <c r="K27" s="45">
        <f t="shared" si="14"/>
        <v>0.99999999999999989</v>
      </c>
      <c r="L27" s="45">
        <f t="shared" si="11"/>
        <v>0</v>
      </c>
      <c r="P27" s="50">
        <v>1</v>
      </c>
      <c r="Q27" s="55">
        <f t="shared" si="12"/>
        <v>0</v>
      </c>
      <c r="R27" s="47">
        <v>1</v>
      </c>
    </row>
    <row r="28" spans="1:18" ht="15" thickBot="1" x14ac:dyDescent="0.25">
      <c r="A28" s="48"/>
      <c r="B28" s="48"/>
      <c r="C28" s="57"/>
      <c r="D28" s="61">
        <f>SUM(D18:D27)</f>
        <v>609</v>
      </c>
      <c r="E28" s="64">
        <f>SUM(E18:E27)</f>
        <v>30438</v>
      </c>
      <c r="F28" s="58"/>
      <c r="G28" s="48"/>
      <c r="H28" s="48"/>
      <c r="I28" s="48"/>
      <c r="J28" s="48"/>
      <c r="K28" s="48"/>
      <c r="L28" s="48"/>
    </row>
  </sheetData>
  <sortState ref="D18:D27">
    <sortCondition descending="1" ref="D18:D27"/>
  </sortState>
  <mergeCells count="2">
    <mergeCell ref="A2:L2"/>
    <mergeCell ref="A16:L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descriptives</vt:lpstr>
      <vt:lpstr>significant variables </vt:lpstr>
      <vt:lpstr>factor of importance</vt:lpstr>
      <vt:lpstr>Eigen value</vt:lpstr>
      <vt:lpstr>DECILE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2018-03-24T19:06:25Z</dcterms:created>
  <dcterms:modified xsi:type="dcterms:W3CDTF">2018-07-09T06:41:50Z</dcterms:modified>
</cp:coreProperties>
</file>