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chine learning\Machine Learning A-Z\Part 2 - Regression\Section 4 - Simple Linear Regression\NET\Dataset\"/>
    </mc:Choice>
  </mc:AlternateContent>
  <xr:revisionPtr revIDLastSave="0" documentId="10_ncr:8100000_{F53EFD0F-C3F4-4E94-8CC1-CB17AF50AB24}" xr6:coauthVersionLast="33" xr6:coauthVersionMax="33" xr10:uidLastSave="{00000000-0000-0000-0000-000000000000}"/>
  <bookViews>
    <workbookView xWindow="0" yWindow="0" windowWidth="28800" windowHeight="11610" xr2:uid="{00000000-000D-0000-FFFF-FFFF00000000}"/>
  </bookViews>
  <sheets>
    <sheet name="Sprint_Data" sheetId="1" r:id="rId1"/>
  </sheets>
  <calcPr calcId="162913"/>
</workbook>
</file>

<file path=xl/calcChain.xml><?xml version="1.0" encoding="utf-8"?>
<calcChain xmlns="http://schemas.openxmlformats.org/spreadsheetml/2006/main">
  <c r="A2" i="1" l="1"/>
  <c r="B2" i="1" s="1"/>
  <c r="A3" i="1"/>
  <c r="A4" i="1"/>
  <c r="B3" i="1" l="1"/>
  <c r="A5" i="1"/>
  <c r="A6" i="1"/>
  <c r="A7" i="1"/>
  <c r="A8" i="1"/>
  <c r="A9" i="1"/>
  <c r="A10" i="1"/>
  <c r="J26" i="1" l="1"/>
  <c r="B10" i="1"/>
  <c r="B8" i="1"/>
  <c r="B7" i="1"/>
  <c r="B9" i="1"/>
  <c r="B6" i="1"/>
  <c r="B5" i="1"/>
  <c r="B4" i="1"/>
  <c r="J27" i="1" l="1"/>
  <c r="E8" i="1"/>
  <c r="E7" i="1"/>
  <c r="E6" i="1"/>
  <c r="O39" i="1"/>
  <c r="E4" i="1"/>
  <c r="E3" i="1"/>
  <c r="E2" i="1"/>
  <c r="E10" i="1"/>
  <c r="E9" i="1"/>
  <c r="E5" i="1"/>
  <c r="C2" i="1"/>
  <c r="C9" i="1"/>
  <c r="C7" i="1"/>
  <c r="C8" i="1"/>
  <c r="C5" i="1"/>
  <c r="C10" i="1"/>
  <c r="C3" i="1"/>
  <c r="C4" i="1"/>
  <c r="C6" i="1"/>
  <c r="I40" i="1" l="1"/>
  <c r="I39" i="1"/>
  <c r="L33" i="1"/>
  <c r="D2" i="1"/>
  <c r="F2" i="1" s="1"/>
  <c r="D10" i="1"/>
  <c r="F10" i="1" s="1"/>
  <c r="D4" i="1"/>
  <c r="F4" i="1" s="1"/>
  <c r="D9" i="1"/>
  <c r="F9" i="1" s="1"/>
  <c r="D8" i="1"/>
  <c r="F8" i="1" s="1"/>
  <c r="D6" i="1"/>
  <c r="F6" i="1" s="1"/>
  <c r="D3" i="1"/>
  <c r="F3" i="1" s="1"/>
  <c r="D7" i="1"/>
  <c r="F7" i="1" s="1"/>
  <c r="D5" i="1"/>
  <c r="F5" i="1" s="1"/>
  <c r="L30" i="1" l="1"/>
  <c r="L35" i="1" s="1"/>
  <c r="M39" i="1" s="1"/>
  <c r="M40" i="1" s="1"/>
  <c r="I41" i="1" s="1"/>
  <c r="I47" i="1" s="1"/>
</calcChain>
</file>

<file path=xl/sharedStrings.xml><?xml version="1.0" encoding="utf-8"?>
<sst xmlns="http://schemas.openxmlformats.org/spreadsheetml/2006/main" count="31" uniqueCount="24">
  <si>
    <t>NumberOfHours</t>
  </si>
  <si>
    <t>NumberOfProcessedStoryPoints</t>
  </si>
  <si>
    <t>Average X:</t>
  </si>
  <si>
    <t>Average Y:</t>
  </si>
  <si>
    <t>X - AVG(X)</t>
  </si>
  <si>
    <t>Y - AVG(Y)</t>
  </si>
  <si>
    <t>(X - AVG(X))²</t>
  </si>
  <si>
    <t>+</t>
  </si>
  <si>
    <t>*</t>
  </si>
  <si>
    <t xml:space="preserve">B0 </t>
  </si>
  <si>
    <t>=</t>
  </si>
  <si>
    <t>(X - AVG(X)) * (Y - AVG(Y))</t>
  </si>
  <si>
    <t>Formule voor simple linear regression is:</t>
  </si>
  <si>
    <t>Stap 1: Bepaal B1, de formule is:</t>
  </si>
  <si>
    <t>Uitwerking B1:</t>
  </si>
  <si>
    <t>Bepaal de gemiddelde X en gemiddelde Y</t>
  </si>
  <si>
    <t>Vul de bovenste helft van de formule in</t>
  </si>
  <si>
    <t>Vul de onderste helft van de formule in</t>
  </si>
  <si>
    <t xml:space="preserve">Stap 2: Gebruik B1 om B0 te bepalen </t>
  </si>
  <si>
    <t>B0</t>
  </si>
  <si>
    <t>Nu kunnen we B1 bepalen door de bovenste helft te delen door de onderste helft</t>
  </si>
  <si>
    <t>Formule in actie:</t>
  </si>
  <si>
    <t>Aantal uren:</t>
  </si>
  <si>
    <t>Geschatte aantal story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</si>
</sst>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 vs storypoints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vs Storypoints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Sprint_Data!$A$2:$A$200</c:f>
              <c:numCache>
                <c:formatCode>General</c:formatCode>
                <c:ptCount val="199"/>
                <c:pt idx="0">
                  <c:v>198</c:v>
                </c:pt>
                <c:pt idx="1">
                  <c:v>164</c:v>
                </c:pt>
                <c:pt idx="2">
                  <c:v>129</c:v>
                </c:pt>
                <c:pt idx="3">
                  <c:v>85</c:v>
                </c:pt>
                <c:pt idx="4">
                  <c:v>82</c:v>
                </c:pt>
                <c:pt idx="5">
                  <c:v>145</c:v>
                </c:pt>
                <c:pt idx="6">
                  <c:v>196</c:v>
                </c:pt>
                <c:pt idx="7">
                  <c:v>193</c:v>
                </c:pt>
                <c:pt idx="8">
                  <c:v>122</c:v>
                </c:pt>
              </c:numCache>
            </c:numRef>
          </c:xVal>
          <c:yVal>
            <c:numRef>
              <c:f>Sprint_Data!$B$2:$B$200</c:f>
              <c:numCache>
                <c:formatCode>General</c:formatCode>
                <c:ptCount val="199"/>
                <c:pt idx="0">
                  <c:v>155.4</c:v>
                </c:pt>
                <c:pt idx="1">
                  <c:v>127.20000000000002</c:v>
                </c:pt>
                <c:pt idx="2">
                  <c:v>108.2</c:v>
                </c:pt>
                <c:pt idx="3">
                  <c:v>63</c:v>
                </c:pt>
                <c:pt idx="4">
                  <c:v>57.600000000000009</c:v>
                </c:pt>
                <c:pt idx="5">
                  <c:v>124</c:v>
                </c:pt>
                <c:pt idx="6">
                  <c:v>151.80000000000001</c:v>
                </c:pt>
                <c:pt idx="7">
                  <c:v>152.4</c:v>
                </c:pt>
                <c:pt idx="8">
                  <c:v>94.600000000000009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ADB-9354-C82C269A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44536"/>
        <c:axId val="505937976"/>
      </c:scatterChart>
      <c:valAx>
        <c:axId val="505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7976"/>
        <c:crosses val="autoZero"/>
        <c:crossBetween val="midCat"/>
      </c:valAx>
      <c:valAx>
        <c:axId val="5059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114300</xdr:rowOff>
    </xdr:from>
    <xdr:to>
      <xdr:col>15</xdr:col>
      <xdr:colOff>1028700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3264-9FF8-4EF7-880A-C77D49ED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607250</xdr:colOff>
      <xdr:row>20</xdr:row>
      <xdr:rowOff>22828</xdr:rowOff>
    </xdr:from>
    <xdr:ext cx="143757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43757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43757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(∑▒〖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−𝑥 ̅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 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〗)/(∑▒〖</a:t>
              </a:r>
              <a:r>
                <a:rPr lang="nl-NL" sz="1100" b="0" i="0">
                  <a:latin typeface="Cambria Math" panose="02040503050406030204" pitchFamily="18" charset="0"/>
                </a:rPr>
                <a:t>(𝑥 −𝑥 ̅)</a:t>
              </a:r>
              <a:r>
                <a:rPr lang="en-GB" sz="1100" b="0" i="0">
                  <a:latin typeface="Cambria Math" panose="02040503050406030204" pitchFamily="18" charset="0"/>
                </a:rPr>
                <a:t>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66675</xdr:colOff>
      <xdr:row>17</xdr:row>
      <xdr:rowOff>9525</xdr:rowOff>
    </xdr:from>
    <xdr:ext cx="15430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nl-NL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GB" sz="110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nl-NL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nl-NL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nl-NL" sz="1100" b="0" i="0">
                  <a:latin typeface="Cambria Math" panose="02040503050406030204" pitchFamily="18" charset="0"/>
                </a:rPr>
                <a:t>𝑏_0</a:t>
              </a:r>
              <a:r>
                <a:rPr lang="en-GB" sz="1100"/>
                <a:t> + </a:t>
              </a:r>
              <a:r>
                <a:rPr lang="nl-NL" sz="1100" b="0" i="0">
                  <a:latin typeface="Cambria Math" panose="02040503050406030204" pitchFamily="18" charset="0"/>
                </a:rPr>
                <a:t>𝑏_1∗𝑥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28</xdr:row>
      <xdr:rowOff>9525</xdr:rowOff>
    </xdr:from>
    <xdr:ext cx="156210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−𝑥 ̅ )  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200025</xdr:colOff>
      <xdr:row>31</xdr:row>
      <xdr:rowOff>19050</xdr:rowOff>
    </xdr:from>
    <xdr:ext cx="156210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 −𝑥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26225</xdr:colOff>
      <xdr:row>34</xdr:row>
      <xdr:rowOff>22828</xdr:rowOff>
    </xdr:from>
    <xdr:ext cx="1655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37</xdr:row>
      <xdr:rowOff>19050</xdr:rowOff>
    </xdr:from>
    <xdr:ext cx="1562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991725" y="7067550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nl-N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nl-N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GB" sz="1100"/>
                <a:t> </a:t>
              </a: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991725" y="7067550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̅=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𝑏〗_0+𝑏_1∗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selection activeCell="I19" sqref="I19"/>
    </sheetView>
  </sheetViews>
  <sheetFormatPr defaultRowHeight="15" x14ac:dyDescent="0.25"/>
  <cols>
    <col min="1" max="1" width="18.140625" customWidth="1"/>
    <col min="2" max="2" width="29.5703125" customWidth="1"/>
    <col min="3" max="3" width="25" customWidth="1"/>
    <col min="4" max="4" width="12.85546875" customWidth="1"/>
    <col min="5" max="5" width="18.85546875" customWidth="1"/>
    <col min="6" max="6" width="26.42578125" customWidth="1"/>
    <col min="9" max="9" width="22.140625" customWidth="1"/>
    <col min="15" max="15" width="12.7109375" customWidth="1"/>
    <col min="16" max="16" width="20.85546875" customWidth="1"/>
  </cols>
  <sheetData>
    <row r="1" spans="1:6" x14ac:dyDescent="0.25">
      <c r="A1" t="s">
        <v>0</v>
      </c>
      <c r="B1" t="s">
        <v>1</v>
      </c>
      <c r="C1" s="4" t="s">
        <v>4</v>
      </c>
      <c r="D1" s="4" t="s">
        <v>5</v>
      </c>
      <c r="E1" s="4" t="s">
        <v>6</v>
      </c>
      <c r="F1" s="4" t="s">
        <v>11</v>
      </c>
    </row>
    <row r="2" spans="1:6" x14ac:dyDescent="0.25">
      <c r="A2">
        <f ca="1">RANDBETWEEN(60,200)</f>
        <v>198</v>
      </c>
      <c r="B2">
        <f ca="1">(A2*0.8)+RANDBETWEEN(-8,8)</f>
        <v>155.4</v>
      </c>
      <c r="C2" s="4">
        <f ca="1">SUM(A2-$J$26)</f>
        <v>52</v>
      </c>
      <c r="D2" s="4">
        <f ca="1">SUM(B2-$J$27)</f>
        <v>40.488888888888894</v>
      </c>
      <c r="E2" s="4">
        <f ca="1">POWER(SUM(A2-$J$26), 2)</f>
        <v>2704</v>
      </c>
      <c r="F2" s="4">
        <f ca="1">SUM(C2) * D2</f>
        <v>2105.4222222222224</v>
      </c>
    </row>
    <row r="3" spans="1:6" x14ac:dyDescent="0.25">
      <c r="A3">
        <f t="shared" ref="A3:A66" ca="1" si="0">RANDBETWEEN(60,200)</f>
        <v>164</v>
      </c>
      <c r="B3">
        <f t="shared" ref="B3:B66" ca="1" si="1">(A3*0.8)+RANDBETWEEN(-8,8)</f>
        <v>127.20000000000002</v>
      </c>
      <c r="C3" s="4">
        <f ca="1">SUM(A3-$J$26)</f>
        <v>18</v>
      </c>
      <c r="D3" s="4">
        <f ca="1">SUM(B3-$J$27)</f>
        <v>12.288888888888906</v>
      </c>
      <c r="E3" s="4">
        <f ca="1">POWER(SUM(A3-$J$26), 2)</f>
        <v>324</v>
      </c>
      <c r="F3" s="4">
        <f t="shared" ref="F3:F66" ca="1" si="2">SUM(C3) * D3</f>
        <v>221.2000000000003</v>
      </c>
    </row>
    <row r="4" spans="1:6" x14ac:dyDescent="0.25">
      <c r="A4">
        <f t="shared" ca="1" si="0"/>
        <v>129</v>
      </c>
      <c r="B4">
        <f t="shared" ca="1" si="1"/>
        <v>108.2</v>
      </c>
      <c r="C4" s="4">
        <f ca="1">SUM(A4-$J$26)</f>
        <v>-17</v>
      </c>
      <c r="D4" s="4">
        <f ca="1">SUM(B4-$J$27)</f>
        <v>-6.7111111111111086</v>
      </c>
      <c r="E4" s="4">
        <f ca="1">POWER(SUM(A4-$J$26), 2)</f>
        <v>289</v>
      </c>
      <c r="F4" s="4">
        <f t="shared" ca="1" si="2"/>
        <v>114.08888888888885</v>
      </c>
    </row>
    <row r="5" spans="1:6" x14ac:dyDescent="0.25">
      <c r="A5">
        <f t="shared" ca="1" si="0"/>
        <v>85</v>
      </c>
      <c r="B5">
        <f t="shared" ca="1" si="1"/>
        <v>63</v>
      </c>
      <c r="C5" s="4">
        <f ca="1">SUM(A5-$J$26)</f>
        <v>-61</v>
      </c>
      <c r="D5" s="4">
        <f ca="1">SUM(B5-$J$27)</f>
        <v>-51.911111111111111</v>
      </c>
      <c r="E5" s="4">
        <f ca="1">POWER(SUM(A5-$J$26), 2)</f>
        <v>3721</v>
      </c>
      <c r="F5" s="4">
        <f t="shared" ca="1" si="2"/>
        <v>3166.577777777778</v>
      </c>
    </row>
    <row r="6" spans="1:6" x14ac:dyDescent="0.25">
      <c r="A6">
        <f t="shared" ca="1" si="0"/>
        <v>82</v>
      </c>
      <c r="B6">
        <f t="shared" ca="1" si="1"/>
        <v>57.600000000000009</v>
      </c>
      <c r="C6" s="4">
        <f ca="1">SUM(A6-$J$26)</f>
        <v>-64</v>
      </c>
      <c r="D6" s="4">
        <f ca="1">SUM(B6-$J$27)</f>
        <v>-57.311111111111103</v>
      </c>
      <c r="E6" s="4">
        <f ca="1">POWER(SUM(A6-$J$26), 2)</f>
        <v>4096</v>
      </c>
      <c r="F6" s="4">
        <f t="shared" ca="1" si="2"/>
        <v>3667.9111111111106</v>
      </c>
    </row>
    <row r="7" spans="1:6" x14ac:dyDescent="0.25">
      <c r="A7">
        <f t="shared" ca="1" si="0"/>
        <v>145</v>
      </c>
      <c r="B7">
        <f t="shared" ca="1" si="1"/>
        <v>124</v>
      </c>
      <c r="C7" s="4">
        <f ca="1">SUM(A7-$J$26)</f>
        <v>-1</v>
      </c>
      <c r="D7" s="4">
        <f ca="1">SUM(B7-$J$27)</f>
        <v>9.0888888888888886</v>
      </c>
      <c r="E7" s="4">
        <f ca="1">POWER(SUM(A7-$J$26), 2)</f>
        <v>1</v>
      </c>
      <c r="F7" s="4">
        <f t="shared" ca="1" si="2"/>
        <v>-9.0888888888888886</v>
      </c>
    </row>
    <row r="8" spans="1:6" x14ac:dyDescent="0.25">
      <c r="A8">
        <f t="shared" ca="1" si="0"/>
        <v>196</v>
      </c>
      <c r="B8">
        <f t="shared" ca="1" si="1"/>
        <v>151.80000000000001</v>
      </c>
      <c r="C8" s="4">
        <f ca="1">SUM(A8-$J$26)</f>
        <v>50</v>
      </c>
      <c r="D8" s="4">
        <f ca="1">SUM(B8-$J$27)</f>
        <v>36.8888888888889</v>
      </c>
      <c r="E8" s="4">
        <f ca="1">POWER(SUM(A8-$J$26), 2)</f>
        <v>2500</v>
      </c>
      <c r="F8" s="4">
        <f t="shared" ca="1" si="2"/>
        <v>1844.444444444445</v>
      </c>
    </row>
    <row r="9" spans="1:6" x14ac:dyDescent="0.25">
      <c r="A9">
        <f t="shared" ca="1" si="0"/>
        <v>193</v>
      </c>
      <c r="B9">
        <f t="shared" ca="1" si="1"/>
        <v>152.4</v>
      </c>
      <c r="C9" s="4">
        <f ca="1">SUM(A9-$J$26)</f>
        <v>47</v>
      </c>
      <c r="D9" s="4">
        <f ca="1">SUM(B9-$J$27)</f>
        <v>37.488888888888894</v>
      </c>
      <c r="E9" s="4">
        <f ca="1">POWER(SUM(A9-$J$26), 2)</f>
        <v>2209</v>
      </c>
      <c r="F9" s="4">
        <f t="shared" ca="1" si="2"/>
        <v>1761.9777777777781</v>
      </c>
    </row>
    <row r="10" spans="1:6" x14ac:dyDescent="0.25">
      <c r="A10">
        <f t="shared" ca="1" si="0"/>
        <v>122</v>
      </c>
      <c r="B10">
        <f t="shared" ca="1" si="1"/>
        <v>94.600000000000009</v>
      </c>
      <c r="C10" s="4">
        <f ca="1">SUM(A10-$J$26)</f>
        <v>-24</v>
      </c>
      <c r="D10" s="4">
        <f ca="1">SUM(B10-$J$27)</f>
        <v>-20.311111111111103</v>
      </c>
      <c r="E10" s="4">
        <f ca="1">POWER(SUM(A10-$J$26), 2)</f>
        <v>576</v>
      </c>
      <c r="F10" s="4">
        <f t="shared" ca="1" si="2"/>
        <v>487.46666666666647</v>
      </c>
    </row>
    <row r="17" spans="9:12" x14ac:dyDescent="0.25">
      <c r="I17" s="2" t="s">
        <v>12</v>
      </c>
      <c r="J17" s="2"/>
      <c r="K17" s="2"/>
      <c r="L17" s="2"/>
    </row>
    <row r="20" spans="9:12" x14ac:dyDescent="0.25">
      <c r="I20" s="2" t="s">
        <v>13</v>
      </c>
      <c r="J20" s="2"/>
      <c r="K20" s="2"/>
    </row>
    <row r="24" spans="9:12" x14ac:dyDescent="0.25">
      <c r="I24" s="2" t="s">
        <v>14</v>
      </c>
      <c r="J24" s="2"/>
      <c r="K24" s="2"/>
    </row>
    <row r="25" spans="9:12" x14ac:dyDescent="0.25">
      <c r="I25" s="2" t="s">
        <v>15</v>
      </c>
      <c r="J25" s="2"/>
      <c r="K25" s="2"/>
    </row>
    <row r="26" spans="9:12" x14ac:dyDescent="0.25">
      <c r="I26" t="s">
        <v>2</v>
      </c>
      <c r="J26">
        <f ca="1">AVERAGE(A2:A300)</f>
        <v>146</v>
      </c>
    </row>
    <row r="27" spans="9:12" x14ac:dyDescent="0.25">
      <c r="I27" t="s">
        <v>3</v>
      </c>
      <c r="J27">
        <f ca="1">AVERAGE(B2:B300)</f>
        <v>114.91111111111111</v>
      </c>
    </row>
    <row r="28" spans="9:12" x14ac:dyDescent="0.25">
      <c r="I28" s="2" t="s">
        <v>16</v>
      </c>
    </row>
    <row r="30" spans="9:12" x14ac:dyDescent="0.25">
      <c r="K30" s="1" t="s">
        <v>10</v>
      </c>
      <c r="L30">
        <f ca="1">SUM(F2:F301)</f>
        <v>13360.000000000002</v>
      </c>
    </row>
    <row r="31" spans="9:12" x14ac:dyDescent="0.25">
      <c r="I31" s="2" t="s">
        <v>17</v>
      </c>
    </row>
    <row r="33" spans="9:15" x14ac:dyDescent="0.25">
      <c r="K33" s="1" t="s">
        <v>10</v>
      </c>
      <c r="L33">
        <f ca="1">SUM(E2:E301)</f>
        <v>16420</v>
      </c>
    </row>
    <row r="34" spans="9:15" x14ac:dyDescent="0.25">
      <c r="I34" s="2" t="s">
        <v>20</v>
      </c>
    </row>
    <row r="35" spans="9:15" x14ac:dyDescent="0.25">
      <c r="K35" s="1" t="s">
        <v>10</v>
      </c>
      <c r="L35">
        <f ca="1">L30/L33</f>
        <v>0.81364190012180282</v>
      </c>
    </row>
    <row r="37" spans="9:15" x14ac:dyDescent="0.25">
      <c r="I37" s="2" t="s">
        <v>18</v>
      </c>
    </row>
    <row r="39" spans="9:15" x14ac:dyDescent="0.25">
      <c r="I39">
        <f ca="1">J27</f>
        <v>114.91111111111111</v>
      </c>
      <c r="J39" s="1" t="s">
        <v>10</v>
      </c>
      <c r="K39" t="s">
        <v>19</v>
      </c>
      <c r="L39" s="1" t="s">
        <v>7</v>
      </c>
      <c r="M39">
        <f ca="1">L35</f>
        <v>0.81364190012180282</v>
      </c>
      <c r="N39" s="1" t="s">
        <v>8</v>
      </c>
      <c r="O39">
        <f ca="1">J26</f>
        <v>146</v>
      </c>
    </row>
    <row r="40" spans="9:15" x14ac:dyDescent="0.25">
      <c r="I40">
        <f ca="1">J27</f>
        <v>114.91111111111111</v>
      </c>
      <c r="J40" s="1" t="s">
        <v>10</v>
      </c>
      <c r="K40" t="s">
        <v>9</v>
      </c>
      <c r="L40" s="1" t="s">
        <v>7</v>
      </c>
      <c r="M40">
        <f ca="1">SUM(M39*O39)</f>
        <v>118.79171741778322</v>
      </c>
    </row>
    <row r="41" spans="9:15" x14ac:dyDescent="0.25">
      <c r="I41">
        <f ca="1">SUM(I40-M40)</f>
        <v>-3.8806063066721066</v>
      </c>
      <c r="J41" s="1" t="s">
        <v>10</v>
      </c>
      <c r="K41" t="s">
        <v>9</v>
      </c>
    </row>
    <row r="43" spans="9:15" x14ac:dyDescent="0.25">
      <c r="I43" s="2" t="s">
        <v>21</v>
      </c>
    </row>
    <row r="44" spans="9:15" x14ac:dyDescent="0.25">
      <c r="I44" t="s">
        <v>22</v>
      </c>
    </row>
    <row r="45" spans="9:15" x14ac:dyDescent="0.25">
      <c r="I45" s="3">
        <v>175</v>
      </c>
    </row>
    <row r="46" spans="9:15" x14ac:dyDescent="0.25">
      <c r="I46" t="s">
        <v>23</v>
      </c>
    </row>
    <row r="47" spans="9:15" x14ac:dyDescent="0.25">
      <c r="I47" s="3">
        <f ca="1">SUM(I41+L35*I45)</f>
        <v>138.50672621464338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Kok</dc:creator>
  <cp:lastModifiedBy>Vincent Kok</cp:lastModifiedBy>
  <dcterms:created xsi:type="dcterms:W3CDTF">2018-06-24T08:51:14Z</dcterms:created>
  <dcterms:modified xsi:type="dcterms:W3CDTF">2018-06-26T18:15:09Z</dcterms:modified>
</cp:coreProperties>
</file>